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КАССА" sheetId="1" state="visible" r:id="rId2"/>
    <sheet name="вид" sheetId="2" state="visible" r:id="rId3"/>
    <sheet name="затраты" sheetId="3" state="visible" r:id="rId4"/>
    <sheet name="проверка" sheetId="4" state="visible" r:id="rId5"/>
    <sheet name="ВЫПИСКА" sheetId="5" state="visible" r:id="rId6"/>
    <sheet name="Затраты по кассе" sheetId="6" state="visible" r:id="rId7"/>
    <sheet name="ФХД" sheetId="7" state="visible" r:id="rId8"/>
  </sheets>
  <definedNames>
    <definedName function="false" hidden="true" localSheetId="4" name="_xlnm._FilterDatabase" vbProcedure="false">ВЫПИСКА!$A$1:$K$2476</definedName>
    <definedName function="false" hidden="true" localSheetId="5" name="_xlnm._FilterDatabase" vbProcedure="false">'Затраты по кассе'!$A$1:$H$4187</definedName>
    <definedName function="false" hidden="true" localSheetId="0" name="_xlnm._FilterDatabase" vbProcedure="false">КАССА!$A$1:$G$1149</definedName>
    <definedName function="false" hidden="false" name="аванс" vbProcedure="false">затраты!$G$2:$G$40</definedName>
    <definedName function="false" hidden="false" name="авто" vbProcedure="false">затраты!$Y$2:$Y$3</definedName>
    <definedName function="false" hidden="false" name="авторазборы" vbProcedure="false">затраты!$F$2:$F$5</definedName>
    <definedName function="false" hidden="false" name="альтернатива" vbProcedure="false">затраты!$E$2:$E$7</definedName>
    <definedName function="false" hidden="false" name="аренда" vbProcedure="false">вид!$L$2:$L$4</definedName>
    <definedName function="false" hidden="false" name="вид" vbProcedure="false">вид!$A$2:$A$12</definedName>
    <definedName function="false" hidden="false" name="внешняя" vbProcedure="false">затраты!$S$2:$S$13</definedName>
    <definedName function="false" hidden="false" name="внутренняя" vbProcedure="false">затраты!$T$2:$T$7</definedName>
    <definedName function="false" hidden="false" name="возвраты" vbProcedure="false">вид!$K$2:$K$4</definedName>
    <definedName function="false" hidden="false" name="для_авто" vbProcedure="false">затраты!$AF$2:$AF$6</definedName>
    <definedName function="false" hidden="false" name="для_замены" vbProcedure="false">затраты!$P$2:$P$8</definedName>
    <definedName function="false" hidden="false" name="для_офиса" vbProcedure="false">затраты!$AD$2:$AD$7</definedName>
    <definedName function="false" hidden="false" name="для_ремонта" vbProcedure="false">затраты!$Q$2:$Q$4</definedName>
    <definedName function="false" hidden="false" name="для_сервиса" vbProcedure="false">затраты!$AE$2:$AE$5</definedName>
    <definedName function="false" hidden="false" name="займы" vbProcedure="false">затраты!$AK$2:$AK$7</definedName>
    <definedName function="false" hidden="false" name="запчасти" vbProcedure="false">затраты!$I$2:$I$40</definedName>
    <definedName function="false" hidden="false" name="зарплата" vbProcedure="false">затраты!$H$2:$H$40</definedName>
    <definedName function="false" hidden="false" name="ЗП" vbProcedure="false">вид!$C$2:$C$7</definedName>
    <definedName function="false" hidden="false" name="клиентам" vbProcedure="false">затраты!$AL$2:$AL$3</definedName>
    <definedName function="false" hidden="false" name="клиенты" vbProcedure="false">затраты!$X$2:$X$3</definedName>
    <definedName function="false" hidden="false" name="коммуналка" vbProcedure="false">затраты!$AP$2:$AP$4</definedName>
    <definedName function="false" hidden="false" name="компании" vbProcedure="false">затраты!$Z$2:$Z$4</definedName>
    <definedName function="false" hidden="false" name="конкуренты" vbProcedure="false">затраты!$D$2:$D$8</definedName>
    <definedName function="false" hidden="false" name="косяки" vbProcedure="false">затраты!$J$2:$J$40</definedName>
    <definedName function="false" hidden="false" name="логистика" vbProcedure="false">вид!$F$2:$F$3</definedName>
    <definedName function="false" hidden="false" name="метражом" vbProcedure="false">затраты!$N$2:$N$3</definedName>
    <definedName function="false" hidden="false" name="общие" vbProcedure="false">затраты!$U$2:$U$7</definedName>
    <definedName function="false" hidden="false" name="онлайн" vbProcedure="false">затраты!$AJ$2:$AJ$4</definedName>
    <definedName function="false" hidden="false" name="остальные" vbProcedure="false">затраты!$R$2:$R$11</definedName>
    <definedName function="false" hidden="false" name="откаты" vbProcedure="false">затраты!$AM$2:$AM$8</definedName>
    <definedName function="false" hidden="false" name="офис" vbProcedure="false">затраты!$V$2:$V$5</definedName>
    <definedName function="false" hidden="false" name="переработка" vbProcedure="false">затраты!$L$2:$L$40</definedName>
    <definedName function="false" hidden="false" name="персоналу" vbProcedure="false">затраты!$AA$2:$AA$7</definedName>
    <definedName function="false" hidden="false" name="питание" vbProcedure="false">затраты!$AB$2:$AB$6</definedName>
    <definedName function="false" hidden="false" name="помещений" vbProcedure="false">затраты!$AN$2:$AN$6</definedName>
    <definedName function="false" hidden="false" name="поставщики" vbProcedure="false">затраты!$C$2:$C$6</definedName>
    <definedName function="false" hidden="false" name="представит." vbProcedure="false">вид!$H$2:$H$5</definedName>
    <definedName function="false" hidden="false" name="производители" vbProcedure="false">затраты!$B$2:$B$7</definedName>
    <definedName function="false" hidden="false" name="прочее" vbProcedure="false">затраты!$AC$2:$AC$4</definedName>
    <definedName function="false" hidden="false" name="прочие" vbProcedure="false">затраты!$AH$2:$AH$5</definedName>
    <definedName function="false" hidden="false" name="расходники" vbProcedure="false">вид!$E$2:$E$4</definedName>
    <definedName function="false" hidden="false" name="реклама" vbProcedure="false">вид!$J$2:$J$3</definedName>
    <definedName function="false" hidden="false" name="связь" vbProcedure="false">затраты!$AG$2:$AG$4</definedName>
    <definedName function="false" hidden="false" name="сервис" vbProcedure="false">затраты!$W$2:$W$4</definedName>
    <definedName function="false" hidden="false" name="стекла" vbProcedure="false">вид!$B$2:$B$6</definedName>
    <definedName function="false" hidden="false" name="техники" vbProcedure="false">затраты!$AO$2:$AO$3</definedName>
    <definedName function="false" hidden="false" name="товар" vbProcedure="false">вид!$D$2:$D$4</definedName>
    <definedName function="false" hidden="false" name="традиционная" vbProcedure="false">затраты!$AI$2:$AI$7</definedName>
    <definedName function="false" hidden="false" name="услуга" vbProcedure="false">затраты!$O$2:$O$8</definedName>
    <definedName function="false" hidden="false" name="услуги" vbProcedure="false">вид!$I$2:$I$6</definedName>
    <definedName function="false" hidden="false" name="хознужды" vbProcedure="false">вид!$G$2:$G$6</definedName>
    <definedName function="false" hidden="false" name="штраф" vbProcedure="false">затраты!$K$2:$K$40</definedName>
    <definedName function="false" hidden="false" name="штучный" vbProcedure="false">затраты!$M$2:$M$10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D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E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F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G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H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I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J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K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L15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с учетом процентов</t>
        </r>
      </text>
    </comment>
    <comment ref="L168" authorId="0">
      <text>
        <r>
          <rPr>
            <sz val="11"/>
            <color rgb="FF000000"/>
            <rFont val="Calibri"/>
            <family val="2"/>
            <charset val="204"/>
          </rPr>
          <t xml:space="preserve">Станислав Козлов:
</t>
        </r>
        <r>
          <rPr>
            <sz val="9"/>
            <color rgb="FF000000"/>
            <rFont val="Tahoma"/>
            <family val="2"/>
            <charset val="204"/>
          </rPr>
          <t xml:space="preserve">Транспортёр+оформление+узаконивание ТСУ</t>
        </r>
      </text>
    </comment>
    <comment ref="M45" authorId="0">
      <text>
        <r>
          <rPr>
            <sz val="11"/>
            <color rgb="FF000000"/>
            <rFont val="Calibri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% на остаток по счету</t>
        </r>
      </text>
    </comment>
    <comment ref="N45" authorId="0">
      <text>
        <r>
          <rPr>
            <sz val="11"/>
            <color rgb="FF000000"/>
            <rFont val="Calibri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% на остаток по счету</t>
        </r>
      </text>
    </comment>
  </commentList>
</comments>
</file>

<file path=xl/sharedStrings.xml><?xml version="1.0" encoding="utf-8"?>
<sst xmlns="http://schemas.openxmlformats.org/spreadsheetml/2006/main" count="30223" uniqueCount="5339">
  <si>
    <t xml:space="preserve">дата</t>
  </si>
  <si>
    <t xml:space="preserve">сумма</t>
  </si>
  <si>
    <t xml:space="preserve">вид</t>
  </si>
  <si>
    <t xml:space="preserve">тип</t>
  </si>
  <si>
    <t xml:space="preserve">кому</t>
  </si>
  <si>
    <t xml:space="preserve">коммент</t>
  </si>
  <si>
    <t xml:space="preserve">период</t>
  </si>
  <si>
    <t xml:space="preserve">Сегодня:</t>
  </si>
  <si>
    <t xml:space="preserve">в кассе:</t>
  </si>
  <si>
    <t xml:space="preserve">в сейфе:</t>
  </si>
  <si>
    <t xml:space="preserve">итого:</t>
  </si>
  <si>
    <t xml:space="preserve">март 2024 года</t>
  </si>
  <si>
    <t xml:space="preserve">наличие</t>
  </si>
  <si>
    <t xml:space="preserve">в офисе</t>
  </si>
  <si>
    <t xml:space="preserve">касса</t>
  </si>
  <si>
    <t xml:space="preserve">на начало дня</t>
  </si>
  <si>
    <t xml:space="preserve">сейф</t>
  </si>
  <si>
    <t xml:space="preserve">внесено</t>
  </si>
  <si>
    <t xml:space="preserve">Молодежная</t>
  </si>
  <si>
    <t xml:space="preserve">розница</t>
  </si>
  <si>
    <t xml:space="preserve">опт</t>
  </si>
  <si>
    <t xml:space="preserve">корпоративные</t>
  </si>
  <si>
    <t xml:space="preserve">Дамбовская</t>
  </si>
  <si>
    <t xml:space="preserve">СВ</t>
  </si>
  <si>
    <t xml:space="preserve">ЗП</t>
  </si>
  <si>
    <t xml:space="preserve">зарплата</t>
  </si>
  <si>
    <t xml:space="preserve">Даниил Ч.</t>
  </si>
  <si>
    <t xml:space="preserve">Николай</t>
  </si>
  <si>
    <t xml:space="preserve">Иван З.</t>
  </si>
  <si>
    <t xml:space="preserve">Данил С.</t>
  </si>
  <si>
    <t xml:space="preserve">стекла</t>
  </si>
  <si>
    <t xml:space="preserve">производители</t>
  </si>
  <si>
    <t xml:space="preserve">КМК (Сулимов)</t>
  </si>
  <si>
    <t xml:space="preserve">аванс</t>
  </si>
  <si>
    <t xml:space="preserve">Сергей Б.</t>
  </si>
  <si>
    <t xml:space="preserve">на карту</t>
  </si>
  <si>
    <t xml:space="preserve">Александр Б.</t>
  </si>
  <si>
    <t xml:space="preserve">Артём В.</t>
  </si>
  <si>
    <t xml:space="preserve">Наталья К.</t>
  </si>
  <si>
    <t xml:space="preserve">Александр К.</t>
  </si>
  <si>
    <t xml:space="preserve">ДИ</t>
  </si>
  <si>
    <t xml:space="preserve">Максим Л.</t>
  </si>
  <si>
    <t xml:space="preserve">Наталья Р.</t>
  </si>
  <si>
    <t xml:space="preserve">Олеся</t>
  </si>
  <si>
    <t xml:space="preserve">Оксана</t>
  </si>
  <si>
    <t xml:space="preserve">Жанна</t>
  </si>
  <si>
    <t xml:space="preserve">Максим Д.</t>
  </si>
  <si>
    <t xml:space="preserve">сдано</t>
  </si>
  <si>
    <t xml:space="preserve">логистика</t>
  </si>
  <si>
    <t xml:space="preserve">внешняя</t>
  </si>
  <si>
    <t xml:space="preserve">Деловые Линии</t>
  </si>
  <si>
    <t xml:space="preserve">платное хранение</t>
  </si>
  <si>
    <t xml:space="preserve">представит.</t>
  </si>
  <si>
    <t xml:space="preserve">питание</t>
  </si>
  <si>
    <t xml:space="preserve">на выезде</t>
  </si>
  <si>
    <t xml:space="preserve">Рамзан</t>
  </si>
  <si>
    <t xml:space="preserve">Олег</t>
  </si>
  <si>
    <t xml:space="preserve">Иракли</t>
  </si>
  <si>
    <t xml:space="preserve">возвраты</t>
  </si>
  <si>
    <t xml:space="preserve">займы</t>
  </si>
  <si>
    <t xml:space="preserve">Степанов</t>
  </si>
  <si>
    <t xml:space="preserve">конкуренты</t>
  </si>
  <si>
    <t xml:space="preserve">ФУЯО</t>
  </si>
  <si>
    <t xml:space="preserve">заднее стекло Форд Експлорер</t>
  </si>
  <si>
    <t xml:space="preserve">хознужды</t>
  </si>
  <si>
    <t xml:space="preserve">общие</t>
  </si>
  <si>
    <t xml:space="preserve">быт. химия</t>
  </si>
  <si>
    <t xml:space="preserve">мусорные мешки</t>
  </si>
  <si>
    <t xml:space="preserve">Павел</t>
  </si>
  <si>
    <t xml:space="preserve">стаканчики,бумага,полотенца,вилки</t>
  </si>
  <si>
    <t xml:space="preserve">Даниил П.</t>
  </si>
  <si>
    <t xml:space="preserve">Андрей</t>
  </si>
  <si>
    <t xml:space="preserve">альтернатива</t>
  </si>
  <si>
    <t xml:space="preserve">прочее</t>
  </si>
  <si>
    <t xml:space="preserve">боковое стекло гранта (зеленое)</t>
  </si>
  <si>
    <t xml:space="preserve">Иван Н.</t>
  </si>
  <si>
    <t xml:space="preserve">Владислав И.</t>
  </si>
  <si>
    <t xml:space="preserve">закрыто</t>
  </si>
  <si>
    <t xml:space="preserve">Александр С.</t>
  </si>
  <si>
    <t xml:space="preserve">Владислав З.</t>
  </si>
  <si>
    <t xml:space="preserve">товар</t>
  </si>
  <si>
    <t xml:space="preserve">штучный</t>
  </si>
  <si>
    <t xml:space="preserve">клипсы</t>
  </si>
  <si>
    <t xml:space="preserve">Степан</t>
  </si>
  <si>
    <t xml:space="preserve">Данил М.</t>
  </si>
  <si>
    <t xml:space="preserve">Сергей Т.</t>
  </si>
  <si>
    <t xml:space="preserve">Артём Я.</t>
  </si>
  <si>
    <t xml:space="preserve">Борис (Привоз)</t>
  </si>
  <si>
    <t xml:space="preserve">авто</t>
  </si>
  <si>
    <t xml:space="preserve">мойка каддик</t>
  </si>
  <si>
    <t xml:space="preserve">Бмв х5 и кашкай</t>
  </si>
  <si>
    <t xml:space="preserve">откаты</t>
  </si>
  <si>
    <t xml:space="preserve">вахтанг за корандо</t>
  </si>
  <si>
    <t xml:space="preserve">ТЕХОСМОТР</t>
  </si>
  <si>
    <t xml:space="preserve">услуга</t>
  </si>
  <si>
    <t xml:space="preserve">Тонировщик</t>
  </si>
  <si>
    <t xml:space="preserve">полоса кадиак,задняя полусфера паджеро и jeitour</t>
  </si>
  <si>
    <t xml:space="preserve">заднее стекло на марч оказалось кривое деньги за него вернули 24.03</t>
  </si>
  <si>
    <t xml:space="preserve">персоналу</t>
  </si>
  <si>
    <t xml:space="preserve">НОВОГОДНИЙ СЕРТИФИКАТ НА ПОХОД В КИНО ДЛЯ СЕМЬИ</t>
  </si>
  <si>
    <t xml:space="preserve">Марсель</t>
  </si>
  <si>
    <t xml:space="preserve">Даниил Л.</t>
  </si>
  <si>
    <t xml:space="preserve">Наталья Д.</t>
  </si>
  <si>
    <t xml:space="preserve">хозинвентарь</t>
  </si>
  <si>
    <t xml:space="preserve">веник</t>
  </si>
  <si>
    <t xml:space="preserve">аренда</t>
  </si>
  <si>
    <t xml:space="preserve">помещений</t>
  </si>
  <si>
    <t xml:space="preserve">Геворк</t>
  </si>
  <si>
    <t xml:space="preserve">50000 перевод</t>
  </si>
  <si>
    <t xml:space="preserve">Даниил Ю.</t>
  </si>
  <si>
    <t xml:space="preserve">услуги</t>
  </si>
  <si>
    <t xml:space="preserve">для_офиса</t>
  </si>
  <si>
    <t xml:space="preserve">ПОМЫЛИ ПОЛЫ ОЛЕСЯ И НАТАША Р.</t>
  </si>
  <si>
    <t xml:space="preserve">расходники</t>
  </si>
  <si>
    <t xml:space="preserve">для_ремонта</t>
  </si>
  <si>
    <t xml:space="preserve">ПЕРЧАТКИ</t>
  </si>
  <si>
    <t xml:space="preserve">Электрик (обогрев)</t>
  </si>
  <si>
    <t xml:space="preserve">на хайлюксе</t>
  </si>
  <si>
    <t xml:space="preserve">клиентам</t>
  </si>
  <si>
    <t xml:space="preserve">предоплата</t>
  </si>
  <si>
    <t xml:space="preserve">не подошло жабо</t>
  </si>
  <si>
    <t xml:space="preserve">Никита</t>
  </si>
  <si>
    <t xml:space="preserve">сдача</t>
  </si>
  <si>
    <t xml:space="preserve">Владислав Н.</t>
  </si>
  <si>
    <t xml:space="preserve">Андрей Ком.</t>
  </si>
  <si>
    <t xml:space="preserve">благодарность</t>
  </si>
  <si>
    <t xml:space="preserve">Александр С. Сделал полку и почистил лед у ворот на Дамбе</t>
  </si>
  <si>
    <t xml:space="preserve">сервис</t>
  </si>
  <si>
    <t xml:space="preserve">оборудование</t>
  </si>
  <si>
    <t xml:space="preserve">ШТАТИВ ДЛЯ ПРОЖЕКТОРА АВТОЛАБОРАТОРИЯ</t>
  </si>
  <si>
    <t xml:space="preserve">полоса лексус ст200</t>
  </si>
  <si>
    <t xml:space="preserve">л200 и чайзер</t>
  </si>
  <si>
    <t xml:space="preserve">Максим Д .</t>
  </si>
  <si>
    <t xml:space="preserve">охрана</t>
  </si>
  <si>
    <t xml:space="preserve">Игорь и Андрей</t>
  </si>
  <si>
    <t xml:space="preserve">Даниил П. привел дву клиентов на обклейку камри 203 000 и цивик 170000 ( 5%=18500)</t>
  </si>
  <si>
    <t xml:space="preserve">тойота хайлендер заднее стекло 14 отверстий не нашли</t>
  </si>
  <si>
    <t xml:space="preserve">Стеклофф</t>
  </si>
  <si>
    <t xml:space="preserve">ix 35 nord glass</t>
  </si>
  <si>
    <t xml:space="preserve">для_замены</t>
  </si>
  <si>
    <t xml:space="preserve">Михаил Курган</t>
  </si>
  <si>
    <t xml:space="preserve">остаток 80000</t>
  </si>
  <si>
    <t xml:space="preserve">офис</t>
  </si>
  <si>
    <t xml:space="preserve">канцелярия</t>
  </si>
  <si>
    <t xml:space="preserve">Смертин</t>
  </si>
  <si>
    <t xml:space="preserve">запчасти</t>
  </si>
  <si>
    <t xml:space="preserve">ЗА 5 ДНЕЙ</t>
  </si>
  <si>
    <t xml:space="preserve">Стеклоцех</t>
  </si>
  <si>
    <t xml:space="preserve">ИП Дремин</t>
  </si>
  <si>
    <t xml:space="preserve">остальные</t>
  </si>
  <si>
    <t xml:space="preserve">инструменты</t>
  </si>
  <si>
    <t xml:space="preserve">метражом</t>
  </si>
  <si>
    <t xml:space="preserve">тонировачная плёнка</t>
  </si>
  <si>
    <t xml:space="preserve">праймер Автодрайв</t>
  </si>
  <si>
    <t xml:space="preserve">лезвия Автодрайв</t>
  </si>
  <si>
    <t xml:space="preserve">Клиент оставлял стекло на реализацию сорлярис 2 ОЕМ мы его продали за 23000</t>
  </si>
  <si>
    <t xml:space="preserve">коммуналка</t>
  </si>
  <si>
    <t xml:space="preserve">электричество</t>
  </si>
  <si>
    <t xml:space="preserve">остаток </t>
  </si>
  <si>
    <t xml:space="preserve">Луч</t>
  </si>
  <si>
    <t xml:space="preserve">АГЦ стекла нужно было срочно</t>
  </si>
  <si>
    <t xml:space="preserve">внутренняя</t>
  </si>
  <si>
    <t xml:space="preserve">Газель</t>
  </si>
  <si>
    <t xml:space="preserve">доставка с луча яндекс</t>
  </si>
  <si>
    <t xml:space="preserve">Артем ездил в ТК</t>
  </si>
  <si>
    <t xml:space="preserve">незамерзайка Д.И</t>
  </si>
  <si>
    <t xml:space="preserve">пеклейка спорейдж SLR ( Артем Рамзан) ПРОТЕКАЛО</t>
  </si>
  <si>
    <t xml:space="preserve">Интегра вкклеили стекло без молдинга (Андрей Сергей Т) первый залет</t>
  </si>
  <si>
    <t xml:space="preserve">незамерзайка Максим Л.</t>
  </si>
  <si>
    <t xml:space="preserve">испортили пленку  Бмв х 5 10000 с подгона машин</t>
  </si>
  <si>
    <t xml:space="preserve">незамерзайка Даниил Ч</t>
  </si>
  <si>
    <t xml:space="preserve">пленка атермалка Иван АВТОДРАЙВ</t>
  </si>
  <si>
    <t xml:space="preserve">компании</t>
  </si>
  <si>
    <t xml:space="preserve">традиционная</t>
  </si>
  <si>
    <t xml:space="preserve">поставщики</t>
  </si>
  <si>
    <t xml:space="preserve">для_сервиса</t>
  </si>
  <si>
    <t xml:space="preserve">онлайн</t>
  </si>
  <si>
    <t xml:space="preserve">техники</t>
  </si>
  <si>
    <t xml:space="preserve">для_авто</t>
  </si>
  <si>
    <t xml:space="preserve">косяки</t>
  </si>
  <si>
    <t xml:space="preserve">клиенты</t>
  </si>
  <si>
    <t xml:space="preserve">связь</t>
  </si>
  <si>
    <t xml:space="preserve">авторазборы</t>
  </si>
  <si>
    <t xml:space="preserve">штраф</t>
  </si>
  <si>
    <t xml:space="preserve">прочие</t>
  </si>
  <si>
    <t xml:space="preserve">переработка</t>
  </si>
  <si>
    <t xml:space="preserve">реклама</t>
  </si>
  <si>
    <t xml:space="preserve">Автотрейд (нал)</t>
  </si>
  <si>
    <t xml:space="preserve">ИП Ким Дальний Восток</t>
  </si>
  <si>
    <t xml:space="preserve">ЕвроАвто (карта)</t>
  </si>
  <si>
    <t xml:space="preserve">Автотрейд</t>
  </si>
  <si>
    <t xml:space="preserve">посуда</t>
  </si>
  <si>
    <t xml:space="preserve">пресса</t>
  </si>
  <si>
    <t xml:space="preserve">автозапчасти</t>
  </si>
  <si>
    <t xml:space="preserve">командировочные</t>
  </si>
  <si>
    <t xml:space="preserve">ДР</t>
  </si>
  <si>
    <t xml:space="preserve">списания (товара)</t>
  </si>
  <si>
    <t xml:space="preserve">электрик</t>
  </si>
  <si>
    <t xml:space="preserve">автосервис</t>
  </si>
  <si>
    <t xml:space="preserve">Мегафон</t>
  </si>
  <si>
    <t xml:space="preserve">СберБанк</t>
  </si>
  <si>
    <t xml:space="preserve">Дизайн Сервис </t>
  </si>
  <si>
    <t xml:space="preserve">РИА Капитан</t>
  </si>
  <si>
    <t xml:space="preserve">КлючАвто</t>
  </si>
  <si>
    <t xml:space="preserve">Кадырбек</t>
  </si>
  <si>
    <t xml:space="preserve">прокат</t>
  </si>
  <si>
    <t xml:space="preserve">КМК (Рыжов) завод</t>
  </si>
  <si>
    <t xml:space="preserve">Автотрейд (карта)</t>
  </si>
  <si>
    <t xml:space="preserve">Хабаровск</t>
  </si>
  <si>
    <t xml:space="preserve">АМС72</t>
  </si>
  <si>
    <t xml:space="preserve">Шустер-Авто</t>
  </si>
  <si>
    <t xml:space="preserve">Аптека</t>
  </si>
  <si>
    <t xml:space="preserve">Саша</t>
  </si>
  <si>
    <t xml:space="preserve">ПЭК</t>
  </si>
  <si>
    <t xml:space="preserve">такси (клиентам)</t>
  </si>
  <si>
    <t xml:space="preserve">быт. техника</t>
  </si>
  <si>
    <t xml:space="preserve">банкеты</t>
  </si>
  <si>
    <t xml:space="preserve">цветы</t>
  </si>
  <si>
    <t xml:space="preserve">вода</t>
  </si>
  <si>
    <t xml:space="preserve">потери (денег)</t>
  </si>
  <si>
    <t xml:space="preserve">сисадмин</t>
  </si>
  <si>
    <t xml:space="preserve">Вывоз ТБО</t>
  </si>
  <si>
    <t xml:space="preserve">автомойка</t>
  </si>
  <si>
    <t xml:space="preserve">Билайн</t>
  </si>
  <si>
    <t xml:space="preserve">Тинькофф</t>
  </si>
  <si>
    <t xml:space="preserve">Азер</t>
  </si>
  <si>
    <t xml:space="preserve">Reg.ru</t>
  </si>
  <si>
    <t xml:space="preserve">залог</t>
  </si>
  <si>
    <t xml:space="preserve">Техноком</t>
  </si>
  <si>
    <t xml:space="preserve">Абдурахман</t>
  </si>
  <si>
    <t xml:space="preserve">газ</t>
  </si>
  <si>
    <t xml:space="preserve">Стеклолюкс (завод)</t>
  </si>
  <si>
    <t xml:space="preserve">Емекс (ООО "Ром")</t>
  </si>
  <si>
    <t xml:space="preserve">Сокол (Ростов)</t>
  </si>
  <si>
    <t xml:space="preserve">Одесская</t>
  </si>
  <si>
    <t xml:space="preserve">Борис</t>
  </si>
  <si>
    <t xml:space="preserve">Страховая</t>
  </si>
  <si>
    <t xml:space="preserve">Вячеслав Пермь</t>
  </si>
  <si>
    <t xml:space="preserve">Вега</t>
  </si>
  <si>
    <t xml:space="preserve">СДЭК</t>
  </si>
  <si>
    <t xml:space="preserve">ГСМ водитель</t>
  </si>
  <si>
    <t xml:space="preserve">оргтехника</t>
  </si>
  <si>
    <t xml:space="preserve">фуршет в офисе</t>
  </si>
  <si>
    <t xml:space="preserve">чай, кофе, сахар</t>
  </si>
  <si>
    <t xml:space="preserve">компенсации (клиентам)</t>
  </si>
  <si>
    <t xml:space="preserve">ремонт оборудования</t>
  </si>
  <si>
    <t xml:space="preserve">шиномонтаж</t>
  </si>
  <si>
    <t xml:space="preserve">23нэт</t>
  </si>
  <si>
    <t xml:space="preserve">Хэнхантинг</t>
  </si>
  <si>
    <t xml:space="preserve">Автопрайс</t>
  </si>
  <si>
    <t xml:space="preserve">ТО Авто-1</t>
  </si>
  <si>
    <t xml:space="preserve">KDM (Автолидер)</t>
  </si>
  <si>
    <t xml:space="preserve">Матмасы</t>
  </si>
  <si>
    <t xml:space="preserve">Авито</t>
  </si>
  <si>
    <t xml:space="preserve">Авторазбор</t>
  </si>
  <si>
    <t xml:space="preserve">Сертификат</t>
  </si>
  <si>
    <t xml:space="preserve">ТЗБ</t>
  </si>
  <si>
    <t xml:space="preserve">Симба Групп</t>
  </si>
  <si>
    <t xml:space="preserve">Экспресс-Авто</t>
  </si>
  <si>
    <t xml:space="preserve">ГСМ Caddy</t>
  </si>
  <si>
    <t xml:space="preserve">стройматериалы</t>
  </si>
  <si>
    <t xml:space="preserve">в офис</t>
  </si>
  <si>
    <t xml:space="preserve">Nix</t>
  </si>
  <si>
    <t xml:space="preserve">страхование</t>
  </si>
  <si>
    <t xml:space="preserve">Бартер</t>
  </si>
  <si>
    <t xml:space="preserve">Матвеев</t>
  </si>
  <si>
    <t xml:space="preserve">ТО 11 км.</t>
  </si>
  <si>
    <t xml:space="preserve">Грузовой бокс</t>
  </si>
  <si>
    <t xml:space="preserve">AGC (завод)</t>
  </si>
  <si>
    <t xml:space="preserve">Москва</t>
  </si>
  <si>
    <t xml:space="preserve">Стеклолюкс72</t>
  </si>
  <si>
    <t xml:space="preserve">м-н Транзит</t>
  </si>
  <si>
    <t xml:space="preserve">ИП Балашов</t>
  </si>
  <si>
    <t xml:space="preserve">ТехОсмотр</t>
  </si>
  <si>
    <t xml:space="preserve">Гельветика</t>
  </si>
  <si>
    <t xml:space="preserve">Крепыж</t>
  </si>
  <si>
    <t xml:space="preserve">EMS</t>
  </si>
  <si>
    <t xml:space="preserve">ГСМ Transporter</t>
  </si>
  <si>
    <t xml:space="preserve">ГСМ генератор</t>
  </si>
  <si>
    <t xml:space="preserve">такси (персоналу)</t>
  </si>
  <si>
    <t xml:space="preserve">ремонт техники</t>
  </si>
  <si>
    <t xml:space="preserve">Сертификаты</t>
  </si>
  <si>
    <t xml:space="preserve">Сибмаш/Сулаев</t>
  </si>
  <si>
    <t xml:space="preserve">Василий</t>
  </si>
  <si>
    <t xml:space="preserve">Мобискар</t>
  </si>
  <si>
    <t xml:space="preserve">ИП Сулимов</t>
  </si>
  <si>
    <t xml:space="preserve">сотрудники</t>
  </si>
  <si>
    <t xml:space="preserve">Антон</t>
  </si>
  <si>
    <t xml:space="preserve">Кашалот</t>
  </si>
  <si>
    <t xml:space="preserve">Авто корея </t>
  </si>
  <si>
    <t xml:space="preserve">Битстоп (АБС авто)</t>
  </si>
  <si>
    <t xml:space="preserve">ИП Переладов</t>
  </si>
  <si>
    <t xml:space="preserve">FixPrice</t>
  </si>
  <si>
    <t xml:space="preserve">Байкал Сервис</t>
  </si>
  <si>
    <t xml:space="preserve">Владимир</t>
  </si>
  <si>
    <t xml:space="preserve">Восход</t>
  </si>
  <si>
    <t xml:space="preserve">Энергия</t>
  </si>
  <si>
    <t xml:space="preserve">Почта</t>
  </si>
  <si>
    <t xml:space="preserve">Юлия</t>
  </si>
  <si>
    <t xml:space="preserve">приход</t>
  </si>
  <si>
    <t xml:space="preserve">затраты</t>
  </si>
  <si>
    <t xml:space="preserve">итого</t>
  </si>
  <si>
    <t xml:space="preserve">молодежная</t>
  </si>
  <si>
    <t xml:space="preserve">дамбовска</t>
  </si>
  <si>
    <t xml:space="preserve">ВСЕГО</t>
  </si>
  <si>
    <t xml:space="preserve">ИТОГО:</t>
  </si>
  <si>
    <t xml:space="preserve">банк</t>
  </si>
  <si>
    <t xml:space="preserve">Название корреспондента</t>
  </si>
  <si>
    <t xml:space="preserve">Д/К</t>
  </si>
  <si>
    <t xml:space="preserve">Дебет</t>
  </si>
  <si>
    <t xml:space="preserve">Кредит</t>
  </si>
  <si>
    <t xml:space="preserve">Назначение платежа</t>
  </si>
  <si>
    <t xml:space="preserve">СНГБ</t>
  </si>
  <si>
    <t xml:space="preserve">ООО "АвтоСтатус"</t>
  </si>
  <si>
    <t xml:space="preserve">К</t>
  </si>
  <si>
    <t xml:space="preserve">Оплата по счету №АС-2865 от 18.21.19, за ремонт стекла Сумма 3500-00 Без налога (НДС)</t>
  </si>
  <si>
    <t xml:space="preserve">ООО Эволюция</t>
  </si>
  <si>
    <t xml:space="preserve">Оплата по счетам № АС-2894,АС-2872,АС-2871,АС-2873,АС-2892 за замену стекла НДС не облагается.</t>
  </si>
  <si>
    <t xml:space="preserve">ТФ АО БАНК "СНГБ"</t>
  </si>
  <si>
    <t xml:space="preserve">д/к</t>
  </si>
  <si>
    <t xml:space="preserve">Расч.по б/к межд-х пл.систем:ООО "Автостекло", Лаборатория Автостекла, г. Тюмень, ул. Дамбовская, д. 2, стр. 4 В сумме 53130.00 руб. Удержана комиссия в размере 903.21 руб.
НДС 0</t>
  </si>
  <si>
    <t xml:space="preserve">ТФ АО БАНК "СНГБ"Вознаграждение за обработку расчётных документов в системе "Интернет-Клиент-Банк"</t>
  </si>
  <si>
    <t xml:space="preserve">Д</t>
  </si>
  <si>
    <t xml:space="preserve">Комиссия за обработку документов, переданных по системе CORREQTS за проведение платежей за 10.01.2020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</si>
  <si>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"Тюмень Водоканал"</t>
  </si>
  <si>
    <t xml:space="preserve">Оплата по договору № 00229/154 за услуги по водоснабжению и водоотведению для предприятий и организаций за нежилое здание (автомойка), ул. Лопарева, д.83. В том числе НДС 20.00 % - 454.17 р.</t>
  </si>
  <si>
    <t xml:space="preserve">ИП Каранкевич Николай Сергеевич</t>
  </si>
  <si>
    <t xml:space="preserve">Оплата задолженности по акту сверки за автостекла. НДС не облагается</t>
  </si>
  <si>
    <t xml:space="preserve">ООО "Газпром межрегионгаз Север"</t>
  </si>
  <si>
    <t xml:space="preserve">Оплата по договору № 018052007 за природный газ по счету № 354091 от 24.10.2019 г. В том числе НДС 20.00 % - 3438.94 р.</t>
  </si>
  <si>
    <t xml:space="preserve">ООО "Автотрейд-Екб"</t>
  </si>
  <si>
    <t xml:space="preserve">Предоплата за автозапчасти. В том числе НДС 20.00 % - 4166.67 р.</t>
  </si>
  <si>
    <t xml:space="preserve">ООО "Импульс"</t>
  </si>
  <si>
    <t xml:space="preserve">Оплата за автозапчасти по акту сверки. В том числе НДС 20.00 % - 8666.67 р.</t>
  </si>
  <si>
    <t xml:space="preserve">ООО "Тюменская Строительная Компания"</t>
  </si>
  <si>
    <t xml:space="preserve">Оплата по счету №АС-2906 от 09.01.2020г., замена автостекла Без налога (НДС)</t>
  </si>
  <si>
    <t xml:space="preserve">Оплата по счету №АС-2907 от 09.01.2020г., замена автостекла Без налога (НДС)</t>
  </si>
  <si>
    <t xml:space="preserve">Индивидуальный предприниматель Матвеев Андрей Сергеевич</t>
  </si>
  <si>
    <t xml:space="preserve">Оплата за техническое обслуживание,  по счету 2909 от 10.01.20г. Без НДС</t>
  </si>
  <si>
    <t xml:space="preserve">Комиссия за обработку документов, переданных по системе CORREQTS за проведение платежей за 13.01.2020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</si>
  <si>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Тюменский филиал Акционерного общества "Сургутнефтегазбанк"</t>
  </si>
  <si>
    <t xml:space="preserve">Комиссия за перевод денежных средств на счет физического лица согласно Тарифу АО БАНК "СНГБ" по Договору банковского счета . Без НДС.</t>
  </si>
  <si>
    <t xml:space="preserve">ОАО "Эй Джи Си БСЗ"</t>
  </si>
  <si>
    <t xml:space="preserve">Оплата по сч. № 927090036 от 13.01.2020 г. заказ 704308565, договор №22127114858 от 27.11.2014 г  В том числе НДС 20.00 % - 959.12 р.</t>
  </si>
  <si>
    <t xml:space="preserve">АО "Тинькофф Банк"</t>
  </si>
  <si>
    <t xml:space="preserve">Перевод подотчетных денежных средств. По договору № 5111053251 Козлов Станислав Викторович.  НДС не облагается</t>
  </si>
  <si>
    <t xml:space="preserve">Индивидуальный предприниматель Путилин Михаил Олегович</t>
  </si>
  <si>
    <t xml:space="preserve">Оплата по счету №АС-2914 от 10.01.2020 НДС не облагается.</t>
  </si>
  <si>
    <t xml:space="preserve">ОБЩЕСТВО С ОГРАНИЧЕННОЙ ОТВЕТСТВЕННОСТЬЮ "БИОТЕХНОЛОГИИТЮМЕНЬ"</t>
  </si>
  <si>
    <t xml:space="preserve">Оплата по счету  АС-2905 от 09.01.2020г за установку стекла на а/м Сумма 5000-00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</si>
  <si>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7000.00 руб. Удержана комиссия в размере 119 руб.
НДС 0</t>
  </si>
  <si>
    <t xml:space="preserve">ПАО СК "Росгосстрах"</t>
  </si>
  <si>
    <t xml:space="preserve">Опл. по счету N АС-2525 от 27.08.19 (полис 7100 N 2785669),страх-ль Остякова Галина Владимировна а/м С734ОХ72 с.акт N 0017168298-002 Без налога (НДС)</t>
  </si>
  <si>
    <t xml:space="preserve">УРАЛЬСКИЙ БАНК ПАО СБЕРБАНК</t>
  </si>
  <si>
    <t xml:space="preserve">Возврат по ПП No 3 от 10/01/2020. По указанным реквизитам зачисление невозможно</t>
  </si>
  <si>
    <t xml:space="preserve">Комиссия за обработку документов, переданных по системе CORREQTS за проведение платежей за 14.01.2020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</si>
  <si>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"Гермикон-ПМ"</t>
  </si>
  <si>
    <t xml:space="preserve">Оплата по счету № 4 от 14.01.2020 г. В том числе НДС 20.00 % - 16708.24 р.</t>
  </si>
  <si>
    <t xml:space="preserve">Расч.по б/к межд-х пл.систем:ООО "Автостекло", Лаборатория Автостекла, г. Тюмень, ул. Дамбовская, д. 2, стр. 4 В сумме 1000.00 руб. Удержана комиссия в размере 17 руб.
НДС 0</t>
  </si>
  <si>
    <t xml:space="preserve">ООО "УралКомБур"</t>
  </si>
  <si>
    <t xml:space="preserve">Оплата счета №АС-2924 от 14.01.2020, стекло ветровое, замена. НДС не облагается.</t>
  </si>
  <si>
    <t xml:space="preserve">ООО "Базис-Консалт"</t>
  </si>
  <si>
    <t xml:space="preserve">Оплата по счету № АС-2806 от 26.11.2019г. за замену стекла Сумма 4060-00 Без налога (НДС)</t>
  </si>
  <si>
    <t xml:space="preserve">ООО "УралТехКомплект"</t>
  </si>
  <si>
    <t xml:space="preserve">Согласно счета № АС-2915 от 10.01.2020г (ветровое стекло, замена) НДС не облагается.</t>
  </si>
  <si>
    <t xml:space="preserve">ООО "ВМ Тюмень"</t>
  </si>
  <si>
    <t xml:space="preserve">Оплата по счету №АС-2887,2878 от 22.12.19  за ветровое стекло Сумма 10800-00 Без налога (НДС)</t>
  </si>
  <si>
    <t xml:space="preserve">Комиссия за обработку документов, переданных по системе CORREQTS за проведение платежей за 15.01.2020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</si>
  <si>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"УралТехКомплект" р/с 40702810701150000526 в Ф-Л ЗАПАДНО-СИБИРСКИЙ ПАО БАНКА "ФК ОТКРЫТИЕ"  г Ханты-Мансийск</t>
  </si>
  <si>
    <t xml:space="preserve">Согласно счета АС-2934 от 15.01.2020г ( за комплект щеток) НДС не облагается.</t>
  </si>
  <si>
    <t xml:space="preserve">Оплата по счету № АС-2897 от 28.12.19 за замену стекла сумма 5500-00 руб. Без налога (НДС)</t>
  </si>
  <si>
    <t xml:space="preserve">Оплата по счету АС-2912 от 10.01.2020 за замену стекла сумма 6500-00 руб. Без налога (НДС)</t>
  </si>
  <si>
    <t xml:space="preserve">Переладов Владимир Захарович (ИП) р/с 40802810400030002887 в Ф-Л ЗАПАДНО-СИБИРСКИЙ ПАО БАНКА "ФК ОТКРЫТИЕ"  г Ханты-Мансийск</t>
  </si>
  <si>
    <t xml:space="preserve">Оплата с-но сч АС-2902 от 6.01.2019 за услуги, без налога НДС</t>
  </si>
  <si>
    <t xml:space="preserve">Общество с ограниченной ответственностью "ПРОМГАЗСЕРВИС"</t>
  </si>
  <si>
    <t xml:space="preserve">Оплата по счету №АС-2854 от 23.12.2019г за лобовое стекло Сумма 17000-00 Без налога (НДС)</t>
  </si>
  <si>
    <t xml:space="preserve">ООО "Восток Моторс Тюмень"</t>
  </si>
  <si>
    <t xml:space="preserve">Оплата по сч. №АС-2876,2877,2880,2883,2875,2886,2881,2884,2882от 22.01.20 за ветровые стекла Сумма 52100-00 Без налога (НДС)</t>
  </si>
  <si>
    <t xml:space="preserve">Комиссия за обработку документов, переданных по системе CORREQTS за проведение платежей за 16.01.2020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</si>
  <si>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Вознаграждение за расчетное обслуживание, согласно  договору № SL_2202 от 15.06.2017 к п/п № 13 от 16.01.2020 г. НДС не облагается</t>
  </si>
  <si>
    <t xml:space="preserve">Страховое акционерное общество "ВСК" Тюменский филиал</t>
  </si>
  <si>
    <t xml:space="preserve">Оплата по акту приема-передачи страховой документации № 13930940001-0-0014 от 19.12.2019 г. НДС не облагается</t>
  </si>
  <si>
    <t xml:space="preserve">Перевод подотчетных денежных средств. По договору № SL_2202 от 15.06.2017 Козлов Станислав Викторович, л/с 40817810000040666268.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</si>
  <si>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8590.00 руб. Удержана комиссия в размере 146.03 руб.
НДС 0</t>
  </si>
  <si>
    <t xml:space="preserve">ООО "Базис-Сервис"</t>
  </si>
  <si>
    <t xml:space="preserve">Оплата по счету №АС-2915 от 10.01.2020 за срезку и вклейку стекла на а/м Mercedes ML-Class W166Сумма 2300-00Без налога (НДС)</t>
  </si>
  <si>
    <t xml:space="preserve">Публичное акционерное общество "ГЕОТЕК Сейсморазведка"</t>
  </si>
  <si>
    <t xml:space="preserve">Оплата за услуги ремонта  согл. счета  №АС-2851  от 13.12.2019  НДС не облагается.</t>
  </si>
  <si>
    <t xml:space="preserve">ООО "ОФИС-2000"</t>
  </si>
  <si>
    <t xml:space="preserve">оплата по счету № АС-2939 от 17.01.2020 за стекло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</si>
  <si>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16000.00 руб. Удержана комиссия в размере 272 руб.
НДС 0</t>
  </si>
  <si>
    <t xml:space="preserve">Комиссия за обработку документов, переданных по системе "СНГБ Онлайн бизнес" за проведение платежей за 20.01.2020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</si>
  <si>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927090064 от 20.01.2020 г. заказ 704316913, договор №22127114858 от 27.11.2014 г  В том числе НДС 20.00 % - 2734.48 р.</t>
  </si>
  <si>
    <t xml:space="preserve">Общество с ограниченной ответственностью "Издательско-полиграфический центр "Экспресс"</t>
  </si>
  <si>
    <t xml:space="preserve">Оплата по счету № Э-227 от 17.01.2020 г. за визитки. НДС не облагается</t>
  </si>
  <si>
    <t xml:space="preserve">ООО "ТПК Соллерс"</t>
  </si>
  <si>
    <t xml:space="preserve">Оплата по акту сверки за 2019 год за автохимию, В том числе НДС 18.00 % - 3050.85 р.</t>
  </si>
  <si>
    <t xml:space="preserve">ИП Рыжов Денис Михайлович</t>
  </si>
  <si>
    <t xml:space="preserve">Предоплата по счету № 2574 от 20.11.2019  за автостекла НДС не облагается</t>
  </si>
  <si>
    <t xml:space="preserve">ООО "Автолидер"</t>
  </si>
  <si>
    <t xml:space="preserve">Оплата по счету № 2197 от 10.12.2019 г В том числе НДС 20.00 % - 16738.33 р.</t>
  </si>
  <si>
    <t xml:space="preserve">Индивидуальный предприниматель ЛУКИНА НИНА ВИКТОРОВНА</t>
  </si>
  <si>
    <t xml:space="preserve">Оплата по счету №АС-2942 от 20.01.2020. Сумма 5700-00 Без налога (НДС)</t>
  </si>
  <si>
    <t xml:space="preserve">ООО "Автоград Маркет"</t>
  </si>
  <si>
    <t xml:space="preserve">счет на оплату АС-2930 от 15.01.2020, без налога (НДС)</t>
  </si>
  <si>
    <t xml:space="preserve">ООО "ФКР"</t>
  </si>
  <si>
    <t xml:space="preserve">Оплата по счетам № АС-2898 от 29.12.19г., № АС-2916 от 13.01.2020г., за ветровое стекло. НДС не облагается.</t>
  </si>
  <si>
    <t xml:space="preserve">Засорин Сергей Викторович (ИП) р/с 40802810359430007494 в Ф-Л ЗАПАДНО-СИБИРСКИЙ ПАО БАНКА "ФК ОТКРЫТИЕ"  г Ханты-Мансийск</t>
  </si>
  <si>
    <t xml:space="preserve">Оплата за замену автостекла по заказу №АС-2901 от 06.01.20, №АС2913 от 10.01.20, №АС-2937 от 16.01.20 НДС не облагается.</t>
  </si>
  <si>
    <t xml:space="preserve">ООО "Элит Кар Кузовной"</t>
  </si>
  <si>
    <t xml:space="preserve">Оплата по договору поставки автостекла по счету №АС-2928 и №АС-2929 Сумма 10150-00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</si>
  <si>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12900.00 руб. Удержана комиссия в размере 219.30 руб.
НДС 0</t>
  </si>
  <si>
    <t xml:space="preserve">ООО "Альянс Мотор Тюмень"</t>
  </si>
  <si>
    <t xml:space="preserve">Оплата по счетам № АС-2920 от 13.01.2020, № АС-2921 от 13.01.2020, № АС-2922 от 13.01.2020,№ АС-2923 от 13.01.2020, № АС-2925 от 13.01.2020. Сумма  49500-00 руб.  Без налога (НДС)</t>
  </si>
  <si>
    <t xml:space="preserve">ИНДИВИДУАЛЬНЫЙ ПРЕДПРИНИМАТЕЛЬ МАТВЕЕВ АНДРЕЙ СЕРГЕЕВИЧ</t>
  </si>
  <si>
    <t xml:space="preserve">Оплата по счету 2946 от 20.01.20г. , за техническое обслуживание автотранспорта, НДС не облагается</t>
  </si>
  <si>
    <t xml:space="preserve">Комиссия за обработку документов, переданных по системе "СНГБ Онлайн бизнес" за проведение платежей за 21.01.2020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</si>
  <si>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автозапчасти. В том числе НДС 20.00 % - 1666.67 р.</t>
  </si>
  <si>
    <t xml:space="preserve">Общество с ограниченной ответственностью "Восход-Т"</t>
  </si>
  <si>
    <t xml:space="preserve">Оплата за материалы по акту сверки НДС не облагается</t>
  </si>
  <si>
    <t xml:space="preserve">ООО "Автоград-кузовной ремонт"</t>
  </si>
  <si>
    <t xml:space="preserve">Сч.АС-2857 от 17.12.2019 за стекло Soul,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</si>
  <si>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9500.00 руб. Удержана комиссия в размере 161.50 руб.
НДС 0</t>
  </si>
  <si>
    <t xml:space="preserve">Оплата по счету № АС-2941 от 17.01.2020г., за ветровое стекло. НДС не облагается.</t>
  </si>
  <si>
    <t xml:space="preserve">Комиссия за обработку документов, переданных по системе "СНГБ Онлайн бизнес" за проведение платежей за 22.01.2020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</si>
  <si>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УФК по Тюменской области (ИФНС России по г. Тюмени № 3)</t>
  </si>
  <si>
    <t xml:space="preserve">Оплата ЕНВД за 4 квартал 2019 г.НДС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</si>
  <si>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2000.00 руб. Удержана комиссия в размере 34 руб.
НДС 0</t>
  </si>
  <si>
    <t xml:space="preserve">Оплата по сч. №АС-2885,2879 от 22.12.19 за ветровое стекло Сумма 16600-00 Без налога (НДС)</t>
  </si>
  <si>
    <t xml:space="preserve">Индивидуальный предприниматель Усеинов Арсен Талятович</t>
  </si>
  <si>
    <t xml:space="preserve">Оплата по счету АС-2931 от 15.01.2020 за ветровое стекло КАМАЗ new (5490) НДС не облагается</t>
  </si>
  <si>
    <t xml:space="preserve">Комиссия за обслуживание с 23.01.2020 по 22.02.2020 в рамках пакета &amp;apos;ПАКЕТ "S"&amp;apos; согласно тарифу ТФ АО БАНК "СНГБ".
Без НДС.</t>
  </si>
  <si>
    <t xml:space="preserve">ООО "ЦОДП "РАДАР"</t>
  </si>
  <si>
    <t xml:space="preserve">Сч.АС-2850 от 12.12.2019 за услуги по вклейке зеркала УАЗ Профи, без налога (НДС)</t>
  </si>
  <si>
    <t xml:space="preserve">Сч.АС-2889 от 24.12.2019 за услуги по замене ветрового стекла Duster, без налога (НДС)</t>
  </si>
  <si>
    <t xml:space="preserve">Сч.АС-2846 от 12.12.2019 за услуги по замене ветрового стекла Audi Q5, без налога (НДС)</t>
  </si>
  <si>
    <t xml:space="preserve">Сч.АС-2867 от 19.12.2019 за услуги по замене ветрового стекла Optima, без налога (НДС)</t>
  </si>
  <si>
    <t xml:space="preserve">Сч.АС-2896 от 28.12.2019 за услуги по замене ветрового стекла Sprinter, без налога (НДС)</t>
  </si>
  <si>
    <t xml:space="preserve">ИП Санников Кирилл Владимирович</t>
  </si>
  <si>
    <t xml:space="preserve">Оплата по счету № БП-98 от 24.01.2020 г. за услуги интернет.  НДС не облагается</t>
  </si>
  <si>
    <t xml:space="preserve">ООО "Аварком"</t>
  </si>
  <si>
    <t xml:space="preserve">Оплата по счету №АС-2890 от 23.12.2019 г. Без НДС</t>
  </si>
  <si>
    <t xml:space="preserve">Оплата по счету №АС-2699 от 18.10.2019 г. Без НДС</t>
  </si>
  <si>
    <t xml:space="preserve">Оплата по счету №АС-2510 от 20.08.2019 г. Без НДС</t>
  </si>
  <si>
    <t xml:space="preserve">Расч.по б/к межд-х пл.систем:ООО "Автостекло", Лаборатория Автостекла, г. Тюмень, ул. Дамбовская, д. 2, стр. 4 В сумме 3000.00 руб. Удержана комиссия в размере 51 руб.
НДС 0</t>
  </si>
  <si>
    <t xml:space="preserve">Горин Яков Петрович (ИП)</t>
  </si>
  <si>
    <t xml:space="preserve">Оплата по счетам № АС-2946 от 20.01.2020г. и № АС-2947 от 21.01.2020г. НДС не облагается</t>
  </si>
  <si>
    <t xml:space="preserve">Индивидуальный предприниматель Шинкоренок Александр Алексеевич</t>
  </si>
  <si>
    <t xml:space="preserve">Оплата по счету № АС-2954 от 23 января 2019 г. за замену лобового стекла . Сумма 5000-00 Без налога (НДС)</t>
  </si>
  <si>
    <t xml:space="preserve">Оплата по счету №АС-2849 от 12.12.2019 г. Без НДС</t>
  </si>
  <si>
    <t xml:space="preserve">Оплата по счетам АС-2950,АС-2951 за замену стекла сумма 11900-00 руб. Без налога (НДС)</t>
  </si>
  <si>
    <t xml:space="preserve">Общество с ограниченной ответственностью "Ноябрьская Транспортная Компания +"</t>
  </si>
  <si>
    <t xml:space="preserve">Возврат ошибочно перечисленных денежных средств. НДС не облагается</t>
  </si>
  <si>
    <t xml:space="preserve">ООО "Автоград Гарант"</t>
  </si>
  <si>
    <t xml:space="preserve">Счет №АС-2859 от 17.12.2019г, без налога (НДС)</t>
  </si>
  <si>
    <t xml:space="preserve">Счет №АС-2861 от 18.12.2019г, без налога (НДС)</t>
  </si>
  <si>
    <t xml:space="preserve">ООО "Прицеп"</t>
  </si>
  <si>
    <t xml:space="preserve">Оплата по счету № АС-2952 от 23.01.2020 за замену лобового стекла, доставка Сумма 9900-00 Без налога (НДС)</t>
  </si>
  <si>
    <t xml:space="preserve">Комиссия за обработку документов, переданных по системе "СНГБ Онлайн бизнес" за проведение платежей за 28.01.2020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</si>
  <si>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Вознаграждение за расчетное обслуживание, согласно  договору № SL_2202 от 15.06.2017 к п/п №32 от 28.01.2020 г. НДС не облагается</t>
  </si>
  <si>
    <t xml:space="preserve">Общество с ограниченной ответственностью "Дезцентрпрогресс"</t>
  </si>
  <si>
    <t xml:space="preserve">Оплата по счету № 5 от 27.01.2020 за дератизацию. НДС не облагается</t>
  </si>
  <si>
    <t xml:space="preserve">ООО "Финанс Консалтинг"</t>
  </si>
  <si>
    <t xml:space="preserve">Оплата по счету № 707 от 31.12.2019 за услуги по ведению бухгалтерского учета. НДС не облагается</t>
  </si>
  <si>
    <t xml:space="preserve">Индивидуальный предприниматель Сатюкова Нина Кондратьевна</t>
  </si>
  <si>
    <t xml:space="preserve">Оплата за размещение рекламы. В том числе НДС 20.00 % - 5754.00 р.</t>
  </si>
  <si>
    <t xml:space="preserve">Оплата по счетам № АС-2947 от 21.01.2020 и № АС-2959 от 25.01.2020г. НДС не облагается.</t>
  </si>
  <si>
    <t xml:space="preserve">ООО "Технопром Инжиниринг"</t>
  </si>
  <si>
    <t xml:space="preserve">Оплата по счету № АС-2802 от 26.11.2019 Сумма 9800-00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</si>
  <si>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185250.00 руб. Удержана комиссия в размере 3149.25 руб.
НДС 0</t>
  </si>
  <si>
    <t xml:space="preserve">ОБЩЕСТВО С ОГРАНИЧЕННОЙ ОТВЕТСТВЕННОСТЬЮ "ЦЕНТР КУЗОВНОГО РЕМОНТА "КОНЦЕПТ-АВТО"</t>
  </si>
  <si>
    <t xml:space="preserve">Оплата по счету №АС-2739 от 02.11.19 г за замену стекол,. НДС не облагается</t>
  </si>
  <si>
    <t xml:space="preserve">Оплата по счету №АС-2900 от 30.12.19 за замену стекол,. НДС не облагается</t>
  </si>
  <si>
    <t xml:space="preserve">САО "ВСК"</t>
  </si>
  <si>
    <t xml:space="preserve">(13930940001-1-0008) ОПЛАТА КОМИССИОННОГО ВОЗНАГРАЖДЕНИЯ ПО ДОГОВОРУ №13930940001 ОТ 06 05 2019. БЕЗ НДС</t>
  </si>
  <si>
    <t xml:space="preserve">Оплата по счету АС-2953 от 23.01.2020 г. за замену ветрового стекла НДС не облагается</t>
  </si>
  <si>
    <t xml:space="preserve">Комиссия за обработку документов, переданных по системе "СНГБ Онлайн бизнес" за проведение платежей за 30.01.2020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</si>
  <si>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Индивидуальный предприниматель Галата Дмитрий Викторович</t>
  </si>
  <si>
    <t xml:space="preserve">Оплата по счету № 486 от 23.01.2020 г. НДС не облагается</t>
  </si>
  <si>
    <t xml:space="preserve">ПАО "ВымпелКом"</t>
  </si>
  <si>
    <t xml:space="preserve">Оплата по счету № 100615884232 от 31.12.2019 г. В том числе НДС 20.00 % - 1040.27 р.</t>
  </si>
  <si>
    <t xml:space="preserve">Расч.по б/к межд-х пл.систем:ООО "Автостекло", Лаборатория Автостекла, г. Тюмень, ул. Дамбовская, д. 2, стр. 4 В сумме 850.00 руб. Удержана комиссия в размере 14.45 руб.
НДС 0</t>
  </si>
  <si>
    <t xml:space="preserve">Оплата по счету № АС-2967 от 29.01.20 г. за замену ветрового стекла Сумма 13000,00 рублей НДС не облагается.</t>
  </si>
  <si>
    <t xml:space="preserve">Оплата по счету № АС-2940 от 29.01.20 г. за замену ветрового стекла Сумма 17000,00 рублей НДС не облагается.</t>
  </si>
  <si>
    <t xml:space="preserve">ТФ АО БАНК "СНГБ"Комиссионное вознаграждение за предоставление информации об операциях, совершенных по счету, на мобильный телефон</t>
  </si>
  <si>
    <t xml:space="preserve">Комиссия за предоставление по заявлению клиента информации по операциям, совершенным по счету на мобильный телефон, согласно Тарифу ТФ АО БАНК "СНГБ" по Договору банковского счета № 2202 от 05.10.2016г..
Без НДС</t>
  </si>
  <si>
    <t xml:space="preserve">Комиссия за обработку документов, переданных по системе "СНГБ Онлайн бизнес" за проведение платежей за 31.01.2020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</si>
  <si>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Слатвицких Юлия Николаевна</t>
  </si>
  <si>
    <t xml:space="preserve">Оплата по счету № 56 от 21.01.2020 г. за автопарфюм. НДС не облагается</t>
  </si>
  <si>
    <t xml:space="preserve">ООО "РЗС-АРТ"</t>
  </si>
  <si>
    <t xml:space="preserve">Оплата по счету №003 от 28.01.2020 г. за рекламные услуги. НДС не облагается</t>
  </si>
  <si>
    <t xml:space="preserve">ИП Заводов Павел Владимирович</t>
  </si>
  <si>
    <t xml:space="preserve">Оплата за размещение информации на сайте avtostekla72.ru за январь 2020 г. по сч. № 2993 от 16.12.2019 г. НДС не облагается</t>
  </si>
  <si>
    <t xml:space="preserve">ООО "Старлет"</t>
  </si>
  <si>
    <t xml:space="preserve">Оплата задолженности по акту сверки за рекламные услуги. НДС не облагается</t>
  </si>
  <si>
    <t xml:space="preserve">ОБЩЕСТВО С ОГРАНИЧЕННОЙ ОТВЕТСТВЕННОСТЬЮ "ДИ.ИНТЕРНЕШНЛ" Р/С 40702810538350001105</t>
  </si>
  <si>
    <t xml:space="preserve">Оплата по сч АС-2955 от 23,01,2020 НДС не облагается</t>
  </si>
  <si>
    <t xml:space="preserve">Оплата по сч АС-2957 от 24,01,2020 НДС не облагается</t>
  </si>
  <si>
    <t xml:space="preserve">ПЕТРОВ АНТОН СЕРГЕЕВИЧ (ИП)</t>
  </si>
  <si>
    <t xml:space="preserve">Счет АС-2903. НДС не облагается</t>
  </si>
  <si>
    <t xml:space="preserve">счет на оплату АС-2956 от 24.01.2020, без налога (НДС)</t>
  </si>
  <si>
    <t xml:space="preserve">ООО "Автоград мастер"</t>
  </si>
  <si>
    <t xml:space="preserve">оплата за замену стекла по заказу № АС-2965, без налога (НДС)</t>
  </si>
  <si>
    <t xml:space="preserve">Комиссия за обработку документов, переданных по системе "СНГБ Онлайн бизнес" за проведение платежей за 03.02.2020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</si>
  <si>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2574 от 20.11.2019  за автостекла НДС не облагается</t>
  </si>
  <si>
    <t xml:space="preserve">Общество с ограниченной ответственностью "ЕвроАзия-Сервис"</t>
  </si>
  <si>
    <t xml:space="preserve">Оплата по счету №АС-2825 от 01.12.2019 ; №АС-2938 от 16.01.2020 . Без налога (НДС)</t>
  </si>
  <si>
    <t xml:space="preserve">Счет АС-2975. НДС не облагается</t>
  </si>
  <si>
    <t xml:space="preserve">Оплата по счетам № АС-2972,АС-2969,АС-2966 за замену ветрового стекла Сумма 15 200,00 рублей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</si>
  <si>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21650.00 руб. Удержана комиссия в размере 368.05 руб.
НДС 0</t>
  </si>
  <si>
    <t xml:space="preserve">Вознаграждение за расчетное обслуживание, согласно  договору № SL_2202 от 15.06.2017 к п/п №47 от 04.02.2020 г. НДС не облагается</t>
  </si>
  <si>
    <t xml:space="preserve">Комиссия за обработку документов, переданных по системе "СНГБ Онлайн бизнес" за проведение платежей за 04.02.2020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</si>
  <si>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Вознаграждение за расчетное обслуживание, согласно  договору № SL_2202 от 15.06.2017 к п/п №45 от 04.02.2020 г. НДС не облагается</t>
  </si>
  <si>
    <t xml:space="preserve">Сч.АС-2919 от 13.01.2020 за услуги по замене ветрового стекла KYRON М173УА72, без налога (НДС)</t>
  </si>
  <si>
    <t xml:space="preserve">Сч.АС-2778 от 14.11.2019 за услуги по замене ветрового стекла Evoque КЦС021898 T087TP72, без налога (НДС)</t>
  </si>
  <si>
    <t xml:space="preserve">ДЕПФИН ЮГРЫ(АУ "ЮГОРСКИЙ ЦЕНТР ПРОФЕССИОНАЛЬНОЙ ПАТОЛОГИИ"620439150)</t>
  </si>
  <si>
    <t xml:space="preserve">(000-0902-0000000000-244=93400.00) Дог.757 от 13.12.19 сч.АС-2904 от 06.01.2020 УПД сч.ф 5 от 06.01.2020 замена автостекл на автомобиле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</si>
  <si>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300000.00 руб. Удержана комиссия в размере 5100 руб.
НДС 0</t>
  </si>
  <si>
    <t xml:space="preserve">Комиссия за обработку документов, переданных по системе "СНГБ Онлайн бизнес" за проведение платежей за 05.02.2020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</si>
  <si>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Индивидуальный предприниматель Малыгин Михаил Гелиевич</t>
  </si>
  <si>
    <t xml:space="preserve">оплата по счету № 181 от  20.12.2019 г. за размещение аудиороликов на радио. НДС не облагается</t>
  </si>
  <si>
    <t xml:space="preserve">Оплата по счету № 13930940001-2-0001 от 27.01.2020 г. НДС не облагается</t>
  </si>
  <si>
    <t xml:space="preserve">Предоплата за автозапчасти. В том числе НДС 20.00 % - 2500.00 р.</t>
  </si>
  <si>
    <t xml:space="preserve">Оплата за автозапчасти по акту сверки. В том числе НДС 20.00 % - 3900.00 р.</t>
  </si>
  <si>
    <t xml:space="preserve">ИП Сулаев Андрей Викторович</t>
  </si>
  <si>
    <t xml:space="preserve">Оплата по счету № АС-2968 от 30.01.2020г.  НДС не облагается</t>
  </si>
  <si>
    <t xml:space="preserve">Сч.АС-2918 от 13.01.2020 за стекло KYRON М173УА72, без налога (НДС)</t>
  </si>
  <si>
    <t xml:space="preserve">ОБЩЕСТВО С ОГРАНИЧЕННОЙ ОТВЕТСТВЕННОСТЬЮ "АБС АВТО"</t>
  </si>
  <si>
    <t xml:space="preserve">Оплата задолженности по акту сверки. В т.ч. НДС?20% ? 900,00?руб.</t>
  </si>
  <si>
    <t xml:space="preserve">Общество с ограниченной ответственностью "Тюменьремсервис Кузовной"</t>
  </si>
  <si>
    <t xml:space="preserve">По счету № АС-2985 от 05 февраля 2020 года за автостекло. НДС не облагается</t>
  </si>
  <si>
    <t xml:space="preserve">Комиссия за обработку документов, переданных по системе "СНГБ Онлайн бизнес" за проведение платежей за 06.02.2020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</si>
  <si>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Христосенко Н.Н.</t>
  </si>
  <si>
    <t xml:space="preserve">Оплата по счету № 2020-02-05/52421 от 05.02.2020 г. НДС не облагается</t>
  </si>
  <si>
    <t xml:space="preserve">Оплата по счетам № АС-2975 от 02.02.2020 за замену ветрового стекла Сумма 6 100-00 рублей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</si>
  <si>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7530.00 руб. Удержана комиссия в размере 128.01 руб.
НДС 0</t>
  </si>
  <si>
    <t xml:space="preserve">Комиссия за обработку документов, переданных по системе "СНГБ Онлайн бизнес" за проведение платежей за 07.02.2020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</si>
  <si>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АС-2979 от 04.02.2020г., за ветровое стекло.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</si>
  <si>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3900.00 руб. Удержана комиссия в размере 66.30 руб.
НДС 0</t>
  </si>
  <si>
    <t xml:space="preserve">Оплата по счету № АС-2984 от 05.02.2020. Сумма 8000-00 руб.  Без налога (НДС)</t>
  </si>
  <si>
    <t xml:space="preserve">ООО "Фармацевтический альянс"</t>
  </si>
  <si>
    <t xml:space="preserve">Оплата по счету №АС-2997 от 07.02.2020г. за замену автостекла, заказ клиента № АС-2997. НДС не облагается.</t>
  </si>
  <si>
    <t xml:space="preserve">ИП Орлова Наталья Фёдоровна</t>
  </si>
  <si>
    <t xml:space="preserve">Оплата по счету№АС-2995 от 07.02.2020г.Замена ветрового стекла Сумма 14500-00 Без налога (НДС)</t>
  </si>
  <si>
    <t xml:space="preserve">Комиссия за обработку документов, переданных по системе "СНГБ Онлайн бизнес" за проведение платежей за 10.02.2020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</si>
  <si>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автостекла. В том числе НДС 20.00 % - 7500.00 р.</t>
  </si>
  <si>
    <t xml:space="preserve">Расч.по б/к межд-х пл.систем:ООО "Автостекло", Лаборатория Автостекла, г. Тюмень, ул. Дамбовская, д. 2, стр. 4 В сумме 1700.00 руб. Удержана комиссия в размере 28.90 руб.
НДС 0</t>
  </si>
  <si>
    <t xml:space="preserve">Сч.АС-2858 от 24.12.2019 за стекло Mondeo, без налога (НДС)</t>
  </si>
  <si>
    <t xml:space="preserve">Комиссия за обработку документов, переданных по системе "СНГБ Онлайн бизнес" за проведение платежей за 11.02.2020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</si>
  <si>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"Профинтех"</t>
  </si>
  <si>
    <t xml:space="preserve">Оплата за расходные материалы по счету № 63 от 07.02.2020. В том числе НДС 20.00 % - 958.44 р.</t>
  </si>
  <si>
    <t xml:space="preserve">Оплата по счету № АС-2992 от 07.02.2020 за лобовое стекло, доставку Сумма 5400-00 Без налога (НДС)</t>
  </si>
  <si>
    <t xml:space="preserve">АО "МАКС"</t>
  </si>
  <si>
    <t xml:space="preserve">СТРАХОВОЕ ВОЗМЕЩЕНИЕ ПО ДОГ. №101/50-5012369/1 ОТ 16.01.18, РНВ №35370038 ОТ 10.02.2020, ПО СЧЕТУ №АС-1697 ОТ 10.12.2018 БЕЗ НДС</t>
  </si>
  <si>
    <t xml:space="preserve">Комиссия за обработку документов, переданных по системе "СНГБ Онлайн бизнес" за проведение платежей за 12.02.2020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</si>
  <si>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Индивидуальный предприниматель Филатова Виктория Евгеньевна</t>
  </si>
  <si>
    <t xml:space="preserve">Оплата по счету № АС-2993 от 07.02.2019г. без НДС</t>
  </si>
  <si>
    <t xml:space="preserve">Счет АС-2973.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</si>
  <si>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5500.00 руб. Удержана комиссия в размере 93.50 руб.
НДС 0</t>
  </si>
  <si>
    <t xml:space="preserve">ОБЩЕСТВО С ОГРАНИЧЕННОЙ ОТВЕТСТВЕННОСТЬЮ "СЕВЕРНЫЙ ТУРИЗМ"</t>
  </si>
  <si>
    <t xml:space="preserve">Оплата за замену ветрового стекла по заказу клиента № АС-2964 от 26.01.2020 года.  НДС не облагается.</t>
  </si>
  <si>
    <t xml:space="preserve">ООО "АВТОСТОП"</t>
  </si>
  <si>
    <t xml:space="preserve">Оплата по акту № 1014 от 30.11.19 г. Сумма 1500-00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</si>
  <si>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1600.00 руб. Удержана комиссия в размере 27.20 руб.
НДС 0</t>
  </si>
  <si>
    <t xml:space="preserve">Оплата по сч. № 927090188 от 10.02.2020 г. заказ 704328850, договор №22127114858 от 27.11.2014 г  В том числе НДС 20.00 % - 3653.39 р.</t>
  </si>
  <si>
    <t xml:space="preserve">"Тюменьэнергосбыт" - филиал АО "Энергосбытовая компания "Восток"</t>
  </si>
  <si>
    <t xml:space="preserve">Оплата по договору № 12672 от 05.04.2017 г. за отпущенную электроэнергию. В том числе НДС 20.00 % - 3703.33 р.</t>
  </si>
  <si>
    <t xml:space="preserve">Сч.АС-2926 от 15.01.2020 за услуги по замене ветрового стекла Focus III, без налога (НДС)</t>
  </si>
  <si>
    <t xml:space="preserve">Оплата по акту № 1014 от 30.11.19 г. Сумма 2000-00 Без налога (НДС)</t>
  </si>
  <si>
    <t xml:space="preserve">Оплата по счету №АС-3003 от 11.02.2020 за замену ветрового стекла  Сумма 5200,00 рублей НДС не облагается</t>
  </si>
  <si>
    <t xml:space="preserve">Индивидуальный предприниматель Иващенко Родион Романович</t>
  </si>
  <si>
    <t xml:space="preserve">Оплата по счету №АС-3017 от 13.02.2020г Без НДС</t>
  </si>
  <si>
    <t xml:space="preserve">ООО "ОС "АльфаСнаб"</t>
  </si>
  <si>
    <t xml:space="preserve">Оплата по счету № АС-3020 от 14.02.2020г. НДС не облагается.</t>
  </si>
  <si>
    <t xml:space="preserve">Оплата по счету №АС-3004 от 11.02.2020 за замену ветрового стекла  Сумма 7400,00 рублей НДС не облагается</t>
  </si>
  <si>
    <t xml:space="preserve">Сч.АС-2927 от 15.01.2020 за стекло Ford III 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</si>
  <si>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10150.00 руб. Удержана комиссия в размере 172.55 руб.
НДС 0</t>
  </si>
  <si>
    <t xml:space="preserve">Оплата по счетам № АС-2983, АС-2982, АС-2991 за замену ветрового стекла Сумма 27600-00 рублей НДС не облагается.</t>
  </si>
  <si>
    <t xml:space="preserve">Комиссия за обработку документов, переданных по системе "СНГБ Онлайн бизнес" за проведение платежей за 17.02.2020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</si>
  <si>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2020-02-14/52421 от 14.02.2020 г. НДС не облагается</t>
  </si>
  <si>
    <t xml:space="preserve">Оплата по договору № 12672 от 05.04.2017 г. за отпущенную электроэнергию. В том числе НДС 20.00 % - 4995.10 р.</t>
  </si>
  <si>
    <t xml:space="preserve">Сч.АС-2945 от 19.01.2020 за стекло ВАЗ 2123, без налога (НДС)</t>
  </si>
  <si>
    <t xml:space="preserve">Сч.АС-2944 от 19.01.2020 за стекло Kyron О283РН72, без налога (НДС)</t>
  </si>
  <si>
    <t xml:space="preserve">Сч.АС-2960 от 25.01.2020 за стекло Santa Fe H314УM72, без налога (НДС)</t>
  </si>
  <si>
    <t xml:space="preserve">Сч.АС-2977 от 03.02.2020 за стекло C4 C823OX72 РАД0002379, без налога (НДС)</t>
  </si>
  <si>
    <t xml:space="preserve">Сч.АС-2949 от 22.01.2020 за стекло Fullback КЦС023624,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</si>
  <si>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243500.00 руб. Удержана комиссия в размере 4139.50 руб.
НДС 0</t>
  </si>
  <si>
    <t xml:space="preserve">Комиссия за обработку документов, переданных по системе "СНГБ Онлайн бизнес" за проведение платежей за 18.02.2020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</si>
  <si>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Вознаграждение за расчетное обслуживание, согласно  договору № SL_2202 от 15.06.2017 к п/п №68 от 18.02.2020 г. НДС не облагается</t>
  </si>
  <si>
    <t xml:space="preserve">Сч.АС-2961 от 25.01.2020 за услуги по замене ветрового стекла Santa Fe H314УM72, без налога (НДС)</t>
  </si>
  <si>
    <t xml:space="preserve">Сч.АС-2981 от 04.02.2020 за услуги по переклейке ветрового стекла Forester, без налога (НДС)</t>
  </si>
  <si>
    <t xml:space="preserve">Сч.АС-2978 от 03.02.2020 за услуги по замене ветрового стекла C4, без налога (НДС)</t>
  </si>
  <si>
    <t xml:space="preserve">Сч.АС-2970 от 30.01.2020 за услуги по замене ветрового стекла C3 O352CE72, без налога (НДС)</t>
  </si>
  <si>
    <t xml:space="preserve">ООО "Джем-Авто"</t>
  </si>
  <si>
    <t xml:space="preserve">Оплата за замену автостекла по заказу №АС-3028 от 17.02.20 г.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</si>
  <si>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55450.00 руб. Удержана комиссия в размере 942.65 руб.
НДС 0</t>
  </si>
  <si>
    <t xml:space="preserve">Комиссия за обработку документов, переданных по системе "СНГБ Онлайн бизнес" за проведение платежей за 19.02.2020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</si>
  <si>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Сч.АС-2943 от 19.01.2020 за услуги по замене ветрового стекла Kyron О283РН72, без налога (НДС)</t>
  </si>
  <si>
    <t xml:space="preserve">Сч.АС-2962 от 26.01.2020 за услуги по замене ветрового стекла Mondeo № Е172УК 72, без налога (НДС)</t>
  </si>
  <si>
    <t xml:space="preserve">ООО "Гранд Мастер"</t>
  </si>
  <si>
    <t xml:space="preserve">Оплата по счету №АС-3019 от 14.02.2020г. за ветровое стекло Сумма 3200-00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</si>
  <si>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27200.00 руб. Удержана комиссия в размере 462.40 руб.
НДС 0</t>
  </si>
  <si>
    <t xml:space="preserve">Комиссия за обработку документов, переданных по системе "СНГБ Онлайн бизнес" за проведение платежей за 20.02.2020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</si>
  <si>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927090189 от 10.02.2020 г. заказ 704329094, № 927090237 от  17.02.2020 г.  заказ 704332936  договор №22127114858 от 27.11.2014 г  В том числе НДС 20.00 % - 12861.96 р.</t>
  </si>
  <si>
    <t xml:space="preserve">Оплата по счету № АС-3016 от 13.02.2019г. без НДС</t>
  </si>
  <si>
    <t xml:space="preserve">Оплата по акту сверки за товар Сумма 2000-00 Без налога (НДС)</t>
  </si>
  <si>
    <t xml:space="preserve">Оплата по счетам № АС-3013 от 13.02.2020г. и № АС-3023 от 16.02.2020г. НДС не облагается</t>
  </si>
  <si>
    <t xml:space="preserve">ООО "Пургеофизика"</t>
  </si>
  <si>
    <t xml:space="preserve">Оплата по Счету №АС-3032 от 19.02.2020 замена вертового стекла на а/м Nissan X-Trail,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</si>
  <si>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9800.00 руб. Удержана комиссия в размере 166.60 руб.
НДС 0</t>
  </si>
  <si>
    <t xml:space="preserve">Комиссия за пересчёт денежных средств Клиента в кассе Банка, согласно  Тарифу ТФ АО БАНК "СНГБ" по Договору банковского счёта № 2202 от 05.10.2016г.
Без НДС.</t>
  </si>
  <si>
    <t xml:space="preserve">Комиссия за обработку документов, переданных по системе "СНГБ Онлайн бизнес" за проведение платежей за 21.02.2020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</si>
  <si>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БП-311 от 21.02.2020 г. за услуги интернет.  НДС не облагается</t>
  </si>
  <si>
    <t xml:space="preserve">ООО "Медиа Траст Тюмень"</t>
  </si>
  <si>
    <t xml:space="preserve">Оплата за размещение рекламной информации по счету № 21 от 14.01.2020 г. НДС не облагается</t>
  </si>
  <si>
    <t xml:space="preserve">Предоплата за автостекла. В том числе НДС 20.00 % - 6666.67 р.</t>
  </si>
  <si>
    <t xml:space="preserve">Оплата по акту сверки за товар Сумма 1000-00 Без налога (НДС)</t>
  </si>
  <si>
    <t xml:space="preserve">По счету № АС-3000 от 10 февраля 2020 года за автостекло. НДС не облагается</t>
  </si>
  <si>
    <t xml:space="preserve">Оплата по счету №АС-3014 от 13.02.2020 за замену ветрового стекла  Сумма 5500-00 рублей НДС не облагается</t>
  </si>
  <si>
    <t xml:space="preserve">ООО "ССР"</t>
  </si>
  <si>
    <t xml:space="preserve">оплата по счету 2990 замена стекла НДС не облагается</t>
  </si>
  <si>
    <t xml:space="preserve">ООО "Восток-сервис"</t>
  </si>
  <si>
    <t xml:space="preserve">Оплата по счету №АС-3026 от 17.02.2020г., за установку ветрового стекла Сумма 7600-00 Без налога (НДС)</t>
  </si>
  <si>
    <t xml:space="preserve">Козлов Станислав Викторович</t>
  </si>
  <si>
    <t xml:space="preserve">возврат подотчетных средств</t>
  </si>
  <si>
    <t xml:space="preserve">Комиссия за обслуживание с 25.02.2020 по 24.03.2020 в рамках пакета &amp;apos;ПАКЕТ "S"&amp;apos; согласно тарифу ТФ АО БАНК "СНГБ".
Без НДС.</t>
  </si>
  <si>
    <t xml:space="preserve">Общество с ограниченной ответственностью "АвтоМакс-Сервис"</t>
  </si>
  <si>
    <t xml:space="preserve">Оплата по счету № АС-3027 от 17.02.2020 г. ветровое стекло Сумма 7300-00 Без налога (НДС)</t>
  </si>
  <si>
    <t xml:space="preserve">Оплата по счету №ас-3041 ОТ 24.02.2020Г., ЗА СТЕКЛО Сумма 25000-00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</si>
  <si>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25900.00 руб. Удержана комиссия в размере 440.30 руб.
НДС 0</t>
  </si>
  <si>
    <t xml:space="preserve">Комиссия за обработку документов, переданных по системе "СНГБ Онлайн бизнес" за проведение платежей за 26.02.2020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</si>
  <si>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информации на сайте avtostekla72.ru за февраль 2020 г. по сч. № 88 от 21.01.2020 г. НДС не облагается</t>
  </si>
  <si>
    <t xml:space="preserve">АО "ГОЛЬФСТРИМ охранные системы"</t>
  </si>
  <si>
    <t xml:space="preserve">Оплата  за услуги охраны. В том числе НДС 20.00 % - 1020.00 р.</t>
  </si>
  <si>
    <t xml:space="preserve">Оплата по счету № 25 от 31.01.2020 за услуги по ведению бухгалтерского учета. НДС не облагается</t>
  </si>
  <si>
    <t xml:space="preserve">Оплата за размещение рекламы  по заказу №БЗ_13-13-1421336/1 от 26.02.2020 г. В том числе НДС 20.00 % - 3034.00 р.</t>
  </si>
  <si>
    <t xml:space="preserve">Оплата по договору № 63-5-56-6600/19Д от 01.10.2019 г. за природный газ. В том числе НДС 20.00 % - 3333.33 р.</t>
  </si>
  <si>
    <t xml:space="preserve">ООО "АвельДент"</t>
  </si>
  <si>
    <t xml:space="preserve">Оплата по счету № 912 от 26.02.2020 г.  НДС не облагается</t>
  </si>
  <si>
    <t xml:space="preserve">ООО "КОМПАНИЯ МИР ВК"</t>
  </si>
  <si>
    <t xml:space="preserve">Оплата по сч. № АС-3049 от 25.02.2020 г., за установку ветрового стекла. НДС не облагается.</t>
  </si>
  <si>
    <t xml:space="preserve">Общество с ограниченной ответственностью "Стеклотех" Р/С 40702810838320001259</t>
  </si>
  <si>
    <t xml:space="preserve">Оплата по сч. № АС-3029 от 18.02.2020г. изготовление стекла на спецтехникуСумма 3900-00Без налога (НДС)</t>
  </si>
  <si>
    <t xml:space="preserve">Индивидуальный предприниматель Распутин Сергей Николаевич</t>
  </si>
  <si>
    <t xml:space="preserve">Оплата за замену автостекла по заказу клиента № АС-3042, счет № АС-3042 от 25.02.2020г. , НДС-нет</t>
  </si>
  <si>
    <t xml:space="preserve">Расч.по б/к межд-х пл.систем:ООО "Автостекло", Лаборатория Автостекла, г. Тюмень, ул. Дамбовская, д. 2, стр. 4 В сумме 8250.00 руб. Удержана комиссия в размере 140.25 руб.
НДС 0</t>
  </si>
  <si>
    <t xml:space="preserve">ООО "КОМПАНИЯ "ЛЕГИТИМ-ПРОФИ"</t>
  </si>
  <si>
    <t xml:space="preserve">Оплата за материал по счету № АС-3048 от 25.02.2020  НДС не облагается.</t>
  </si>
  <si>
    <t xml:space="preserve">ООО "Дина-Моторс"</t>
  </si>
  <si>
    <t xml:space="preserve">Оплата по сч№АС-2072 от 19.04.19 стекло ветровое Сумма 9900-00 Без налога (НДС)</t>
  </si>
  <si>
    <t xml:space="preserve">Комиссия за обработку документов, переданных по системе "СНГБ Онлайн бизнес" за проведение платежей за 27.02.2020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</si>
  <si>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2020-02-26/52421 от 26.02.2020 г. НДС не облагается</t>
  </si>
  <si>
    <t xml:space="preserve">Оплата по счету №008 от 25.02.2020 г. за рекламные услуги. НДС не облагается</t>
  </si>
  <si>
    <t xml:space="preserve">Оплата по счету №АС-2935 от 16.01.2020 г. Без НДС</t>
  </si>
  <si>
    <t xml:space="preserve">Оплата по счету №АС-2936 от 16.01.2020 г. Без НДС</t>
  </si>
  <si>
    <t xml:space="preserve">ООО "ЭксПроф"</t>
  </si>
  <si>
    <t xml:space="preserve">Оплата по счету № АС-3051 от 26.02.2020г. за замену стекла. Сумма 7100-00 Без налога (НДС)</t>
  </si>
  <si>
    <t xml:space="preserve">Оплата по счету №АС-2980 от 04.02.2020 г. Без НДС</t>
  </si>
  <si>
    <t xml:space="preserve">ОБЩЕСТВО С ОГРАНИЧЕННОЙ ОТВЕТСТВЕННОСТЬЮ "АСТЕРИОН" Р/С 40702810438320001769</t>
  </si>
  <si>
    <t xml:space="preserve">Оплата по счету №АС-3008  от 12.02.2020г. Ветровое стекло на а/м BMW X6.  Сумма 7200-00 Без налога (НДС)</t>
  </si>
  <si>
    <t xml:space="preserve">Оплата по счетам № АС-3033 от 20.02.2020г.,  № АС-3035 от 20.02.2020г. и № АС-3040 от 23.02.2020г.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</si>
  <si>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15600.00 руб. Удержана комиссия в размере 265.20 руб.
НДС 0</t>
  </si>
  <si>
    <t xml:space="preserve">Комиссия за обработку документов, переданных по системе "СНГБ Онлайн бизнес" за проведение платежей за 28.02.2020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</si>
  <si>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Доплата по счету № 912 от 26.02.2020 г. НДС не облагается</t>
  </si>
  <si>
    <t xml:space="preserve">Сч.АС-2963 от 26.01.2020 за услуги по по срезке форточки ALMERA № т097хо72,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</si>
  <si>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1300.00 руб. Удержана комиссия в размере 22.10 руб.
НДС 0</t>
  </si>
  <si>
    <t xml:space="preserve">ИП Снохин Александр Николаевич</t>
  </si>
  <si>
    <t xml:space="preserve">Оплата по счету №АС-3058 от 28.02.2020 НДС не облагается.</t>
  </si>
  <si>
    <t xml:space="preserve">Комиссия за обработку документов, переданных по системе "СНГБ Онлайн бизнес" за проведение платежей за 02.03.2020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</si>
  <si>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Э-1456 от 02.03.2020 г. за визитки. НДС не облагается</t>
  </si>
  <si>
    <t xml:space="preserve">Оплата по счету № 100 от 04.02.2020 г. за рекламу на радио. НДС не облагается</t>
  </si>
  <si>
    <t xml:space="preserve">ООО "БазисСервис"</t>
  </si>
  <si>
    <t xml:space="preserve">Оплата по счету №АС3037 от 22022020 за срезку и вклейку стекла на ам Peugeot PartnerСумма 180000Без налога НДС</t>
  </si>
  <si>
    <t xml:space="preserve">ДОПОЛНИТЕЛЬНОЕ ВОЗНАГРАЖДЕНИЕ ПО ПРОГРАММЕ "ДОРОЖНЫЙ СЕРПАНТИН" В СООТВЕТСТВИИ С ДОГОВОРОМ 13930940001, ПО АКТУ 1520006474 БЕЗ НДС</t>
  </si>
  <si>
    <t xml:space="preserve">Оплата по счету №АС3031 от 19022020 за срезку и вклейку стекла на ам ГАЗ NEXT BUSСумма 300000Без налога НДС</t>
  </si>
  <si>
    <t xml:space="preserve">ООО "Каргласс"</t>
  </si>
  <si>
    <t xml:space="preserve">Оплата за установку автостекол. Сумма 3500-00 В т.ч. НДС(20%) 583-33</t>
  </si>
  <si>
    <t xml:space="preserve">Оплата по счету №АС2806 от 26112019 за стекло триплекс по индивидуальным размерамСумма 406000Без налога НДС</t>
  </si>
  <si>
    <t xml:space="preserve">Общество с ограниченной ответственностью "ЕвроАзия-Сервис" Р/С 40702810038290000834</t>
  </si>
  <si>
    <t xml:space="preserve">Оплата по счету №147 от 26.02.2020 . Без налога (НДС)</t>
  </si>
  <si>
    <t xml:space="preserve">ДОПОЛНИТЕЛЬНОЕ ВОЗНАГРАЖДЕНИЕ ПО ПРОГРАММЕ "ДОРОЖНЫЙ СЕРПАНТИН" В СООТВЕТСТВИИ С ДОГОВОРОМ 13930940001, ПО АКТУ 1520001939 БЕЗ НДС</t>
  </si>
  <si>
    <t xml:space="preserve">ООО "ТСС"</t>
  </si>
  <si>
    <t xml:space="preserve">оплата счета № АС-3066 от 02 марта 2020 сумма 8 100.00 копеек.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</si>
  <si>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8260.00 руб. Удержана комиссия в размере 140.42 руб.
НДС 0</t>
  </si>
  <si>
    <t xml:space="preserve">ДОПОЛНИТЕЛЬНОЕ ВОЗНАГРАЖДЕНИЕ ПО ПРОГРАММЕ "ДОРОЖНЫЙ СЕРПАНТИН" В СООТВЕТСТВИИ С ДОГОВОРОМ 13930940001, ПО АКТУ 1519031477 БЕЗ НДС</t>
  </si>
  <si>
    <t xml:space="preserve">Комиссия за обработку документов, переданных по системе "СНГБ Онлайн бизнес" за проведение платежей за 03.03.2020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</si>
  <si>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УФК по Тюменской области(Межрайонная ИФНС России № 7 по Тюменской области)</t>
  </si>
  <si>
    <t xml:space="preserve">По решению о взыскании № 1773 от 03.03.2020 на основании ст.46 НК РФ от 31.07.1998г. № 146-ФЗ</t>
  </si>
  <si>
    <t xml:space="preserve">По решению о взыскании № 1772 от 03.03.2020 на основании ст.46 НК РФ от 31.07.1998г. № 146-ФЗ</t>
  </si>
  <si>
    <t xml:space="preserve">Оплата по счету № 100627244207 от 31.01.2020 г. В том числе НДС 20.00 % - 1087.83 р.</t>
  </si>
  <si>
    <t xml:space="preserve">Оплата по счету № 2366 от 19.02.2020 г.  за автостекла НДС не облагается</t>
  </si>
  <si>
    <t xml:space="preserve">ООО "Астерион"</t>
  </si>
  <si>
    <t xml:space="preserve">Оплата по счету №АС-3046  от 25.02.2020г. ремонт ветрового стекла на а/м. Сумма 300-00 Без налога (НДС)</t>
  </si>
  <si>
    <t xml:space="preserve">ОБЩЕСТВО С ОГРАНИЧЕННОЙ ОТВЕТСТВЕННОСТЬЮ "АВТОЦЕНТР-ТЮМЕНЬ"</t>
  </si>
  <si>
    <t xml:space="preserve">Оплата за замену автостекла по заказу клиента № АС-3025, Cумма 1500-00, без налога (НДС).</t>
  </si>
  <si>
    <t xml:space="preserve">Расч.по б/к межд-х пл.систем:ООО "Автостекло", Лаборатория Автостекла, г. Тюмень, ул. Дамбовская, д. 2, стр. 4 В сумме 4300.00 руб. Удержана комиссия в размере 73.10 руб.
НДС 0</t>
  </si>
  <si>
    <t xml:space="preserve">Оплата по договору поставки автостекла по счету №АС-3063 Сумма 6400-00 Без налога (НДС)</t>
  </si>
  <si>
    <t xml:space="preserve">Закрытое акционерное общество "АвтоМакс-2000"</t>
  </si>
  <si>
    <t xml:space="preserve">Оплата по счету № АС-3060 от 28.02.2020г. за замену ветрового стекла Сумма 7300-00 Без налога (НДС)</t>
  </si>
  <si>
    <t xml:space="preserve">ООО "ИСА"</t>
  </si>
  <si>
    <t xml:space="preserve">Оплата по счету № АС-3070 от 02 марта 2020 и №АС-3073от 03 марта 2020 г.НДС не облагается.</t>
  </si>
  <si>
    <t xml:space="preserve">Комиссия за обработку документов, переданных по системе "СНГБ Онлайн бизнес" за проведение платежей за 04.03.2020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</si>
  <si>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Общество с ограниченной ответственностью "РОМАКС"</t>
  </si>
  <si>
    <t xml:space="preserve">Оплата по счету № 233 от 28.01.2020 г. за стеклоомывающую жидкость. В том числе НДС 20.00 % - 693.33 р.</t>
  </si>
  <si>
    <t xml:space="preserve">Оплата по счету № 13930940001-2-0002 от 28.02.2020 г. НДС не облагается</t>
  </si>
  <si>
    <t xml:space="preserve">Оплата за автозапчасти по акту сверки. В том числе НДС 20.00 % - 3000.00 р.</t>
  </si>
  <si>
    <t xml:space="preserve">Индивидуальный предприниматель Ширинов Азер Эльшан Оглы</t>
  </si>
  <si>
    <t xml:space="preserve">Оплата за размещение рекламных материалов на корме автобусов по договору в декабре 2019 г. НДС не облагается</t>
  </si>
  <si>
    <t xml:space="preserve">(13930940001-1-0010) ОПЛАТА КОМИССИОННОГО ВОЗНАГРАЖДЕНИЯ ПО ДОГОВОРУ №13930940001 ОТ 06 05 2019. БЕЗ НДС</t>
  </si>
  <si>
    <t xml:space="preserve">Общество с ограниченной ответственностью "Доктор АРБИТАЙЛО"</t>
  </si>
  <si>
    <t xml:space="preserve">Оплата по сч № АС-3074 от 03.03.2020 за ремонт автостекла Сумма 1700-00 Без налога (НДС)</t>
  </si>
  <si>
    <t xml:space="preserve">Засорин Сергей Викторович (ИП)</t>
  </si>
  <si>
    <t xml:space="preserve">Оплата за замену автостекла по заказу №АС-2987 от 06.02.20 НДС не облагается.</t>
  </si>
  <si>
    <t xml:space="preserve">Оплата по счету №АС-3021 от 17.02.20 за замену стекол,. НДС не облагается</t>
  </si>
  <si>
    <t xml:space="preserve">ОАО "Автотеплотехник"</t>
  </si>
  <si>
    <t xml:space="preserve">оплата по сч. № АС-3075 от 04.03.20г. за установку ветрового стекла Сумма 10500-00 Без налога (НДС)</t>
  </si>
  <si>
    <t xml:space="preserve">Возврат подотчета</t>
  </si>
  <si>
    <t xml:space="preserve">Комиссия за обработку документов, переданных по системе "СНГБ Онлайн бизнес" за проведение платежей за 05.03.2020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</si>
  <si>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"Хэдхантер"</t>
  </si>
  <si>
    <t xml:space="preserve">Оплата по счету № 3842060/8 от 04.03.2020 г пополнение лицевого счета. В том числе НДС 20.00 % - 540.00 р.</t>
  </si>
  <si>
    <t xml:space="preserve">Оплата по договору поставки автостекла по счету №АС-3065 Сумма 800-00 Без налога (НДС)</t>
  </si>
  <si>
    <t xml:space="preserve">Сч.АС-2996 от 07.02.2020 за услуги по срезке форточки GV C225MA72, без налога (НДС)</t>
  </si>
  <si>
    <t xml:space="preserve">Сч.АС-3018 от 14.02.2020 за услуги по замене ветрового стекла Ceed, без налога (НДС)</t>
  </si>
  <si>
    <t xml:space="preserve">Сч.АС-3056 от 27.02.2020 за услуги по полировке стекла Sorento, без налога (НДС)</t>
  </si>
  <si>
    <t xml:space="preserve">Сч.АС-3052 от 26.02.2020 за услуги по замене заднего стекла XV, без налога (НДС)</t>
  </si>
  <si>
    <t xml:space="preserve">Сч.АС-3013 от 12.02.2020 за услуги по полировке ветрового стекла Forester, без налога (НДС)</t>
  </si>
  <si>
    <t xml:space="preserve">Сч.АС-3015 от 13.02.2020 за услуги по полировке ветрового стекла Logan, без налога (НДС)</t>
  </si>
  <si>
    <t xml:space="preserve">Сч.АС-3005 от 07.02.2020 за услуги по замене ветрового стекла Quoris C555TM72, без налога (НДС)</t>
  </si>
  <si>
    <t xml:space="preserve">ООО "ДСУ"Мостострой-11"</t>
  </si>
  <si>
    <t xml:space="preserve">Согласно сч. №АС 3043 от 25.02.2020 за установку ветрового стекла. Без налога (НДС)</t>
  </si>
  <si>
    <t xml:space="preserve">Сч.АС-2998 от 07.02.2020 за стекло заднее Logan Имгоф, без налога (НДС)</t>
  </si>
  <si>
    <t xml:space="preserve">Сч.АС-3011 от 12.02.2020 за стекло лобовое Cerato,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</si>
  <si>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5800.00 руб. Удержана комиссия в размере 98.60 руб.
НДС 0</t>
  </si>
  <si>
    <t xml:space="preserve">Сч.АС-3038 от 22.02.2020 за услуги по замене ветрового стекла Aveo (+стекло), без налога (НДС)</t>
  </si>
  <si>
    <t xml:space="preserve">ООО "ТК "Альфа"</t>
  </si>
  <si>
    <t xml:space="preserve">НДС не облагается.Оплата по счету № АС-3082 от 05 марта 2020г. замена стекла</t>
  </si>
  <si>
    <t xml:space="preserve">Пени по страховым взносам на ОПС, зачисляемые в ПФР за  2019 г. за сотрудников. НДС не облагается</t>
  </si>
  <si>
    <t xml:space="preserve">Пени по страховым взносам на обязательное медицинское страхование в бюджет ФОМС за  2019 г. за сотрудников. НДС не облагается</t>
  </si>
  <si>
    <t xml:space="preserve">Пени по страховым взноам на ОПС, зачисляемые в ПФР за  2019 г. за сотрудников. НДС не облагается</t>
  </si>
  <si>
    <t xml:space="preserve">Страховые взносы на обязательное медицинское страхование в бюджет ФОМС за 4 квартал 2019 г. за сотрудников. НДС не облагается</t>
  </si>
  <si>
    <t xml:space="preserve">Пени по страховым взносам на ОПС, зачисляемые в ПФР за 2019 г. за сотрудников. НДС не облагается</t>
  </si>
  <si>
    <t xml:space="preserve">Страховые взносы на ОПС, зачисляемые в ПФР за 4 квартал  2019 г. за сотрудников. НДС не облагается</t>
  </si>
  <si>
    <t xml:space="preserve">Оплата по счету № АС-3042 от 25.02.2020г. без НДС</t>
  </si>
  <si>
    <t xml:space="preserve">ООО "ВОСТОЧНЫЙ СТИЛЬ"</t>
  </si>
  <si>
    <t xml:space="preserve">Оплата по Счету №АС-3024 от 06.03.2020, Toyota Camry 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</si>
  <si>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10700.00 руб. Удержана комиссия в размере 181.90 руб.
НДС 0</t>
  </si>
  <si>
    <t xml:space="preserve">Комиссия за обработку документов, переданных по системе "СНГБ Онлайн бизнес" за проведение платежей за 10.03.2020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</si>
  <si>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2020-03-08/52421 от 08.03.2020 г. НДС не облагается</t>
  </si>
  <si>
    <t xml:space="preserve">Оплата по сч. № 927090379 от 10.03.2020 г. заказ 704345895,  договор №22127114858 от 27.11.2014 г  В том числе НДС 20.00 % - 981.26 р.</t>
  </si>
  <si>
    <t xml:space="preserve">Предоплата за автостекла. В том числе НДС 20.00 % - 4966.67 р.</t>
  </si>
  <si>
    <t xml:space="preserve">Оплата за замену автостекла по заказу клиента № АС-3087, счет № АС-3087 от 07.03.2020г. , НДС-нет</t>
  </si>
  <si>
    <t xml:space="preserve">Оплата за замену автостекла по заказу №АС-3028 от 17.02.20 г. . НДС не облагается</t>
  </si>
  <si>
    <t xml:space="preserve">оплата по сч. № АС-3093 от 10.03.20г. за установку ветрового стекла Сумма 9200-00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</si>
  <si>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24330.00 руб. Удержана комиссия в размере 413.61 руб.
НДС 0</t>
  </si>
  <si>
    <t xml:space="preserve">Оплата по счету №АС-3086 от 06.03.2020г, за стекло Сумма 25000-00 Без налога (НДС)</t>
  </si>
  <si>
    <t xml:space="preserve">Комиссия за обработку документов, переданных по системе "СНГБ Онлайн бизнес" за проведение платежей за 11.03.2020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</si>
  <si>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366 от 19.02.2020 г.  за автостекла НДС не облагается</t>
  </si>
  <si>
    <t xml:space="preserve">Оплата по счету № АС-3088 от 09.03.2020г. за замену ветрового стекла Сумма 6000-00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</si>
  <si>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24800.00 руб. Удержана комиссия в размере 421.60 руб.
НДС 0</t>
  </si>
  <si>
    <t xml:space="preserve">Комиссия за обработку документов, переданных по системе "СНГБ Онлайн бизнес" за проведение платежей за 12.03.2020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</si>
  <si>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ВТ000020441 от 18.02.20 г.  НДС не облагается</t>
  </si>
  <si>
    <t xml:space="preserve">Оплата по счету №АС-3083 от 06.03.2020 за срезку и вклейку стекла на а/м HAVAL с датчиком дождяСумма 2300-00Без налога (НДС)</t>
  </si>
  <si>
    <t xml:space="preserve">Оплата по счету № АС-3067 от 02.03.2020г., за ветровое стекло. НДС не облагается.</t>
  </si>
  <si>
    <t xml:space="preserve">ООО "РусИнтехЦентр"</t>
  </si>
  <si>
    <t xml:space="preserve">Оплата по счету №170 от 03.03.2020 .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</si>
  <si>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6500.00 руб. Удержана комиссия в размере 110.50 руб.
НДС 0</t>
  </si>
  <si>
    <t xml:space="preserve">Оплата по счету № АС-3084 от 06.03.20 г. за замену ветрового стекла НДС не облагается..</t>
  </si>
  <si>
    <t xml:space="preserve">Общество с ограниченной ответственностью "Козловское"</t>
  </si>
  <si>
    <t xml:space="preserve">Оплата по счету №АС-3099 от 11.03.2020, НДС не облагается.</t>
  </si>
  <si>
    <t xml:space="preserve">ООО "ТНСТ"</t>
  </si>
  <si>
    <t xml:space="preserve">Оплата за замену автостекла  по заказу клиента АС-3072 Сумма 10000-00 Без налога (НДС)</t>
  </si>
  <si>
    <t xml:space="preserve">Оплата по счету № АС-3034 от 20.02.2020 г. ветровое стекло Сумма 10200-00 Без налога (НДС)</t>
  </si>
  <si>
    <t xml:space="preserve">ООО "СМГ"</t>
  </si>
  <si>
    <t xml:space="preserve">Оплата по счету № АС-3105 от 12.03.2020г. за замену стекла НДС не облагается</t>
  </si>
  <si>
    <t xml:space="preserve">Комиссия за обработку документов, переданных по системе "СНГБ Онлайн бизнес" за проведение платежей за 13.03.2020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</si>
  <si>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автозапчасти по акту сверки. В том числе НДС 20.00 % - 2333.33 р.</t>
  </si>
  <si>
    <t xml:space="preserve">Сч.АС-3006 от 12.02.2020 за услуги по замене ветрового стекла Outback C410ME72 КЦС023627 поз.№1, без налога (НДС)</t>
  </si>
  <si>
    <t xml:space="preserve">Сч.АС-3007 от 12.02.2020 за услуги по замене ветрового стекла X-Type H818CX72, без налога (НДС)</t>
  </si>
  <si>
    <t xml:space="preserve">Оплата по счету № АС-3402 от 12.03.2020г. за замену ветрового стекла Сумма 5000-00 Без налога (НДС)</t>
  </si>
  <si>
    <t xml:space="preserve">Оплата по счетам № АС-3064 от 02.03.2020г. и № АС-3068 от 07.03.2020г. НДС не облагается</t>
  </si>
  <si>
    <t xml:space="preserve">Сч.АС-3002 от 11.02.2020 за услуги по замене панорамы Evoque C225MA72 КЦС023157 поз.№1, без налога (НДС)</t>
  </si>
  <si>
    <t xml:space="preserve">Оплата по счету № АС-3104,3098 от 12.02.20 г. за замену ветрового стекла Сумма 23 000  НДС не облагается..</t>
  </si>
  <si>
    <t xml:space="preserve">Комиссия за обработку документов, переданных по системе "СНГБ Онлайн бизнес" за проведение платежей за 16.03.2020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</si>
  <si>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"Мобискар Опт"</t>
  </si>
  <si>
    <t xml:space="preserve">Оплата по счету № W97/198390 от 05.03.2020 г. НДС не облагается</t>
  </si>
  <si>
    <t xml:space="preserve">Оплата по сч. № 927090434 от 16.03.2020 г. заказ 704349838,  договор №22127114858 от 27.11.2014 г  В том числе НДС 20.00 % - 1408.16 р.</t>
  </si>
  <si>
    <t xml:space="preserve">ООО "Топсервис"</t>
  </si>
  <si>
    <t xml:space="preserve">Оплата по счету № 40 от 20.02.2020 г. НДС не облагается</t>
  </si>
  <si>
    <t xml:space="preserve">По счету № АС-3085 от 06 марта 2020 г.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</si>
  <si>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40400.00 руб. Удержана комиссия в размере 686.80 руб.
НДС 0</t>
  </si>
  <si>
    <t xml:space="preserve">Оплата по сч № АС-3115 от 15.03.2020 за ремонт автостекла Сумма 900-00 Без налога (НДС)</t>
  </si>
  <si>
    <t xml:space="preserve">Сч.АС-3022 от 15.02.2020 за услуги по вклейке форточки GV C225MA72,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</si>
  <si>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1780.00 руб. Удержана комиссия в размере 30.26 руб.
НДС 0</t>
  </si>
  <si>
    <t xml:space="preserve">Оплата по счету №АС-3110 от 14.03.2020 за переклейку ветрового стекла на а/м Chevrolet NivaСумма 1900-00Без налога (НДС)</t>
  </si>
  <si>
    <t xml:space="preserve">Комиссия за обработку документов, переданных по системе "СНГБ Онлайн бизнес" за проведение платежей за 18.03.2020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</si>
  <si>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2020-03-16/52421 от 16.03.2020 г. НДС не облагается</t>
  </si>
  <si>
    <t xml:space="preserve">ООО "Кузов маркет"</t>
  </si>
  <si>
    <t xml:space="preserve">Оплата по счету № ТМк00001033 от 18.03.2020 г НДС не облагается</t>
  </si>
  <si>
    <t xml:space="preserve">Оплата по счету №АС-3057 от 28.02.2020 г. Без НДС</t>
  </si>
  <si>
    <t xml:space="preserve">сч. №АС-3108 от 13.03.2020 Замена ветрового стекла на а/м Toyota RAV4 с151рт 72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</si>
  <si>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18750.00 руб. Удержана комиссия в размере 318.75 руб.
НДС 0</t>
  </si>
  <si>
    <t xml:space="preserve">Сч.АС-3119 от 17.03.2020 за услуги по замене ветрового стекла РАД0003036 Rio 14- поз.№1, без налога (НДС)</t>
  </si>
  <si>
    <t xml:space="preserve">Сч.АС-3091 от 10.03.2020 за услуги по замене ветрового стекла РАД0002909 Rio 11- поз.№1, без налога (НДС)</t>
  </si>
  <si>
    <t xml:space="preserve">Сч.АС-3036 от 21.02.2020 за услуги по вклейке датчика Sportage КЦС023906, без налога (НДС)</t>
  </si>
  <si>
    <t xml:space="preserve">Сч.АС-3090 от 10.03.2020 за стекло лобовое Rio11- обогрев щеток РАД0002909, без налога (НДС)</t>
  </si>
  <si>
    <t xml:space="preserve">Сч.АС-3118 от 17.03.2020 за стекло лобовое Rio14- РАД0003036, без налога (НДС)</t>
  </si>
  <si>
    <t xml:space="preserve">Сч.АС-3036 от 21.02.2020 за стекло лобовое Sportage КЦС023906, без налога (НДС)</t>
  </si>
  <si>
    <t xml:space="preserve">Общество с ограниченной ответственностью "Полюс-ДМ"</t>
  </si>
  <si>
    <t xml:space="preserve">Оплата по счету № АС-3100 от 11.03.2020 г. за товарСумма 6500-00Без налога (НДС)</t>
  </si>
  <si>
    <t xml:space="preserve">Оплата по счету № АС-3124,3125  за замену ветрового стекла Сумма 7900 НДС не облагается..</t>
  </si>
  <si>
    <t xml:space="preserve">Матвеев Александр Сергеевич (ИП) Р/С 40802810438290001605</t>
  </si>
  <si>
    <t xml:space="preserve">Ремонт и ТО автомобиля. НДС не облагается.</t>
  </si>
  <si>
    <t xml:space="preserve">Комиссия за обработку документов, переданных по системе "СНГБ Онлайн бизнес" за проведение платежей за 20.03.2020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</si>
  <si>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52 от 20.03.2020 г. В том числе НДС 20.00 % - 19592.53 р.</t>
  </si>
  <si>
    <t xml:space="preserve">Расч.по б/к межд-х пл.систем:ООО "Автостекло", Лаборатория Автостекла, г. Тюмень, ул. Дамбовская, д. 2, стр. 4 В сумме 800.00 руб. Удержана комиссия в размере 13.60 руб.
НДС 0</t>
  </si>
  <si>
    <t xml:space="preserve">Оплата по счету № АС-3129 от 19.03.2020г. НДС не облагается</t>
  </si>
  <si>
    <t xml:space="preserve">Оплата по счету № АС-3130 от 19.03.2020г. за замену ветрового стекла Сумма 6300-00 Без налога (НДС)</t>
  </si>
  <si>
    <t xml:space="preserve">ИНДИВИДУАЛЬНЫЙ ПРЕДПРИНИМАТЕЛЬ СМЕРТИН АЛЕКСЕЙ МИХАЙЛОВИЧ</t>
  </si>
  <si>
    <t xml:space="preserve">запчасти и ремонт по сч ас-3134 от 20/03/2020 НДС не облагается</t>
  </si>
  <si>
    <t xml:space="preserve">Комиссия за обработку документов, переданных по системе "СНГБ Онлайн бизнес" за проведение платежей за 23.03.2020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</si>
  <si>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ТМк00001102 от 23.03.2020 г НДС не облагается</t>
  </si>
  <si>
    <t xml:space="preserve">Оплата по сч. № 927090487 от 23.03.2020 г. заказ 704354031,  договор №22127114858 от 27.11.2014 г  В том числе НДС 20.00 % - 999.94 р.</t>
  </si>
  <si>
    <t xml:space="preserve">Оплата по счету № ТМк00001079 от 20.03.2020 г НДС не облагается</t>
  </si>
  <si>
    <t xml:space="preserve">Оплата по счету №АС-3079 от 04.03.20, за ремонт стекла Сумма 2800-00 Без налога (НДС)</t>
  </si>
  <si>
    <t xml:space="preserve">Оплата за замену автостекла по заказу клиента № АС-3133, счет № АС-3133 от 19.03.2020г. , НДС-нет</t>
  </si>
  <si>
    <t xml:space="preserve">Оплата по счету № АС-3095 от 10.03.2020 за замену ветрового стекла, доставку Сумма 4500-00 Без налога (НДС)</t>
  </si>
  <si>
    <t xml:space="preserve">Оплата за установку автостекол. Сумма 6000-00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</si>
  <si>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43700.00 руб. Удержана комиссия в размере 742.90 руб.
НДС 0</t>
  </si>
  <si>
    <t xml:space="preserve">Индивидуальный предприниматель Кучма Максим Андреевич</t>
  </si>
  <si>
    <t xml:space="preserve">Оплата по счету № 119 от 19.02.2020 г. предоплата за размещение информации на сайте avtostekla72.ru  за март 2020 г.  НДС не облагается</t>
  </si>
  <si>
    <t xml:space="preserve">Общество с ограниченной ответственностью "Автостекло"</t>
  </si>
  <si>
    <t xml:space="preserve">Списание начисленной комиссии &amp;apos;Комиссия за обработку документов, переданных по системе "СНГБ Онлайн бизнес" за проведение платежей за 24.03.2020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НДС.&amp;apos;</t>
  </si>
  <si>
    <t xml:space="preserve">Комиссия за обслуживание с 25.03.2020 по 24.04.2020 в рамках пакета &amp;apos;ПАКЕТ "S"&amp;apos; согласно тарифу .
Без НДС.</t>
  </si>
  <si>
    <t xml:space="preserve">Оплата по счету № 245 от 17.03.2019 за автопарфюм. НДС не облагается</t>
  </si>
  <si>
    <t xml:space="preserve">Общество с ограниченной ответственностью "Служба правовой защиты"</t>
  </si>
  <si>
    <t xml:space="preserve">Оплата за юридические услуги по счету № 1 от 25.03.2020 г. НДС не облагается</t>
  </si>
  <si>
    <t xml:space="preserve">Общество с ограниченной ответственностью " Западно-Сибирский центр независимых экспертиз"</t>
  </si>
  <si>
    <t xml:space="preserve">Оплата за суд.экспертизу  по счету № 70 от 18.03.2020 г. НДС не облагается</t>
  </si>
  <si>
    <t xml:space="preserve">ООО "САТ"</t>
  </si>
  <si>
    <t xml:space="preserve">Оплата за ремонт ветрового стекла по счету №АС-3106 от 13.03.2020 Сумма 1500-00 Без налога (НДС)</t>
  </si>
  <si>
    <t xml:space="preserve">Общество с ограниченной ответственностью "Ангор"</t>
  </si>
  <si>
    <t xml:space="preserve">Оплата за замену автостекла по заказу клиента № АС-3157 от 24.03.2020 г. Сумма 6100-00 Без налога (НДС)</t>
  </si>
  <si>
    <t xml:space="preserve">Оплата по счету № АС-3154 от 24.03.2020г., за ветровое стекло.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</si>
  <si>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37200.00 руб. Удержана комиссия в размере 632.40 руб.
НДС 0</t>
  </si>
  <si>
    <t xml:space="preserve">Департамент финансов Тюменской области (ГБУ ТО "Центр транспортного обеспечения" Управления делами Правительства Тюменской области")</t>
  </si>
  <si>
    <t xml:space="preserve">0408,244,000,8,50300(ЛС000031105ЦТРО)Оплата по счету №АС-3147 от 23.03.2020г. за оказание услуг по установке ветрового стекла Без НДС</t>
  </si>
  <si>
    <t xml:space="preserve">Индивидуальный предприниматель Игнатьев Сергей Геннадьевич</t>
  </si>
  <si>
    <t xml:space="preserve">Оплата по счету № 1474 от 26.03.2020 г. НДС не облагается</t>
  </si>
  <si>
    <t xml:space="preserve">Сч.АС-3121 от 18.03.2020 за услуги по замене ветрового стекла KIA Ceed, без налога (НДС)</t>
  </si>
  <si>
    <t xml:space="preserve">Сч.АС-3120 от 18.03.2020 за полировку бокового стекла Subaru Legacy, без налога (НДС)</t>
  </si>
  <si>
    <t xml:space="preserve">ИП Переладов Владимир Захарович</t>
  </si>
  <si>
    <t xml:space="preserve">Оплата с-но сч АС-3155 от 24.03.2020 за услуги, без налога НДС</t>
  </si>
  <si>
    <t xml:space="preserve">Расч.по б/к межд-х пл.систем:ООО "Автостекло", Лаборатория Автостекла, г. Тюмень, ул. Дамбовская, д. 2, стр. 4 В сумме 2400.00 руб. Удержана комиссия в размере 40.80 руб.
НДС 0</t>
  </si>
  <si>
    <t xml:space="preserve">Оплата по счету №АС-3146 от 23.03.2020г., установка ветрового стекла Сумма 5900-00 Без налога (НДС)</t>
  </si>
  <si>
    <t xml:space="preserve">Оплата по счетам №АС-3148 , АС-3144 за стекло Сумма 34900-00 Без налога (НДС)</t>
  </si>
  <si>
    <t xml:space="preserve">Вознаграждение за расчетное обслуживание, согласно  договору № SL_2202 от 15.06.2017 к п/п №133 от 30.03.2020 г. НДС не облагается</t>
  </si>
  <si>
    <t xml:space="preserve">Комиссия за обработку документов, переданных по системе "СНГБ Онлайн бизнес" за проведение платежей за 30.03.2020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</si>
  <si>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015 от 27.03.2020 г. за рекламные услуги. НДС не облагается</t>
  </si>
  <si>
    <t xml:space="preserve">Индивидуальный предприниматель Мельников Антон Юрьевич</t>
  </si>
  <si>
    <t xml:space="preserve">Оплата по счету № 7 от 05.03.2020 г. за разработку ПО по договору № 8 НДС не облагается</t>
  </si>
  <si>
    <t xml:space="preserve">Оплата по счету № 83 от 29.02.2020 за услуги по ведению бухгалтерского учета. НДС не облагается</t>
  </si>
  <si>
    <t xml:space="preserve">Оплата по счетам № 3113,3114,3116 за замену ветрового стекла НДС не облагается..</t>
  </si>
  <si>
    <t xml:space="preserve">Расч.по б/к межд-х пл.систем:ООО "Автостекло", Лаборатория Автостекла, г. Тюмень, ул. Дамбовская, д. 2, стр. 4 В сумме 43380.00 руб. Удержана комиссия в размере 737.46 руб.
НДС 0</t>
  </si>
  <si>
    <t xml:space="preserve">ООО "Сибнефтехимтрейд"</t>
  </si>
  <si>
    <t xml:space="preserve">Оплата за замену стекла по счету № АС-3071 от 02.03.2020г. (3/0 ман 719)  НДС не облагается</t>
  </si>
  <si>
    <t xml:space="preserve">Комиссия за обработку документов, переданных по системе "СНГБ Онлайн бизнес" за проведение платежей за 01.04.2020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</si>
  <si>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услуги связи. В том числе НДС 20.00 % - 1166.67 р.</t>
  </si>
  <si>
    <t xml:space="preserve">Оплата по счету № АС-3135 от 20.03.2020г., за ветровое стекло. НДС не облагается.</t>
  </si>
  <si>
    <t xml:space="preserve">ООО "СтройПроектСервис" р/с 40702810602020000823 в Ф-Л СИБИРСКИЙ ПАО БАНК "ФК ОТКРЫТИЕ"  г Новосибирск</t>
  </si>
  <si>
    <t xml:space="preserve">Оплата по сч № АС-2853 от 13.12.2019 за счет за услуги по замене ветрового стекла  Сумма 4900-00  Без налога (НДС)</t>
  </si>
  <si>
    <t xml:space="preserve">Оплата по счету №АС-3175 от 31.03.2020г. за ремонт стекла Сумма 1800-00 Без налога (НДС)</t>
  </si>
  <si>
    <t xml:space="preserve">ООО "Визирь"</t>
  </si>
  <si>
    <t xml:space="preserve">Оплата по счету №АС-3179 от 06.04.2020г (стекло ветровое для а/м Вольво)Без НДС</t>
  </si>
  <si>
    <t xml:space="preserve">ООО "Техноком-Сервис"</t>
  </si>
  <si>
    <t xml:space="preserve">Оплата по счету №АС-3126 от 19.03.2020г. №АС-3128 от 19.03.2020г. за ТМЦ. Сумма 11000-00 Без налога (НДС)</t>
  </si>
  <si>
    <t xml:space="preserve">Комиссия за обработку документов, переданных по системе "СНГБ Онлайн бизнес" за проведение платежей за 08.04.2020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</si>
  <si>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Индивидуальный предприниматель Балашов Александр Сабирович</t>
  </si>
  <si>
    <t xml:space="preserve">Оплата по счету №20573 от 27.03.2020 г  за тмц. НДС не облагается</t>
  </si>
  <si>
    <t xml:space="preserve">Сч.АС-3069 от 02.03.2020 за услуги по замене ветрового стекла Discovery, без налога (НДС)</t>
  </si>
  <si>
    <t xml:space="preserve">По счету № АС-3174 от 30 марта 2020г.НДС не облагается.</t>
  </si>
  <si>
    <t xml:space="preserve">Комиссия за обработку документов, переданных по системе "СНГБ Онлайн бизнес" за проведение платежей за 09.04.2020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</si>
  <si>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Страховое акционерное общество "ВСК"</t>
  </si>
  <si>
    <t xml:space="preserve">Оплата страховой премии по счету №13930940001-2-0003. НДС не облагается</t>
  </si>
  <si>
    <t xml:space="preserve">Общество с ограниченной ответственностью "Никко"</t>
  </si>
  <si>
    <t xml:space="preserve">Оплата по счету №АС-3164 от 26.03.2020г. за атостекло Сумма 1600-00 Без налога (НДС)</t>
  </si>
  <si>
    <t xml:space="preserve">Оплата по счету №235 от 23.03.2020 . Без налога (НДС)</t>
  </si>
  <si>
    <t xml:space="preserve">Оплата по счету АС-3178 от 10.04.2020 за автостекла НДС не облагается.</t>
  </si>
  <si>
    <t xml:space="preserve">Комиссия за обработку документов, переданных по системе "СНГБ Онлайн бизнес" за проведение платежей за 13.04.2020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</si>
  <si>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акту сверки за расходные материалы.  НДС не облагается</t>
  </si>
  <si>
    <t xml:space="preserve">Оплата за размещение рекламных материалов на корме автобусов по договору в январе, феврале 2020 г. НДС не облагается</t>
  </si>
  <si>
    <t xml:space="preserve">Оплата за автозапчасти по акту сверки. В том числе НДС 20.00 % - 12500.00 р.</t>
  </si>
  <si>
    <t xml:space="preserve">Оплата по счету №АС-3122 от 18.03.2020 за срезку и вклейку бронированного стекла лобового на а/м Mitsubishi L200Сумма 6000-00Без налога (НДС)</t>
  </si>
  <si>
    <t xml:space="preserve">ООО "Грузовой Мир"</t>
  </si>
  <si>
    <t xml:space="preserve">замена ветрового стекла сч.АС-3184 от 13.04.2020г. НДС не облагается.</t>
  </si>
  <si>
    <t xml:space="preserve">Комиссия за обработку документов, переданных по системе "СНГБ Онлайн бизнес" за проведение платежей за 14.04.2020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</si>
  <si>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Общество с ограниченной ответственностью "СЦ КОПИГРУПП"</t>
  </si>
  <si>
    <t xml:space="preserve">Оплата по счету № 995 от 13.04.2020 г. за восстановление картриджа. НДС не облагается</t>
  </si>
  <si>
    <t xml:space="preserve">Оплата по сч. № 927090584 от 13.04.2020 г. заказ 704358028,  договор №22127114858 от 27.11.2014 г  В том числе НДС 20.00 % - 6982.34 р.</t>
  </si>
  <si>
    <t xml:space="preserve">оплата по счету №АС-3132 от 19.03.2020г.,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</si>
  <si>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1500.00 руб. Удержана комиссия в размере 25.50 руб.
НДС 0</t>
  </si>
  <si>
    <t xml:space="preserve">АО "Газпромнефть-Транспорт" р/с 40702810000290001581 в Ф-Л БАНКА ГПБ (АО) "ЗАПАДНО-СИБИРСКИЙ"</t>
  </si>
  <si>
    <t xml:space="preserve">Оплата за  тмц  по договору N  2018/08/23-У (ТР6-18/09000/00043/Р) от 01.08.2018 по документу Счет N АС-3089 от 10.03.2020. Сумма 3100-00 Без налога (НДС)</t>
  </si>
  <si>
    <t xml:space="preserve">Оплата за замену автостекла по заказу от 14.03.20 НДС не облагается.</t>
  </si>
  <si>
    <t xml:space="preserve">Оплата за тмц  по договору N  2018/08/23-У (ТР6-18/09000/00043/Р) от 01.08.2018 по документу Счет N АС-3089 от 10.03.2020. Сумма 5000-00 Без налога (НДС)</t>
  </si>
  <si>
    <t xml:space="preserve">Оплата за замену автостекла согл. счету №АС-3107 от 13.03.2020, НДС не облагается.</t>
  </si>
  <si>
    <t xml:space="preserve">Комиссия за обработку документов, переданных по системе "СНГБ Онлайн бизнес" за проведение платежей за 15.04.2020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</si>
  <si>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773 от 15.04.2019 г за автостекла В том числе НДС 20.00 % - 2083.33 р.</t>
  </si>
  <si>
    <t xml:space="preserve">Оплата по счету№ АС-3176 от 31.03.2020г. за ремонт стекла Сумма 1200-00 Без налога (НДС)</t>
  </si>
  <si>
    <t xml:space="preserve">Оплата с-но сч АС-3188 от 15.04.2020 за услуги, без налога НДС</t>
  </si>
  <si>
    <t xml:space="preserve">Расч.по б/к межд-х пл.систем:ООО "Автостекло", Лаборатория Автостекла, г. Тюмень, ул. Дамбовская, д. 2, стр. 4 В сумме 10950.00 руб. Удержана комиссия в размере 186.15 руб.
НДС 0</t>
  </si>
  <si>
    <t xml:space="preserve">Оплата по счету №231 от 21.03.2020 . Без налога (НДС)</t>
  </si>
  <si>
    <t xml:space="preserve">Сч.АС-3161 от 25.03.2020 за стекло лобовое Rio15- обогрев щеток РАД0003252, без налога (НДС)</t>
  </si>
  <si>
    <t xml:space="preserve">Сч.АС-3153 от 24.03.2020 за стекло лобовое Legacy РАД0003182, без налога (НДС)</t>
  </si>
  <si>
    <t xml:space="preserve">Сч.АС-3152 от 24.03.2020 за стекло заднее Kaptur РАД0002931,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</si>
  <si>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7950.00 руб. Удержана комиссия в размере 135.15 руб.
НДС 0</t>
  </si>
  <si>
    <t xml:space="preserve">Комиссия за обработку документов, переданных по системе "СНГБ Онлайн бизнес" за проведение платежей за 20.04.2020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</si>
  <si>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927090625 от 20.04.2020 г. заказ 704362650,  договор №22127114858 от 27.11.2014 г  В том числе НДС 20.00 % - 1791.67 р.</t>
  </si>
  <si>
    <t xml:space="preserve">Оплата по счету № 2000001974 от 13.04.2020 г.  за стекла. В том числе НДС 20.00 % - 3292.34 р.</t>
  </si>
  <si>
    <t xml:space="preserve">Оплата по счету № Е-459 от 20.04.2020 г. В том числе НДС 20.00 % - 18415.23 р.</t>
  </si>
  <si>
    <t xml:space="preserve">Сч.АС-3156 от 24.03.2020 за услуги по замене ветрового стекла Legacy РАД0003182 поз.№1, без налога (НДС)</t>
  </si>
  <si>
    <t xml:space="preserve">Сч.АС-3162 от 25.03.2020 за услуги по замене ветрового стекла RIO 15- РАД0003252 поз.№1, без налога (НДС)</t>
  </si>
  <si>
    <t xml:space="preserve">Оплата по счету №193 от 12.03.2020 . Без налога (НДС)</t>
  </si>
  <si>
    <t xml:space="preserve">Оплата по счету № АС-3158 от 25.03.2020г., за ветровое стекло. НДС не облагается.</t>
  </si>
  <si>
    <t xml:space="preserve">Оплата по акту сверки за товар Сумма 6700-00 Без налога (НДС)</t>
  </si>
  <si>
    <t xml:space="preserve">Общество с ограниченной ответственностью "СибАвтоСтрой"</t>
  </si>
  <si>
    <t xml:space="preserve">Оплата за замену автостекла по счету № АС-3204 от 20.04.2020 года. Cумма 11200-00, без налога (НДС).</t>
  </si>
  <si>
    <t xml:space="preserve">ООО МСК "СибАгро"</t>
  </si>
  <si>
    <t xml:space="preserve">Оплата по счетам №АС-3177,АС-2261 от 08.04.2020 г. за изготовление и установку стекла Сумма 28400-00 Без налога (НДС)</t>
  </si>
  <si>
    <t xml:space="preserve">ремонт ветрового стекла сч.АС-3205 от 21.04.2020г. НДС не облагается.</t>
  </si>
  <si>
    <t xml:space="preserve">Счет АС-3181. НДС не облагается</t>
  </si>
  <si>
    <t xml:space="preserve">Оплата по счету №  Ас-3200 от 19.04.2020  за замену ветрового стекла НДС не облагается..</t>
  </si>
  <si>
    <t xml:space="preserve">Счет АС-3171. НДС не облагается</t>
  </si>
  <si>
    <t xml:space="preserve">БАТАЛОВ СЕРГЕЙ ВЛАДИМИРОВИЧ (ИП)</t>
  </si>
  <si>
    <t xml:space="preserve">Оплата по счету N АС-3199 от 19.04.2020.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</si>
  <si>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5950.00 руб. Удержана комиссия в размере 101.15 руб.
НДС 0</t>
  </si>
  <si>
    <t xml:space="preserve">Общество с ограниченной ответственностью "ЕвроАзия" р/с 40702810200260000138 в Ф-Л БАНКА ГПБ (АО) "УРАЛЬСКИЙ"</t>
  </si>
  <si>
    <t xml:space="preserve">Оплата по счету N265 от 31.03.2020 . Без налога (НДС)</t>
  </si>
  <si>
    <t xml:space="preserve">Оплата по сч№ АС-2974 от 01.02.20,№АС-3103 от 12.03.20,№АС-3160 от 25.03.20,№АС3159 от 25.03.20,№АС-3092 от 10.03.20 за ветровое стекло, замена Сумма 28200-00 Без налога (НДС)</t>
  </si>
  <si>
    <t xml:space="preserve">Комиссия за обработку документов, переданных по системе "СНГБ Онлайн бизнес" за проведение платежей за 22.04.2020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</si>
  <si>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63-5-56-6600/19Д от 01.10.2019 г. за природный газ. В том числе НДС 20.00 % - 1486.83 р.</t>
  </si>
  <si>
    <t xml:space="preserve">Общество с ограниченной ответственностью "Оскар"</t>
  </si>
  <si>
    <t xml:space="preserve">Оплата по счету № ЮАБ/CC0-63878 от 21.04.2019 г. В том числе НДС 20.00 % - 6240.33 р.</t>
  </si>
  <si>
    <t xml:space="preserve">Индивидуальный предприниматель Соколюк Сергей Николаевич</t>
  </si>
  <si>
    <t xml:space="preserve">За стекло и замену по сч. № АС-3210 от 22.04.2020г . Cумма 5950-00,без налога (НДС).</t>
  </si>
  <si>
    <t xml:space="preserve">ООО "ДСК-2000"</t>
  </si>
  <si>
    <t xml:space="preserve">Оплата по счету №Ас-3193 от 16.04.20 за стекло Сумма 9100-00 Без налога (НДС)</t>
  </si>
  <si>
    <t xml:space="preserve">МУНИЦИПАЛЬНОЕ УНИТАРНОЕ ПРЕДПРИЯТИЕ МУНИЦИПАЛЬНОГО ОБРАЗОВАНИЯ КРАСНОСЕЛЬКУПСКИЙ РАЙОН "БЮРО ТЕХНИЧЕСКОЙ ИНВЕНТАРИЗАЦИИ"</t>
  </si>
  <si>
    <t xml:space="preserve">Оплата по счету № АС-3206 от 21.04.2020г., за замену автостекла. Сумма 23400-00 Без налога (НДС)</t>
  </si>
  <si>
    <t xml:space="preserve">Комиссия за обработку документов, переданных по системе "СНГБ Онлайн бизнес" за проведение платежей за 23.04.2020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</si>
  <si>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"МТ Тюмень"</t>
  </si>
  <si>
    <t xml:space="preserve">Оплата по счету № 212 от 03.03.2020 г. НДС не облагается</t>
  </si>
  <si>
    <t xml:space="preserve">Сч.АС-3061 от 29.02.2020 за услуги по замене ветрового стекла Focus, без налога (НДС)</t>
  </si>
  <si>
    <t xml:space="preserve">Оплата по счету № АС-3186 от 15.04.2020г., за установку ветрового стекла. НДС не облагается.</t>
  </si>
  <si>
    <t xml:space="preserve">Сч.АС-3136 от 20.03.2020 за полировку ветрового стекла, РАД0003100, без налога (НДС)</t>
  </si>
  <si>
    <t xml:space="preserve">Сч.АС-3055 от 27.02.2020 за услуги по замене ветрового стекла Velar, без налога (НДС)</t>
  </si>
  <si>
    <t xml:space="preserve">Оплата по счету № АС-3138 от 17.04.2020. Сумма 8500-00 руб. Без налога (НДС)</t>
  </si>
  <si>
    <t xml:space="preserve">Комиссия за обработку документов, переданных по системе "СНГБ Онлайн бизнес" за проведение платежей за 24.04.2020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</si>
  <si>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1841 от 24.04.2020 г. НДС не облагается</t>
  </si>
  <si>
    <t xml:space="preserve">Оплата по счету № Е-490 от 21.04.2020 г. В том числе НДС 20.00 % - 462.89 р.</t>
  </si>
  <si>
    <t xml:space="preserve">Оплата по счету № 1829 от 24.04.2020 г. НДС не облагается</t>
  </si>
  <si>
    <t xml:space="preserve">Оплата по счету № АС-3167 от 26.03.2020г. без НДС</t>
  </si>
  <si>
    <t xml:space="preserve">Оплата по счетам № АС-3138 от 20.03.2020г., № АС-3139 от 20.03.2020, № АС-3143 от 22.03.2020 и № АС-3129 от 25.03.2020г.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</si>
  <si>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8800.00 руб. Удержана комиссия в размере 149.60 руб.
НДС 0</t>
  </si>
  <si>
    <t xml:space="preserve">Оплата по счету №270 от 08.04.2020 ; №271 от 12.04.2020 . Без налога (НДС)</t>
  </si>
  <si>
    <t xml:space="preserve">ООО "АЛЬХОН-ТРЕЙД"</t>
  </si>
  <si>
    <t xml:space="preserve">Оплата по счету № АС-3223 от 23.04.2020 г за замену автостекла по заказу № АС-3223 Сумма 15000-00 Без налога (НДС)</t>
  </si>
  <si>
    <t xml:space="preserve">Комиссия за обслуживание с 27.04.2020 по 26.05.2020 в рамках пакета &amp;apos;ПАКЕТ "S"&amp;apos; согласно тарифу ТФ АО БАНК "СНГБ".
Без НДС.</t>
  </si>
  <si>
    <t xml:space="preserve">Оплата по сч. № 927090677  от 27.04.2020 г. заказ 704365483,  договор №22127114858 от 27.11.2014 г  В том числе НДС 20.00 % - 588.24 р.</t>
  </si>
  <si>
    <t xml:space="preserve">Оплата по счету №016 от 24.04.2020 г. за рекламные услуги. НДС не облагается</t>
  </si>
  <si>
    <t xml:space="preserve">Оплата по счету № 684 от 20.04.2020 г. предоплата за размещение информации на сайте avtostekla72.ru  за май 2020 г.. НДС не облагается</t>
  </si>
  <si>
    <t xml:space="preserve">Оплата за юридические услуги за май 2020 г. НДС не облагается</t>
  </si>
  <si>
    <t xml:space="preserve">Оплата по сч. № 927090675  от 27.04.2020 г. заказ 704365255,  договор №22127114858 от 27.11.2014 г  В том числе НДС 20.00 % - 2895.73 р.</t>
  </si>
  <si>
    <t xml:space="preserve">Оплата по счету № 366 от 19.02.2019 г за автостекла  НДС не облагается</t>
  </si>
  <si>
    <t xml:space="preserve">Оплата по сч. № 927090680  от 27.04.2020 г. заказ 704365521,  договор №22127114858 от 27.11.2014 г  В том числе НДС 20.00 % - 16239.28 р.</t>
  </si>
  <si>
    <t xml:space="preserve">Сч.АС-3127 от 19.03.2020 за стекло лобовое Largus, без налога (НДС)</t>
  </si>
  <si>
    <t xml:space="preserve">ООО "Согласие" р/с 40702810200260000426 в Ф-Л БАНКА ГПБ (АО) "УРАЛЬСКИЙ"</t>
  </si>
  <si>
    <t xml:space="preserve">Оплата по счету АС-3229 от 24.04.2020г за выполненные работы и оказанные услуги НДС не облагается</t>
  </si>
  <si>
    <t xml:space="preserve">Оплата по счету N317 от 24.04.2020 .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</si>
  <si>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15900.00 руб. Удержана комиссия в размере 270.30 руб.
НДС 0</t>
  </si>
  <si>
    <t xml:space="preserve">Оплата по счету 3224 от 21.04.20г, за техническое обслуживание. Без НДС</t>
  </si>
  <si>
    <t xml:space="preserve">Комиссия за обработку документов, переданных по системе "СНГБ Онлайн бизнес" за проведение платежей за 28.04.2020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</si>
  <si>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1900 от 28.04.2020 г. НДС не облагается</t>
  </si>
  <si>
    <t xml:space="preserve">Оплата по счету № АС-3173 от 23.04.2020г. за замену ветрового стекла Сумма 5500-00 Без налога (НДС)</t>
  </si>
  <si>
    <t xml:space="preserve">Оплата по счету №АС-3062 от 29.02.2020 г. Без НДС</t>
  </si>
  <si>
    <t xml:space="preserve">Оплата по счету №АС-3150 от 24.03.2020 г. Без НДС</t>
  </si>
  <si>
    <t xml:space="preserve">ООО Фирма "Прогноз"</t>
  </si>
  <si>
    <t xml:space="preserve">Оплата по сч.АС-3236 от 28.04.2020 за стекло и установку Сумма 8000-00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</si>
  <si>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11100.00 руб. Удержана комиссия в размере 188.70 руб.
НДС 0</t>
  </si>
  <si>
    <t xml:space="preserve">Комиссия за обработку документов, переданных по системе "СНГБ Онлайн бизнес" за проведение платежей за 29.04.2020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</si>
  <si>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"Первая экспедиционная компания"</t>
  </si>
  <si>
    <t xml:space="preserve">Оплата по счету № ТМП04280067 от 28.04.2020 г. В том числе НДС 20.00 % - 171.23 р.</t>
  </si>
  <si>
    <t xml:space="preserve">Оплата за размещение рекламы  по счету №БЗ_13-13-1461557/1-счёт от 28.04.2020 г. В том числе НДС 20.00 % - 2427.20 р.</t>
  </si>
  <si>
    <t xml:space="preserve">Общество с ограниченной ответственностью "Тюменьремсервис Кузовной" Р/С 40702810538320001096</t>
  </si>
  <si>
    <t xml:space="preserve">По счету № АС-3230 от 25 апреля 2020 года за автостекло. НДС не облагается</t>
  </si>
  <si>
    <t xml:space="preserve">Сч.АС-309 от 10.03.2020 за услуги по замене ветрового стекла КЦС024293 Rio 15- поз.№1, без налога (НДС)</t>
  </si>
  <si>
    <t xml:space="preserve">Сч.АС-3149 от 24.03.2020 за полировку ветрового стекла, РАД0003234, без налога (НДС)</t>
  </si>
  <si>
    <t xml:space="preserve">Сч.АС-3137 от 20.03.2020 за полировку ветрового стекла, РАД00032117, без налога (НДС)</t>
  </si>
  <si>
    <t xml:space="preserve">Сч.АС-3096 от 10.03.2020 за стекло лобовое Rio15- обогрев щеток КЦС024293, без налога (НДС)</t>
  </si>
  <si>
    <t xml:space="preserve">Сч.АС-3131 от 19.03.2020 за стекло лобовое Impreza, без налога (НДС)</t>
  </si>
  <si>
    <t xml:space="preserve">Сч.АС-3225 от 24.04.2020 за стекло лобовое Impreza РАД0003366, без налога (НДС)</t>
  </si>
  <si>
    <t xml:space="preserve">оплата по сч. № АС-3235 от 28.04.20г. за установку ветрового стекла Сумма 7800-00 Без налога (НДС)</t>
  </si>
  <si>
    <t xml:space="preserve">Комиссия за обработку документов, переданных по системе "СНГБ Онлайн бизнес" за проведение платежей за 30.04.2020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</si>
  <si>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ЕНВД за 1 квартал 2020 г.НДС не облагается</t>
  </si>
  <si>
    <t xml:space="preserve">ООО "КМК ГЛАСС"</t>
  </si>
  <si>
    <t xml:space="preserve">Оплата по счету № 2837 от 29.04.2020 г. В том числе НДС 20.00 % - 7166.67 р.</t>
  </si>
  <si>
    <t xml:space="preserve">Оплата по счету № АС-3231 от 26.04.2020г. без НДС</t>
  </si>
  <si>
    <t xml:space="preserve">АО "РАЦ"</t>
  </si>
  <si>
    <t xml:space="preserve">Оплата по счету АС-3240 от 30.04.2020 за ремонт ветрового стекла НДС не облагается.</t>
  </si>
  <si>
    <t xml:space="preserve">Управление специальной связи по Тюменской области филиал ФГУП "Главный центр специальной связи"</t>
  </si>
  <si>
    <t xml:space="preserve">Оплата за автостекло по счету № АС-3190 от 15.04.2020 Договор №226 от 21.06.2019 Сумма 1760-00 Без налога (НДС)</t>
  </si>
  <si>
    <t xml:space="preserve">Оплата за установку автостекол. Сумма 3500-00 Без налога (НДС)</t>
  </si>
  <si>
    <t xml:space="preserve">Оплата по счету №АС-3237 от 28.04.2020 г. за замену стекла Сумма 6300-00 Без налога (НДС)</t>
  </si>
  <si>
    <t xml:space="preserve">ОБЩЕСТВО С ОГРАНИЧЕННОЙ ОТВЕТСТВЕННОСТЬЮ "МОБИСКАР ОПТ"</t>
  </si>
  <si>
    <t xml:space="preserve">Оплата за установку автостекол. Сумма 6500-00 Без налога (НДС)</t>
  </si>
  <si>
    <t xml:space="preserve">УФК по Тюменской области  (Государственное учреждение - Тюменское региональное отделение Фонда социального страхования  Российской Федерации)</t>
  </si>
  <si>
    <t xml:space="preserve">Пени -16,74 по ОСС от несчастных случаев на произв и профзаб ФЗ от 24.07.1998 №125-ФЗ(п.6ст.22.1)ред. от 01.12.2004,с изм.от 22.12.2005 Реш фил-ла №1 ГУ-ТРО ФСС РФ от 10.04.2020г. № 1977</t>
  </si>
  <si>
    <t xml:space="preserve">Комиссия за обработку документов, переданных по системе "СНГБ Онлайн бизнес" за проведение платежей за 06.05.2020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</si>
  <si>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Недоимка -1469,94  по ОСС от несчастных случаев на произв и профзаб ФЗ от 24.07.1998 №125-ФЗ(п.6ст.22.1)ред. от 01.12.2004,с изм.от 22.12.2005 Реш фил-ла №1 ГУ-ТРО ФСС РФ от 10.04.2020г. № 1977</t>
  </si>
  <si>
    <t xml:space="preserve">Оплата по сч. № 927090712  от 06.05.2020 г. заказ 704368909,  договор №22127114858 от 27.11.2014 г  В том числе НДС 20.00 % - 630.49 р.</t>
  </si>
  <si>
    <t xml:space="preserve">Оплата по счету № 1982  от 05.05.2020 г. НДС не облагается</t>
  </si>
  <si>
    <t xml:space="preserve">(13930940001-1-0015) ОПЛАТА КОМИССИОННОГО ВОЗНАГРАЖДЕНИЯ ПО ДОГОВОРУ №13930940001 ОТ 06 05 2019. БЕЗ НДС</t>
  </si>
  <si>
    <t xml:space="preserve">ООО "КАМАСПЕЦКОМПЛЕКТ"</t>
  </si>
  <si>
    <t xml:space="preserve">Оплата по счету № АС-3241 от 30.04.2020 г., за ремонт ветрового стекла Сумма 2200-00 Без налога (НДС)</t>
  </si>
  <si>
    <t xml:space="preserve">ООО "Стеклотех"</t>
  </si>
  <si>
    <t xml:space="preserve">Оплата по сч. № АС-3209 от 22.04.2020г. Изготовление, установка стекла Сумма 6400-00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</si>
  <si>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84950.00 руб. Удержана комиссия в размере 1444.15 руб.
НДС 0</t>
  </si>
  <si>
    <t xml:space="preserve">Комиссия за обработку документов, переданных по системе "СНГБ Онлайн бизнес" за проведение платежей за 07.05.2020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</si>
  <si>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83 от 31.03.2020 за услуги по ведению бухгалтерского учета. НДС не облагается</t>
  </si>
  <si>
    <t xml:space="preserve">Оплата по сч. № 927090708  от 06.05.2020 г. заказ 704368650,  договор №22127114858 от 27.11.2014 г  В том числе НДС 20.00 % - 3407.21 р.</t>
  </si>
  <si>
    <t xml:space="preserve">Предоплата за автостекла. В том числе НДС 20.00 % - 5783.33 р.</t>
  </si>
  <si>
    <t xml:space="preserve">Сч.АС-3226 от 24.04.2020 за услуги по замене ветрового стекла Legacy РАД0003366 поз.№1, без налога (НДС)</t>
  </si>
  <si>
    <t xml:space="preserve">Оплата по счету № АС-3196 от 17.04.2020 г. за товарСумма 6900-00Без налога (НДС)</t>
  </si>
  <si>
    <t xml:space="preserve">Оплата по счету № АС-3195 от 17.04.2020 г. за товарСумма 7500-00Без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</si>
  <si>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20250.00 руб. Удержана комиссия в размере 344.25 руб.
НДС 0</t>
  </si>
  <si>
    <t xml:space="preserve">Оплата по счету №АС-3216,3217,3218,3219,3220,3221,3222 от 23.03.2020г.  за ТМЦ. Сумма 34700-00 Без налога (НДС)</t>
  </si>
  <si>
    <t xml:space="preserve">Комиссия за обработку документов, переданных по системе "СНГБ Онлайн бизнес" за проведение платежей за 08.05.2020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</si>
  <si>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услуги связи за март 2020 г.  В том числе НДС 20.00 % - 1103.70 р.</t>
  </si>
  <si>
    <t xml:space="preserve">Оплата по счету № 72 от 19.04.2020 г. НДС не облагается</t>
  </si>
  <si>
    <t xml:space="preserve">Комиссия за обработку документов, переданных по системе "СНГБ Онлайн бизнес" за проведение платежей за 12.05.2020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</si>
  <si>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2075  от 11.05.2020 г. НДС не облагается</t>
  </si>
  <si>
    <t xml:space="preserve">Оплата госпошлины</t>
  </si>
  <si>
    <t xml:space="preserve">Оплата страховой премии по счету №13930940001-3-0004. НДС не облагается</t>
  </si>
  <si>
    <t xml:space="preserve">Оплата  за охранно-пожарную сигнализацию по договору № 3430204692.  В том числе НДС 20.00 % - 1844.83 р.</t>
  </si>
  <si>
    <t xml:space="preserve">Оплата по сч. № 927090739  от 12.05.2020 г. заказ 704368703,  договор №22127114858 от 27.11.2014 г  В том числе НДС 20.00 % - 2894.28 р.</t>
  </si>
  <si>
    <t xml:space="preserve">Оплата по счету № ТМк00001561 от 12.05.2020 г НДС не облагается</t>
  </si>
  <si>
    <t xml:space="preserve">По счету № АС-3242 от 04 мая 2020 года за автостекло. НДС не облагается</t>
  </si>
  <si>
    <t xml:space="preserve">Оплата по сч.АС-3248 от 08.05.2020г  за товар Сумма 4800-00 Без налога (НДС)</t>
  </si>
  <si>
    <t xml:space="preserve">Счет АС-3257. НДС не облагается</t>
  </si>
  <si>
    <t xml:space="preserve">ИП Потомова Марина Валерьевна</t>
  </si>
  <si>
    <t xml:space="preserve">Оплата за замену автостекла по заказу клиента по счету№ АС-3256 от 12.05.2020г. Сумма 30200-00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</si>
  <si>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47600.00 руб. Удержана комиссия в размере 809.20 руб.
НДС 0</t>
  </si>
  <si>
    <t xml:space="preserve">Оплата по сч № АС-3232 от 27.04.2020 за ремонт автостекла Сумма 1800-00 Без налога (НДС)</t>
  </si>
  <si>
    <t xml:space="preserve">Комиссия за обработку документов, переданных по системе "СНГБ Онлайн бизнес" за проведение платежей за 14.05.2020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</si>
  <si>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946 от 11.05.2020 г за автостекла НДС не облагается</t>
  </si>
  <si>
    <t xml:space="preserve">ООО "Строительный альянс"</t>
  </si>
  <si>
    <t xml:space="preserve">счет на оплату №АС-3249 от 08.05.2020 замена бокового стекла кузова Без НДС</t>
  </si>
  <si>
    <t xml:space="preserve">Общество с ограниченной ответственностью "АтлантАвтоСервис"</t>
  </si>
  <si>
    <t xml:space="preserve">Оплата по счету № АС-3250 от 09.05.2020г. за ветровое стекло,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</si>
  <si>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5300.00 руб. Удержана комиссия в размере 90.10 руб.
НДС 0</t>
  </si>
  <si>
    <t xml:space="preserve">Оплата по счету №АС-3253 от 11.05.2020, за ветровое стекло и установку на а/м Nissan Murano, без налога (НДС)</t>
  </si>
  <si>
    <t xml:space="preserve">АО "НИИПлесдрев"</t>
  </si>
  <si>
    <t xml:space="preserve">Оплата по сч.№АС-3259 от 13.05.2020 г.Запчасти.Сумма 8700-00 руб., Без НДС</t>
  </si>
  <si>
    <t xml:space="preserve">Комиссия за обработку документов, переданных по системе "СНГБ Онлайн бизнес" за проведение платежей за 15.05.2020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</si>
  <si>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Э-72617 от 15.05.2020 г. НДС не облагается</t>
  </si>
  <si>
    <t xml:space="preserve">Сч.АС-3197 от 17.04.2020 за стекло лобовое Niva КЦС024838 , без налога (НДС)</t>
  </si>
  <si>
    <t xml:space="preserve">Счет АС-3191, AC-3189.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</si>
  <si>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31600.00 руб. Удержана комиссия в размере 537.20 руб.
НДС 0</t>
  </si>
  <si>
    <t xml:space="preserve">Комиссия за обработку документов, переданных по системе "СНГБ Онлайн бизнес" за проведение платежей за 18.05.2020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</si>
  <si>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3842060/9 от 17.05.2020 г, № 3842060/10 от 17.05.2020 г. пополнение лицевого счета. В том числе НДС 20.00 % - 704.50 р.</t>
  </si>
  <si>
    <t xml:space="preserve">ООО "Корпорация-Стекло-Бор"</t>
  </si>
  <si>
    <t xml:space="preserve">Оплата по счету № 352 от 15.05.2020 г. В том числе НДС 20.00 % - 3166.67 р.</t>
  </si>
  <si>
    <t xml:space="preserve">Оплата по сч. № 927090790  от 18.05.2020 г. заказ 704374102,  договор №22127114858 от 27.11.2014 г  В том числе НДС 20.00 % - 5727.54 р.</t>
  </si>
  <si>
    <t xml:space="preserve">Оплата по сч. № 927090793  от 18.05.2020 г. заказ 704374803,  договор №22127114858 от 27.11.2014 г  В том числе НДС 20.00 % - 10802.61 р.</t>
  </si>
  <si>
    <t xml:space="preserve">Оплата по счету №АС-3252 ОТ 09.05.20Г. за ремонт стекла Сумма 900-00 Без налога (НДС)</t>
  </si>
  <si>
    <t xml:space="preserve">ООО "БСУ-1"</t>
  </si>
  <si>
    <t xml:space="preserve">Оплата по счету № АС-3262 от 16.05.2020г.Сумма 1000-00Без налога (НДС)</t>
  </si>
  <si>
    <t xml:space="preserve">По счету № АС-3255 от 12 мая 2020 года за автостекло. НДС не облагается</t>
  </si>
  <si>
    <t xml:space="preserve">Общество с ограниченной ответственностью "АНП-МОТОРС"</t>
  </si>
  <si>
    <t xml:space="preserve">Оплата по счету №АС-3264 от 18 мая 2020 г.  НДС не облагается.</t>
  </si>
  <si>
    <t xml:space="preserve">Оплата за установку автостекол. Сумма 14000-00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</si>
  <si>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54400.00 руб. Удержана комиссия в размере 924.80 руб.
НДС 0</t>
  </si>
  <si>
    <t xml:space="preserve">Расч.по б/к межд-х пл.систем:ООО "Автостекло", Лаборатория Автостекла, г. Тюмень, ул. Дамбовская, д. 2, стр. 4 В сумме 9400.00 руб. Удержана комиссия в размере 159.80 руб.
НДС 0</t>
  </si>
  <si>
    <t xml:space="preserve">Списание начисленной комиссии &amp;apos;Комиссия за обработку документов, переданных по системе "СНГБ Онлайн бизнес" за проведение платежей за 19.05.2020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НДС.&amp;apos;</t>
  </si>
  <si>
    <t xml:space="preserve">Комиссия за обработку документов, переданных по системе "СНГБ Онлайн бизнес" за проведение платежей за 20.05.2020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</si>
  <si>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3842060/11 от 20.05.2020 г пополнение лицевого счета. В том числе НДС 20.00 % - 540.00 р.</t>
  </si>
  <si>
    <t xml:space="preserve">Оплата по счету № 2223  от 18.05.2020 г. НДС не облагается</t>
  </si>
  <si>
    <t xml:space="preserve">Оплата по счету № 292 от 18.05.2019 за автопарфюм. НДС не облагается</t>
  </si>
  <si>
    <t xml:space="preserve">Предоплата за автозапчасти.  В том числе НДС 20.00 % - 3833.33 р.</t>
  </si>
  <si>
    <t xml:space="preserve">Оплата по счету № АС-3263 от 18.05.2020г.Сумма 7100-00Без налога (НДС)</t>
  </si>
  <si>
    <t xml:space="preserve">ОБЩЕСТВО С ОГРАНИЧЕННОЙ ОТВЕТСТВЕННОСТЬЮ "ПРЕСТИЖ"</t>
  </si>
  <si>
    <t xml:space="preserve">Оплата по сч.АС-3273 от 20.05.2020г. НДС не облагается</t>
  </si>
  <si>
    <t xml:space="preserve">Оплата по счетам №АС-3227 от 24.04.2020 г.,АС-3233 от 27.04.2020 г. за услуги Сумма 11400-00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</si>
  <si>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31750.00 руб. Удержана комиссия в размере 539.75 руб.
НДС 0</t>
  </si>
  <si>
    <t xml:space="preserve">Комиссия за обработку документов, переданных по системе "СНГБ Онлайн бизнес" за проведение платежей за 21.05.2020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</si>
  <si>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Сч.АС-3238 от 29.04.2020 за услуги по замене стекла КЦС025052 QX60 поз.№1, без налога (НДС)</t>
  </si>
  <si>
    <t xml:space="preserve">Сч.АС-3208 от 21.04.2020 за стекло лобовое Niva КЦС025007 , без налога (НДС)</t>
  </si>
  <si>
    <t xml:space="preserve">Общество с ограниченной ответственностью "Никко-моторс"</t>
  </si>
  <si>
    <t xml:space="preserve">Оплата по счету № АС-3268 от 19.05.2020 г. за ветровое стекло, замену Сумма 6500-00 Без налога (НДС)</t>
  </si>
  <si>
    <t xml:space="preserve">Общество с ограниченной ответственностью "ТИТАН-М"</t>
  </si>
  <si>
    <t xml:space="preserve">Оплата по счету № АС-3272 от 20.05.20г. замена стекла Сумма 9500-00 Без налога (НДС)</t>
  </si>
  <si>
    <t xml:space="preserve">ЗАО "Сибирское строительно-механическое предприятие"</t>
  </si>
  <si>
    <t xml:space="preserve">Оплата по счету № АС-3271 от 20.05.20г. замена стекла на а/ле Сумма 9500-00 В т.ч. НДС (20%) 1583-33</t>
  </si>
  <si>
    <t xml:space="preserve">Расч.по б/к межд-х пл.систем:ООО "Автостекло", Лаборатория Автостекла, г. Тюмень, ул. Дамбовская, д. 2, стр. 4 В сумме 32350.00 руб. Удержана комиссия в размере 549.95 руб.
НДС 0</t>
  </si>
  <si>
    <t xml:space="preserve">Оплата за замену автостекла по заказу клиента № АС-3286 Без НДС</t>
  </si>
  <si>
    <t xml:space="preserve">Оплата по счету №АС-3251 от 09.05.2020 за замену ветрового стекла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</si>
  <si>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10350.00 руб. Удержана комиссия в размере 175.95 руб.
НДС 0</t>
  </si>
  <si>
    <t xml:space="preserve">Оплата по счету №АС-3261 от 14.05.2020, за установку ветрового стекла Сумма 18500-00 Без налога (НДС)</t>
  </si>
  <si>
    <t xml:space="preserve">Комиссия за обработку документов, переданных по системе "СНГБ Онлайн бизнес" за проведение платежей за 25.05.2020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</si>
  <si>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927090829 от 25.05.2020 г. заказ 704378956, договор №22127114858 от 27.11.2014 г  В том числе НДС 20.00 % - 857.06 р.</t>
  </si>
  <si>
    <t xml:space="preserve">Оплата за юридические услуги по договору за май 2020 г.НДС не облагается</t>
  </si>
  <si>
    <t xml:space="preserve">Предоплата за автозапчасти, автостекла. В том числе НДС 20.00 % - 2666.67 р.</t>
  </si>
  <si>
    <t xml:space="preserve">Оплата по сч. № 927090830 от 25.05.2020 г. заказ 704378976, договор №22127114858 от 27.11.2014 г  В том числе НДС 20.00 % - 3801.23 р.</t>
  </si>
  <si>
    <t xml:space="preserve">Предоплата за автостекла по счету № 578 от 05.05.2020 г. В том числе НДС 20.00 % - 16666.67 р.</t>
  </si>
  <si>
    <t xml:space="preserve">ООО "Аркадия"</t>
  </si>
  <si>
    <t xml:space="preserve">Оплата по счету N АС-3267 от 19.05.2020, за замену стекла. Сумма 10000-00 Без налога (НДС)</t>
  </si>
  <si>
    <t xml:space="preserve">Оплата по счету АС-3282 от 22.05.2020г-8300,00; счету АС-3283 от 22.05.2020г-6000,00 за замену автостекла по заказу клиента АС-3282,Ас-АС-3283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</si>
  <si>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19850.00 руб. Удержана комиссия в размере 337.45 руб.
НДС 0</t>
  </si>
  <si>
    <t xml:space="preserve">Оплата по счету 3292 от 25.05.20г. , за техническое обслуживание автотранспорта, НДС не облагается</t>
  </si>
  <si>
    <t xml:space="preserve">Комиссия за обработку документов, переданных по системе "СНГБ Онлайн бизнес" за проведение платежей за 26.05.2020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</si>
  <si>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2331 от 22.05.2020 г. НДС не облагается</t>
  </si>
  <si>
    <t xml:space="preserve">Оплата по счету № 2245 от 19.05.2020 г. НДС не облагается</t>
  </si>
  <si>
    <t xml:space="preserve">Оплата по сч№АС-3284 от 22.05.19 стекло ветровое Сумма 4000-00 Без налога (НДС)</t>
  </si>
  <si>
    <t xml:space="preserve">Оплата по счетам № АС-3269 от 20.05.2020г. и № АС-3291 от 24.05.2020г. НДС не облагается</t>
  </si>
  <si>
    <t xml:space="preserve">Оплата по счету № АС-3288 от 23.05.2020г. за замену ветрового стекла Сумма 6800-00 Без налога (НДС)</t>
  </si>
  <si>
    <t xml:space="preserve">ООО "Безопасность и комфорт"</t>
  </si>
  <si>
    <t xml:space="preserve">Оплата по счету № АС-3294 от 25.05.2020 за замену ветрового стекла на а/м Mercedes Сумма 10300-00 Без налога (НДС)</t>
  </si>
  <si>
    <t xml:space="preserve">Оплата по счету № АС-3278 от 21.05.2020. Сумма 10600-00 руб.  Без налога (НДС)</t>
  </si>
  <si>
    <t xml:space="preserve">Оплата по счету №АС-3287 от 23.05.2020 за установку ветрового стекла в клей Сумма 14000-00Без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</si>
  <si>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20800.00 руб. Удержана комиссия в размере 353.60 руб.
НДС 0</t>
  </si>
  <si>
    <t xml:space="preserve">Комиссия за обслуживание с 27.05.2020 по 26.06.2020 в рамках пакета &amp;apos;ПАКЕТ "S"&amp;apos; согласно тарифу ТФ АО БАНК "СНГБ".
Без НДС.</t>
  </si>
  <si>
    <t xml:space="preserve">Оплата по счету № 434  от 19.03.2020 г. предоплата за размещение информации на сайте avtostekla72.ru  за апрель 2020 г.. НДС не облагается</t>
  </si>
  <si>
    <t xml:space="preserve">Оплата по договору № 12672 от 05.04.2017 г. за отпущенную электроэнергию за апрель 2020 г. В том числе НДС 20.00 % - 1510.69 р.</t>
  </si>
  <si>
    <t xml:space="preserve">Оплата за размещение рекламы по бланку заказа № БЗ_13-13-1461557 от 28.04.2020 г. В том числе НДС 20.00 % - 2427.20 р.</t>
  </si>
  <si>
    <t xml:space="preserve">Общество с ограниченной ответственностью "Газсервис-Эксперт"</t>
  </si>
  <si>
    <t xml:space="preserve">Оплата по счету № АС-3303 от 27.05.2020 за замену автостекла Сумма 8500-00 Без налога (НДС)</t>
  </si>
  <si>
    <t xml:space="preserve">Оплата за замену стекла по счету № АС-3281 от 22.05.2020г. (2/0 ман 602) 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</si>
  <si>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20600.00 руб. Удержана комиссия в размере 350.20 руб.
НДС 0</t>
  </si>
  <si>
    <t xml:space="preserve">Комиссия за обработку документов, переданных по системе "СНГБ Онлайн бизнес" за проведение платежей за 28.05.2020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</si>
  <si>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№018 от 27.05.2020 г. за рекламные услуги. НДС не облагается</t>
  </si>
  <si>
    <t xml:space="preserve">Оплата по счету № 226 от 30.04.2020 за услуги по ведению бухгалтерского учета. НДС не облагается</t>
  </si>
  <si>
    <t xml:space="preserve">Оплата по счету № АС-3309 от 28.05.2020 Сумма 1600-00 Без налога (НДС)</t>
  </si>
  <si>
    <t xml:space="preserve">ООО "А.И.С.Т." р/с 40702810101150000184 в Ф-Л ЗАПАДНО-СИБИРСКИЙ ПАО БАНКА "ФК ОТКРЫТИЕ"  г Ханты-Мансийск</t>
  </si>
  <si>
    <t xml:space="preserve">Предоплата по счету на оплату № АС-3310 от 28 мая 2020 г. НДС не облагается.</t>
  </si>
  <si>
    <t xml:space="preserve">ООО "АВТОГРАД ПРЕСТИЖ"</t>
  </si>
  <si>
    <t xml:space="preserve">Счет № АС-3302 от 27.05.2020 ВИН 142706, без налога (НДС)</t>
  </si>
  <si>
    <t xml:space="preserve">Оплата по счету №АС-3305 от 27.05.2020. Сумма 3800-00 Без налога (НДС)</t>
  </si>
  <si>
    <t xml:space="preserve">ООО "Торговый дом Автоград"</t>
  </si>
  <si>
    <t xml:space="preserve">По счету №АС-3258 за замену автостекла, без налога (НДС)</t>
  </si>
  <si>
    <t xml:space="preserve">Акционерное общество "Страховое общество газовой промышленности"</t>
  </si>
  <si>
    <t xml:space="preserve">Оплата по договору № СГ/01 ВН-134 от 07.08.2012; по счету № АС-1025 от 19.02.2018.за ремонт а/м ,в счет выплаты страх. возмещ. по страх. акту № 1615 MT 0837/1D№017 Без НДС</t>
  </si>
  <si>
    <t xml:space="preserve">Счет № АС-3301 от 27.05.2020 VIN SALRA2BV2HA021200, без налога (НДС)</t>
  </si>
  <si>
    <t xml:space="preserve">ООО "ДЕТАЛИ72"</t>
  </si>
  <si>
    <t xml:space="preserve">Оплата по счету NАС-3298 от 28.05.2020. НДС не облагается</t>
  </si>
  <si>
    <t xml:space="preserve">Оплата по счету 3308 от 28.05.20г. , за техническое обслуживание автотранспорта, НДС не облагается</t>
  </si>
  <si>
    <t xml:space="preserve">Комиссия за обработку документов, переданных по системе "СНГБ Онлайн бизнес" за проведение платежей за 29.05.2020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</si>
  <si>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услуги связи по договору 627189085 за апрель 2020 г.  В том числе НДС 20.00 % - 1152.66 р.</t>
  </si>
  <si>
    <t xml:space="preserve">Оплата за размещение рекламных материалов на корме автобусов по договору в марте, апреле 2020 г. НДС не облагается</t>
  </si>
  <si>
    <t xml:space="preserve">ООО "Эй Джи Экспертс Юг"</t>
  </si>
  <si>
    <t xml:space="preserve">Оплата задолженности по агентскому договору №15 от 31.05.2018 г. НДС не облагается</t>
  </si>
  <si>
    <t xml:space="preserve">Оплата задолженности по акту сверки за размещение рекламы на радио. НДС не облагается</t>
  </si>
  <si>
    <t xml:space="preserve">Оплата по счету №АС-3293 от  25.05.20г. за ремонт стекла Сумма 4500-00 Без налога (НДС)</t>
  </si>
  <si>
    <t xml:space="preserve">По счету № АС-3192 от 16 апреля 2020 года за автостекло.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</si>
  <si>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8900.00 руб. Удержана комиссия в размере 151.30 руб.
НДС 0</t>
  </si>
  <si>
    <t xml:space="preserve">Оплата по счету N3362 от 25.05.2020 . Без налога (НДС)</t>
  </si>
  <si>
    <t xml:space="preserve">Комиссия за обработку документов, переданных по системе "СНГБ Онлайн бизнес" за проведение платежей за 01.06.2020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</si>
  <si>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2482  от 28.05.2020 г. НДС не облагается</t>
  </si>
  <si>
    <t xml:space="preserve">Оплата по счету № 2452 от 27.05.2020 г. ,2512 от 29.05.2020 г.НДС не облагается</t>
  </si>
  <si>
    <t xml:space="preserve">Доплата по счету № 946 от 11.05.2020 г за автостекла НДС не облагается</t>
  </si>
  <si>
    <t xml:space="preserve">Оплата по счету  АС-3315 от 09.01.2020г за установку стекла на а/м Сумма 3500-00 Без налога (НДС)</t>
  </si>
  <si>
    <t xml:space="preserve">Общество с ограниченной ответственностью "РусАвтоКомСервис"</t>
  </si>
  <si>
    <t xml:space="preserve">Оплата по счёту № АС-3306 от 28.05.2020 г.,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</si>
  <si>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58150.00 руб. Удержана комиссия в размере 988.55 руб.
НДС 0</t>
  </si>
  <si>
    <t xml:space="preserve">ОБЩЕСТВО С ОГРАНИЧЕННОЙ ОТВЕТСТВЕННОСТЬЮ "СТРОЙТЕХДЕКОР"</t>
  </si>
  <si>
    <t xml:space="preserve">оплата счета № АС-3323 от 02.06.2020 г. НДС не облагается</t>
  </si>
  <si>
    <t xml:space="preserve">Оплата по счетам № АС-3296 и № АС-3297 от 26.05.2020г. и № АС-3299 от 27.05.2020г.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</si>
  <si>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24500.00 руб. Удержана комиссия в размере 416.50 руб.
НДС 0</t>
  </si>
  <si>
    <t xml:space="preserve">Комиссия за обработку документов, переданных по системе "СНГБ Онлайн бизнес" за проведение платежей за 03.06.2020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</si>
  <si>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00229/154  за Шихшабекова Кадырбека Идрисовича за услуги по водоснабжению и водоотведению за  здание ( г.Тюмень, ул. Лопарева, д.83. В том числе НДС 20.00 % - 344.27 р.</t>
  </si>
  <si>
    <t xml:space="preserve">Оплата по счету № ТМк00001912 от 02.06.2020 г НДС не облагается</t>
  </si>
  <si>
    <t xml:space="preserve">Оплата по сч. № 927001741 от 01.06.2020 г. заказ 704383692,  договор №22127114858 от 27.11.2014 г  В том числе НДС 20.00 % - 8613.61 р.</t>
  </si>
  <si>
    <t xml:space="preserve">По счету № АС-3276 от 21 мая 2020 года за автостекло. НДС не облагается</t>
  </si>
  <si>
    <t xml:space="preserve">Оплата за замену автостекла по заказу клиента № АС-3322 Без НДС</t>
  </si>
  <si>
    <t xml:space="preserve">Оплата по счету № АС-3313 от 29.05.2020. Сумма 7500-00 руб. Без налога (НДС)</t>
  </si>
  <si>
    <t xml:space="preserve">Сч.АС-3244 от 04.05.2020 за услуги по замене стёкол Airtrek КЦС024812 поз.№1,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</si>
  <si>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37700.00 руб. Удержана комиссия в размере 640.90 руб.
НДС 0</t>
  </si>
  <si>
    <t xml:space="preserve">Комиссия за обработку документов, переданных по системе "СНГБ Онлайн бизнес" за проведение платежей за 04.06.2020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</si>
  <si>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"Евросибсервис"</t>
  </si>
  <si>
    <t xml:space="preserve">Оплата по счету № ЕК-98 от 03.06.2020 г. НДС не облагается.</t>
  </si>
  <si>
    <t xml:space="preserve">ООО "А.И.С.Т."</t>
  </si>
  <si>
    <t xml:space="preserve">Доплата по счету на оплату № АС-3310 от 28 мая 2020 г. НДС не облагается.</t>
  </si>
  <si>
    <t xml:space="preserve">Оплата по счету №АС-3325 от 03.06.2020 . Без налога (НДС)</t>
  </si>
  <si>
    <t xml:space="preserve">ООО "УралСнабСервис"</t>
  </si>
  <si>
    <t xml:space="preserve">Оплата по счету № АС-3327 от 03.06.2020г за автостекло Сумма 8200-00 Без налога (НДС)</t>
  </si>
  <si>
    <t xml:space="preserve">ООО "КреативХаус"</t>
  </si>
  <si>
    <t xml:space="preserve">Счет на оплату № АС-3329 от 03.06.2020 г, стекло Сумма: 10300-00, НДС не облагается.</t>
  </si>
  <si>
    <t xml:space="preserve">Расч.по б/к межд-х пл.систем:ООО "Автостекло", Лаборатория Автостекла, г. Тюмень, ул. Дамбовская, д. 2, стр. 4 В сумме 11250.00 руб. Удержана комиссия в размере 191.25 руб.
НДС 0</t>
  </si>
  <si>
    <t xml:space="preserve">Комиссия за обработку документов, переданных по системе "СНГБ Онлайн бизнес" за проведение платежей за 05.06.2020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</si>
  <si>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автостекла по Счету № 578 от 05.05.2020 г. В том числе НДС 20.00 % - 9166.67 р.</t>
  </si>
  <si>
    <t xml:space="preserve">Общество с ограниченной ответственностью "М-Стройиндустрия"</t>
  </si>
  <si>
    <t xml:space="preserve">Оплата по счету № АС-3341 от 05.06.2020г., за замену стекла, стеклоочистители, НДС не облагается.</t>
  </si>
  <si>
    <t xml:space="preserve">ООО "УК "Дуэт"</t>
  </si>
  <si>
    <t xml:space="preserve">Оплата по счету №  АС-3326 от 03.06.2020 за боковое стекло на ria cerato 2016г гос номер c903ка72, замена бокового стекла Сумма 10900-00 В т.ч. НДС  (20%) 1816-67</t>
  </si>
  <si>
    <t xml:space="preserve">Расч.по б/к межд-х пл.систем:ООО "Автостекло", Лаборатория Автостекла, г. Тюмень, ул. Дамбовская, д. 2, стр. 4 В сумме 15250.00 руб. Удержана комиссия в размере 259.25 руб.
НДС 0</t>
  </si>
  <si>
    <t xml:space="preserve">Сч.АС-3254 от 12.05.2020 за стекло лобовое X-Trail КЦС025118, без налога (НДС)</t>
  </si>
  <si>
    <t xml:space="preserve">ООО "Караван-Авто"</t>
  </si>
  <si>
    <t xml:space="preserve">Оплата за ветровое стекло по счету № АС-3334 от 04.06.2020 г. Сумма 21600-00 Без налога (НДС)</t>
  </si>
  <si>
    <t xml:space="preserve">Комиссия за обработку документов, переданных по системе "СНГБ Онлайн бизнес" за проведение платежей за 08.06.2020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</si>
  <si>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"ФАСТранс-М"</t>
  </si>
  <si>
    <t xml:space="preserve">Оплата по счету № ФСМ000013338 от 07.06.2020 г. за доставку.НДС не облагается</t>
  </si>
  <si>
    <t xml:space="preserve">ПАО "МегаФон"</t>
  </si>
  <si>
    <t xml:space="preserve">Оплата по счету № 57-1 от 31.05.2020 за услуги связи.В том числе НДС 20.00 % - 622.06 р.</t>
  </si>
  <si>
    <t xml:space="preserve">Оплата по счету № 2595 от 03.06.2020 г., 2614 от 04.06.2020 г., 2666 от 08.06.2020 г., 2671 от 08.06.2020 г. НДС не облагается</t>
  </si>
  <si>
    <t xml:space="preserve">Оплата по счету № ТМк00001949 от 04.06.2020 г. НДС не облагается</t>
  </si>
  <si>
    <t xml:space="preserve">Предоплата за автостекла по Счету № 578 от 05.05.2020 г. В том числе НДС 20.00 % - 7500.00 р.</t>
  </si>
  <si>
    <t xml:space="preserve">Оплата по сч. № 927090963 от 08.06.2020 г. заказ 704385451, по сч. № 927090968 от 08.06.2020 г. заказ 704388550 договор №22127114858 от 27.11.2014 г  В том числе НДС 20.00 % - 7992.74 р.</t>
  </si>
  <si>
    <t xml:space="preserve">оплата за замену автострада по заказу № АС-3342 от 05.06.2020 г. НДС не облагается</t>
  </si>
  <si>
    <t xml:space="preserve">ООО "Запсибгазпром-Газификация"</t>
  </si>
  <si>
    <t xml:space="preserve">Предоплата за изготовление и установку стелка люка по сч. №АС-3312 от 28.05.2020 г. Сумма 4900-00 Без налога (НДС)</t>
  </si>
  <si>
    <t xml:space="preserve">ООО "Автоград Сол"</t>
  </si>
  <si>
    <t xml:space="preserve">Оплата автостекло., без налога (НДС)</t>
  </si>
  <si>
    <t xml:space="preserve">ОБЩЕСТВО С ОГРАНИЧЕННОЙ ОТВЕТСТВЕННОСТЬЮ "ГЛОБАЛ ИМПОРТ"</t>
  </si>
  <si>
    <t xml:space="preserve">Оплата по счету № АС-3340 от 05.06.2020 г. за мпз Сумма 9200-00 Без налога (НДС)</t>
  </si>
  <si>
    <t xml:space="preserve">Оплата по счету № АС-3316 от 01.06.2020г.; № АС-3330 от 03.06.2020г.Сумма 14200-00Без налога (НДС)</t>
  </si>
  <si>
    <t xml:space="preserve">Расч.по б/к межд-х пл.систем:ООО "Автостекло", Лаборатория Автостекла, г. Тюмень, ул. Дамбовская, д. 2, стр. 4 В сумме 67120.00 руб. Удержана комиссия в размере 1141.04 руб.
НДС 0</t>
  </si>
  <si>
    <t xml:space="preserve">Оплата по счету 3348 от 08.06.20г, за техническое обслуживание. Без НДС</t>
  </si>
  <si>
    <t xml:space="preserve">Комиссия за обработку документов, переданных по системе "СНГБ Онлайн бизнес" за проведение платежей за 09.06.2020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</si>
  <si>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МУП  "Бюро технической инвентаризации"</t>
  </si>
  <si>
    <t xml:space="preserve">Возврат ошибочно перечисленных денежных средств согласно письма. НДС не облагается</t>
  </si>
  <si>
    <t xml:space="preserve">Предоплата за автозапчасти, автостекла. В том числе НДС 20.00 % - 3000.00 р.</t>
  </si>
  <si>
    <t xml:space="preserve">Оплата за автохимию по Сч.№ 57 от 08.06.2020 и по акту сверки , В том числе НДС 20.00 % - 4723.83 р.</t>
  </si>
  <si>
    <t xml:space="preserve">Счет № АС-3339 от 05.06.2020 VIN SALWA2VFXFA623640, без налога (НДС)</t>
  </si>
  <si>
    <t xml:space="preserve">Оплата по счету № АС-3338 от 05.06.2020. Сумма 7500-00 руб. Без налога (НДС)</t>
  </si>
  <si>
    <t xml:space="preserve">Филиал АНО ВО "ИДК" в Тюменской области</t>
  </si>
  <si>
    <t xml:space="preserve">Оплата за замену автостекла по Заявке № АС-3352 от 08.06.2020 Сумма 11000-00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</si>
  <si>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29100.00 руб. Удержана комиссия в размере 494.70 руб.
НДС 0</t>
  </si>
  <si>
    <t xml:space="preserve">Комиссия за обработку документов, переданных по системе "СНГБ Онлайн бизнес" за проведение платежей за 10.06.2020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</si>
  <si>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3842060/12 от 10.06.2020 г. пополнение лицевого счета. В том числе НДС 20.00 % - 164.50 р.</t>
  </si>
  <si>
    <t xml:space="preserve">Оплата по счету № АС-3307 от 28.05.2020 г. за ветровое стекло, замену Сумма 6000-00 Без налога (НДС)</t>
  </si>
  <si>
    <t xml:space="preserve">Оплата по счету № АС-3346 от 06.06.2020 г. за ветровое стекло, замену Сумма 8000-00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</si>
  <si>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22800.00 руб. Удержана комиссия в размере 387.60 руб.
НДС 0</t>
  </si>
  <si>
    <t xml:space="preserve">Комиссия за обработку документов, переданных по системе "СНГБ Онлайн бизнес" за проведение платежей за 15.06.2020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</si>
  <si>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автозапчасти, автостекла. НДС не облагается</t>
  </si>
  <si>
    <t xml:space="preserve">Оплата по сч. № 927091024 от 15.06.2020 г. заказ 704393078,  договор №22127114858 от 27.11.2014 г  В том числе НДС 20.00 % - 4855.79 р.</t>
  </si>
  <si>
    <t xml:space="preserve">Оплата по сч. № 927091024 от 15.06.2020 г. заказ 704393078, по сч. № 927091033 от 15.06.2020 заказ 704393302 договор №22127114858 от 27.11.2014 г  В том числе НДС 20.00 % - 6366.01 р.</t>
  </si>
  <si>
    <t xml:space="preserve">Предоплата за автостекла по Счету № 578 от 05.05.2020 г. В том числе НДС 20.00 % - 6666.67 р.</t>
  </si>
  <si>
    <t xml:space="preserve">ИП Гуменная Надежда Викторовна</t>
  </si>
  <si>
    <t xml:space="preserve">Оплата по счету № 268 от 13.06.2020 г. НДС не облагается</t>
  </si>
  <si>
    <t xml:space="preserve">мебель моя</t>
  </si>
  <si>
    <t xml:space="preserve">ДОПОЛНИТЕЛЬНОЕ ВОЗНАГРАЖДЕНИЕ ПО ПРОГРАММЕ "ДОРОЖНЫЙ СЕРПАНТИН" В СООТВЕТСТВИИ С ДОГОВОРОМ 13930940001, ПО АКТУ 1520019619. БЕЗ НДС</t>
  </si>
  <si>
    <t xml:space="preserve">Оплата по счету №АС-3337 от 05.06.2020, за установку ветрового стекла Сумма 5400-00 Без налога (НДС)</t>
  </si>
  <si>
    <t xml:space="preserve">Оплата по счету №Ас-3320 от 02.06.2020 за замену ветрового стекла НДС не облагается</t>
  </si>
  <si>
    <t xml:space="preserve">(13930940001-1-0002) ОПЛАТА КОМИССИОННОГО ВОЗНАГРАЖДЕНИЯ ПО ДОГОВОРУ №13930940001 ОТ 06 05 2019. БЕЗ НДС</t>
  </si>
  <si>
    <t xml:space="preserve">Индивидуальный предприниматель АЛМАНОВ АНДРЕЙ ГЕОРГИЕВИЧ</t>
  </si>
  <si>
    <t xml:space="preserve">Оплата за замену автостекол по заказу клиентов №АС-3377 от 11.06.2020г., №АС-3380 от 13.06.2020г. Сумма 16800-00 Без налога (НДС)</t>
  </si>
  <si>
    <t xml:space="preserve">ООО "ИМПУЛЬС"</t>
  </si>
  <si>
    <t xml:space="preserve">Частичная оплата согласно акта сверки от 11.06.2020. Сумма 23000-00. в т.ч. НДС 20% 3833.33</t>
  </si>
  <si>
    <t xml:space="preserve">Расч.по б/к межд-х пл.систем:ООО "Автостекло", Лаборатория Автостекла, г. Тюмень, ул. Дамбовская, д. 2, стр. 4 В сумме 98350.00 руб. Удержана комиссия в размере 1671.95 руб.
НДС 0</t>
  </si>
  <si>
    <t xml:space="preserve">ООО "РБА-МБ"</t>
  </si>
  <si>
    <t xml:space="preserve">Оплата по счету № ЦС20002835 от 16.06.2020 г. за автостекло. В том числе НДС 20.00 % - 5041.67 р.</t>
  </si>
  <si>
    <t xml:space="preserve">Оплата по счету № 593 от 13.06.2020 г. за запчасти.  НДС не облагается</t>
  </si>
  <si>
    <t xml:space="preserve">Сч.АС-3300 от 27.05.2020 за услуги по замене стекла Volvo S60 КЦС024926 поз.№1, без налога (НДС)</t>
  </si>
  <si>
    <t xml:space="preserve">Сч.АС-3260 от 14.05.2020 за услуги по замене стекла X-Trail КЦС025118 поз.№1, без налога (НДС)</t>
  </si>
  <si>
    <t xml:space="preserve">Сч.АС-3275 от 21.05.2020 за услуги по замене стёкол Transit КЦС025098 поз.№1, без налога (НДС)</t>
  </si>
  <si>
    <t xml:space="preserve">Сч.АС-3266 от 19.05.2020 за стекло боковое правое Т3 Transit КЦС0, без налога (НДС)</t>
  </si>
  <si>
    <t xml:space="preserve">Сч.АС-3265 от 19.05.2020 за стекло боковое левое Т3 Next КЦС0, без налога (НДС)</t>
  </si>
  <si>
    <t xml:space="preserve">ООО "ИШИМ-КЛИМАТ-ВЕНТ"</t>
  </si>
  <si>
    <t xml:space="preserve">Оплата за замену автостекла по заказу клиента № АС-3385 от 15.06.2020 г.  Сумма 9100.00 НДС не облагается.</t>
  </si>
  <si>
    <t xml:space="preserve">Оплата за замену автостекла по счету № АС-3383 от 15.06.2020  НДС не облагается.</t>
  </si>
  <si>
    <t xml:space="preserve">Частичная оплата согласно акта сверки от 11.06.2020. Сумма 34000-00. в т.ч. НДС 20% 5666.67</t>
  </si>
  <si>
    <t xml:space="preserve">Расч.по б/к межд-х пл.систем:ООО "Автостекло", Лаборатория Автостекла, г. Тюмень, ул. Дамбовская, д. 2, стр. 4 В сумме 123200.00 руб. Удержана комиссия в размере 2094.40 руб.
НДС 0</t>
  </si>
  <si>
    <t xml:space="preserve">Комиссия за обработку документов, переданных по системе "СНГБ Онлайн бизнес" за проведение платежей за 17.06.2020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</si>
  <si>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112 от 16.06.2020 г. В том числе НДС 20.00 % - 24276.18 р.</t>
  </si>
  <si>
    <t xml:space="preserve">Сч.АС-3353 от 08.06.2020 за стекло лобовое Sprinter КЦС025330, без налога (НДС)</t>
  </si>
  <si>
    <t xml:space="preserve">ООО "Инко и К"</t>
  </si>
  <si>
    <t xml:space="preserve">Оплата по счету №АС-3385 от 01 июня 2020г за замену лобового стекла  Сумма 11000-00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</si>
  <si>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14400.00 руб. Удержана комиссия в размере 244.80 руб.
НДС 0</t>
  </si>
  <si>
    <t xml:space="preserve">Оплата по счету № АС-3393 от 17.06.2020г. без НДС</t>
  </si>
  <si>
    <t xml:space="preserve">БАЛАГУРОВ ДЕНИС ВИКТОРОВИЧ (ИП)</t>
  </si>
  <si>
    <t xml:space="preserve">НДС не облагается, оплата по счету ас-3401 от 18.06.2020</t>
  </si>
  <si>
    <t xml:space="preserve">Оплата по счету № АС-3389 от 16.06.2020. Сумма 7500-00 руб. Без налога (НДС)</t>
  </si>
  <si>
    <t xml:space="preserve">ООО "УРАЛЬСКИЙ КИРПИЧ"</t>
  </si>
  <si>
    <t xml:space="preserve">Оплата по счету №АС-3382 от 15.06.2020 за замену ветрового стекла Сумма 22000-00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</si>
  <si>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42400.00 руб. Удержана комиссия в размере 720.80 руб.
НДС 0</t>
  </si>
  <si>
    <t xml:space="preserve">Комиссия за обработку документов, переданных по системе "СНГБ Онлайн бизнес" за проведение платежей за 19.06.2020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</si>
  <si>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ТМк00001966 от 08.06.2020 г. НДС не облагается</t>
  </si>
  <si>
    <t xml:space="preserve">Предоплата за автостекла по Счету № 578 от 05.05.2020 г. В том числе НДС 20.00 % - 11376.67 р.</t>
  </si>
  <si>
    <t xml:space="preserve">Оплата по счету № 1125 от 29.05.2020 г за автостекла НДС не облагается</t>
  </si>
  <si>
    <t xml:space="preserve">ГТРК "Регион-Тюмень"</t>
  </si>
  <si>
    <t xml:space="preserve">Сч.№Ас-3403 от 18.06.20 г. за тонирование стекла. Cумма 4000-00, без налога (НДС).</t>
  </si>
  <si>
    <t xml:space="preserve">Расч.по б/к межд-х пл.систем:ООО "Автостекло", Лаборатория Автостекла, г. Тюмень, ул. Дамбовская, д. 2, стр. 4 В сумме 53000.00 руб. Удержана комиссия в размере 901 руб.
НДС 0</t>
  </si>
  <si>
    <t xml:space="preserve">Оплата по счету 3404 от 19.06.20г,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</si>
  <si>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22.06.2020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</si>
  <si>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2618 от 16.06.2020 г. НДС не облагается</t>
  </si>
  <si>
    <t xml:space="preserve">Оплата по акту сверки, договор №22127114858 от 27.11.2014 г  В том числе НДС 20.00 % - 4262.48 р.</t>
  </si>
  <si>
    <t xml:space="preserve">счет на оплату АС-3390 от 16.06.2020, без налога (НДС)</t>
  </si>
  <si>
    <t xml:space="preserve">Общество с ограниченной ответственностью "БИНГ"</t>
  </si>
  <si>
    <t xml:space="preserve">Оплата за замену автостекла по заказу клиента № АС-3400 от 18.06.2020 НДС не облагается</t>
  </si>
  <si>
    <t xml:space="preserve">ТИМШАНОВ АМИР РАВИЛЕВИЧ (ИП)</t>
  </si>
  <si>
    <t xml:space="preserve">Счёт на оплату № АС-3406 от 19 июня 2020 г.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</si>
  <si>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12000.00 руб. Удержана комиссия в размере 204 руб.
НДС 0</t>
  </si>
  <si>
    <t xml:space="preserve">Комиссия за обработку документов, переданных по системе "СНГБ Онлайн бизнес" за проведение платежей за 23.06.2020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</si>
  <si>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12672 от 05.04.2017 г. за отпущенную электроэнергию за май 2020 г. Шихшабеков К.И. В том числе НДС 20.00 % - 1752.66 р.</t>
  </si>
  <si>
    <t xml:space="preserve">Оплата по счету № 2000004030 от 23.06.2020 г.  за стекла. В том числе НДС 20.00 % - 3292.34 р.</t>
  </si>
  <si>
    <t xml:space="preserve">ООО "М-Инвест"</t>
  </si>
  <si>
    <t xml:space="preserve">Оплата по счету № МИ00-194433 от 23.06.2020 г. В том числе НДС 20.00 % - 12751.67 р.</t>
  </si>
  <si>
    <t xml:space="preserve">Оплата по счету №АС-3407 от  20.06.20г. за ремонт стекла Сумма 7000-00 Без налога (НДС)</t>
  </si>
  <si>
    <t xml:space="preserve">ООО ПКФ "АтлантАвто"</t>
  </si>
  <si>
    <t xml:space="preserve">Оплата за замену автостекла по заказу клиента № АС-3347 от 07.06.2020г.,  НДС нет.</t>
  </si>
  <si>
    <t xml:space="preserve">Оплата по счетам № АС-3378 от 12.06.2020г., № АС-3379 от 13.06.2020г., за замену ветрового стекла. НДС не облагается.</t>
  </si>
  <si>
    <t xml:space="preserve">Оплата за замену автостекла по заказу клиента № АС-3343 от 06.06.2020г.,  НДС нет.</t>
  </si>
  <si>
    <t xml:space="preserve">Оплата задолженности по акту сверки. В т.ч. НДС?20% ? 4?850,00?руб.</t>
  </si>
  <si>
    <t xml:space="preserve">Комиссия за обработку документов, переданных по системе "СНГБ Онлайн бизнес" за проведение платежей за 25.06.2020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</si>
  <si>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Зельский Анатолий Николаевич</t>
  </si>
  <si>
    <t xml:space="preserve">Оплата по счету № G-2107 от 18.06.2020 г. НДС не облагается</t>
  </si>
  <si>
    <t xml:space="preserve">Оплата по счету № ТМА06220071 от 22.06.2020 г. В том числе НДС 20.00 % - 1503,65 р.</t>
  </si>
  <si>
    <t xml:space="preserve">Оплата за услуги представления доступа к интернету по акту сверки.  НДС не облагается</t>
  </si>
  <si>
    <t xml:space="preserve">Оплата по счетам № 2831 от 15.06.2020 г.№ 3021 от 22.06.2020 г.  НДС не облагается</t>
  </si>
  <si>
    <t xml:space="preserve">оплата за автостекла по Счету № 578 от 05.05.2020 г. В том числе НДС 20.00 % - 9166.67 р.</t>
  </si>
  <si>
    <t xml:space="preserve">Оплата страховой премии по счету №13930940001-2-0005. НДС не облагается</t>
  </si>
  <si>
    <t xml:space="preserve">НДС не облагается, оплата по счету ас 3425 от 25.06.2020</t>
  </si>
  <si>
    <t xml:space="preserve">Оплата по счету № АС-3357 от 10.06.2020 г. за ветровое стекло, замену Сумма 6500-00 Без налога (НДС)</t>
  </si>
  <si>
    <t xml:space="preserve">ИНДИВИДУАЛЬНЫЙ ПРЕДПРИНИМАТЕЛЬ АЛИКИНА АНАСТАСИЯ АЛЕКСАНДРОВНА</t>
  </si>
  <si>
    <t xml:space="preserve">Оплата по счету №АС-3415 от 24.06.20 за стекло. Сумма 7800-00 рублей Без НДС</t>
  </si>
  <si>
    <t xml:space="preserve">Оплата по счету №271 от 12.04.2020 ; №298 от 22.04.2020 .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</si>
  <si>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36600.00 руб. Удержана комиссия в размере 622.20 руб.
НДС 0</t>
  </si>
  <si>
    <t xml:space="preserve">Оплата по счету №АС-3405 от 19.06.2020 г. Без НДС</t>
  </si>
  <si>
    <t xml:space="preserve">Комиссия за обработку документов, переданных по системе "СНГБ Онлайн бизнес" за проведение платежей за 26.06.2020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</si>
  <si>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Общество с ограниченной ответственностью "Клининг продакт+"</t>
  </si>
  <si>
    <t xml:space="preserve">Оплата задолженности по акту сверки.  НДС не облагается</t>
  </si>
  <si>
    <t xml:space="preserve">Оплата за юридические услуги по договору за июль 2020 г.НДС не облагается</t>
  </si>
  <si>
    <t xml:space="preserve">Оплата по счету №АС-3413 от 23.06.2020 за гель для датчика Сумма 1500-00 Без налога (НДС)</t>
  </si>
  <si>
    <t xml:space="preserve">Оплата за замену автостекла по заказу клиента № АС-3427 Без НДС</t>
  </si>
  <si>
    <t xml:space="preserve">Васильев Виталий Владимирович (ИП)</t>
  </si>
  <si>
    <t xml:space="preserve">Оплата по договору Счет №АС-3430 от 26.06.2020 Сумма 7700-00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</si>
  <si>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17300.00 руб. Удержана комиссия в размере 294.10 руб.
НДС 0</t>
  </si>
  <si>
    <t xml:space="preserve">Комиссия за обслуживание с 29.06.2020 по 28.07.2020 в рамках пакета &amp;apos;ПАКЕТ "S"&amp;apos; согласно тарифу ТФ АО БАНК "СНГБ".
Без НДС.</t>
  </si>
  <si>
    <t xml:space="preserve">Оплата по счетам № ТМА06260457 от 26.06.2020 г, № ТМА06270077 от 27.06.2020 г. В том числе НДС 20.00 % - 419,69 р.</t>
  </si>
  <si>
    <t xml:space="preserve">Оплата по счету № 468 от 29.06.2020 г. за автопарфюм. НДС не облагается</t>
  </si>
  <si>
    <t xml:space="preserve">Оплата по счету № 278 от 31.05.2020 за услуги по ведению бухгалтерского учета. НДС не облагается</t>
  </si>
  <si>
    <t xml:space="preserve">Оплата по счету № 927091158 от 29.06.2020 заказ 704404583 , договор №22127114858 от 27.11.2014 г  В том числе НДС 20.00 % - 3122.89 р.</t>
  </si>
  <si>
    <t xml:space="preserve">Оплата за размещение рекламы по бланку заказа № БЗ_13-13-1505185/1 от 26.06.2020 г. В том числе НДС 20.00 % - 3515.20 р.</t>
  </si>
  <si>
    <t xml:space="preserve">Доплата за установку по счету № АС-3383 от 15.06.2020 НДС не облагается.</t>
  </si>
  <si>
    <t xml:space="preserve">Оплата по счету №АС-3428 от 25.06.2020г., за замену стекла Сумма 2000-00 Без налога (НДС)</t>
  </si>
  <si>
    <t xml:space="preserve">Оплата по счету №299 от 22.04.2020 ; №298 от 22.04.2020 . Без налога (НДС)</t>
  </si>
  <si>
    <t xml:space="preserve">Оплата за замену автостекла по заказу клиента № АС-3418, счет № АС-3418 от 24.06.2020г. , НДС-нет</t>
  </si>
  <si>
    <t xml:space="preserve">Оплата за замену автостекла по заказу клиента № АС-3431 Без НДС</t>
  </si>
  <si>
    <t xml:space="preserve">Оплата по счетам №АС-3314,АС-2261,АС-3318 за ремонт стекла,изготовление стекла Сумма 18900-00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</si>
  <si>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20960.00 руб. Удержана комиссия в размере 356.32 руб.
НДС 0</t>
  </si>
  <si>
    <t xml:space="preserve">Оплата по счету 3440 от 29.06.20г,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</si>
  <si>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30.06.2020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</si>
  <si>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"ФМ"</t>
  </si>
  <si>
    <t xml:space="preserve">Оплата по счету № 2020-67 от 17.06.2020 г за размещение рекламных материалов в эфире радиостанции "Звезда" . НДС не облагается</t>
  </si>
  <si>
    <t xml:space="preserve">Оплата по счету №023 от 25.06.2020 г. за рекламные услуги. НДС не облагается</t>
  </si>
  <si>
    <t xml:space="preserve">Оплата по счету № 958от 19.05.2020 г. предоплата за размещение информации на сайте avtostekla72.ru  за июнь 2020 г. НДС не облагается</t>
  </si>
  <si>
    <t xml:space="preserve">ООО "Вымпел-Коммуникации"</t>
  </si>
  <si>
    <t xml:space="preserve">Оплата по счету № 100673046446  от 31.05.2020 г. номер лицевого счета 627189085 за услуги связи В том числе НДС 20.00 % - 1196.85 р.</t>
  </si>
  <si>
    <t xml:space="preserve">Оплата по счету № 2000004214 от 29.06.2020 г.  за стекла. В том числе НДС 20.00 % - 1266.67 р.</t>
  </si>
  <si>
    <t xml:space="preserve">Оплата по счету № ТМк00002151 от 17.06.2020 г НДС не облагается</t>
  </si>
  <si>
    <t xml:space="preserve">Оплата по счету № 422 от 29.05.2020 г. за размещение рекламной информации на радиостанции. НДС не облагается</t>
  </si>
  <si>
    <t xml:space="preserve">Оплата по счету № АС-3296 и № АС-3412 от 22.06.2020г. НДС не облагается</t>
  </si>
  <si>
    <t xml:space="preserve">Счет № АС-3422 от 24.06.2020 VIN SALGA2BJ6KA547874, без налога (НДС)</t>
  </si>
  <si>
    <t xml:space="preserve">Общество с ограниченной ответственностью "НИКИТА"</t>
  </si>
  <si>
    <t xml:space="preserve">Оплата по счету № АС-3437 от 29.06.2020 - замена ветрового стекла Сумма 5950-00 Без налога (НДС)</t>
  </si>
  <si>
    <t xml:space="preserve">Общество с ограниченной ответственностью "Авто - 700"</t>
  </si>
  <si>
    <t xml:space="preserve">Оплата по счету №АС-3439 от 29.06.2020 за замену ветрового стекла Сумма 8000-00 Без налога (НДС)</t>
  </si>
  <si>
    <t xml:space="preserve">ООО "Лифтком"</t>
  </si>
  <si>
    <t xml:space="preserve">Оплата по счету № АС-3445 от 29.06.2020г. замена ветрового стекла Сумма 8600-00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</si>
  <si>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16950.00 руб. Удержана комиссия в размере 288.15 руб.
НДС 0</t>
  </si>
  <si>
    <t xml:space="preserve">ООО "СНГК"</t>
  </si>
  <si>
    <t xml:space="preserve">Оплата по счету № АС-3458 от 01.07.2020 г. за услуги Сумма 5450-00 Без налога (НДС)</t>
  </si>
  <si>
    <t xml:space="preserve">Комиссия за обработку документов, переданных по системе "СНГБ Онлайн бизнес" за проведение платежей за 02.07.2020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</si>
  <si>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 3156 от 26.06.2020 г. , № 3162 от 27.06.2020 г. НДС не облагается</t>
  </si>
  <si>
    <t xml:space="preserve">Оплата по счету № АС-3432 от 26.06.2020г. без НДС</t>
  </si>
  <si>
    <t xml:space="preserve">Оплата по договору поставки автостекла по счету №АС-3442 и №АС-3349 Сумма 8750-00 Без налога (НДС)</t>
  </si>
  <si>
    <t xml:space="preserve">Оплата по счету № АС-3426 от 25.06.2020г.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</si>
  <si>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60700.00 руб. Удержана комиссия в размере 1031.90 руб.
НДС 0</t>
  </si>
  <si>
    <t xml:space="preserve">Комиссия за обработку документов, переданных по системе "СНГБ Онлайн бизнес" за проведение платежей за 03.07.2020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</si>
  <si>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рекламных материалов на корме автобусов по договору за май 2020 г. НДС не облагается</t>
  </si>
  <si>
    <t xml:space="preserve">ООО "Тайм-мобиль"</t>
  </si>
  <si>
    <t xml:space="preserve">Оплата по сч№АС-3443 от 29.06.2020, без налога (НДС)</t>
  </si>
  <si>
    <t xml:space="preserve">Оплата по счету №АС-3410 от 22.06.2020г.  за ТМЦ. Сумма 4900-00 Без налога (НДС)</t>
  </si>
  <si>
    <t xml:space="preserve">счет на оплату АС-3456 от 01.07.2020, без налога (НДС)</t>
  </si>
  <si>
    <t xml:space="preserve">счет на оплату АС-3435 от 27.06.2020, без налога (НДС)</t>
  </si>
  <si>
    <t xml:space="preserve">счет на оплату АС-3455 от 01.07.2020, без налога (НДС)</t>
  </si>
  <si>
    <t xml:space="preserve">МУП ЖКХ "Заречье"</t>
  </si>
  <si>
    <t xml:space="preserve">Оплата по счет №АС-3472 от 03.07.2020 г.  НДС не облагается.</t>
  </si>
  <si>
    <t xml:space="preserve">ООО "ЗапСибАвто"</t>
  </si>
  <si>
    <t xml:space="preserve">Оплата по сч. №АС-3468  от 02.07.2020г. за стеклоСумма 8500-00Без налога (НДС)</t>
  </si>
  <si>
    <t xml:space="preserve">ООО "ПСК ДСМ"</t>
  </si>
  <si>
    <t xml:space="preserve">Оплата по счету N АС-3465 от 02.07.2020 Без НДС</t>
  </si>
  <si>
    <t xml:space="preserve">Расч.по б/к межд-х пл.систем:ООО "Автостекло", Лаборатория Автостекла, г. Тюмень, ул. Дамбовская, д. 2, стр. 4 В сумме 52800.00 руб. Удержана комиссия в размере 897.60 руб.
НДС 0</t>
  </si>
  <si>
    <t xml:space="preserve">Комиссия за обработку документов, переданных по системе "СНГБ Онлайн бизнес" за проведение платежей за 06.07.2020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</si>
  <si>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3238 от 02.07.2020 г.  НДС не облагается</t>
  </si>
  <si>
    <t xml:space="preserve">Общество с ограниченной ответственностью "Пульсар"</t>
  </si>
  <si>
    <t xml:space="preserve">Оплата по счету № 260 от 06.07.20 В том числе НДС 20.00 % - 9353.59 р.</t>
  </si>
  <si>
    <t xml:space="preserve">Оплата по сч. № 927091244 от 06.07.2020 г. заказ 704409729,  договор №22127114858 от 27.11.2014 г  В том числе НДС 20.00 % - 20638.17 р.</t>
  </si>
  <si>
    <t xml:space="preserve">Счет № АС-3436 от 24.06.2020 VIN SALLAAAF6EA719616, без налога (НДС)</t>
  </si>
  <si>
    <t xml:space="preserve">Оплата по счету № АС-3408 от 20.06.2020 г. за товарСумма 4200-00Без налога (НДС)</t>
  </si>
  <si>
    <t xml:space="preserve">Оплата по счету № АС-3409 от 21.06.2020г., за замену ветрового стекла. НДС не облагается.</t>
  </si>
  <si>
    <t xml:space="preserve">АО "Тюменьагромаш"</t>
  </si>
  <si>
    <t xml:space="preserve">Оплата по счету N АС-3470 от 03.07.20г за услуги.НДС нет</t>
  </si>
  <si>
    <t xml:space="preserve">счет на оплату АС-3469 от 03.07.2020,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</si>
  <si>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66000.00 руб. Удержана комиссия в размере 1122 руб.
НДС 0</t>
  </si>
  <si>
    <t xml:space="preserve">Комиссия за обработку документов, переданных по системе "СНГБ Онлайн бизнес" за проведение платежей за 07.07.2020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</si>
  <si>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Доплата по счету № 260 от 06.07.20 В том числе НДС 20.00 % - 48.96 р.</t>
  </si>
  <si>
    <t xml:space="preserve">Оплата по счету № ТМк00002420 от 03.07.2020 г НДС не облагается</t>
  </si>
  <si>
    <t xml:space="preserve">Оплата по счету № 2000004424 от 07.07.2020 г.  за стекла. В том числе НДС 20.00 % - 3292.34 р.</t>
  </si>
  <si>
    <t xml:space="preserve">ООО "СЗ ЗВЕЗДА"</t>
  </si>
  <si>
    <t xml:space="preserve">Оплата за ремонт скола по сч. АС-3485 от 06.07.2020 г. Сумма 1950-00 Без налога (НДС)</t>
  </si>
  <si>
    <t xml:space="preserve">ООО "ППФ "ДОРСТРОЙ"</t>
  </si>
  <si>
    <t xml:space="preserve">Оплата по счету №АС-3450 от 30.06.20 за замену стекла Сумма 6500-00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</si>
  <si>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22700.00 руб. Удержана комиссия в размере 385.90 руб.
НДС 0</t>
  </si>
  <si>
    <t xml:space="preserve">Сч.АС-3354 от 08.06.2020 за услуги по замене лобового стекла Sprinter КЦС025330 поз.№1, без налога (НДС)</t>
  </si>
  <si>
    <t xml:space="preserve">Сч.АС-3355 от 08.06.2020 за услуги по замене заднего стекла Sprinter КЦС025330 поз.№1, без налога (НДС)</t>
  </si>
  <si>
    <t xml:space="preserve">Сч.АС-3360 от 10.06.2020 за услуги по замене заднего стекла Niva КЦС025007 поз.№1, без налога (НДС)</t>
  </si>
  <si>
    <t xml:space="preserve">Сч.АС-3419 от 18.06.2020 за услуги по замене лобового стекла Sportage РАД0003789 поз.№1, без налога (НДС)</t>
  </si>
  <si>
    <t xml:space="preserve">Сч.АС-3320 от 02.06.2020 за услуги по замене стекла Camry КЦС025439 поз.№1, без налога (НДС)</t>
  </si>
  <si>
    <t xml:space="preserve">Сч.АС-3345 от 06.06.2020 за услуги по полировке стекла Mokka РАД0003758 поз.№1, без налога (НДС)</t>
  </si>
  <si>
    <t xml:space="preserve">Сч.АС-3319 от 01.06.2020 за услуги по замене стекла Rio КЦС025752 поз.№1, без налога (НДС)</t>
  </si>
  <si>
    <t xml:space="preserve">Сч.АС-3344 от 06.06.2020 за стекло лобовое Mokka РАД0003758, без налога (НДС)</t>
  </si>
  <si>
    <t xml:space="preserve">Сч.АС-3398 от 18.06.2020 за стекло лобовое Sportage РАД0003789, без налога (НДС)</t>
  </si>
  <si>
    <t xml:space="preserve">Сч.АС-3359 от 10.06.2020 за стекло лобовое Niva КЦС025007, без налога (НДС)</t>
  </si>
  <si>
    <t xml:space="preserve">ИП Воробьева Наталья Леонидовна</t>
  </si>
  <si>
    <t xml:space="preserve">Оплата по счету № АС-3481 от 06.07.2020г. за замену стекла НДС не облагается.</t>
  </si>
  <si>
    <t xml:space="preserve">Сч.АС-3356 от 09.06.2020 за стекло лобовое Focus КЦС025446, без налога (НДС)</t>
  </si>
  <si>
    <t xml:space="preserve">ООО санаторий "ЛАСТОЧКА"</t>
  </si>
  <si>
    <t xml:space="preserve">Оплата за замену автостекла по заказу клиента № АС-3454, счет № АС-3454 от 30.06.2020г. Сумма 12900-00 Без налога (НДС)</t>
  </si>
  <si>
    <t xml:space="preserve">Расч.по б/к межд-х пл.систем:ООО "Автостекло", Лаборатория Автостекла, г. Тюмень, ул. Дамбовская, д. 2, стр. 4 В сумме 48200.00 руб. Удержана комиссия в размере 819.40 руб.
НДС 0</t>
  </si>
  <si>
    <t xml:space="preserve">Комиссия за обработку документов, переданных по системе "СНГБ Онлайн бизнес" за проведение платежей за 09.07.2020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</si>
  <si>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3286 от 06.07.2020 г. НДС не облагается</t>
  </si>
  <si>
    <t xml:space="preserve">Оплата по счету № 91 от 19.06.2020 г. за ремонт автомобиля Datsun НДС не облагается</t>
  </si>
  <si>
    <t xml:space="preserve">Оплата по счету № 1458 от 03.07.2020 г за автостекла НДС не облагается</t>
  </si>
  <si>
    <t xml:space="preserve">Расч.по б/к межд-х пл.систем:ООО "Автостекло", Лаборатория Автостекла, г. Тюмень, ул. Дамбовская, д. 2, стр. 4 В сумме 700.00 руб. Удержана комиссия в размере 11.90 руб.
НДС 0</t>
  </si>
  <si>
    <t xml:space="preserve">Оплата по сч№ АС-3424 от 25.06.2020 за замену ветрового стекла Сумма 1900-00 Без налога (НДС)</t>
  </si>
  <si>
    <t xml:space="preserve">Оплата по счету №АС-3252 от  09.05.20г. за ремонт стекла Сумма 2500-00 Без налога (НДС)</t>
  </si>
  <si>
    <t xml:space="preserve">Оплата за замену автостекла по заказу клиента № АС-3457, счет № АС-3457 от 01.07.2020г. , НДС-нет</t>
  </si>
  <si>
    <t xml:space="preserve">Оплата по счету №АС-3473 от 03.07.2020г., за замену ветрового стекла Сумма 6500-00 Без налога (НДС)</t>
  </si>
  <si>
    <t xml:space="preserve">ЗАО "Студия ТРТР"</t>
  </si>
  <si>
    <t xml:space="preserve">Оплата по счету № АС-3474 от 03.03.20 г. за стекло ветровое и установку Cумма 6550-00, без налога (НДС).</t>
  </si>
  <si>
    <t xml:space="preserve">Оплата по счету N АС-3495 от 08.07.2020 Без НДС</t>
  </si>
  <si>
    <t xml:space="preserve">Комиссия за обработку документов, переданных по системе "СНГБ Онлайн бизнес" за проведение платежей за 10.07.2020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</si>
  <si>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3842060/14 от 10.07.2020 г. пополнение лицевого счета. В том числе НДС 20.00 % - 540.00 р.</t>
  </si>
  <si>
    <t xml:space="preserve">оплата за автостекла по Счету № 766 от 09.06.2020 г. В том числе НДС 20.00 % - 8333.33</t>
  </si>
  <si>
    <t xml:space="preserve">Оплата по счету №3513 от 06.07.2020 . Без налога (НДС)</t>
  </si>
  <si>
    <t xml:space="preserve">АО "ТОДЭП"</t>
  </si>
  <si>
    <t xml:space="preserve">Оплата по счету № АС-3453 от 30.06.2020, за стекло ветровое  в т.ч. НДС нет</t>
  </si>
  <si>
    <t xml:space="preserve">Расч.по б/к межд-х пл.систем:ООО "Автостекло", Лаборатория Автостекла, г. Тюмень, ул. Дамбовская, д. 2, стр. 4 В сумме 8700.00 руб. Удержана комиссия в размере 147.90 руб.
НДС 0</t>
  </si>
  <si>
    <t xml:space="preserve">Комиссия за обработку документов, переданных по системе "СНГБ Онлайн бизнес" за проведение платежей за 13.07.2020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</si>
  <si>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Уплата   НДФЛ с доходов работников за 2020 г. за сотрудников (отпускные). НДС не облагается</t>
  </si>
  <si>
    <t xml:space="preserve">Оплата по счету № ТМА07130001 от 13.07.2020 г. № ТМА07100528 от 10.07.2020, № ТМА07100492 от 10.07.2020 г. В том числе НДС 20.00 % - 311,84 р.</t>
  </si>
  <si>
    <t xml:space="preserve">Оплата по счету № 4984 от 15.06.2020, № 5110 от 17.06.2020 за расходные материалы.  НДС не облагается</t>
  </si>
  <si>
    <t xml:space="preserve">Индивидуальный предприниматель НОМЕРОВСКАЯ ЕЛЕНА ЮРЬЕВНА</t>
  </si>
  <si>
    <t xml:space="preserve">Оплата по счету АС-3509 от 13.07.20г. за замену стекла. НДС не облагается.</t>
  </si>
  <si>
    <t xml:space="preserve">Расч.по б/к межд-х пл.систем:ООО "Автостекло", Лаборатория Автостекла, г. Тюмень, ул.Лопарева 83,оф.1 В сумме 63500.00 руб. Удержана комиссия в размере 1079.50 руб.
НДС 0</t>
  </si>
  <si>
    <t xml:space="preserve">Комиссия за обработку документов, переданных по системе "СНГБ Онлайн бизнес" за проведение платежей за 14.07.2020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</si>
  <si>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Бойко Дмитрий Анатольевич</t>
  </si>
  <si>
    <t xml:space="preserve">Оплата по счету № 257 от 14.07.2020 г . НДС не облагается</t>
  </si>
  <si>
    <t xml:space="preserve">Оплата по сч. № 927091317 от 13.07.2020 г. заказ 704415702,  договор №22127114858 от 27.11.2014 г , счет № 927091318 от 13.07.2020 г заказ 704415764.  В том числе НДС 20.00 % - 27129.74 р.</t>
  </si>
  <si>
    <t xml:space="preserve">Оплата по счету №АС-3471 от 03.07.2020 за установку ветрового стекла в клей Сумма 2100-00 Без налога (НДС)</t>
  </si>
  <si>
    <t xml:space="preserve">Оплата по счету №АС-3467 от 02.07.2020г.  за ТМЦ. Сумма 5350-00 Без налога (НДС)</t>
  </si>
  <si>
    <t xml:space="preserve">Оплата по счету №АС-3477 от 06.07.2020 г. НДС не облагается.</t>
  </si>
  <si>
    <t xml:space="preserve">Оплата по счету №АС-3501 от 10.07.2020 за установку ветрового стекла в клей Сумма 6800-00 Без налога (НДС)</t>
  </si>
  <si>
    <t xml:space="preserve">Расч.по б/к межд-х пл.систем:ООО "Автостекло", Лаборатория Автостекла, г. Тюмень, ул.Лопарева 83,оф.1 В сумме 23350.00 руб. Удержана комиссия в размере 396.95 руб.
НДС 0</t>
  </si>
  <si>
    <t xml:space="preserve">Оплата за ремонтные работы, по сч №АС-3324,АС-3381,АС-3397,АС-3459,АС-3484,АС-3483.Сумма 34700-00 Без налога (НДС)</t>
  </si>
  <si>
    <t xml:space="preserve">Оплата по счету 3512 от 14.07.20г,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</si>
  <si>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15.07.2020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</si>
  <si>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 3389 от 09.07.2020 г. , № 3390 от 09.07.2020 г. № 3434 от 10.07.2020 г. НДС не облагается</t>
  </si>
  <si>
    <t xml:space="preserve">ООО "РОМ"</t>
  </si>
  <si>
    <t xml:space="preserve">Предоплата за автостекла и зап.части. В том числе НДС 20.00 % - 1666.67 р.</t>
  </si>
  <si>
    <t xml:space="preserve">(13930940001-1-0009) ОПЛАТА КОМИССИОННОГО ВОЗНАГРАЖДЕНИЯ ПО ДОГОВОРУ №13930940001 ОТ 06 05 2019. БЕЗ НДС</t>
  </si>
  <si>
    <t xml:space="preserve">ООО ЕДС Групп</t>
  </si>
  <si>
    <t xml:space="preserve">Оплата за замену ветрового стекла по счету №АСА-3522 от 15.07.2020 Сумма 11200-00 руб. Без налога (НДС)</t>
  </si>
  <si>
    <t xml:space="preserve">ООО "Старт-Мастер"</t>
  </si>
  <si>
    <t xml:space="preserve">Оплата контрагентупо Счету АС-3464 от 02,07,20 на сумму 18 500,00 руб. НДС не облагается.</t>
  </si>
  <si>
    <t xml:space="preserve">Расч.по б/к межд-х пл.систем:ООО "Автостекло", Лаборатория Автостекла, г. Тюмень, ул.Лопарева 83,оф.1 В сумме 28500.00 руб. Удержана комиссия в размере 484.50 руб.
НДС 0</t>
  </si>
  <si>
    <t xml:space="preserve">АО "Автотеплотехник"</t>
  </si>
  <si>
    <t xml:space="preserve">оплата по сч. № АС-3518 от 15.07.20г. за ремонт ветрового стекла Сумма 1000-00 Без налога (НДС)</t>
  </si>
  <si>
    <t xml:space="preserve">Оплата по счету №АС-3493 от 08.07.2020г., за замену стекла Сумма 2100-00 Без налога (НДС)</t>
  </si>
  <si>
    <t xml:space="preserve">Оплата по счету № АС-3332 от 03.06.2020г. полировка ветрового стекла Сумма 3000-00 Без налога (НДС)</t>
  </si>
  <si>
    <t xml:space="preserve">Расч.по б/к межд-х пл.систем:ООО "Автостекло", Лаборатория Автостекла, г. Тюмень, ул.Лопарева 83,оф.1 В сумме 4200.00 руб. Удержана комиссия в размере 71.40 руб.
НДС 0</t>
  </si>
  <si>
    <t xml:space="preserve">ООО "Регион-72"</t>
  </si>
  <si>
    <t xml:space="preserve">Оплата по счету № АС-3094 от 12.03.2020 гза вклейку ветрового стекла. Сумма 5000-00 Без налога (НДС)</t>
  </si>
  <si>
    <t xml:space="preserve">Оплата по счету №АС-3527 от 16.07.2020 за замену ветрового стекла в клей Сумма 27800-00Без налога (НДС)</t>
  </si>
  <si>
    <t xml:space="preserve">Комиссия за обработку документов, переданных по системе "СНГБ Онлайн бизнес" за проведение платежей за 17.07.2020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</si>
  <si>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 по счету № 1461 от 03.07.2020 г за автостекла НДС не облагается</t>
  </si>
  <si>
    <t xml:space="preserve">Оплата по сч. №АС-3534  от 17.07.2020г. за стеклоСумма 2500-00Без налога (НДС)</t>
  </si>
  <si>
    <t xml:space="preserve">оплата по сч. № АС-3520 от 15.07.20г. за установку ветрового стекла Сумма 5300-00 Без налога (НДС)</t>
  </si>
  <si>
    <t xml:space="preserve">ООО "ПЛЮС АВТО"</t>
  </si>
  <si>
    <t xml:space="preserve">Оплата по сч. АС-3524 от 15.07.2020г НДС не облагается.</t>
  </si>
  <si>
    <t xml:space="preserve">оплата по сч. № АС-3533 от 17.07.20г. за установку ветрового стекла Сумма 10000-00 Без налога (НДС)</t>
  </si>
  <si>
    <t xml:space="preserve">Расч.по б/к межд-х пл.систем:ООО "Автостекло", Лаборатория Автостекла, г. Тюмень, ул.Лопарева 83,оф.1 В сумме 24710.00 руб. Удержана комиссия в размере 420.07 руб.
НДС 0</t>
  </si>
  <si>
    <t xml:space="preserve">Комиссия за обработку документов, переданных по системе "СНГБ Онлайн бизнес" за проведение платежей за 20.07.2020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</si>
  <si>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Соколов Игорь Викторович</t>
  </si>
  <si>
    <t xml:space="preserve">Оплата по счету № 185 от 17.07.2020 г. за автостекло.  НДС не облагается</t>
  </si>
  <si>
    <t xml:space="preserve">доплата  по счету № 1461 от 03.07.2020 г за автостекла НДС не облагается</t>
  </si>
  <si>
    <t xml:space="preserve">Сч.АС-3417 от 24.06.2020 за стекло лобовое Niva КЦС025466, без налога (НДС)</t>
  </si>
  <si>
    <t xml:space="preserve">Оплата по счету №АС-3477 от 06.07.2020 г. Сумма 5900,00 руб.НДС не облагается.</t>
  </si>
  <si>
    <t xml:space="preserve">счет на оплату АС-3510 от 14.07.2020 Замена ветрового стекла на Автомобиле Пежо партнер, без налога (НДС)</t>
  </si>
  <si>
    <t xml:space="preserve">ООО "ЯМАЛЭЛЕКТРО"</t>
  </si>
  <si>
    <t xml:space="preserve">Оплата по сч. № АС-3540 от 19.07.2020г. НДС не облагается.</t>
  </si>
  <si>
    <t xml:space="preserve">Расч.по б/к межд-х пл.систем:ООО "Автостекло", Лаборатория Автостекла, г. Тюмень, ул.Лопарева 83,оф.1 В сумме 25300.00 руб. Удержана комиссия в размере 430.10 руб.
НДС 0</t>
  </si>
  <si>
    <t xml:space="preserve">Комиссия за обработку документов, переданных по системе "СНГБ Онлайн бизнес" за проведение платежей за 21.07.2020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</si>
  <si>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7371 от 11.07.2020 г. НДС не облагается</t>
  </si>
  <si>
    <t xml:space="preserve">Оплата по счетам № 3535  от 16.07.2020 г. № 3541 от 16.07.2020 г. НДС не облагается</t>
  </si>
  <si>
    <t xml:space="preserve">Оплата по счетам № 3596  от 21.07.2020 г. НДС не облагается</t>
  </si>
  <si>
    <t xml:space="preserve">Оплата по сч. № 927091387 от 20.07.2020 г. заказ 704421619,  счет № 927091388 от 20.07.2020 заказ 704421675 договор №22127114858 от 27.11.2014 г  В том числе НДС 20.00 % - 5485.21 р.</t>
  </si>
  <si>
    <t xml:space="preserve">Оплата по счету № АС-3506 от 13.07.2020г. без НДС</t>
  </si>
  <si>
    <t xml:space="preserve">Оплата по счету №АС-3363 от 10.06.2020  за ветровое стекло Сумма 5100-00 Без налога (НДС)</t>
  </si>
  <si>
    <t xml:space="preserve">Оплата по сч. №АС-3371 от 11.06.2020 за ветровое стекло Сумма 5100-00 Без налога (НДС)</t>
  </si>
  <si>
    <t xml:space="preserve">Оплата по счету №АС-3375 от 11.06.2020  за ветровое стекло Сумма 5100-00 Без налога (НДС)</t>
  </si>
  <si>
    <t xml:space="preserve">Оплата по счету №АС-3372 от 11.06.2020  за ветровое стекло Сумма 5300-00 Без налога (НДС)</t>
  </si>
  <si>
    <t xml:space="preserve">Оплата по сч. №АС-3362 от 10.06.2020 за ветровое стекло Сумма 5500-00 Без налога (НДС)</t>
  </si>
  <si>
    <t xml:space="preserve">Оплата по сч. №АС-3364 от 10.06.2020 за ветровое стекло Сумма 5500-00 Без налога (НДС)</t>
  </si>
  <si>
    <t xml:space="preserve">Оплата по сч. №АС-3361 от 10.06.2020 за ветровое стекло Сумма 5500-00 Без налога (НДС)</t>
  </si>
  <si>
    <t xml:space="preserve">Оплата по счету №АС-3374 от 11.06.2020  за ветровое стекло Сумма 5500-00 Без налога (НДС)</t>
  </si>
  <si>
    <t xml:space="preserve">Оплата по сч. №АС-3365 от 10.06.2020 за ветровое стекло Сумма 5500-00 Без налога (НДС)</t>
  </si>
  <si>
    <t xml:space="preserve">Оплата по сч. №АС-3373 от 11.06.2020 за ветровое стекло Сумма 5500-00 Без налога (НДС)</t>
  </si>
  <si>
    <t xml:space="preserve">Оплата по счету №АС-3396 от 17.06.2020  за ветровое стекло Сумма 5900-00 Без налога (НДС)</t>
  </si>
  <si>
    <t xml:space="preserve">Оплата по сч. №АС-3376 от 11.06.2020 за ветровое стекло Сумма 5900-00 Без налога (НДС)</t>
  </si>
  <si>
    <t xml:space="preserve">Оплата по сч. №АС-3328 от 03.06.2020 за ветровое стекло Сумма 9700-00 Без налога (НДС)</t>
  </si>
  <si>
    <t xml:space="preserve">Расч.по б/к межд-х пл.систем:ООО "Автостекло", Лаборатория Автостекла, г. Тюмень, ул.Лопарева 83,оф.1 В сумме 63200.00 руб. Удержана комиссия в размере 1074.40 руб.
НДС 0</t>
  </si>
  <si>
    <t xml:space="preserve">Комиссия за обработку документов, переданных по системе "СНГБ Онлайн бизнес" за проведение платежей за 22.07.2020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</si>
  <si>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3615 от 22.07.2020 г. НДС не облагается</t>
  </si>
  <si>
    <t xml:space="preserve">Оплата по счету № 80 от 21.07.2020 г., по акту сверки. В том числе НДС 20.00 % - 6770.67 р.</t>
  </si>
  <si>
    <t xml:space="preserve">оплата по сч. № АС-3545 от 21.07.20г. за ремонт ветрового стекла Сумма 1700-00 Без налога (НДС)</t>
  </si>
  <si>
    <t xml:space="preserve">Расч.по б/к межд-х пл.систем:ООО "Автостекло", Лаборатория Автостекла, г. Тюмень, ул.Лопарева 83,оф.1 В сумме 20600.00 руб. Удержана комиссия в размере 350.20 руб.
НДС 0</t>
  </si>
  <si>
    <t xml:space="preserve">Комиссия за обработку документов, переданных по системе "СНГБ Онлайн бизнес" за проведение платежей за 23.07.2020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</si>
  <si>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00229/154  за Шихшабекова Кадырбека Идрисовича за услуги по водоснабжению и водоотведению за  здание ( г.Тюмень, ул. Лопарева, д.83. В том числе НДС 20.00 % - 217.33 р.</t>
  </si>
  <si>
    <t xml:space="preserve">Оплата по счету № 125 от 121.07.2020 г. В том числе НДС 20.00 % - 25871.92 р.</t>
  </si>
  <si>
    <t xml:space="preserve">Оплата по сч№ АС-3423 от 25.06.2020 за замену ветрового стекла Сумма 6500-00 Без налога (НДС)</t>
  </si>
  <si>
    <t xml:space="preserve">Оплата по счетам № АС-3543,АС-3544 от 21.07.2020. Сумма 16300-00 руб.  Без налога (НДС)</t>
  </si>
  <si>
    <t xml:space="preserve">Расч.по б/к межд-х пл.систем:ООО "Автостекло", Лаборатория Автостекла, г. Тюмень, ул.Лопарева 83,оф.1 В сумме 59400.00 руб. Удержана комиссия в размере 1009.80 руб.
НДС 0</t>
  </si>
  <si>
    <t xml:space="preserve">Комиссия за обработку документов, переданных по системе "СНГБ Онлайн бизнес" за проведение платежей за 24.07.2020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</si>
  <si>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ТМА07220278 от 22.07.2020 г. В том числе НДС 20.00 % - 312,27 р.</t>
  </si>
  <si>
    <t xml:space="preserve">Оплата за услуги представления доступа к интернету по счету № БП-1368 от 24.07.2020 г.  НДС не облагается</t>
  </si>
  <si>
    <t xml:space="preserve">Оплата по счету № 32 от 25.06.2020 за разработку ПО по договору № 8 НДС не облагается</t>
  </si>
  <si>
    <t xml:space="preserve">Оплата за юридические услуги по договору за август 2020 г. НДС не облагается</t>
  </si>
  <si>
    <t xml:space="preserve">Оплата по счету № 2000004791 от 18.07.2020 г.  за стекла. В том числе НДС 20.00 % - 6584.66 р.</t>
  </si>
  <si>
    <t xml:space="preserve">Расч.по б/к межд-х пл.систем:ООО "Автостекло", Лаборатория Автостекла, г. Тюмень, ул.Лопарева 83,оф.1 В сумме 66400.00 руб. Удержана комиссия в размере 1128.80 руб.
НДС 0</t>
  </si>
  <si>
    <t xml:space="preserve">Комиссия за обработку документов, переданных по системе "СНГБ Онлайн бизнес" за проведение платежей за 27.07.2020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</si>
  <si>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Гоман Павел Игоревич</t>
  </si>
  <si>
    <t xml:space="preserve">Оплата по счету № 8404 от 26.07.2020 г. НДС не облагается</t>
  </si>
  <si>
    <t xml:space="preserve">Оплата по счету № ЦБ-1548 от  20.07.2020 г. предоплата за размещение информации на сайте avtostekla72.ru  за июль 2020 г. НДС не облагается</t>
  </si>
  <si>
    <t xml:space="preserve">Оплата по счету № 557 от 14.07.2020 г. НДС не облагается</t>
  </si>
  <si>
    <t xml:space="preserve">Оплата по сч. № 927091448 от 27.07.2020 г. заказ 704416142,  договор №22127114858 от 27.11.2014 г  В том числе НДС 20.00 % - 1948.85 р.</t>
  </si>
  <si>
    <t xml:space="preserve">Оплата  за автоматический контроль технических средств охраны и реагированию по акту сверки.  В том числе НДС 20.00 % - 2006.67 р.</t>
  </si>
  <si>
    <t xml:space="preserve">Оплата за размещение рекламных материалов на корме автобусов по договору в июне 2020 г. НДС не облагается</t>
  </si>
  <si>
    <t xml:space="preserve">Оплата страховой премии по счету №13930940001-2-0006. НДС не облагается</t>
  </si>
  <si>
    <t xml:space="preserve">ООО "Звезда"</t>
  </si>
  <si>
    <t xml:space="preserve">Оплата по счету № АС-3530 от 16.06.2019 года за ТМЦ. НДС не облагается.</t>
  </si>
  <si>
    <t xml:space="preserve">Оплата по счету №АС-3564 от 27.07.2020. Сумма 5250-00 Без налога (НДС)</t>
  </si>
  <si>
    <t xml:space="preserve">Оплата по счету №АС-3395 от 17.06.2020  за ветровое стекло Сумма 5500-00 Без налога (НДС)</t>
  </si>
  <si>
    <t xml:space="preserve">Оплата по счету №АС-3394 от 17.06.2020  за ветровое стекло Сумма 5800-00 Без налога (НДС)</t>
  </si>
  <si>
    <t xml:space="preserve">ООО Югранефтестрой</t>
  </si>
  <si>
    <t xml:space="preserve">Оплата по счету№АС-3565 от 27.07.2020 за замену ветрового стекла Сумма 11200-00 Без налога (НДС)</t>
  </si>
  <si>
    <t xml:space="preserve">ООО "Элит Кар"</t>
  </si>
  <si>
    <t xml:space="preserve">Оплата по договору поставки автостекла по счету №АС-3553 Сумма 19600-00 Без налога (НДС)</t>
  </si>
  <si>
    <t xml:space="preserve">Оплата по счетам №АС-3234,АС-3350 за ремонт стекла,датчика дождя,замена ветрового стекла,изготовление стекла Сумма 21000-00 Без налога (НДС)</t>
  </si>
  <si>
    <t xml:space="preserve">Расч.по б/к межд-х пл.систем:ООО "Автостекло", Лаборатория Автостекла, г. Тюмень, ул.Лопарева 83,оф.1 В сумме 145190.00 руб. Удержана комиссия в размере 2468.23 руб.
НДС 0</t>
  </si>
  <si>
    <t xml:space="preserve">Комиссия за обработку документов, переданных по системе "СНГБ Онлайн бизнес" за проведение платежей за 28.07.2020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</si>
  <si>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ТМк00002923 от 13.07.2020 г НДС не облагается</t>
  </si>
  <si>
    <t xml:space="preserve">Оплата по счету № АС-3537 от 18.07.2020г., за стекло и замену ветрового стекла. НДС не облагается.</t>
  </si>
  <si>
    <t xml:space="preserve">Оплата за ремонтные работы, по сч №АС-3552 от 23.07.20.Сумма 6600-00 Без налога (НДС)</t>
  </si>
  <si>
    <t xml:space="preserve">ООО "Прогресс"</t>
  </si>
  <si>
    <t xml:space="preserve">Оплата по счету №АС-3568 от 28.07.2020 г. за ветровое стеклоСумма 8700-00Без налога (НДС)</t>
  </si>
  <si>
    <t xml:space="preserve">Музыка Юрий Анатольевич (ИП)</t>
  </si>
  <si>
    <t xml:space="preserve">Оплата за замену автостекла по заказу клиента № АС-3561 от 27 июля 2020. НДС не облагается</t>
  </si>
  <si>
    <t xml:space="preserve">Расч.по б/к межд-х пл.систем:ООО "Автостекло", Лаборатория Автостекла, г. Тюмень, ул.Лопарева 83,оф.1 В сумме 29600.00 руб. Удержана комиссия в размере 503.20 руб.
НДС 0</t>
  </si>
  <si>
    <t xml:space="preserve">Комиссия за обработку документов, переданных по системе "СНГБ Онлайн бизнес" за проведение платежей за 29.07.2020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</si>
  <si>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Комиссия за обслуживание с 29.07.2020 по 28.08.2020 в рамках пакета &amp;apos;ПАКЕТ "S"&amp;apos; согласно тарифу ТФ АО БАНК "СНГБ".
Без НДС.</t>
  </si>
  <si>
    <t xml:space="preserve">ООО "Гугл"</t>
  </si>
  <si>
    <t xml:space="preserve">Оплата по счету № 1077310643 от 06.07.2020 г. за рекламные услуги Google Ads В том числе НДС 20.00 % - 666.67 р.</t>
  </si>
  <si>
    <t xml:space="preserve">Оплата по счету №028 от 28.07.2020 г. за рекламные услуги. НДС не облагается</t>
  </si>
  <si>
    <t xml:space="preserve">Оплата по счету № 100685720156  от 30.06.2020 г. номер лицевого счета 627189085 по счету № 100685656394 от 30.06.2020 номер лицевого счета 531028160 за услуги связи В том числе НДС 20.00 % - 1247.98 р.</t>
  </si>
  <si>
    <t xml:space="preserve">Оплата по счету № 333 от 30.06.2020 за услуги по ведению бухгалтерского учета. НДС не облагается</t>
  </si>
  <si>
    <t xml:space="preserve">Предоплата за автостекла и зап.части. В том числе НДС 20.00 % - 8333.33 р.</t>
  </si>
  <si>
    <t xml:space="preserve">Предоплата  по счету № 1628 от 28.07.2020 г за автостекла НДС не облагается</t>
  </si>
  <si>
    <t xml:space="preserve">Расч.по б/к межд-х пл.систем:ООО "Автостекло", Лаборатория Автостекла, г. Тюмень, ул.Лопарева 83,оф.1 В сумме 30700.00 руб. Удержана комиссия в размере 521.90 руб.
НДС 0</t>
  </si>
  <si>
    <t xml:space="preserve">Комиссия за обработку документов, переданных по системе "СНГБ Онлайн бизнес" за проведение платежей за 30.07.2020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</si>
  <si>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рекламы. В том числе НДС 20.00 % - 2882.30 р.</t>
  </si>
  <si>
    <t xml:space="preserve">Оплата по счету № ТМк00002674 от 17.07.2020 г НДС не облагается</t>
  </si>
  <si>
    <t xml:space="preserve">Расч.по б/к межд-х пл.систем:ООО "Автостекло", Лаборатория Автостекла, г. Тюмень, ул.Лопарева 83,оф.1 В сумме 42500.00 руб. Удержана комиссия в размере 722.50 руб.
НДС 0</t>
  </si>
  <si>
    <t xml:space="preserve">Комиссия за обработку документов, переданных по системе "СНГБ Онлайн бизнес" за проведение платежей за 31.07.2020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</si>
  <si>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АЛЬЯНС-МОТОРС</t>
  </si>
  <si>
    <t xml:space="preserve">Оплата по сч.АС-3557 от 25.07.2020г.за установку ветрового стекла УАЗ НДС не облагается</t>
  </si>
  <si>
    <t xml:space="preserve">Оплата по договору поставки автостекла по счету №АС-3571 от 30.07.0 Без налога (НДС)</t>
  </si>
  <si>
    <t xml:space="preserve">оплата по сч. № АС-3581 от 30.07.20г. за ветровое стекло Сумма 5500-00 Без налога (НДС)</t>
  </si>
  <si>
    <t xml:space="preserve">Индивидуальный предприниматель ГОРЯКИНА АЛИНА ВАДИМОВНА</t>
  </si>
  <si>
    <t xml:space="preserve">Оплата за счёт средств по кредитному договору № 8647C7AHG08RGQ0AQ0QZ3F по счету №АС-3582 от 30.07.20 НДС не облагается.</t>
  </si>
  <si>
    <t xml:space="preserve">Расч.по б/к межд-х пл.систем:ООО "Автостекло", Лаборатория Автостекла, г. Тюмень, ул.Лопарева 83,оф.1 В сумме 11700.00 руб. Удержана комиссия в размере 198.90 руб.
НДС 0</t>
  </si>
  <si>
    <t xml:space="preserve">Комиссия за обработку документов, переданных по системе "СНГБ Онлайн бизнес" за проведение платежей за 03.08.2020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</si>
  <si>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ТМк00002657от 16.07.2020 г НДС не облагается</t>
  </si>
  <si>
    <t xml:space="preserve">Оплата по сч. № 927091529 от 03.08.2020 г. заказ 704432812,  договор №22127114858 от 27.11.2014 г  В том числе НДС 20.00 % - 5589.20 р.</t>
  </si>
  <si>
    <t xml:space="preserve">Оплата за товар по акту сверки. НДС не облагается</t>
  </si>
  <si>
    <t xml:space="preserve">По счету № АС-3589 от 31 июля 2020 года за автостекло. НДС не облагается</t>
  </si>
  <si>
    <t xml:space="preserve">ООО "АВТОРЕМОНТ72"</t>
  </si>
  <si>
    <t xml:space="preserve">Оплата по счету №АС-3592 от 03.08.2020 НДС не облагается.</t>
  </si>
  <si>
    <t xml:space="preserve">ООО "Бурводстрой"</t>
  </si>
  <si>
    <t xml:space="preserve">По счету № АС-3593 от 03.08.2020 г. НДС не облагается.</t>
  </si>
  <si>
    <t xml:space="preserve">По счету № АС-3576 от 30 июля 2020 года за автостекло. НДС не облагается</t>
  </si>
  <si>
    <t xml:space="preserve">Расч.по б/к межд-х пл.систем:ООО "Автостекло", Лаборатория Автостекла, г. Тюмень, ул.Лопарева 83,оф.1 В сумме 46150.00 руб. Удержана комиссия в размере 784.55 руб.
НДС 0</t>
  </si>
  <si>
    <t xml:space="preserve">Комиссия за обработку документов, переданных по системе "СНГБ Онлайн бизнес" за проведение платежей за 04.08.2020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</si>
  <si>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1628 от 28.07.2020 г за автостекла НДС не облагается</t>
  </si>
  <si>
    <t xml:space="preserve">Оплата по счетам № АС-3588 от 01.08.2020г. № АС-3566 от 28.07.2020г. без НДС</t>
  </si>
  <si>
    <t xml:space="preserve">Оплата по счету № АС-3496 от 09.07.2020г.,№АС-3479 от 06.07.2020г. без НДС</t>
  </si>
  <si>
    <t xml:space="preserve">Оплата по счетам № АС-3525,№3548 от 16.07.2020г.  НДС не облагается</t>
  </si>
  <si>
    <t xml:space="preserve">ОБЩЕСТВО С ОГРАНИЧЕННОЙ ОТВЕТСТВЕННОСТЬЮ "ФАБРИКА КУЗОВНОГО РЕМОНТА"</t>
  </si>
  <si>
    <t xml:space="preserve">Оплата по счету № АС-3547от 22.07.2020г., за запчасти. НДС не облагается</t>
  </si>
  <si>
    <t xml:space="preserve">Оплата за замену автостекла по заказу клиента № АС-3589 Без НДС</t>
  </si>
  <si>
    <t xml:space="preserve">Оплата задолженности по акту сверки. В т.ч. НДС?20% ? 1?866,67?руб.</t>
  </si>
  <si>
    <t xml:space="preserve">Расч.по б/к межд-х пл.систем:ООО "Автостекло", Лаборатория Автостекла, г. Тюмень, ул.Лопарева 83,оф.1 В сумме 13850.00 руб. Удержана комиссия в размере 235.45 руб.
НДС 0</t>
  </si>
  <si>
    <t xml:space="preserve">Комиссия за обработку документов, переданных по системе "СНГБ Онлайн бизнес" за проведение платежей за 05.08.2020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</si>
  <si>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12672 от 05.04.2017 г. за отпущенную электроэнергию за июнь 2020 г. Шихшабеков К.И. В том числе НДС 20.00 % - 2213.87 р.</t>
  </si>
  <si>
    <t xml:space="preserve">Оплата по счетам № ТМк00002682 от 22.07.2020 г, № ТМк00002719 от 20.07.2020 г. НДС не облагается</t>
  </si>
  <si>
    <t xml:space="preserve">Общество с ограниченной ответственностью "ЭЛТЕХРЕСУРС" Р/С 40702810238290001222</t>
  </si>
  <si>
    <t xml:space="preserve">Счет#ас3602 от 5.08.2020</t>
  </si>
  <si>
    <t xml:space="preserve">Комиссия за обработку документов, переданных по системе "СНГБ Онлайн бизнес" за проведение платежей за 06.08.2020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</si>
  <si>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 3814  от 03.08.2020 г. № 3705 от 28.07.2020 г. НДС не облагается</t>
  </si>
  <si>
    <t xml:space="preserve">Оплата по счету № 2000005239 от 02.08.2020 г.  за стекла. В том числе НДС 20.00 % - 4225.00 р.</t>
  </si>
  <si>
    <t xml:space="preserve">Оплата по счету № АС-3542 от 21.07.2020г., за запчасти. НДС не облагается</t>
  </si>
  <si>
    <t xml:space="preserve">Оплата за установку автостекол. Сумма 7000-00 Без налога (НДС)</t>
  </si>
  <si>
    <t xml:space="preserve">ООО "ЗТА"</t>
  </si>
  <si>
    <t xml:space="preserve">Замена ветрового стекла на а/м KIA по счету №АС-3610 от 06.08.2020 г.НДС не облагается.</t>
  </si>
  <si>
    <t xml:space="preserve">ООО ТД "ТШК"</t>
  </si>
  <si>
    <t xml:space="preserve">Перечисление по счету № АС-3611 от 06.08.20 г. за замену ветрового стекла Isuzu ELF НДС не облагается.</t>
  </si>
  <si>
    <t xml:space="preserve">Индивидуальный предприниматель Шипицин Александр Витальевич</t>
  </si>
  <si>
    <t xml:space="preserve">оплата за стекло к а/м по сч ас-3612 от 06.08.2020 НДС не облагается.</t>
  </si>
  <si>
    <t xml:space="preserve">Расч.по б/к межд-х пл.систем:ООО "Автостекло", Лаборатория Автостекла, г. Тюмень, ул.Лопарева 83,оф.1 В сумме 14500.00 руб. Удержана комиссия в размере 246.50 руб.
НДС 0</t>
  </si>
  <si>
    <t xml:space="preserve">Комиссия за обработку документов, переданных по системе "СНГБ Онлайн бизнес" за проведение платежей за 07.08.2020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</si>
  <si>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"Стар Консалтинг"</t>
  </si>
  <si>
    <t xml:space="preserve">Предоплата за сервис отслеживания комментариев (номер счета - CLPWI30508) по счету № 7014 от 06.08.2020 г. НДС не облагается</t>
  </si>
  <si>
    <t xml:space="preserve">Оплата по счету № АС-3562 от 27.07.2020г., за ветровое стекло. НДС не облагается.</t>
  </si>
  <si>
    <t xml:space="preserve">Оплата по счетам № АС-3541 от 20.07.2020г.,№АС-3591 от 01.08.2020г. без НДС</t>
  </si>
  <si>
    <t xml:space="preserve">ООО "Сибирские молочные технологии"</t>
  </si>
  <si>
    <t xml:space="preserve">Оплата за  стекло и замену автостекла по заказу клиента  №АС-3601 от 05.08.2020г Без налога (НДС)</t>
  </si>
  <si>
    <t xml:space="preserve">Оплата по счетам № АС-3567, АС-3521 от 15.07.2020г.  без НДС</t>
  </si>
  <si>
    <t xml:space="preserve">ЗАО "ИА "Сибинформбюро"</t>
  </si>
  <si>
    <t xml:space="preserve">Оплата по счету № АС-3515 от 14.07.20 за установку ветрового стекла Cумма 6550-00, без налога (НДС).</t>
  </si>
  <si>
    <t xml:space="preserve">Оплата по счету № АС-3513 от 14.07.20 г. за стекло ветровое и установку Cумма 6700-00, без налога (НДС).</t>
  </si>
  <si>
    <t xml:space="preserve">ООО "Техком-Сервис"</t>
  </si>
  <si>
    <t xml:space="preserve">Оплата по счету № АС-3613 от 06.08.2020 г. НДС не облагается.</t>
  </si>
  <si>
    <t xml:space="preserve">Оплата по счету № АС-3514 от 14.07.20 за установку ветрового стекла Cумма 8100-00, без налога (НДС).</t>
  </si>
  <si>
    <t xml:space="preserve">Оплата по счету № АС-3600 от 05.08.2020 за замену ветрового стекла, доставку Сумма 10000-00 Без налога (НДС)</t>
  </si>
  <si>
    <t xml:space="preserve">ЗАО МПКФ "АЛЬКОР"</t>
  </si>
  <si>
    <t xml:space="preserve">Оплата за замену автостекла по счету № АС-3603 от 05.08.2020г., НДС не облагается.</t>
  </si>
  <si>
    <t xml:space="preserve">Расч.по б/к межд-х пл.систем:ООО "Автостекло", Лаборатория Автостекла, г. Тюмень, ул.Лопарева 83,оф.1 В сумме 23800.00 руб. Удержана комиссия в размере 404.60 руб.
НДС 0</t>
  </si>
  <si>
    <t xml:space="preserve">Комиссия за обработку документов, переданных по системе "СНГБ Онлайн бизнес" за проведение платежей за 10.08.2020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</si>
  <si>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7/200271211-13 от 07.08.2020 г. за услуги охраны за июль по договору № 3430204692 от 19.03.18 г. В том числе НДС 20.00 % - 340.00 р.</t>
  </si>
  <si>
    <t xml:space="preserve">Оплата по сч. № 927091618 от 10.08.2020 г. заказ 704438218,  договор №22127114858 от 27.11.2014 г  В том числе НДС 20.00 % - 451.04 р.</t>
  </si>
  <si>
    <t xml:space="preserve">Оплата по счету № 59-1 от 31.07.2020 за услуги связи.В том числе НДС 20.00 % - 517.83 р.</t>
  </si>
  <si>
    <t xml:space="preserve">Оплата по сч. № 927091616 от 10.08.2020 г. заказ 704438080,  договор №22127114858 от 27.11.2014 г  В том числе НДС 20.00 % - 630.49 р.</t>
  </si>
  <si>
    <t xml:space="preserve">Оплата по сч. № 927091612 от 10.08.2020 г. заказ 704437992,  договор №22127114858 от 27.11.2014 г  В том числе НДС 20.00 % - 13695.96 р.</t>
  </si>
  <si>
    <t xml:space="preserve">ООО "СБСВ-КЛЮЧАВТО ЛИПЕЦК-Ф"</t>
  </si>
  <si>
    <t xml:space="preserve">Оплата по договору № 07/09/2020/УС от 09.07.2020г на оказание услуг (замена, ремонт) автостекол г. Тюмень. НДС не облагается</t>
  </si>
  <si>
    <t xml:space="preserve">Индивидуальный предприниматель Каменщиков Денис Олегович</t>
  </si>
  <si>
    <t xml:space="preserve">Оплата по счету № АС-3620 за замену  ветрового стекла на а/м Nissan AD без НДС</t>
  </si>
  <si>
    <t xml:space="preserve">ООО "Империя"</t>
  </si>
  <si>
    <t xml:space="preserve">Оплата по счету № АС-3621 от 07 августа 2020г. НДС не облагается.</t>
  </si>
  <si>
    <t xml:space="preserve">ОБЩЕСТВО С ОГРАНИЧЕННОЙ ОТВЕТСТВЕННОСТЬЮ "БИОТЕХНОЛОГИИТЮМЕНЬ" 40702810650090004134 Филиал "Уральский" Акционерного общества "Банк Интеза" в г.Екатеринбурге РОС</t>
  </si>
  <si>
    <t xml:space="preserve">Оплата по счету  АС-3595 от 04.08.2020г за установку стекла на а/м Сумма 7300-00 Без налога (НДС)</t>
  </si>
  <si>
    <t xml:space="preserve">Расч.по б/к межд-х пл.систем:ООО "Автостекло", Лаборатория Автостекла, г. Тюмень, ул.Лопарева 83,оф.1 В сумме 59510.00 руб. Удержана комиссия в размере 1011.67 руб.
НДС 0</t>
  </si>
  <si>
    <t xml:space="preserve">Комиссия за обработку документов, переданных по системе "СНГБ Онлайн бизнес" за проведение платежей за 11.08.2020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</si>
  <si>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"ТЮМЕНСКОЕ ЭКОЛОГИЧЕСКОЕ ОБЪЕДИНЕНИЕ"</t>
  </si>
  <si>
    <t xml:space="preserve">Оплата за обращение с твердыми коммунальными отходами по договору № ТО02КО0101011151 от 26.12.2019 г. В том числе НДС 20.00 % - 194.17 р.</t>
  </si>
  <si>
    <t xml:space="preserve">Оплата по договору № 12672 от 05.04.2017 г. за отпущенную электроэнергию (г.Тюмень, ул. Лопарева, д.83) В том числе НДС 20.00 % - 3565.33 р.</t>
  </si>
  <si>
    <t xml:space="preserve">Оплата по сч№АС-3615 от 06.08.20 стекло ветровое Сумма 5300-00 Без налога (НДС)</t>
  </si>
  <si>
    <t xml:space="preserve">Оплата за ремонтные работы, по сч №АС-3604 от 06.08.20.Сумма 6100-00 Без налога (НДС)</t>
  </si>
  <si>
    <t xml:space="preserve">Оплата по счетам № АС-3617 от 07.08.2020г.,№ АС-35622 от 08.08.2020г. без НДС</t>
  </si>
  <si>
    <t xml:space="preserve">Оплата за замену автостекла по заказу клиента № АС-3579. НДС не облагается</t>
  </si>
  <si>
    <t xml:space="preserve">Расч.по б/к межд-х пл.систем:ООО "Автостекло", Лаборатория Автостекла, г. Тюмень, ул.Лопарева 83,оф.1 В сумме 11500.00 руб. Удержана комиссия в размере 195.50 руб.
НДС 0</t>
  </si>
  <si>
    <t xml:space="preserve">Комиссия за обработку документов, переданных по системе "СНГБ Онлайн бизнес" за проведение платежей за 12.08.2020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</si>
  <si>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12672 от 05.04.2017 г. за отпущенную электроэнергию (г.Тюмень, ул. Лопарева, д.83) В том числе НДС 20.00 % - 1175.53 р.</t>
  </si>
  <si>
    <t xml:space="preserve">Сч.АС-3461 от 01.07.2020 за стекло опускное Соболь, без налога (НДС)</t>
  </si>
  <si>
    <t xml:space="preserve">Расч.по б/к межд-х пл.систем:ООО "Автостекло", Лаборатория Автостекла, г. Тюмень, ул.Лопарева 83,оф.1 В сумме 3700.00 руб. Удержана комиссия в размере 62.90 руб.
НДС 0</t>
  </si>
  <si>
    <t xml:space="preserve">Сч.АС-3515 от 28.07.2020 за стекло лобовое Transit КЦС025445, без налога (НДС)</t>
  </si>
  <si>
    <t xml:space="preserve">Оплата по ТН № 3607 от 30.07.2020, без налога (НДС)</t>
  </si>
  <si>
    <t xml:space="preserve">Сч.АС-3559 от 27.07.2020 за стекло лобовое SX4 КЦС026396, без налога (НДС)</t>
  </si>
  <si>
    <t xml:space="preserve">Сч.АС-3502 от 11.07.2020 за стекло заднее Fluence КЦС026062, без налога (НДС)</t>
  </si>
  <si>
    <t xml:space="preserve">Сч.АС-3489 от 08.07.2020 за стекло лобовое RAV 4 КЦС026120, без налога (НДС)</t>
  </si>
  <si>
    <t xml:space="preserve">БАНК ГПБ (АО)</t>
  </si>
  <si>
    <t xml:space="preserve">Оплата по счету № АС-3614 от 07.08.2020 замена ветрового стекла на а/м Форд Мондео Без налога (НДС)</t>
  </si>
  <si>
    <t xml:space="preserve">Оплата по сч. № 927091560 от 05.08.2020 г. заказ 704434940,  договор №22127114858 от 27.11.2014 г  В том числе НДС 20.00 % - 10023.43 р.</t>
  </si>
  <si>
    <t xml:space="preserve">Оплата за ремонтные работы, по сч №АС-3628 от 12.08.20.Сумма 5800-00 Без налога (НДС)</t>
  </si>
  <si>
    <t xml:space="preserve">Оплата по счету № АС-3590 от 02.08.2020 г. за ветровое стекло, замена Сумма 5900-00 Без налога (НДС)</t>
  </si>
  <si>
    <t xml:space="preserve">Оплата по счетам № АС-3628,3629,3630,3631,3632,3633,3634 от 09.08.2020 г. за замену ветрового стекла Сумма 41500-00 Без налога (НДС)</t>
  </si>
  <si>
    <t xml:space="preserve">Комиссия за обработку документов, переданных по системе "СНГБ Онлайн бизнес" за проведение платежей за 14.08.2020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</si>
  <si>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633 от 10.08.2020 г. за автопарфюм. НДС не облагается</t>
  </si>
  <si>
    <t xml:space="preserve">ООО "Континент Авто"</t>
  </si>
  <si>
    <t xml:space="preserve">Оплата по сч.№АС-3647 от 13.08.2020г. НДС не облагается.</t>
  </si>
  <si>
    <t xml:space="preserve">Оплата за замену автостекла по заказу клиента № АС-3528 от 15.07.2020г.,  НДС нет.</t>
  </si>
  <si>
    <t xml:space="preserve">Оплата по счетам № АС-3572 от 30.07.2020 № АС-3585, 3584 от 31.07.2020г. за ветровое стекло. НДС не облагается</t>
  </si>
  <si>
    <t xml:space="preserve">Расч.по б/к межд-х пл.систем:ООО "Автостекло", Лаборатория Автостекла, г. Тюмень, ул.Лопарева 83,оф.1 В сумме 19200.00 руб. Удержана комиссия в размере 326.40 руб.
НДС 0</t>
  </si>
  <si>
    <t xml:space="preserve">Оплата по счетам №3618, 3619 от 07.08.2020г., за замену ветрового стекла Сумма 21900-00 Без налога (НДС)</t>
  </si>
  <si>
    <t xml:space="preserve">Комиссия за обработку документов, переданных по системе "СНГБ Онлайн бизнес" за проведение платежей за 17.08.2020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</si>
  <si>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927091688 от 17.08.2020 г. заказ 704442192,  договор №22127114858 от 27.11.2014 г  В том числе НДС 20.00 % - 7873.37 р.</t>
  </si>
  <si>
    <t xml:space="preserve">оплата за автостекла по акту сверки. В том числе НДС 20.00 % - 11295.00 р.</t>
  </si>
  <si>
    <t xml:space="preserve">Оплата по счету 3539 НДС не облагается</t>
  </si>
  <si>
    <t xml:space="preserve">Оплата по сч№АС-3623 от 08.08.2020, без налога (НДС)</t>
  </si>
  <si>
    <t xml:space="preserve">Оплата по счету №3626 от 11.08.2020г., за замену ветрового стекла Сумма 9100-00 Без налога (НДС)</t>
  </si>
  <si>
    <t xml:space="preserve">Расч.по б/к межд-х пл.систем:ООО "Автостекло", Лаборатория Автостекла, г. Тюмень, ул.Лопарева 83,оф.1 В сумме 46850.00 руб. Удержана комиссия в размере 796.45 руб.
НДС 0</t>
  </si>
  <si>
    <t xml:space="preserve">Комиссия за обработку документов, переданных по системе "СНГБ Онлайн бизнес" за проведение платежей за 18.08.2020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</si>
  <si>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95 от  15.07.2020 г. за размещение рекламы. НДС не облагается</t>
  </si>
  <si>
    <t xml:space="preserve">Оплата по счету № АС-3586 от 31.07.2020г., за молдинг. НДС не облагается.</t>
  </si>
  <si>
    <t xml:space="preserve">Сч.АС-3640 от 13.08.2020 молдинг универсальный, без налога (НДС)</t>
  </si>
  <si>
    <t xml:space="preserve">Сч.АС-3637 от 13.08.2020 за стекло опускное левое Ford Transit, без налога (НДС)</t>
  </si>
  <si>
    <t xml:space="preserve">Сч.АС-3638 от 13.08.2020 за стекло лобовое Nissan Almera, без налога (НДС)</t>
  </si>
  <si>
    <t xml:space="preserve">Сч.АС-3639 от 13.08.2020 за стекло лобовое Santa Fe, без налога (НДС)</t>
  </si>
  <si>
    <t xml:space="preserve">ОБЩЕСТВО С ОГРАНИЧЕННОЙ ОТВЕТСТВЕННОСТЬЮ "СИБПАРТ"</t>
  </si>
  <si>
    <t xml:space="preserve">Оплата по счету №АС -3657 от 17.08.2020 НДС не облагается</t>
  </si>
  <si>
    <t xml:space="preserve">Сч.АС-3624/1 от 09.08.2020 за стекло лобовое VW Touran, без налога (НДС)</t>
  </si>
  <si>
    <t xml:space="preserve">Комиссия за обработку документов, переданных по системе "СНГБ Онлайн бизнес" за проведение платежей за 19.08.2020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</si>
  <si>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1756 от 04.08.2020 г за автостекла НДС не облагается</t>
  </si>
  <si>
    <t xml:space="preserve">Оплата по счету № АС-3656 от 17.08.2020г.  НДС не облагается</t>
  </si>
  <si>
    <t xml:space="preserve">По счету № АС-3658 от 17августа 2020 года за автостекло. НДС не облагается</t>
  </si>
  <si>
    <t xml:space="preserve">Оплата за замену автостекла по заказу клиента № АС-3605 от 06.08.2020г.,  НДС нет.</t>
  </si>
  <si>
    <t xml:space="preserve">Оплата по счету №АС-3627 от 12.08.2020 за установку ветрового стекла на а/м VW Tiguan IIСумма 2300-00Без налога (НДС)</t>
  </si>
  <si>
    <t xml:space="preserve">Оплата по счетам № АС-3608 от 06.08.2020г.,№ АС-3606 от 06.08.2020г.,№АС-3650 от 14.08.2020г., №АС-3649 от 14.08.2020г. без НДС</t>
  </si>
  <si>
    <t xml:space="preserve">Оплата по счетам № АС-3648 от 14.08.2020г.,№ АС-3625 от 08.08.2020г., №АС-3636 от 10.08.2020г., №3622-08.08.2020г. без НДС</t>
  </si>
  <si>
    <t xml:space="preserve">Расч.по б/к межд-х пл.систем:ООО "Автостекло", Лаборатория Автостекла, г. Тюмень, ул.Лопарева 83,оф.1 В сумме 23150.00 руб. Удержана комиссия в размере 393.55 руб.
НДС 0</t>
  </si>
  <si>
    <t xml:space="preserve">Предоплата за автостекла и зап.части. В том числе НДС 20.00 % - 6666.67 р.</t>
  </si>
  <si>
    <t xml:space="preserve">Сч.АС-3626 от 09.08.2020 за услуги по замене лобового стекла VW Touran КЦС026143 поз.№1, без налога (НДС)</t>
  </si>
  <si>
    <t xml:space="preserve">Оплата по счету №АС-3402 от 18.06.2020г. за автостекло Сумма 2000-00 Без налога (НДС)</t>
  </si>
  <si>
    <t xml:space="preserve">Сч.АС-3654 от 16.08.2020 за услуги по замене лобового стекла LR Velar, без налога (НДС)</t>
  </si>
  <si>
    <t xml:space="preserve">Оплата по сч№АС-3655 от 17.08.20 стекло ветровое Сумма 3800-00 Без налога (НДС)</t>
  </si>
  <si>
    <t xml:space="preserve">Оплата по накладной №3597 от 31.07.2020 Сумма 7000-00 Без налога (НДС)</t>
  </si>
  <si>
    <t xml:space="preserve">Расч.по б/к межд-х пл.систем:ООО "Автостекло", Лаборатория Автостекла, г. Тюмень, ул.Лопарева 83,оф.1 В сумме 11000.00 руб. Удержана комиссия в размере 187 руб.
НДС 0</t>
  </si>
  <si>
    <t xml:space="preserve">Оплата по накладной №3596 от 31.07.2020Сумма 20500-00Без налога (НДС)</t>
  </si>
  <si>
    <t xml:space="preserve">Комиссия за обработку документов, переданных по системе "СНГБ Онлайн бизнес" за проведение платежей за 21.08.2020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</si>
  <si>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Паденко Владимир Юрьевич</t>
  </si>
  <si>
    <t xml:space="preserve">Оплата по счету № 211 от 13.08.2020 г. за дизайн сайта. НДС не облагается</t>
  </si>
  <si>
    <t xml:space="preserve">Общество с ограниченной ответственностью "Дом радио"</t>
  </si>
  <si>
    <t xml:space="preserve">Оплата по счету № 238 от 09.07.2020 за размещение рекламы. НДС не облагается</t>
  </si>
  <si>
    <t xml:space="preserve">ООО "Квадро-плюс"</t>
  </si>
  <si>
    <t xml:space="preserve">Оплата по счету № 88 от 28.07.2020 г. В том числе НДС 20.00 % - 10622.62 р.</t>
  </si>
  <si>
    <t xml:space="preserve">Оплата по счету №АС-3652 от 15.08.2020г.  за ТМЦ. Сумма 8950-00 Без налога (НДС)</t>
  </si>
  <si>
    <t xml:space="preserve">Расч.по б/к межд-х пл.систем:ООО "Автостекло", Лаборатория Автостекла, г. Тюмень, ул.Лопарева 83,оф.1 В сумме 11750.00 руб. Удержана комиссия в размере 199.75 руб.
НДС 0</t>
  </si>
  <si>
    <t xml:space="preserve">ООО "МЕХСТРОЙ"</t>
  </si>
  <si>
    <t xml:space="preserve">Оплата по счету NАС-3580 от 30.07.2020г. за работы.  НДС не облагается</t>
  </si>
  <si>
    <t xml:space="preserve">Оплата по счету АС-3663 от 19.08.2020г за замену автостекла по заказу клиента АС-3663 НДС не облагается</t>
  </si>
  <si>
    <t xml:space="preserve">Комиссия за обработку документов, переданных по системе "СНГБ Онлайн бизнес" за проведение платежей за 24.08.2020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</si>
  <si>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ТМк00002682от 22.07.2020 г НДС не облагается</t>
  </si>
  <si>
    <t xml:space="preserve">Оплата по счету № 4235  от 20.08.2020 г.  НДС не облагается</t>
  </si>
  <si>
    <t xml:space="preserve">Оплата по сч. № 927091752 от 24.08.2020 г. заказ 704447078,  договор №22127114858 от 27.11.2014 г  В том числе НДС 20.00 % - 10126.55 р.</t>
  </si>
  <si>
    <t xml:space="preserve">ООО "Восток"</t>
  </si>
  <si>
    <t xml:space="preserve">Оплата по сч. № АС-3629 от 12.08.2020 за расходные материалы Сумма 2200-00 Без налога (НДС)</t>
  </si>
  <si>
    <t xml:space="preserve">Оплата по счету N3694 от 20.08.2020 . Без налога (НДС)</t>
  </si>
  <si>
    <t xml:space="preserve">Расч.по б/к межд-х пл.систем:ООО "Автостекло", Лаборатория Автостекла, г. Тюмень, ул.Лопарева 83,оф.1 В сумме 100700.00 руб. Удержана комиссия в размере 1711.90 руб.
НДС 0</t>
  </si>
  <si>
    <t xml:space="preserve">Расч.по б/к межд-х пл.систем:ООО "Автостекло", Лаборатория Автостекла, г. Тюмень, ул.Лопарева 83,оф.1 В сумме 6150.00 руб. Удержана комиссия в размере 104.55 руб.
НДС 0</t>
  </si>
  <si>
    <t xml:space="preserve">Комиссия за обработку документов, переданных по системе "СНГБ Онлайн бизнес" за проведение платежей за 26.08.2020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</si>
  <si>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ТМА08240296 от 24.08.2020 г. В том числе НДС 20.00 % - 80,00 р.</t>
  </si>
  <si>
    <t xml:space="preserve">Оплата по счету № 1866 от 14.08.2020 г за автостекла НДС не облагается</t>
  </si>
  <si>
    <t xml:space="preserve">ДОПОЛНИТЕЛЬНОЕ ВОЗНАГРАЖДЕНИЕ ПО ПРОГРАММЕ "ДОРОЖНЫЙ СЕРПАНТИН" В СООТВЕТСТВИИ С ДОГОВОРОМ 13930940001, ПО АКТУ 1520034194. БЕЗ НДС</t>
  </si>
  <si>
    <t xml:space="preserve">Оплата по акту сверки за товар Сумма 5500-00 Без налога (НДС)</t>
  </si>
  <si>
    <t xml:space="preserve">Тюменский филиал АО КБ "АГРОПРОМКРЕДИТ"</t>
  </si>
  <si>
    <t xml:space="preserve">Оплата по договору б/н от 25.08.20г. по счету N АС-3609 от 25.08.20г. за ветровое стекло с о/щ на а/м Kia Rio c установкой. НДС нет.</t>
  </si>
  <si>
    <t xml:space="preserve">Оплата за ремонтные работы, по сч №АС-3681, 3674 от 25.08.20 от 12.08.20.Сумма 10200-00 Без налога (НДС)</t>
  </si>
  <si>
    <t xml:space="preserve">ДОПОЛНИТЕЛЬНОЕ ВОЗНАГРАЖДЕНИЕ ПО ПРОГРАММЕ "ДОРОЖНЫЙ СЕРПАНТИН" В СООТВЕТСТВИИ С ДОГОВОРОМ 13930940001, ПО АКТУ 1520030410. БЕЗ НДС</t>
  </si>
  <si>
    <t xml:space="preserve">ООО "ТД ВЕРТИКАЛЬ"</t>
  </si>
  <si>
    <t xml:space="preserve">Оплата по счету №АС-3668 от 19.08.2020г. за замену стекла Сумма 12500-00 Без налога (НДС)</t>
  </si>
  <si>
    <t xml:space="preserve">Расч.по б/к межд-х пл.систем:ООО "Автостекло", Лаборатория Автостекла, г. Тюмень, ул.Лопарева 83,оф.1 В сумме 22300.00 руб. Удержана комиссия в размере 471.75 руб.
НДС 0</t>
  </si>
  <si>
    <t xml:space="preserve">Комиссия за обработку документов, переданных по системе "СНГБ Онлайн бизнес" за проведение платежей за 27.08.2020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</si>
  <si>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страховой премии по счету №13930940001-2-0007 от 27.08.2020. НДС не облагается</t>
  </si>
  <si>
    <t xml:space="preserve">Департамент финансов Тюменской области (ГБУЗ ТО "Областная стоматологическая поликлиника")</t>
  </si>
  <si>
    <t xml:space="preserve">0902,244,000,8,50300(ЛС001131071ОСТП)Предоплата за переднее стекло на автомобиль  по сч.АС-3689 от 26.08.2020г.Без НДС. Без НДС</t>
  </si>
  <si>
    <t xml:space="preserve">Расч.по б/к межд-х пл.систем:ООО "Автостекло", Лаборатория Автостекла, г. Тюмень, ул.Лопарева 83,оф.1 В сумме 38800.00 руб. Удержана комиссия в размере 659.60 руб.
НДС 0</t>
  </si>
  <si>
    <t xml:space="preserve">Комиссия за обработку документов, переданных по системе "СНГБ Онлайн бизнес" за проведение платежей за 28.08.2020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</si>
  <si>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12672 от 05.04.2017 г. за отпущенную электроэнергию (г.Тюмень, ул. Лопарева, д.83) В том числе НДС 20.00 % - 2512.84 р.</t>
  </si>
  <si>
    <t xml:space="preserve">Оплата по счету № 421 от 31.07.2020 за услуги по ведению бухгалтерского учета. НДС не облагается</t>
  </si>
  <si>
    <t xml:space="preserve">Оплата по сч. №АС-3562,3693  от 27.07-27.08.2020г. за стекло Сумма 4700-00 Без налога (НДС)</t>
  </si>
  <si>
    <t xml:space="preserve">Оплата по счету № АС-3651 от 14.08.20 г. за стекло ветровое и установку Cумма 7100-00, без налога (НДС).</t>
  </si>
  <si>
    <t xml:space="preserve">Расч.по б/к межд-х пл.систем:ООО "Автостекло", Лаборатория Автостекла, г. Тюмень, ул.Лопарева 83,оф.1 В сумме 7600.00 руб. Удержана комиссия в размере 129.20 руб.
НДС 0</t>
  </si>
  <si>
    <t xml:space="preserve">Оплата за установку лобового стекла по заказу клиента № АС-3696 от 27.08.2020г.,  НДС нет.</t>
  </si>
  <si>
    <t xml:space="preserve">Комиссия за обработку документов, переданных по системе "СНГБ Онлайн бизнес" за проведение платежей за 31.08.2020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</si>
  <si>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Комиссия за обслуживание с 31.08.2020 по 29.09.2020 в рамках пакета &amp;apos;ПАКЕТ "S"&amp;apos; согласно тарифу ТФ АО БАНК "СНГБ".
Без НДС.</t>
  </si>
  <si>
    <t xml:space="preserve">Оплата по счету  № 720 от 31.08.2020 за автопарфюм. НДС не облагается</t>
  </si>
  <si>
    <t xml:space="preserve">Оплата по счету № 3842060/15 от 31.08.2020 г. В том числе НДС 20.00 % - 540.00 р.</t>
  </si>
  <si>
    <t xml:space="preserve">Оплата по счету №034 от 27.08.2020 г. за рекламные услуги. НДС не облагается</t>
  </si>
  <si>
    <t xml:space="preserve">Оплата по счету №4399 от 27.08.2020 г. за расходные материалы. НДС не облагается</t>
  </si>
  <si>
    <t xml:space="preserve">Оплата по счету № ЦБ-1548  предоплата за размещение информации на сайте avtostekla72.ru  за август 2020 г. НДС не облагается</t>
  </si>
  <si>
    <t xml:space="preserve">Оплата по счету № 100695849967  от 31.07.2020 г. номер лицевого счета 627189085  за услуги связи В том числе НДС 20.00 % - 1140.73 р.</t>
  </si>
  <si>
    <t xml:space="preserve">Оплата по сч. № 927091827 от 31.08.2020 г. заказ 704452854,  договор №22127114858 от 27.11.2014 г  В том числе НДС 20.00 % - 1571.73 р.</t>
  </si>
  <si>
    <t xml:space="preserve">ИП Шипицин Александр Витальевич</t>
  </si>
  <si>
    <t xml:space="preserve">Возврат ошибочно перечисленных денежных средств на основании письма исх № 74 от 12.08.2020 г. НДС не облагается</t>
  </si>
  <si>
    <t xml:space="preserve">Оплата по сч. № 927091831 от 31.08.2020 г. заказ 704452920,  договор №22127114858 от 27.11.2014 г  В том числе НДС 20.00 % - 2307.84 р.</t>
  </si>
  <si>
    <t xml:space="preserve">Предоплата за автостекла и зап.части. В том числе НДС 20.00 % - 3333.33 р.</t>
  </si>
  <si>
    <t xml:space="preserve">Оплата по счету № 547 от 09.07.2020 г. за размещение рекламной информации на радиостанциях. НДС не облагается</t>
  </si>
  <si>
    <t xml:space="preserve">Оплата  за расходные материалы по акту сверки.  НДС не облагается</t>
  </si>
  <si>
    <t xml:space="preserve">ООО "Дина-Моторс" //625062, ТЮМЕНСКАЯ ОБЛАСТЬ, г.Тюмень, Тюменский р-он, ул. Федюнинского, дом 53//</t>
  </si>
  <si>
    <t xml:space="preserve">Оплата по сч№АС-3679 от 24.08.20 стекло ветровое Сумма 300-00 Без налога (НДС)</t>
  </si>
  <si>
    <t xml:space="preserve">Черков Андрей Николаевич (ИП) Р/С 40802810938320000270</t>
  </si>
  <si>
    <t xml:space="preserve">Оплата за дворники по счету №АС-3721 от 31.08.2020 НДС не облагается</t>
  </si>
  <si>
    <t xml:space="preserve">Оплата по счету № АС-3715 за замену  ветрового стекла без НДС</t>
  </si>
  <si>
    <t xml:space="preserve">Общество с ограниченной ответственностью "СПЕКТР"</t>
  </si>
  <si>
    <t xml:space="preserve">Оплата по счету АС-3717 от 31.08.20 за замену стёкла. НДС не облагается</t>
  </si>
  <si>
    <t xml:space="preserve">Черков Андрей Николаевич (ИП)</t>
  </si>
  <si>
    <t xml:space="preserve">Оплата за стекло по счету №АС-3714 от 29.08.2020 НДС не облагается</t>
  </si>
  <si>
    <t xml:space="preserve">ООО "Автоград Маркет" //625014, ТЮМЕНСКАЯ ОБЛАСТЬ, г.Тюмень, ул. Республики, дом 262//</t>
  </si>
  <si>
    <t xml:space="preserve">счет на оплату АС-3667 от 20.08.2020 , без налога (НДС)</t>
  </si>
  <si>
    <t xml:space="preserve">Оплата по счетам №АС-3505,АС-3392 за изготовление стекла,стекло,замену стекла Сумма 17300-00 Без налога (НДС)</t>
  </si>
  <si>
    <t xml:space="preserve">Комиссия за обработку документов, переданных по системе "СНГБ Онлайн бизнес" за проведение платежей за 01.09.2020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</si>
  <si>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Овчинников Олег Геннадьевич</t>
  </si>
  <si>
    <t xml:space="preserve">Оплата по счету № 181 от 31.08.2020 г. за огнетушитель. В том числе НДС 20.00 % - 873.33 р.</t>
  </si>
  <si>
    <t xml:space="preserve">Оплата за юридические услуги по договору за сентябрь 2020 г. НДС не облагается</t>
  </si>
  <si>
    <t xml:space="preserve">Оплата за размещение рекламных материалов на корме автобусов по договору в июле 2020 г. НДС не облагается</t>
  </si>
  <si>
    <t xml:space="preserve">Оплата по счету №АС-3690 от 26.08.20 за замену стекла Сумма 7000-00 Без налога (НДС)</t>
  </si>
  <si>
    <t xml:space="preserve">Расч.по б/к межд-х пл.систем:ООО "Автостекло", Лаборатория Автостекла, г. Тюмень, ул.Лопарева 83,оф.1 В сумме 24530.00 руб. Удержана комиссия в размере 429.25 руб.
НДС 0</t>
  </si>
  <si>
    <t xml:space="preserve">УФК по Тюменской области(ИФНС России по г. Тюмени № 3)</t>
  </si>
  <si>
    <t xml:space="preserve">По решению о взыскании № 9315 от 31.08.2020 на основании ст.46 НК РФ от 31.07.1998г. № 146-ФЗ</t>
  </si>
  <si>
    <t xml:space="preserve">Комиссия за обработку документов, переданных по системе "СНГБ Онлайн бизнес" за проведение платежей за 02.09.2020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</si>
  <si>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100695849967  от 31.07.2020 г. номер лицевого счета 627189085  за услуги связи В том числе НДС 20.00 % - 83.33 р.</t>
  </si>
  <si>
    <t xml:space="preserve">Оплата по счетам № АС-3683 от 25.08.2020г., №АС-3694 от 27.08.2020г.  НДС не облагается</t>
  </si>
  <si>
    <t xml:space="preserve">Оплата по счетам № АС-3653 от 15.08.2020г.,№ АС-3661 от 18.08.2020г. без НДС.</t>
  </si>
  <si>
    <t xml:space="preserve">Комиссия за обработку документов, переданных по системе "СНГБ Онлайн бизнес" за проведение платежей за 03.09.2020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</si>
  <si>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ЮАБ/ДС0-85024 от 31.08.2020 г.за расходные материалы. В том числе НДС 20.00 % - 6624.09 р.</t>
  </si>
  <si>
    <t xml:space="preserve">Оплата по счету № 175 от 31.08.2020 г. В том числе НДС 20.00 % - 9847.73 р.</t>
  </si>
  <si>
    <t xml:space="preserve">ООО "Меридиан-Ресурс"</t>
  </si>
  <si>
    <t xml:space="preserve">Оплата по сч №АС-3480 от 06.07.2020г. Ветровое стекло на а/м Kia Rio 2016 обогрев щеток, замена Сумма 7600-00 Без налога ( НДС)</t>
  </si>
  <si>
    <t xml:space="preserve">Расч.по б/к межд-х пл.систем:ООО "Автостекло", Лаборатория Автостекла, г. Тюмень, ул.Лопарева 83,оф.1 В сумме 54100.00 руб. Удержана комиссия в размере 919.70 руб.
НДС 0</t>
  </si>
  <si>
    <t xml:space="preserve">Комиссия за обработку документов, переданных по системе "СНГБ Онлайн бизнес" за проведение платежей за 04.09.2020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</si>
  <si>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3842060/16 от 03.09.2019 г. В том числе НДС 20.00 % - 540.00 р.</t>
  </si>
  <si>
    <t xml:space="preserve">Оплата по счету № 2000006216 от 03.09.2020 г.  за стекла. В том числе НДС 20.00 % - 4725.66 р.</t>
  </si>
  <si>
    <t xml:space="preserve">Счет № АС-3730 от 02.09.2020 VIN SALGA2BE8KA523370, без налога (НДС)</t>
  </si>
  <si>
    <t xml:space="preserve">ООО "РУБ И ВР"</t>
  </si>
  <si>
    <t xml:space="preserve">Оплата по счету № АС-3731 от 03.09.2020 г., за стекло ветровое на а/м Сумма 6100-00 Без налога (НДС)</t>
  </si>
  <si>
    <t xml:space="preserve">счет на оплату АС-3699 от 29.08.2020 , без налога (НДС)</t>
  </si>
  <si>
    <t xml:space="preserve">ОБЩЕСТВО С ОГРАНИЧЕННОЙ ОТВЕТСТВЕННОСТЬЮ "АЛТИМ"</t>
  </si>
  <si>
    <t xml:space="preserve">Оплата по счету № АС-3735 от 04 сентября 2020г. НДС не облагается</t>
  </si>
  <si>
    <t xml:space="preserve">Комиссия за обработку документов, переданных по системе "СНГБ Онлайн бизнес" за проведение платежей за 07.09.2020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</si>
  <si>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927091900 от 07.09.2020 г. заказ 704458101,  договор №22127114858 от 27.11.2014 г  В том числе НДС 20.00 % - 1959.27 р.</t>
  </si>
  <si>
    <t xml:space="preserve">Оплата по сч. № 927091892 от 07.09.2020 г. заказ 704457630,  договор №22127114858 от 27.11.2014 г  В том числе НДС 20.00 % - 8887.96 р.</t>
  </si>
  <si>
    <t xml:space="preserve">Оплата по счету 3742 НДС не облагается</t>
  </si>
  <si>
    <t xml:space="preserve">Оплата по счету №АС-3733 от 03.09.2020, за ветровое стекло и установку на а/м Nissan Tiida, без налога (НДС)</t>
  </si>
  <si>
    <t xml:space="preserve">Оплата за ремонтные работы, по сч №АС-3722 от 02.09.20 от 12.08.20.Сумма 6500-00 Без налога (НДС)</t>
  </si>
  <si>
    <t xml:space="preserve">ООО "Пурстроймонтаж"</t>
  </si>
  <si>
    <t xml:space="preserve">Оплата по счету № АС 3748 ОТ 7 сентября за Замену лобового стекла на а/м Lexus RX. НДС не облагается.</t>
  </si>
  <si>
    <t xml:space="preserve">Расч.по б/к межд-х пл.систем:ООО "Автостекло", Лаборатория Автостекла, г. Тюмень, ул.Лопарева 83,оф.1 В сумме 91600.00 руб. Удержана комиссия в размере 1557.20 руб.
НДС 0</t>
  </si>
  <si>
    <t xml:space="preserve">По решению о взыскании № 10162 от 04.09.2020 на основании ст.46 НК РФ от 31.07.1998г. № 146-ФЗ</t>
  </si>
  <si>
    <t xml:space="preserve">Оплата по счету №АС-3736 от 03.09.2020, за ветровое стекло и установку на а/м Mitsubishi Lancer , без налога (НДС)</t>
  </si>
  <si>
    <t xml:space="preserve">Оплата по счету № АС-3737 от 05.09.2020г.,за замену ветрового стекла, Сумма 7600-00 Без налога (НДС)</t>
  </si>
  <si>
    <t xml:space="preserve">Оплата по сч. № 927091929 от 09.09.2020 г. заказ 704460396,  договор №22127114858 от 27.11.2014 г  В том числе НДС 20.00 % - 442.67 р.</t>
  </si>
  <si>
    <t xml:space="preserve">Сч.АС-3460 от 01.07.2020 за услуги по ремонту лобового стекла Kapture поз.№1 КЦС025942, без налога (НДС)</t>
  </si>
  <si>
    <t xml:space="preserve">Сч.АС-3560 от 27.07.2020 за услуги по замене лобового стекла SX4 поз.№1 КЦС026396, без налога (НДС)</t>
  </si>
  <si>
    <t xml:space="preserve">Сч.АС-3476 от 06.07.2020 за услуги по замене лобового стекла Transit КЦС025445 поз.№1, без налога (НДС)</t>
  </si>
  <si>
    <t xml:space="preserve">Сч.АС-3416 от 24.06.2020 за услуги по замене лобового стекла SX-4 КЦС025832 поз.№1, без налога (НДС)</t>
  </si>
  <si>
    <t xml:space="preserve">Сч.АС-3626 от 09.08.2020 за услуги по замене лобового стекла Touran поз.№16 КЦС026143 Торбеев, без налога (НДС)</t>
  </si>
  <si>
    <t xml:space="preserve">Сч.АС-3531 от 16.07.2020 за услуги по срезке задних стекол Velar поз.№1 КЦС025342, без налога (НДС)</t>
  </si>
  <si>
    <t xml:space="preserve">Сч.АС-3503 от 11.07.2020 за услуги по вклейке заднего стекла Fluence поз.№1 КЦС026062, без налога (НДС)</t>
  </si>
  <si>
    <t xml:space="preserve">Сч.АС-3488 от 08.07.2020 за услуги по замене лобового стекла Outback КЦС019484 поз.№1, без налога (НДС)</t>
  </si>
  <si>
    <t xml:space="preserve">Сч.АС-3511 от 13.07.2020 за услуги по вклейке лобового и заднего стекла VRX поз.№1, без налога (НДС)</t>
  </si>
  <si>
    <t xml:space="preserve">Сч.АС-3598 от 05.08.2020 за услуги по замене лобового стекла Rio поз.№1 КЦС026463, без налога (НДС)</t>
  </si>
  <si>
    <t xml:space="preserve">Сч.АС-3399 от 18.06.2020 за услуги по замене лобового стекла Land Cruiser КЦС025623 поз.№1, без налога (НДС)</t>
  </si>
  <si>
    <t xml:space="preserve">Сч.АС-3532 от 16.07.2020 за услуги по замене лобового стекла Explorer поз.№1 КЦС026003, без налога (НДС)</t>
  </si>
  <si>
    <t xml:space="preserve">Счет № АС-3551 от 24.06.2020 VIN SALZA2BN1LH003562, без налога (НДС)</t>
  </si>
  <si>
    <t xml:space="preserve">Оплата по счетам № АС-3744 от 07.09.2020г.,№ АС-3719 , №АС-3720 от 31.08.2020г. без НДС</t>
  </si>
  <si>
    <t xml:space="preserve">Оплата по счетам № АС-3739 от 06.09.2020г.,№ АС-3718 от 29.08.2020г., № АС-3692 от 26.08.2020г., № АС-3734 от 03.09.2020г. без НДС</t>
  </si>
  <si>
    <t xml:space="preserve">Оплата по счету №АС-3762 от 09.09.2020 за замену ветрового стекла Сумма 9000-00 Без налога (НДС)</t>
  </si>
  <si>
    <t xml:space="preserve">Сч.АС-3546 от 21.07.2020 за услуги по замене бронированного лобового стекла ГАЗель поз.№1 КЦС025683 СБЕРБАНК ПАО, без налога (НДС)</t>
  </si>
  <si>
    <t xml:space="preserve">ООО "Евроград"</t>
  </si>
  <si>
    <t xml:space="preserve">Оплата по сч.№ АС-3756от 08.09.2020г. за ветровые стекла. НДС не облагается.</t>
  </si>
  <si>
    <t xml:space="preserve">Расч.по б/к межд-х пл.систем:ООО "Автостекло", Лаборатория Автостекла, г. Тюмень, ул.Лопарева 83,оф.1 В сумме 30850.00 руб. Удержана комиссия в размере 524.45 руб.
НДС 0</t>
  </si>
  <si>
    <t xml:space="preserve">Комиссия за обработку документов, переданных по системе "СНГБ Онлайн бизнес" за проведение платежей за 10.09.2020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</si>
  <si>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1811 от 10.07.2019 г. за восстановление картриджа. НДС не облагается</t>
  </si>
  <si>
    <t xml:space="preserve">Общество с ограниченной ответственностью " САНТЕХСЕРВИС"</t>
  </si>
  <si>
    <t xml:space="preserve">Оплата по счету № УТ-1171 от 08.09.2020 г. НДС не облагается</t>
  </si>
  <si>
    <t xml:space="preserve">(13930940001-1-0013) ОПЛАТА КОМИССИОННОГО ВОЗНАГРАЖДЕНИЯ ПО ДОГОВОРУ №13930940001 ОТ 06 05 2019. БЕЗ НДС</t>
  </si>
  <si>
    <t xml:space="preserve">Оплата за замену автостекла по заказу клиента № АС-3763 от 09.09.2020 года.  НДС не облагается.</t>
  </si>
  <si>
    <t xml:space="preserve">Оплата по счету №АС-3684 от 25.08.2020  за ветровое стекло Сумма 5100-00 Без налога (НДС)</t>
  </si>
  <si>
    <t xml:space="preserve">ООО "ТАСАЙ"</t>
  </si>
  <si>
    <t xml:space="preserve">Оплата по счёту № AC-3770 от 10.09.2020 За услуги. без НДС</t>
  </si>
  <si>
    <t xml:space="preserve">Оплата по счету №АС-3686, №АС-3685 от 25.08.2020  за ветровое стекло Сумма 10200-00 Без налога (НДС)</t>
  </si>
  <si>
    <t xml:space="preserve">Оплата по счету №АС-3700, №АС-3713 от 28.08.2020  за ветровое стекло Сумма 10700-00 Без налога (НДС)</t>
  </si>
  <si>
    <t xml:space="preserve">Оплата по счету №АС-3705, №АС-3701 от 28.08.2020  за ветровое стекло Сумма 10700-00 Без налога (НДС)</t>
  </si>
  <si>
    <t xml:space="preserve">оплата по сч. № АС-3754 от 09.09.20г. за замену ветрового стекла Сумма 18000-00 Без налога (НДС)</t>
  </si>
  <si>
    <t xml:space="preserve">Оплата по сч. №АС-3704,3707,3703,,3702,,3706 за замену ветровых стекл Сумма 27600-00 Без налога (НДС)</t>
  </si>
  <si>
    <t xml:space="preserve">Расч.по б/к межд-х пл.систем:ООО "Автостекло", Лаборатория Автостекла, г. Тюмень, ул.Лопарева 83,оф.1 В сумме 41400.00 руб. Удержана комиссия в размере 703.80 руб.
НДС 0</t>
  </si>
  <si>
    <t xml:space="preserve">Оплата по сч. №АС-3688,3687,3678,3677,3676,3675,3712,3710,3708,3709,3711 за замену ветровых стекл Сумма 59700-00 Без налога (НДС)</t>
  </si>
  <si>
    <t xml:space="preserve">Комиссия за обработку документов, переданных по системе "СНГБ Онлайн бизнес" за проведение платежей за 11.09.2020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</si>
  <si>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№4755 от 11.09.2020 г. № 4556 от 03.09.2020 г за расходные материалы. НДС не облагается</t>
  </si>
  <si>
    <t xml:space="preserve">Оплата по счету № 2023 от 03.09.2020 г за автостекла НДС не облагается</t>
  </si>
  <si>
    <t xml:space="preserve">оплата за автостекла по счету № 1154 от 19.08.2020 г. В том числе НДС 20.00 % - 14008.33 р.</t>
  </si>
  <si>
    <t xml:space="preserve">Оплата по счету № 197 от 09.09.2020 г. В том числе НДС 20.00 % - 23127.11 р.</t>
  </si>
  <si>
    <t xml:space="preserve">Оплата по счетам № АС-3746 от 07.09.2020г., №АС-3740 от 06.09.2020г. НДС не облагается</t>
  </si>
  <si>
    <t xml:space="preserve">ООО "КАМАЗЦЕНТР-КУРГАН"</t>
  </si>
  <si>
    <t xml:space="preserve">Оплата по счету № АС-3775 от 11.09.2020 г. за установку лобового стекла Сумма 2500-00 Без налога (НДС)</t>
  </si>
  <si>
    <t xml:space="preserve">Оплата по сч№АС-3759от 09.09.20 стекло ветровое Сумма 4000-00 Без налога (НДС)</t>
  </si>
  <si>
    <t xml:space="preserve">ОБЩЕСТВО С ОГРАНИЧЕННОЙ ОТВЕТСТВЕННОСТЬЮ "ПЛЮС АВТО" Р/С 40702810138290004235</t>
  </si>
  <si>
    <t xml:space="preserve">Оплата по сч. АС-3761 от 09.09.2020г за товар. НДС не облагается</t>
  </si>
  <si>
    <t xml:space="preserve">Индивидуальный предприниматель Зайцев Дмитрий Иванович</t>
  </si>
  <si>
    <t xml:space="preserve">счет ас-3755 от 09.09.2020 стекло и установка, НДС не облагается.</t>
  </si>
  <si>
    <t xml:space="preserve">Оплата за замену автостекла по счету № АС-3767 от 10.09.2020 года. Cумма 17400-00, без налога (НДС).</t>
  </si>
  <si>
    <t xml:space="preserve">Расч.по б/к межд-х пл.систем:ООО "Автостекло", Лаборатория Автостекла, г. Тюмень, ул.Лопарева 83,оф.1 В сумме 28850.00 руб. Удержана комиссия в размере 490.45 руб.
НДС 0</t>
  </si>
  <si>
    <t xml:space="preserve">Комиссия за обработку документов, переданных по системе "СНГБ Онлайн бизнес" за проведение платежей за 14.09.2020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</si>
  <si>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927091966 от 14.09.2020 г. заказ 704463368,  договор №22127114858 от 27.11.2014 г  В том числе НДС 20.00 % - 612.13 р</t>
  </si>
  <si>
    <t xml:space="preserve">Оплата по счету № 346 от 11.09.2020 г. НДС не облагается</t>
  </si>
  <si>
    <t xml:space="preserve">По счету № АС-3777 от 11 сентября 2020 года за автостекло. НДС не облагается</t>
  </si>
  <si>
    <t xml:space="preserve">АВТОНОМНАЯ НЕКОММЕРЧЕСКАЯ ОРГАНИЗАЦИЯ "ФУТБОЛ-ХОККЕЙ"</t>
  </si>
  <si>
    <t xml:space="preserve">Оплата за замену автостекла по заказу клиента №АС-3769 от 10.09.2020 г. Договор №09/10/2020/УС от 10.09.2020 г. Сумма 8100-00 Без налога (НДС)</t>
  </si>
  <si>
    <t xml:space="preserve">Расч.по б/к межд-х пл.систем:ООО "Автостекло", Лаборатория Автостекла, г. Тюмень, ул.Лопарева 83,оф.1 В сумме 119990.00 руб. Удержана комиссия в размере 2039.83 руб.
НДС 0</t>
  </si>
  <si>
    <t xml:space="preserve">Комиссия за обработку документов, переданных по системе "СНГБ Онлайн бизнес" за проведение платежей за 15.09.2020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</si>
  <si>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ТМП09150081 от 15.09.2020 г. В том числе НДС 20.00 % - 71,67 р.</t>
  </si>
  <si>
    <t xml:space="preserve">Оплата по счету № 3842060/17 от 15.09.2020 г. В том числе НДС 20.00 % - 164.50 р.</t>
  </si>
  <si>
    <t xml:space="preserve">Оплата по счету № АС-3760 от 09.09.2020г. без НДС</t>
  </si>
  <si>
    <t xml:space="preserve">ООО "ПРАЙД"</t>
  </si>
  <si>
    <t xml:space="preserve">Оплата по сч. № АС-3782 от 14.09.2020 г., Ветровое стекло Сумма 6200-00 Без налога (НДС)</t>
  </si>
  <si>
    <t xml:space="preserve">оплата по сч. № АС-3771 от 11.09.20г. за замену ветрового стекла Сумма 7300-00 Без налога (НДС)</t>
  </si>
  <si>
    <t xml:space="preserve">Расч.по б/к межд-х пл.систем:ООО "Автостекло", Лаборатория Автостекла, г. Тюмень, ул.Лопарева 83,оф.1 В сумме 38300.00 руб. Удержана комиссия в размере 651.10 руб.
НДС 0</t>
  </si>
  <si>
    <t xml:space="preserve">Комиссия за обработку документов, переданных по системе "СНГБ Онлайн бизнес" за проведение платежей за 16.09.2020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</si>
  <si>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сч. № 927091958 от 14.09.2020 г. заказ 704460055, по сч № 927091959 от 14.09.2020 зак. 704463108, по сч№ 927091955 от 14.09 зак704459317 договор №22127114858 от 27.11.2014 г  В том числе НДС 20.00 % - 28309.06</t>
  </si>
  <si>
    <t xml:space="preserve">Сч.АС-3695 от 27.08.2020 за стекло лобовое УАЗ 3163, без налога (НДС)</t>
  </si>
  <si>
    <t xml:space="preserve">Оплата за ремонтные работы, по сч №АС-3784,3783 от 15.09.20.Сумма 10800-00 Без налога (НДС)</t>
  </si>
  <si>
    <t xml:space="preserve">Сч.АС-3625 от 11.08.2020 за стекло лобовое C-Class КЦС026568, без налога (НДС)</t>
  </si>
  <si>
    <t xml:space="preserve">Расч.по б/к межд-х пл.систем:ООО "Автостекло", Лаборатория Автостекла, г. Тюмень, ул.Лопарева 83,оф.1 В сумме 68000.00 руб. Удержана комиссия в размере 1156 руб.
НДС 0</t>
  </si>
  <si>
    <t xml:space="preserve">Комиссия за обработку документов, переданных по системе "СНГБ Онлайн бизнес" за проведение платежей за 17.09.2020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</si>
  <si>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387 от 16.09.2020 г . НДС не облагается</t>
  </si>
  <si>
    <t xml:space="preserve">Индивидуальный предприниматель Фирсов Вячеслав Леонидович</t>
  </si>
  <si>
    <t xml:space="preserve">Оплата по сч. 279 от 15.09.2020 г  НДС не облагается</t>
  </si>
  <si>
    <t xml:space="preserve">антидождь</t>
  </si>
  <si>
    <t xml:space="preserve">Оплата по счету №АС-3774 от 11.09.2020 за установку ветрового стекла на а/м LifanСумма 1900-00Без налога (НДС)</t>
  </si>
  <si>
    <t xml:space="preserve">Сч.АС-3654 от 16.08.2020 за услуги по замене лобового стекла Velar, без налога (НДС)</t>
  </si>
  <si>
    <t xml:space="preserve">Оплата по счету № АС-3750 от 08.09.2020 года за ТМЦ. НДС не облагается.</t>
  </si>
  <si>
    <t xml:space="preserve">Оплата по счету № АС-3773 от 11.09.2020 г. за замену ветрового стекла Сумма 7200-00 Без налога (НДС)</t>
  </si>
  <si>
    <t xml:space="preserve">Оплата по счету №АС-3787 от 15.09.2020 за установку ветрового стекла на а/м Toyota Hi Ace RHD 4D Van (широкая кабина)Сумма 7500-00Без налога (НДС)</t>
  </si>
  <si>
    <t xml:space="preserve">Оплата по счету № АС-3786 от 15.09.2020 за замену ветрового стекла.  8700-00 руб. Без налога (НДС)</t>
  </si>
  <si>
    <t xml:space="preserve">Оплата по счету № АС-3743 от 06.09.2020 года за ТМЦ. НДС не облагается.</t>
  </si>
  <si>
    <t xml:space="preserve">Расч.по б/к межд-х пл.систем:ООО "Автостекло", Лаборатория Автостекла, г. Тюмень, ул.Лопарева 83,оф.1 В сумме 55250.00 руб. Удержана комиссия в размере 939.25 руб.
НДС 0</t>
  </si>
  <si>
    <t xml:space="preserve">Оплата по счету № 4497 от 01.09.2020 г. НДС не облагается</t>
  </si>
  <si>
    <t xml:space="preserve">Оплата по счету № 4289 от 05.08.2020 за размещение рекламы. НДС не облагается</t>
  </si>
  <si>
    <t xml:space="preserve">Оплата по счетам № АС-3790,№АС-3791 от 16.09.2020г., №АС-3778 от 12.09.2020г.  НДС не облагается</t>
  </si>
  <si>
    <t xml:space="preserve">Оплата по счету №АС-3745 от 07.09.2020г.  за ТМЦ. Сумма 9950-00 Без налога (НДС)</t>
  </si>
  <si>
    <t xml:space="preserve">ООО "НЕВИЛ"</t>
  </si>
  <si>
    <t xml:space="preserve">Оплата по счету № АС-3797 от 18.09.2020г. за Замена ветрового стекла. Сумма 11000-00 Без налога (НДС)</t>
  </si>
  <si>
    <t xml:space="preserve">Расч.по б/к межд-х пл.систем:ООО "Автостекло", Лаборатория Автостекла, г. Тюмень, ул.Лопарева 83,оф.1 В сумме 65250.00 руб. Удержана комиссия в размере 1109.25 руб.
НДС 0</t>
  </si>
  <si>
    <t xml:space="preserve">Комиссия за обработку документов, переданных по системе "СНГБ Онлайн бизнес" за проведение платежей за 21.09.2020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</si>
  <si>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автостекла по счету № 1154 от 19.08.2020 г. В том числе НДС 20.00 % - 13333.33 р.</t>
  </si>
  <si>
    <t xml:space="preserve">АЛМАНОВ АНДРЕЙ ГЕОРГИЕВИЧ (ИП)</t>
  </si>
  <si>
    <t xml:space="preserve">Оплата за замену автостекла по заказу клиента №АС-3794 от 18.09.2020г. Сумма 3000-00 Без налога (НДС)</t>
  </si>
  <si>
    <t xml:space="preserve">Оплата по сч. АС-3798 от 18.09.2020г НДС не облагается.</t>
  </si>
  <si>
    <t xml:space="preserve">Счет № АС-3793 от 17.09.20г. ВИН SALWA2BK8LA747600, без налога (НДС)</t>
  </si>
  <si>
    <t xml:space="preserve">Расч.по б/к межд-х пл.систем:ООО "Автостекло", Лаборатория Автостекла, г. Тюмень, ул.Лопарева 83,оф.1 В сумме 62660.00 руб. Удержана комиссия в размере 1065.22 руб.
НДС 0</t>
  </si>
  <si>
    <t xml:space="preserve">ООО "Байкал-Сервис Тюмень"</t>
  </si>
  <si>
    <t xml:space="preserve">Оплата по счету № Тю000033325 от 16.09.2020 г. В том числе НДС 20.00 % - 354,37 р.</t>
  </si>
  <si>
    <t xml:space="preserve">Оплата по счету № 11049 от 21.09.2020 г. НДС не облагается</t>
  </si>
  <si>
    <t xml:space="preserve">ИП Бутырских Надежда Сергеевна</t>
  </si>
  <si>
    <t xml:space="preserve">Оплата по счету № Мс1Тюм000789 от 16.09.2020 г. НДС не облагается</t>
  </si>
  <si>
    <t xml:space="preserve">Оплата по счету № 108 от 21.09.2020 г. В том числе НДС 20.00 % - 4426.67 р.</t>
  </si>
  <si>
    <t xml:space="preserve">Оплата по сч. № 927092025 от 21.09.2020 г. заказ 704468166,  договор №22127114858 от 27.11.2014 г  В том числе НДС 20.00 % - 8247.70 р.р</t>
  </si>
  <si>
    <t xml:space="preserve">ООО "ДРСУ 2"</t>
  </si>
  <si>
    <t xml:space="preserve">Оплата по счет №АС-3802 от 21.09.2020г. за изготовления стекла Сумма 4200-00 Без налога (НДС)</t>
  </si>
  <si>
    <t xml:space="preserve">Индивидуальный предприниматель ЗАВАРУЕВ ОЛЕГ ИГОРЕВИЧ</t>
  </si>
  <si>
    <t xml:space="preserve">Счет на оплату № АС-3805 от 22 сентября 2020г. НДС не облагается.</t>
  </si>
  <si>
    <t xml:space="preserve">Акционерное общество "Медико-санитарная часть "Нефтяник"</t>
  </si>
  <si>
    <t xml:space="preserve">За замену автостекла по заказу клиента № АС-3757Без налога (НДС)</t>
  </si>
  <si>
    <t xml:space="preserve">Расч.по б/к межд-х пл.систем:ООО "Автостекло", Лаборатория Автостекла, г. Тюмень, ул.Лопарева 83,оф.1 В сумме 34200.00 руб. Удержана комиссия в размере 581.40 руб.
НДС 0</t>
  </si>
  <si>
    <t xml:space="preserve">Комиссия за обработку документов, переданных по системе "СНГБ Онлайн бизнес" за проведение платежей за 23.09.2020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</si>
  <si>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"ТМС"</t>
  </si>
  <si>
    <t xml:space="preserve">Оплата согласно счета N АС-3809 от 23.09.2020 г., За замену ветрового стекла а/м ГАЗ 3302. НДС не облагается</t>
  </si>
  <si>
    <t xml:space="preserve">Оплата по договору поставки автостекла по счету №АС-3795 Сумма 8700-00 Без налога (НДС)</t>
  </si>
  <si>
    <t xml:space="preserve">Расч.по б/к межд-х пл.систем:ООО "Автостекло", Лаборатория Автостекла, г. Тюмень, ул.Лопарева 83,оф.1 В сумме 12000.00 руб. Удержана комиссия в размере 204 руб.
НДС 0</t>
  </si>
  <si>
    <t xml:space="preserve">ООО "КС 954"</t>
  </si>
  <si>
    <t xml:space="preserve">Оплата по счету № АС-3803 от 21.09.2020 г. за замену ветрового стекла Сумма 6500-00 Без налога (НДС)</t>
  </si>
  <si>
    <t xml:space="preserve">Оплата за замену ветрового стекла,по сч №АС-3772 от 11.09.20.Сумма 10900-00 Без налога (НДС)</t>
  </si>
  <si>
    <t xml:space="preserve">Расч.по б/к межд-х пл.систем:ООО "Автостекло", Лаборатория Автостекла, г. Тюмень, ул.Лопарева 83,оф.1 В сумме 35900.00 руб. Удержана комиссия в размере 610.30 руб.
НДС 0</t>
  </si>
  <si>
    <t xml:space="preserve">Комиссия за обработку документов, переданных по системе "СНГБ Онлайн бизнес" за проведение платежей за 25.09.2020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</si>
  <si>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Расч.по б/к межд-х пл.систем:ООО "Автостекло", Лаборатория Автостекла, г. Тюмень, ул.Лопарева 83,оф.1 В сумме 4350.00 руб. Удержана комиссия в размере 73.95 руб.
НДС 0</t>
  </si>
  <si>
    <t xml:space="preserve">Оплата по счету №АС-3785 от 15.09.2020г за ТМЦ Сумма 4450-00 Без налога (НДС)</t>
  </si>
  <si>
    <t xml:space="preserve">ООО АгроМир</t>
  </si>
  <si>
    <t xml:space="preserve">Оплата за замену ветрового стекла по счету на оплату №АС-3818 от 24 сентября 2020г. Сумма 5950-00. НДС не облагается.</t>
  </si>
  <si>
    <t xml:space="preserve">Оплата по счету № АС-3804 от 21.09.2020 за замену ветрового стекла.  7000-00 руб. Без налога (НДС)</t>
  </si>
  <si>
    <t xml:space="preserve">Оплата по сч№АС-3819 от 09.09.20 стекло ветровое Сумма 14900-00 Без налога (НДС)</t>
  </si>
  <si>
    <t xml:space="preserve">Комиссия за обработку документов, переданных по системе "СНГБ Онлайн бизнес" за проведение платежей за 28.09.2020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</si>
  <si>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 за услуги охраны за июль по договору № 3430204692 от 19.03.18 г. В том числе НДС 20.00 % - 340.00 р.</t>
  </si>
  <si>
    <t xml:space="preserve">Оплата по счету № ЦБ-1844 от 19.08.2020 г. предоплата за размещение информации на сайте avtostekla72.ru  за сентябрь 2020 г. НДС не облагается</t>
  </si>
  <si>
    <t xml:space="preserve">Оплата по счету № 100706072839 за услуги связи лицевой счет 627189085 В том числе НДС 20.00 % - 1188.00 р.</t>
  </si>
  <si>
    <t xml:space="preserve">Оплата по счету № 573079706807  за услуги связи.В том числе НДС 20.00 % - 2003.33 р.</t>
  </si>
  <si>
    <t xml:space="preserve">Оплата  за услуги по ведению бухгалтерского учета. НДС не облагается</t>
  </si>
  <si>
    <t xml:space="preserve">Оплата за размещение рекламных материалов на корме автобусов по договору за август 2020 г. НДС не облагается</t>
  </si>
  <si>
    <t xml:space="preserve">Оплата по сч. № 92709293 от 28.09.2020 г. заказ 704473868,  договор №22127114858 от 27.11.2014 г  В том числе НДС 20.00 % - 9869.35 р.</t>
  </si>
  <si>
    <t xml:space="preserve">Счет № АС-3779 от 12.09.20г. VIN SALZA2BNXLH073948, без налога (НДС)</t>
  </si>
  <si>
    <t xml:space="preserve">Оплата по счету № АС-3833 от 28.09.20г. замена стекла Сумма 5450-00 Без налога (НДС)</t>
  </si>
  <si>
    <t xml:space="preserve">ДЕПАРТАМЕНТ ФИНАНСОВ ЯНАО(ГБУ ЯНАО "РЦ "БОЛЬШОЙ ТАРАСКУЛЬ", 848270002)</t>
  </si>
  <si>
    <t xml:space="preserve">(848,1002,244,225) Оплата за работы по установке автомоб. стекол на авто счет АС-3607,акт от 29.08.20г. Договор 16БТ-20 от 31.07.20г.</t>
  </si>
  <si>
    <t xml:space="preserve">ООО "АКБ"Куб-А"</t>
  </si>
  <si>
    <t xml:space="preserve">Оплата за замену автостекла по счету №АС-3830 от 26.09.2020. НДС не облагается.</t>
  </si>
  <si>
    <t xml:space="preserve">Расч.по б/к межд-х пл.систем:ООО "Автостекло", Лаборатория Автостекла, г. Тюмень, ул.Лопарева 83,оф.1 В сумме 48850.00 руб. Удержана комиссия в размере 830.45 руб.
НДС 0</t>
  </si>
  <si>
    <t xml:space="preserve">Комиссия за обработку документов, переданных по системе "СНГБ Онлайн бизнес" за проведение платежей за 29.09.2020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</si>
  <si>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По решению о взыскании № 11773 от 24.09.2020 на основании ст.46 НК РФ от 31.07.1998г. № 146-ФЗ</t>
  </si>
  <si>
    <t xml:space="preserve">ООО "СДЭК-Глобал"</t>
  </si>
  <si>
    <t xml:space="preserve">Оплата по счету № ГЛТ221 от 24.09.2020 г. за курьерские услуги.  В том числе НДС 20.00 % - 231.28 р.</t>
  </si>
  <si>
    <t xml:space="preserve">Оплата за юридические услуги по договору за октябрь 2020 г. НДС не облагается</t>
  </si>
  <si>
    <t xml:space="preserve">Оплата по счету № АС-3832 от 28.09.2020г. НДС не облагается</t>
  </si>
  <si>
    <t xml:space="preserve">Оплата по счетам № АС-3825,№3828,№3829 от 26.09.2020г., №АС-3812 от 23.09.2020г.,№АС-3806 от 22.09.2020г. без НДС</t>
  </si>
  <si>
    <t xml:space="preserve">Оплата по счет №АС-3838 от 28.09.2020г. за изготовление стекла по индивидуальным меркам, установку в рамку Сумма 7800-00 Без налога (НДС)</t>
  </si>
  <si>
    <t xml:space="preserve">Расч.по б/к межд-х пл.систем:ООО "Автостекло", Лаборатория Автостекла, г. Тюмень, ул.Лопарева 83,оф.1 В сумме 25690.00 руб. Удержана комиссия в размере 436.73 руб.
НДС 0</t>
  </si>
  <si>
    <t xml:space="preserve">Комиссия за обработку документов, переданных по системе "СНГБ Онлайн бизнес" за проведение платежей за 30.09.2020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</si>
  <si>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Комиссия за обслуживание с 30.09.2020 по 30.10.2020 в рамках пакета &amp;apos;ПАКЕТ "S"&amp;apos; согласно тарифу ТФ АО БАНК "СНГБ".
Без НДС.</t>
  </si>
  <si>
    <t xml:space="preserve">Оплата по счету № 824 от 28.09.2020 за автопарфюм. НДС не облагается</t>
  </si>
  <si>
    <t xml:space="preserve">Оплата по счету № 038 от 28.09.2020 г. за рекламные услуги. НДС не облагается</t>
  </si>
  <si>
    <t xml:space="preserve">ООО "Все Радио"</t>
  </si>
  <si>
    <t xml:space="preserve">Оплата по счету № 159 от 28.09.2020 г . за рекламные услуги. НДС не облагается</t>
  </si>
  <si>
    <t xml:space="preserve">Оплата по счету № 719 от 31.08.2020 г. НДС не облагается</t>
  </si>
  <si>
    <t xml:space="preserve">Оплата по счету № АС-3741 от 06.09.2020г., за замену ветрового стекла. НДС не облагается.</t>
  </si>
  <si>
    <t xml:space="preserve">Оплата по сч№ АС-3813 от 23.09.2020,№ АС-3824 от 26.09.2020 за замену ветрового стекла Сумма 11400-00 Без налога (НДС)</t>
  </si>
  <si>
    <t xml:space="preserve">Расч.по б/к межд-х пл.систем:ООО "Автостекло", Лаборатория Автостекла, г. Тюмень, ул.Лопарева 83,оф.1 В сумме 21700.00 руб. Удержана комиссия в размере 368.90 руб.
НДС 0</t>
  </si>
  <si>
    <t xml:space="preserve">Оплата за замену автостекла по заказу клиента АС-3801, 3816 Сумма 47500-00 Без налога (НДС)</t>
  </si>
  <si>
    <t xml:space="preserve">Расч.по б/к межд-х пл.систем:ООО "Автостекло", Лаборатория Автостекла, г. Тюмень, ул.Лопарева 83,оф.1 В сумме 1580.00 руб. Удержана комиссия в размере 39.10 руб.
НДС 0</t>
  </si>
  <si>
    <t xml:space="preserve">Оплата за замену ветрового стекла,по сч №АС-3817 от 24.09.20.Сумма 6200-00 Без налога (НДС)</t>
  </si>
  <si>
    <t xml:space="preserve">ООО ЧОО "Соболь"</t>
  </si>
  <si>
    <t xml:space="preserve">Оплата по счету № АС-3856 от 01.10.2020 года за бронирование лобового стекла. Сумма 12000-00 Без налога (НДС)</t>
  </si>
  <si>
    <t xml:space="preserve">ООО "ЛайфУрал"</t>
  </si>
  <si>
    <t xml:space="preserve">Оплата по счету №АС-3858 от 01.10.2020 за лобовое стекло, замену НДС не облагается.</t>
  </si>
  <si>
    <t xml:space="preserve">Комиссия за обработку документов, переданных по системе "СНГБ Онлайн бизнес" за проведение платежей за 02.10.2020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</si>
  <si>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"СТЕКЛОЛЮКС"</t>
  </si>
  <si>
    <t xml:space="preserve">Оплата по счету № 2785 от 07.09.2020 г. за автостекло. В том числе НДС 20.00 % - 5383.34 р.</t>
  </si>
  <si>
    <t xml:space="preserve">Расч.по б/к межд-х пл.систем:ООО "Автостекло", Лаборатория Автостекла, г. Тюмень, ул.Лопарева 83,оф.1 В сумме 30650.00 руб. Удержана комиссия в размере 521.05 руб.
НДС 0</t>
  </si>
  <si>
    <t xml:space="preserve">ООО АВТО-25</t>
  </si>
  <si>
    <t xml:space="preserve">Оплата за замену автостекла по заказу клиента № АС-3749 от 07.09.2020г. Сумма 67000-00 без НДС.</t>
  </si>
  <si>
    <t xml:space="preserve">Комиссия за обработку документов, переданных по системе "СНГБ Онлайн бизнес" за проведение платежей за 05.10.2020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</si>
  <si>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автостекла и зап.части. В том числе НДС 20.00 % - 7500.00 р.</t>
  </si>
  <si>
    <t xml:space="preserve">Оплата по счету №АС-3848 от 01.10.2020 за замену лобового стекла на а/м Lifan Х60Сумма 1900-00Без налога (НДС)</t>
  </si>
  <si>
    <t xml:space="preserve">Оплата по счету №АС-3839 от 28.09.2020 за замену ветрового стекла на а/м JAC T6Сумма 2000-00Без налога (НДС)</t>
  </si>
  <si>
    <t xml:space="preserve">Оплата по счету №АС-3841 от 29.09.2020 за вклейку ветрового стекла на автокранСумма 3000-00Без налога (НДС)</t>
  </si>
  <si>
    <t xml:space="preserve">ОБЩЕСТВО С ОГРАНИЧЕННОЙ ОТВЕТСТВЕННОСТЬЮ "ПРОЕКТ 2012" Р/С 40702810638320002005</t>
  </si>
  <si>
    <t xml:space="preserve">Оплата по счету№АС-3765 от 09.09.2020, за стекло Сумма 9500-00 Без налога (НДС)</t>
  </si>
  <si>
    <t xml:space="preserve">оплата по сч. № АС-3878 от 05.10.20г. за изготовление и установку стекла Сумма 12120-00 Без налога (НДС)</t>
  </si>
  <si>
    <t xml:space="preserve">Расч.по б/к межд-х пл.систем:ООО "Автостекло", Лаборатория Автостекла, г. Тюмень, ул.Лопарева 83,оф.1 В сумме 68900.00 руб. Удержана комиссия в размере 1171.30 руб.
НДС 0</t>
  </si>
  <si>
    <t xml:space="preserve">Оплата по сч. № АС-3857 от 01.10.2020 за расходные материалы Сумма 3000-00 Без налога (НДС)</t>
  </si>
  <si>
    <t xml:space="preserve">ООО ТЮМЕНЬ-АВТО</t>
  </si>
  <si>
    <t xml:space="preserve">Оплата за замену ветрового стекла,по сч №АС-3868.Сумма 6300-00 Без налога (НДС)</t>
  </si>
  <si>
    <t xml:space="preserve">ООО "СКП-ТЮМЕНЬ"</t>
  </si>
  <si>
    <t xml:space="preserve">Оплата замены стекол Тойота ЛК100 по счету №АС-3893 от 06 октября 2020 года. НДС не облагается.</t>
  </si>
  <si>
    <t xml:space="preserve">Оплата по счету № АС-3827, № АС-3826 от 26.09.2020г за ТМЦ Сумма 9900-00 Без налога (НДС)</t>
  </si>
  <si>
    <t xml:space="preserve">Оплата за замену ветрового стекла,по сч №АС-3861 от 02.10.20.Сумма 15500-00 Без налога (НДС)</t>
  </si>
  <si>
    <t xml:space="preserve">Расч.по б/к межд-х пл.систем:ООО "Автостекло", Лаборатория Автостекла, г. Тюмень, ул.Лопарева 83,оф.1 В сумме 19300.00 руб. Удержана комиссия в размере 328.10 руб.
НДС 0</t>
  </si>
  <si>
    <t xml:space="preserve">Оплата за замену ветрового стекла,по сч №АС-3810,3844,3845,3854.Сумма 22300-00 Без налога (НДС)</t>
  </si>
  <si>
    <t xml:space="preserve">Комиссия за обработку документов, переданных по системе "СНГБ Онлайн бизнес" за проведение платежей за 07.10.2020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</si>
  <si>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 5041 от 25.09.2020 г.  № 5207 от 05.10.20, № 5209 от 05.10.2020 г. НДС не облагается</t>
  </si>
  <si>
    <t xml:space="preserve">Оплата по сч. № 927092173 от 05.10.2020 г. заказ 7044797200,  договор №22127114858 от 27.11.2014 г  В том числе НДС 20.00 % - 5528.06 р.</t>
  </si>
  <si>
    <t xml:space="preserve">Оплата по сч. № 927092164 от 05.10.2020 г. заказ 704479350,  договор №22127114858 от 27.11.2014 г  В том числе НДС 20.00 % - 13686.47 р.</t>
  </si>
  <si>
    <t xml:space="preserve">счет на оплату АС-3870 от 03.10.2020 , без налога (НДС)</t>
  </si>
  <si>
    <t xml:space="preserve">ООО "КЛЮЧАВТО АВТОМОБИЛИ С ПРОБЕГОМ"</t>
  </si>
  <si>
    <t xml:space="preserve">Оплата по договору  № 09/01/2020/УС от 01.09.2020г. (Тюмень) за замену стекла по счету №АС-3796 от 19.09.20. НДС не облагается</t>
  </si>
  <si>
    <t xml:space="preserve">Оплата по счету №АС-3840 от 29.09.2020г. за заднее стекло Сумма 7500-00 Без налога (НДС)</t>
  </si>
  <si>
    <t xml:space="preserve">Оплата по счету №АС-3747 от 07.09.20 г. Сумма 18300,00 руб. НДС не облагается.</t>
  </si>
  <si>
    <t xml:space="preserve">По счету № АС-3869 от 03 октября 2020 года за автостекло. НДС не облагается</t>
  </si>
  <si>
    <t xml:space="preserve">Расч.по б/к межд-х пл.систем:ООО "Автостекло", Лаборатория Автостекла, г. Тюмень, ул.Лопарева 83,оф.1 В сумме 37200.00 руб. Удержана комиссия в размере 632.40 руб.
НДС 0</t>
  </si>
  <si>
    <t xml:space="preserve">УФК по Тюменской области(Администрация Исетского муниципального района,Администрация Исетского муниципального района)</t>
  </si>
  <si>
    <t xml:space="preserve">(284-0104-3700070100-244,ЛС02673001520) За замену ветрового стекла по сч.АС-3822 от 25.09.2020г.(Дог. 09/28/2020У/643х/20 от 28.09.2020г.) Без НДС</t>
  </si>
  <si>
    <t xml:space="preserve">Оплата за установку лобового стекла по заказу клиента № АС-3834 от 28.09.2020г.,  НДС нет.</t>
  </si>
  <si>
    <t xml:space="preserve">Расч.по б/к межд-х пл.систем:ООО "Автостекло", Лаборатория Автостекла, г. Тюмень, ул.Лопарева 83,оф.1 В сумме 19600.00 руб. Удержана комиссия в размере 333.20 руб.
НДС 0</t>
  </si>
  <si>
    <t xml:space="preserve">Комиссия за обработку документов, переданных по системе "СНГБ Онлайн бизнес" за проведение платежей за 09.10.2020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</si>
  <si>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100716098345 и № 100706019689 за услуги связи за август, сентябрь 2020 г. лицевой счет 531028160 В том числе НДС 20.00 % - 82.30 р.</t>
  </si>
  <si>
    <t xml:space="preserve">Оплата по счету № 100716190644 за услуги   связи за сентябрь 2020 г лицевой счет 627189085 В том числе НДС 20.00 % - 1052.12 р.</t>
  </si>
  <si>
    <t xml:space="preserve">Предоплата за автостекла и зап.части. В том числе НДС 20.00 % - 9166.67 р.</t>
  </si>
  <si>
    <t xml:space="preserve">Сч.АС-3666 от 20.08.2020 за услуги по замене бокового стекла C5, без налога (НДС)</t>
  </si>
  <si>
    <t xml:space="preserve">ООО "Ойл Линк"</t>
  </si>
  <si>
    <t xml:space="preserve">Оплата за ремонт авто по счету №АС-3866 от 02.10.2020г. Сумма 1300-00 Без налога (НДС)</t>
  </si>
  <si>
    <t xml:space="preserve">Сч.АС-3698 от 28.08.2020 за услуги по срезке заднего стекла Range Rover поз.№1 КЦС026530, без налога (НДС)</t>
  </si>
  <si>
    <t xml:space="preserve">Сч.АС-3716 от 31.08.2020 за услуги по вклейке заднего стекла Range Rover поз.№1 КЦС026530, без налога (НДС)</t>
  </si>
  <si>
    <t xml:space="preserve">Сч.АС-3549 от 22.07.2020 за услуги по полировке стекла Sorento, без налога (НДС)</t>
  </si>
  <si>
    <t xml:space="preserve">Сч.АС-3810 от 23.09.2020 за услуги по замене заднего стекла Rio РАД000 поз.№1, без налога (НДС)</t>
  </si>
  <si>
    <t xml:space="preserve">Сч.АС-3815 от 24.09.2020 за услуги по замене лобового стекла Optima поз.№1 КЦС026976, без налога (НДС)</t>
  </si>
  <si>
    <t xml:space="preserve">Сч.АС-3852 от 01.10.2020 за услуги по замене лобового стекла Kuga 000019851 поз.№1 КЦС02, без налога (НДС)</t>
  </si>
  <si>
    <t xml:space="preserve">По счету № АС-3863 от 02 октября 2020 года за автостекло. НДС не облагается</t>
  </si>
  <si>
    <t xml:space="preserve">Оплата по счету №АС-3900 от 07.10.2020, за ветровое стекло и установку на а/м КИА РИО, без налога (НДС)</t>
  </si>
  <si>
    <t xml:space="preserve">Оплата по счету №АС-3901 от 07.10.2020, за ветровое стекло и установку на а/м тойтота, без налога (НДС)</t>
  </si>
  <si>
    <t xml:space="preserve">Оплата согл. счету №АС-3780 от 12.09.2020 НДС не облагается.</t>
  </si>
  <si>
    <t xml:space="preserve">Общество с ограниченной ответственностью Агентство "Велес"</t>
  </si>
  <si>
    <t xml:space="preserve">Оплата за замену автостекла по заказу №АС-3916 Сумма 9900-00 Без налога (НДС)</t>
  </si>
  <si>
    <t xml:space="preserve">Расч.по б/к межд-х пл.систем:ООО "Автостекло", Лаборатория Автостекла, г. Тюмень, ул.Лопарева 83,оф.1 В сумме 48300.00 руб. Удержана комиссия в размере 821.10 руб.
НДС 0</t>
  </si>
  <si>
    <t xml:space="preserve">Комиссия за обработку документов, переданных по системе "СНГБ Онлайн бизнес" за проведение платежей за 12.10.2020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</si>
  <si>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лицевому счету № 670068855412 за услуги связи.В том числе НДС 20.00 % - 28.00 р.</t>
  </si>
  <si>
    <t xml:space="preserve">Оплата по договору № 12672 от 05.04.2017 г. за отпущенную электроэнергию (г.Тюмень, ул. Лопарева, д.83) за Шихшабекова К.И.В том числе НДС 20.00 % - 2007.55 р.</t>
  </si>
  <si>
    <t xml:space="preserve">Оплата по сч. № 927092244 от 12.10.2020 г. заказ 704484692,  договор №22127114858 от 27.11.2014 г  В том числе НДС 20.00 % - 19280.06 р.</t>
  </si>
  <si>
    <t xml:space="preserve">Счет № АС-3837 от 28.09.2020 VIN SALRA2BK2KA082995, без налога (НДС)</t>
  </si>
  <si>
    <t xml:space="preserve">счет на оплату АС-3888 от 06.10.2020 , без налога (НДС)</t>
  </si>
  <si>
    <t xml:space="preserve">Сч.АС-3781 от 13.09.2020 за стекло лобовое Getz 000019064, без налога (НДС)</t>
  </si>
  <si>
    <t xml:space="preserve">Счет № АС-3835 от 28.09.2020 VIN SALRA2BK5HA014988, без налога (НДС)</t>
  </si>
  <si>
    <t xml:space="preserve">Счет № АС-3836 от 28.09.2020 VIN SALRA2BVXHA037242, без налога (НДС)</t>
  </si>
  <si>
    <t xml:space="preserve">Сч.АС-3752 от 08.09.2020 за стекло лобовое УАЗ 3163 000018810, без налога (НДС)</t>
  </si>
  <si>
    <t xml:space="preserve">Сч.АС-3766 от 10.09.2020 за стекло лобовое LC100 РАД00004742, без налога (НДС)</t>
  </si>
  <si>
    <t xml:space="preserve">Сч.АС-3751 от 08.09.2020 за стекло лобовое Cherokee, без налога (НДС)</t>
  </si>
  <si>
    <t xml:space="preserve">Заказ № АС-3907 от 08.октября 2020г. НДС не облагается.</t>
  </si>
  <si>
    <t xml:space="preserve">Сч.АС-3728 от 02.09.2020 за стекло лобовое Cherokee РАД00004733, без налога (НДС)</t>
  </si>
  <si>
    <t xml:space="preserve">Расч.по б/к межд-х пл.систем:ООО "Автостекло", Лаборатория Автостекла, г. Тюмень, ул.Лопарева 83,оф.1 В сумме 53000.00 руб. Удержана комиссия в размере 901 руб.
НДС 0</t>
  </si>
  <si>
    <t xml:space="preserve">Комиссия за обработку документов, переданных по системе "СНГБ Онлайн бизнес" за проведение платежей за 13.10.2020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</si>
  <si>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Предоплата за сервис отслеживания комментариев (номер счета - CLPWI30508) по счету № 7190 от 07.10.2020 г. НДС не облагается</t>
  </si>
  <si>
    <t xml:space="preserve">оплата по сч. 22852 от 13.10.2020 г  за тмц. НДС не облагается</t>
  </si>
  <si>
    <t xml:space="preserve">Оплата по счету № 618 от 30.07.2020 г. НДС не облагается</t>
  </si>
  <si>
    <t xml:space="preserve">Оплата по счету №АС-3895 от 08.10.2020 за вклейку ветрового стекла на а/м Renault DusterСумма 1900-00Без налога (НДС)</t>
  </si>
  <si>
    <t xml:space="preserve">ООО "Грузовой Мир" р/с 40702810200030010331 в Ф-Л ЗАПАДНО-СИБИРСКИЙ ПАО БАНКА "ФК ОТКРЫТИЕ" г Ханты-Мансийск</t>
  </si>
  <si>
    <t xml:space="preserve">замена ветрового стекла сч.АС-3933 от 13.10.2020г. НДС не облагается.</t>
  </si>
  <si>
    <t xml:space="preserve">Расч.по б/к межд-х пл.систем:ООО "Автостекло", Лаборатория Автостекла, г. Тюмень, ул.Лопарева 83,оф.1 В сумме 33000.00 руб. Удержана комиссия в размере 561 руб.
НДС 0</t>
  </si>
  <si>
    <t xml:space="preserve">Комиссия за обработку документов, переданных по системе "СНГБ Онлайн бизнес" за проведение платежей за 14.10.2020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</si>
  <si>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871 от 09.10.2020 за автопарфюм. НДС не облагается</t>
  </si>
  <si>
    <t xml:space="preserve">Сч.АС-3789 от 16.09.2020 за стекло лобовое ГАЗель 000019165, без налога (НДС)</t>
  </si>
  <si>
    <t xml:space="preserve">Расч.по б/к межд-х пл.систем:ООО "Автостекло", Лаборатория Автостекла, г. Тюмень, ул.Лопарева 83,оф.1 В сумме 3500.00 руб. Удержана комиссия в размере 59.50 руб.
НДС 0</t>
  </si>
  <si>
    <t xml:space="preserve">Сч.АС-3729 от 02.09.2020 за стекло лобовое УАЗ 3163 000018183, без налога (НДС)</t>
  </si>
  <si>
    <t xml:space="preserve">счет на оплату АС-3910 от 09.10.2020 , без налога (НДС)</t>
  </si>
  <si>
    <t xml:space="preserve">Оплата за стекло лобовое, боковое по сч.АС-3821 от 24.09.2020г. Сумма 8100-00 Без налога (НДС)</t>
  </si>
  <si>
    <t xml:space="preserve">Оплата по счету № АС-3922 от 12.10.2020г за замену ветрового стекла Сумма 12000-00 Без налога (НДС)</t>
  </si>
  <si>
    <t xml:space="preserve">Акционерное общество "ЕВРАКОР"</t>
  </si>
  <si>
    <t xml:space="preserve">Оплата согласно сч. № АС-3847 от 30.09.2020 г  за запасные части Сумма 17420-00 Без налога (НДС)</t>
  </si>
  <si>
    <t xml:space="preserve">Комиссия за обработку документов, переданных по системе "СНГБ Онлайн бизнес" за проведение платежей за 15.10.2020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</si>
  <si>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888 от 14.10.2020 за автопарфюм. НДС не облагается</t>
  </si>
  <si>
    <t xml:space="preserve">Оплата задолженности за услуги представления доступа к интернету по акту сверки по состоянию на 15.10.2020 г.  НДС не облагается</t>
  </si>
  <si>
    <t xml:space="preserve">Оплата по счету № 7/200346177-13 от 15.10.2020 г. окончательный расчет по договору № 2720064. В том числе НДС 20.00 % - 2483.33 р.</t>
  </si>
  <si>
    <t xml:space="preserve">Оплата по счету №АС-3926 от 13.10.2020 за замену лобового стекла на а/м Hyundai SolarisСумма 1900-00Без налога (НДС)</t>
  </si>
  <si>
    <t xml:space="preserve">Оплата по счету №АС-3879 от 05.10.2020 за замену лобового стекла на а/м Toyota Camry 40Сумма 5800-00Без налога (НДС)</t>
  </si>
  <si>
    <t xml:space="preserve">ООО "ЛЭНД-СЕРВИС"</t>
  </si>
  <si>
    <t xml:space="preserve">Оплата по сч АС-3842 от 29.09.20 за тмц и услугу Сумма 5950-00 Без налога (НДС)</t>
  </si>
  <si>
    <t xml:space="preserve">Расч.по б/к межд-х пл.систем:ООО "Автостекло", Лаборатория Автостекла, г. Тюмень, ул.Лопарева 83,оф.1 В сумме 7800.00 руб. Удержана комиссия в размере 132.60 руб.
НДС 0</t>
  </si>
  <si>
    <t xml:space="preserve">Комиссия за обработку документов, переданных по системе "СНГБ Онлайн бизнес" за проведение платежей за 16.10.2020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</si>
  <si>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АО "Эр-Телеком Холдинг"</t>
  </si>
  <si>
    <t xml:space="preserve">Оплата по счету № 720100000000 по договору № 72_26_000000001105 от 15.10.2020 г. за подключение интернета по адресу: г.Тюмень, ул. Дамбовская, д.2, строение 8, гараж 80 НДС не облагается</t>
  </si>
  <si>
    <t xml:space="preserve">Оплата по счету № Э-6197 от 08.10.2020 г. НДС не облагается</t>
  </si>
  <si>
    <t xml:space="preserve">Оплата по счету №АС-3862 от 02.10.2020г., за ремонт ветрового стекла Сумма 1500-00 Без налога (НДС)</t>
  </si>
  <si>
    <t xml:space="preserve">счет на оплату АС-3912 от 11.10.2020 , без налога (НДС)</t>
  </si>
  <si>
    <t xml:space="preserve">Глава крестьянского (фермерского) хозяйства Осипов Игорь Николаевич</t>
  </si>
  <si>
    <t xml:space="preserve">Изготовление стекла по счету № АС-3934 от 13.10.2020 НДС не облагается.</t>
  </si>
  <si>
    <t xml:space="preserve">Оплата по сч. АС-3908 от 08.10.20 за замену ветрового стекла  5300-00 руб. Без налога (НДС)</t>
  </si>
  <si>
    <t xml:space="preserve">Оплата по счету № АС-3918 от 10.10.2020г.Сумма 7100-00Без налога (НДС)</t>
  </si>
  <si>
    <t xml:space="preserve">ООО "ТЕХСЕРВИС"</t>
  </si>
  <si>
    <t xml:space="preserve">Оплата по счету № АС-3924 от 13.10.2020, замена лобового стекла (rec 1972118) НДС не облагается</t>
  </si>
  <si>
    <t xml:space="preserve">счет на оплату АС-3923 от 12.10.2020 , без налога (НДС)</t>
  </si>
  <si>
    <t xml:space="preserve">Расч.по б/к межд-х пл.систем:ООО "Автостекло", Лаборатория Автостекла, г. Тюмень, ул.Лопарева 83,оф.1 В сумме 22340.00 руб. Удержана комиссия в размере 379.78 руб.
НДС 0</t>
  </si>
  <si>
    <t xml:space="preserve">Пени - 21,17 по ОСС от несчастных случаев на произв и профзаб ФЗ от 24.07.1998 №125-ФЗ(п.6ст.22.1)ред. от 01.12.2004,с изм.от 22.12.2005 Реш фил-ла №1 ГУ-ТРО ФСС РФ от 07.10.2020г.№ 7256</t>
  </si>
  <si>
    <t xml:space="preserve">Пени - 29,92 по ОСС от несчастных случаев на произв и профзаб ФЗ от 24.07.1998 №125-ФЗ(п.6ст.22.1)ред. от 01.12.2004,с изм.от 22.12.2005 Реш фил-ла №1 ГУ-ТРО ФСС РФ от 07.10.2020г.№ 7255</t>
  </si>
  <si>
    <t xml:space="preserve">Комиссия за обработку документов, переданных по системе "СНГБ Онлайн бизнес" за проведение платежей за 19.10.2020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</si>
  <si>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Недоимка - 983,91 по ОСС от несчастных случаев на произв и профзаб ФЗ от 24.07.1998 №125-ФЗ(п.6ст.22.1)ред. от 01.12.2004,с изм.от 22.12.2005 Реш фил-ла №1 ГУ-ТРО ФСС РФ от 07.10.2020г.№ 7255</t>
  </si>
  <si>
    <t xml:space="preserve">Оплата по счету № 448 от 14.10.2020 г . НДС не облагается</t>
  </si>
  <si>
    <t xml:space="preserve">Оплата по сч. № 927092311 от 19.10.2020 г. заказ 704489688,  договор №22127114858 от 27.11.2014 г  В том числе НДС 20.00 % - 3964.27 р.</t>
  </si>
  <si>
    <t xml:space="preserve">Оплата по счетам № АС-3887 от 05.10.2020г., №АС-3906 от 08.10.2020г., №3251 от 08.06.2020г. НДС не облагается</t>
  </si>
  <si>
    <t xml:space="preserve">Оплата по счету № АС-3897 от 07.10.2020г., за  замену автостекла. НДС не облагается</t>
  </si>
  <si>
    <t xml:space="preserve">ООО "СК-ОБЬ"</t>
  </si>
  <si>
    <t xml:space="preserve">Оплата по Счету № АС-3917 от 09.09.2020г. за замену ветрового стекла.. Без налога (НДС)</t>
  </si>
  <si>
    <t xml:space="preserve">Оплата по счетам № АС-3940,№3941 от 15.10.2020г., №АС-3950, №3951 от 18.10.2020г.  без НДС</t>
  </si>
  <si>
    <t xml:space="preserve">Оплата за установку автостекол. Сумма 11500-00 Без налога (НДС)</t>
  </si>
  <si>
    <t xml:space="preserve">Оплата задолженности по акту сверки. В т.ч. НДС?20% ? 4?500,00?руб.</t>
  </si>
  <si>
    <t xml:space="preserve">Расч.по б/к межд-х пл.систем:ООО "Автостекло", Лаборатория Автостекла, г. Тюмень, ул.Лопарева 83,оф.1 В сумме 51500.00 руб. Удержана комиссия в размере 875.50 руб.
НДС 0</t>
  </si>
  <si>
    <t xml:space="preserve">Комиссия за обработку документов, переданных по системе "СНГБ Онлайн бизнес" за проведение платежей за 20.10.2020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</si>
  <si>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Остаток по счёту № 2023 от 03.09.2020 за автостёкла. НДС не облагается</t>
  </si>
  <si>
    <t xml:space="preserve">молдинг даф 205 сч.АС-3947 от 17.10.2020г. НДС не облагается.</t>
  </si>
  <si>
    <t xml:space="preserve">Оплата по счету №АС-3948 от 17.10.2020, переклейка ветрового стекла Honda Accord, без налога (НДС)</t>
  </si>
  <si>
    <t xml:space="preserve">Оплата по счету N АС-3959 от 20.10.20г за услуги.НДС нет</t>
  </si>
  <si>
    <t xml:space="preserve">Оплата по счету № АС-3945 от 15.10.2020г за замену ветрового стекла Сумма 6300-00 Без налога (НДС)</t>
  </si>
  <si>
    <t xml:space="preserve">Оплата по счету N АС-3960 от 20.10.20г за услуги.НДС нет</t>
  </si>
  <si>
    <t xml:space="preserve">Расч.по б/к межд-х пл.систем:ООО "Автостекло", Лаборатория Автостекла, г. Тюмень, ул.Лопарева 83,оф.1 В сумме 25400.00 руб. Удержана комиссия в размере 431.80 руб.
НДС 0</t>
  </si>
  <si>
    <t xml:space="preserve">Комиссия за обработку документов, переданных по системе "СНГБ Онлайн бизнес" за проведение платежей за 21.10.2020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</si>
  <si>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счёту № ТМП10190114 от 19.10.2020 г. В том числе НДС 20.00 % - 1801.21 р.</t>
  </si>
  <si>
    <t xml:space="preserve">Счет № АС-3938 от 14.10.2020г. VIN SALRA2BK2KA082995, без налога (НДС)</t>
  </si>
  <si>
    <t xml:space="preserve">Общество с ограниченной ответственностью "Стеклотех"</t>
  </si>
  <si>
    <t xml:space="preserve">Оплата за изготовление стекла на спецтехнику по сч.АС-3823 от 25.09.2020г.Сумма 4800-00Без налога (НДС)</t>
  </si>
  <si>
    <t xml:space="preserve">Расч.по б/к межд-х пл.систем:ООО "Автостекло", Лаборатория Автостекла, г. Тюмень, ул.Лопарева 83,оф.1 В сумме 44080.00 руб. Удержана комиссия в размере 749.36 руб.
НДС 0</t>
  </si>
  <si>
    <t xml:space="preserve">Комиссия за обработку документов, переданных по системе "СНГБ Онлайн бизнес" за проведение платежей за 22.10.2020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</si>
  <si>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12125 от 04.10.2020 г. НДС не облагается</t>
  </si>
  <si>
    <t xml:space="preserve">Оплата по счету № 5458 от 19.10.2020 г.  НДС не облагается</t>
  </si>
  <si>
    <t xml:space="preserve">ООО "Европроект Групп"</t>
  </si>
  <si>
    <t xml:space="preserve">Оплата по счетам № ТМ-00000599 от 05.10.2020 г., № ТМ-00000694 от 19.10.2020 г. В том числе НДС 20.00 % - 1795.67 р.</t>
  </si>
  <si>
    <t xml:space="preserve">Оплата по счету № 5458 от 20.10.2020 г. НДС не облагается</t>
  </si>
  <si>
    <t xml:space="preserve">Оплата задолженности по акту сверки по состоянию на 22.10.2020 г.  за автостёкла. НДС не облагается</t>
  </si>
  <si>
    <t xml:space="preserve">Оплата задолженности по акту сверки за автостекла и зап.части. В том числе НДС 20.00 % - 8333.33 р.</t>
  </si>
  <si>
    <t xml:space="preserve">Оплата по счету №АС-3899 от 07.10.2020 за замену стекол,. НДС не облагается</t>
  </si>
  <si>
    <t xml:space="preserve">ООО "АвтоСтоп"</t>
  </si>
  <si>
    <t xml:space="preserve">Оплата  за товар по сч. №АС -3963 от 21.10.2020 г. Сумма 4900-00 Без налога (НДС)</t>
  </si>
  <si>
    <t xml:space="preserve">Оплата по счету № АС-3958 от 20.10.2020г. за услуги замены, НДС не облагается.</t>
  </si>
  <si>
    <t xml:space="preserve">АНО ОСООЦ "ВИТЯЗЬ"</t>
  </si>
  <si>
    <t xml:space="preserve">Оплата за замену ветрового стекла по счету АС-3964 от 21.10.2020 года Сумма 7300-00 Без налога (НДС)</t>
  </si>
  <si>
    <t xml:space="preserve">Расч.по б/к межд-х пл.систем:ООО "Автостекло", Лаборатория Автостекла, г. Тюмень, ул.Лопарева 83,оф.1 В сумме 10100.00 руб. Удержана комиссия в размере 171.70 руб.
НДС 0</t>
  </si>
  <si>
    <t xml:space="preserve">Сч.АС-3851 от 01.10.2020 за стекло лобовое Kuga 000019851, без налога (НДС)</t>
  </si>
  <si>
    <t xml:space="preserve">Оплата по счету № АС-3937 от 14.10.2020г., за услуги и запчасти. НДС не облагается</t>
  </si>
  <si>
    <t xml:space="preserve">Оплата по счету № АС-3955 от 19.10.2020 замена ветрового стекла а/м Nissan , НДС не облагается.</t>
  </si>
  <si>
    <t xml:space="preserve">Расч.по б/к межд-х пл.систем:ООО "Автостекло", Лаборатория Автостекла, г. Тюмень, ул.Лопарева 83,оф.1 В сумме 12600.00 руб. Удержана комиссия в размере 214.20 руб.
НДС 0</t>
  </si>
  <si>
    <t xml:space="preserve">Комиссия за обработку документов, переданных по системе "СНГБ Онлайн бизнес" за проведение платежей за 26.10.2020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</si>
  <si>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900 от 19.10.2020 за автопарфюм. НДС не облагается</t>
  </si>
  <si>
    <t xml:space="preserve">Оплата по счету № 5552 от 23.10.2020 г.  НДС не облагается</t>
  </si>
  <si>
    <t xml:space="preserve">Оплата по счету № 719 от 23.10.2020.  НДС не облагается</t>
  </si>
  <si>
    <t xml:space="preserve">Оплата по счету № ТМ-00000729 от 23.10.2020 г. В том числе НДС 20.00 % - 1808.80 р.</t>
  </si>
  <si>
    <t xml:space="preserve">Оплата за размещение рекламы по счету № БЗ_13-13-1528416 В том числе НДС 20.00 % - 5764.60 р.</t>
  </si>
  <si>
    <t xml:space="preserve">Оплата по счету № 245 от 23.10.2020 г. В том числе НДС 20.00 % - 11391.22 р.</t>
  </si>
  <si>
    <t xml:space="preserve">ООО "Энергосклад"</t>
  </si>
  <si>
    <t xml:space="preserve">Оплата по счёту №АС-3187 от 26.10.2020г. за замену стеклаСумма 10300-00Без налога (НДС)</t>
  </si>
  <si>
    <t xml:space="preserve">Расч.по б/к межд-х пл.систем:ООО "Автостекло", Лаборатория Автостекла, г. Тюмень, ул.Лопарева 83,оф.1 В сумме 55950.00 руб. Удержана комиссия в размере 951.15 руб.
НДС 0</t>
  </si>
  <si>
    <t xml:space="preserve">Комиссия за обработку документов, переданных по системе "СНГБ Онлайн бизнес" за проведение платежей за 27.10.2020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</si>
  <si>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7349 от 02.10.2020 г. В том числе НДС 20.00 % - 7333.33 р.</t>
  </si>
  <si>
    <t xml:space="preserve">Оплата по сч. № 927092370 от 26.10.2020 г. заказ 704494734,  договор №22127114858 от 27.11.2014 г  В том числе НДС 20.00 % - 11495.74 р.р</t>
  </si>
  <si>
    <t xml:space="preserve">Оплата по счету №АС-3974 от 23.10.2020 за срезку лобового стекла на а/м Лада ГрантаСумма 700-00Без налога (НДС)</t>
  </si>
  <si>
    <t xml:space="preserve">Оплата по счету №АС-3973 от 23.10.2020 за срезку лобового стекла на а/м Lifan с сохранениемСумма 1000-00Без налога (НДС)</t>
  </si>
  <si>
    <t xml:space="preserve">Оплата по счету №АС-3988 от 26.10.2020 за вклейку лобового стекла на а/м Kia CeratoСумма 1200-00Без налога (НДС)</t>
  </si>
  <si>
    <t xml:space="preserve">Счет № АС-3938 от 19.10.2020 VIN SALRA2BVXHA037242, без налога (НДС)</t>
  </si>
  <si>
    <t xml:space="preserve">Оплата по счету № АС-3932 от 14.10.2019 за ТМЦ Сумма 5550-00 Без налога (НДС)</t>
  </si>
  <si>
    <t xml:space="preserve">Оплата за замену автостекла по заказу клиента АС-3843 Сумма 9500-00 Без налога (НДС)</t>
  </si>
  <si>
    <t xml:space="preserve">возврат подотчета</t>
  </si>
  <si>
    <t xml:space="preserve">Расч.по б/к межд-х пл.систем:ООО "Автостекло", Лаборатория Автостекла, г. Тюмень, ул.Лопарева 83,оф.1 В сумме 45900.00 руб. Удержана комиссия в размере 780.30 руб.
НДС 0</t>
  </si>
  <si>
    <t xml:space="preserve">Комиссия за обработку документов, переданных по системе "СНГБ Онлайн бизнес" за проведение платежей за 28.10.2020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</si>
  <si>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ЦБ-2123 от 17.09.2020 г. предоплата за размещение информации на сайте avtostekla72.ru  за октябрь 2020 г. НДС не облагается</t>
  </si>
  <si>
    <t xml:space="preserve">Частичная оплата по счету № 249 от 26.10.2020 г. за дизайн сайта. НДС не облагается</t>
  </si>
  <si>
    <t xml:space="preserve">Частичная оплата по счету № 1496 от 19.10.2020 г. В том числе НДС 20.00 % - 8333.33 р.</t>
  </si>
  <si>
    <t xml:space="preserve">Сч.АС-3898 от 07.10.2020 за услуги по замене заднего стекла Mazda 3 поз.№1 КЦС027162, без налога (НДС)</t>
  </si>
  <si>
    <t xml:space="preserve">Сч.АС-3929 от 13.10.2020 за услуги по замене лобового стекла Forester РАД0005617 поз.№3, без налога (НДС)</t>
  </si>
  <si>
    <t xml:space="preserve">Сч.АС-3870 от 12.10.2020 за услуги по замене лобового стекла Camry T472XP72 поз.№ КЦС0, без налога (НДС)</t>
  </si>
  <si>
    <t xml:space="preserve">Сч.АС-3915 от 08.10.2020 за услуги по замене лобового стекла Forester РАД0005481 поз.№1, без налога (НДС)</t>
  </si>
  <si>
    <t xml:space="preserve">Сч.АС-3914 от 08.10.2020 за стекло лобовое Forester РАД0005481, без налога (НДС)</t>
  </si>
  <si>
    <t xml:space="preserve">Сч.АС-3930 от 13.10.2020 за стекло лобовое Forester РАД0005617, без налога (НДС)</t>
  </si>
  <si>
    <t xml:space="preserve">По счету № АС-3946 от 16 октября 2020 года за автостекло. НДС не облагается</t>
  </si>
  <si>
    <t xml:space="preserve">муниципальное автономное учреждение культуры города Тюмени "Молодежный театр "Ангажемент" имени В.С. Загоруйко"</t>
  </si>
  <si>
    <t xml:space="preserve">Оплата за замену автостекла по сч. АС - 3992 от 26.10.2020г. Договор 10/26/20 от 26.10.2020г., НДС не облагается.</t>
  </si>
  <si>
    <t xml:space="preserve">Сч.АС-3919 от 11.10.2020 за услуги по замене лобового стекла Astra РАД0005541 поз.№1, без налога (НДС)</t>
  </si>
  <si>
    <t xml:space="preserve">Оплата по счету № АС-3952 от 18.10.2020г., за стекло и его замену. НДС не облагается</t>
  </si>
  <si>
    <t xml:space="preserve">Расч.по б/к межд-х пл.систем:ООО "Автостекло", Лаборатория Автостекла, г. Тюмень, ул.Лопарева 83,оф.1 В сумме 17100.00 руб. Удержана комиссия в размере 290.70 руб.
НДС 0</t>
  </si>
  <si>
    <t xml:space="preserve">Оплата по сч. №АС-3986  от 24.10.2020г. за стеклоСумма 18000-00Без налога (НДС)</t>
  </si>
  <si>
    <t xml:space="preserve">Оплата по счету АС-3936 от 14.10.20  стёкла. НДС не облагается</t>
  </si>
  <si>
    <t xml:space="preserve">Оплата по счету № АС-02 от 27.10.2020 за ветровое стекло договору № 10/22-2020/9, в т ч НДС - нет</t>
  </si>
  <si>
    <t xml:space="preserve">incomeLegal</t>
  </si>
  <si>
    <t xml:space="preserve">Комиссия за обработку документов, переданных по системе "СНГБ Онлайн бизнес" за проведение платежей за 29.10.2020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</si>
  <si>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53 от 28.10.2020 за разработку ПО. НДС не облагается</t>
  </si>
  <si>
    <t xml:space="preserve">Оплата по счету № 27 от 27.10.2020 г . НДС не облагается</t>
  </si>
  <si>
    <t xml:space="preserve">Оплата по счету № 2487 от 29.10.2020 г за автостекла НДС не облагается</t>
  </si>
  <si>
    <t xml:space="preserve">Оплата по счету № АС-3935 от 14.10.2020 г. за товарСумма 4600-00Без налога (НДС)</t>
  </si>
  <si>
    <t xml:space="preserve">Оплата по договору № 09/01/2020/УС от 01.09.2020г. (Тюмень) за замену стекла по счёту № АС-3758 от 08.09.2020. НДС не облагается</t>
  </si>
  <si>
    <t xml:space="preserve">Оплата по счету № АС-3995 от 26.10.2020г за замену ветрового стекла Сумма 6500-00 Без налога (НДС)</t>
  </si>
  <si>
    <t xml:space="preserve">Индивидуальный предприниматель Боченин Михаил Борисович</t>
  </si>
  <si>
    <t xml:space="preserve">Оплата по счету № АС-4004 от 29.10.2020г. Сумма 11900-00 Без налога (НДС)</t>
  </si>
  <si>
    <t xml:space="preserve">Расч.по б/к межд-х пл.систем:ООО "Автостекло", Лаборатория Автостекла, г. Тюмень, ул.Лопарева 83,оф.1 В сумме 12250.00 руб. Удержана комиссия в размере 208.25 руб.
НДС 0</t>
  </si>
  <si>
    <t xml:space="preserve">Комиссия за обработку документов, переданных по системе "СНГБ Онлайн бизнес" за проведение платежей за 30.10.2020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</si>
  <si>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041 от 29.10.2020 г. за рекламные услуги. НДС не облагается</t>
  </si>
  <si>
    <t xml:space="preserve">Оплата за юридические услуги по договору за ноябрь 2020 г. НДС не облагается</t>
  </si>
  <si>
    <t xml:space="preserve">Оплата по счету № 204 от 29.10.2020 г . за рекламные услуги. НДС не облагается</t>
  </si>
  <si>
    <t xml:space="preserve">Оплата согласно сч. № АС-3971 от 22.10.2020 г  за запасные части Сумма 800-00 Без налога (НДС)</t>
  </si>
  <si>
    <t xml:space="preserve">Оплата за замену автостекла по сч. АС - 4001 от 29.10.2020г. Договор 10/29/20 от 29.10.2020г., НДС не облагается.</t>
  </si>
  <si>
    <t xml:space="preserve">Расч.по б/к межд-х пл.систем:ООО "Автостекло", Лаборатория Автостекла, г. Тюмень, ул.Лопарева 83,оф.1 В сумме 23210.00 руб. Удержана комиссия в размере 394.57 руб.
НДС 0</t>
  </si>
  <si>
    <t xml:space="preserve">Оплата по счету 4009 от 29.10.20г,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</si>
  <si>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02.11.2020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</si>
  <si>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927092437 от 02.11.2020 г. заказ 704499696,  договор №22127114858 от 27.11.2014 г  В том числе НДС 20.00 % - 1446.46 р.</t>
  </si>
  <si>
    <t xml:space="preserve">Счет № АС-3999 от 28.10.2020 VIN SALYA2BN6KA225968, без налога (НДС)</t>
  </si>
  <si>
    <t xml:space="preserve">ООО "ГЛОБАЛХИМ"</t>
  </si>
  <si>
    <t xml:space="preserve">По счету № АС-4018 от 02.11.2020г. без НДС</t>
  </si>
  <si>
    <t xml:space="preserve">Оплата  за товар по сч. №АС -4012 от 31.10.2020 г. Сумма 6300-00 Без налога (НДС)</t>
  </si>
  <si>
    <t xml:space="preserve">Отраднов Игорь Анатольевич (ИП)</t>
  </si>
  <si>
    <t xml:space="preserve">Оплата по акту сверки. Без НДС</t>
  </si>
  <si>
    <t xml:space="preserve">Расч.по б/к межд-х пл.систем:ООО "Автостекло", Лаборатория Автостекла, г. Тюмень, ул.Лопарева 83,оф.1 В сумме 46210.00 руб. Удержана комиссия в размере 797.81 руб.
НДС 0</t>
  </si>
  <si>
    <t xml:space="preserve">Комиссия за обслуживание с 03.11.2020 по 02.12.2020 в рамках пакета &amp;apos;ПАКЕТ "S"&amp;apos; согласно тарифу ТФ АО БАНК "СНГБ".
Без НДС.</t>
  </si>
  <si>
    <t xml:space="preserve">Оплата по счету № 5550 от 23.10.2020 г. НДС не облагается</t>
  </si>
  <si>
    <t xml:space="preserve">ООО "ТД Восход"</t>
  </si>
  <si>
    <t xml:space="preserve">Оплата задолженности по акту сверки по состоянию на 29.10.2020 г. В том числе НДС 20.00 % - 5539.84 р.</t>
  </si>
  <si>
    <t xml:space="preserve">Оплата по счету №АС-3993 от 27.10.2020 за универсальный молдингСумма 600-00Без налога (НДС)</t>
  </si>
  <si>
    <t xml:space="preserve">Оплата по счету №АС-3989 от 27.10.2020 за универсальный молдингСумма 600-00Без налога (НДС)</t>
  </si>
  <si>
    <t xml:space="preserve">Оплата по счету №АС-4013 от 31.10.2020 за вклейку лобового стекла на а/м Lifan SolanoСумма 1200-00Без налога (НДС)</t>
  </si>
  <si>
    <t xml:space="preserve">Оплата по счету №АС-4017 от 02.11.2020 за вклейку лобового стекла на а/м Лада ГрантаСумма 1200-00Без налога (НДС)</t>
  </si>
  <si>
    <t xml:space="preserve">Оплата по счету №АС-4011 от 30.10.2020 за вклейку лобового стекла на а/м CheryСумма 1700-00Без налога (НДС)</t>
  </si>
  <si>
    <t xml:space="preserve">Оплата по счету №АС-4008 от 30.10.2020 за срезку и вклейку лобового стекла на а/м Skoda RapidСумма 1900-00Без налога (НДС)</t>
  </si>
  <si>
    <t xml:space="preserve">ОБЩЕСТВО С ОГРАНИЧЕННОЙ ОТВЕТСТВЕННОСТЬЮ "ДИ.ИНТЕРНЕШНЛ"</t>
  </si>
  <si>
    <t xml:space="preserve">Оплата за монтаж стекла по сч АС-3939 от 14,10,2020 НДС не облагается</t>
  </si>
  <si>
    <t xml:space="preserve">Счет № 4006 от 30.10.2020 VIN SALGA2BU8LA402086, без налога (НДС)</t>
  </si>
  <si>
    <t xml:space="preserve">Оплата по счетам № АС-3987 от 25.10.2020г.,№3990 от 26.10.2020г., №АС-4000 от 28.10.2020г. без НДС</t>
  </si>
  <si>
    <t xml:space="preserve">Оплата по счету №АС-3931 от 14.10.2020 за замену лобового стекла на а/м Kia Cerato 2012г., с обогревом в зоне покоя дворниковСумма 5700-00Без налога (НДС)</t>
  </si>
  <si>
    <t xml:space="preserve">Оплата по счету № АС-4019 от 02.11.2020г. Без налога (НДС)</t>
  </si>
  <si>
    <t xml:space="preserve">Общество с ограниченной ответственностью "Инжиниринг системс"</t>
  </si>
  <si>
    <t xml:space="preserve">!Оплата по счету № АС-4022 от 02.11.2020г.  НДС не облагается.</t>
  </si>
  <si>
    <t xml:space="preserve">ООО "ТЮМЕНЬ ТЕПЛОСТРОЙСЕРВИС"</t>
  </si>
  <si>
    <t xml:space="preserve">Оплата за замену автостекла по заказу клиента № АС-4021 по счету от 02.11.2020г. Без НДС</t>
  </si>
  <si>
    <t xml:space="preserve">Оплата по сч.сч.№АС-3969 от 22.10.2020 за запчасти Сумма 11500-00 Без налога (НДС)</t>
  </si>
  <si>
    <t xml:space="preserve">Оплата за монтаж стекла по сч АС-3991 от 26,10,2020 НДС не облагается</t>
  </si>
  <si>
    <t xml:space="preserve">Расч.по б/к межд-х пл.систем:ООО "Автостекло", Лаборатория Автостекла, г. Тюмень, ул.Лопарева 83,оф.1 В сумме 39930.00 руб. Удержана комиссия в размере 678.81 руб.
НДС 0</t>
  </si>
  <si>
    <t xml:space="preserve">Комиссия за обработку документов, переданных по системе "СНГБ Онлайн бизнес" за проведение платежей за 05.11.2020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</si>
  <si>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1969 от 30.09.2020 г. за стеклоомывающую жидкость. В том числе НДС 20.00 % - 600.00 р.</t>
  </si>
  <si>
    <t xml:space="preserve">Оплата за оказание юридических услуг в судебном процессе.  НДС не облагается</t>
  </si>
  <si>
    <t xml:space="preserve">Сч.АС-3970 от 22.10.2020 за услуги по замене лобового стекла ГАЗель РАД0005669 поз.№1, без налога (НДС)</t>
  </si>
  <si>
    <t xml:space="preserve">Оплата по счету № АС-3773 от 11.09.2020 г. за замену ветрового стекла Сумма 6000-00 Без налога (НДС)</t>
  </si>
  <si>
    <t xml:space="preserve">Оплата по счету №АС-4033 от 05.11.20 за замену стекла Сумма 7000-00 Без налога (НДС)</t>
  </si>
  <si>
    <t xml:space="preserve">Расч.по б/к межд-х пл.систем:ООО "Автостекло", Лаборатория Автостекла, г. Тюмень, ул.Лопарева 83,оф.1 В сумме 49200.00 руб. Удержана комиссия в размере 836.40 руб.
НДС 0</t>
  </si>
  <si>
    <t xml:space="preserve">Комиссия за обработку документов, переданных по системе "СНГБ Онлайн бизнес" за проведение платежей за 06.11.2020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</si>
  <si>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рекламных материалов на корме автобусов по договору за сентябрь 2020 г. НДС не облагается</t>
  </si>
  <si>
    <t xml:space="preserve">ООО Антурион</t>
  </si>
  <si>
    <t xml:space="preserve">За изготовление стекла по индивидуальным размерам  по сч.№АС-4037 от 06/11/2020г, без НДС</t>
  </si>
  <si>
    <t xml:space="preserve">АО "ЭР-Телеком Холдинг"</t>
  </si>
  <si>
    <t xml:space="preserve">Филиал г. Тюмень. Возврат денежных средств клиенту с договора 72_26_000000001105 от 14.10.2020. на расчетный счет, в связи с расторжением договораСумма 4000-00В т.ч. НДС  (20%) 666-67</t>
  </si>
  <si>
    <t xml:space="preserve">Оплата за замену автостекла по заказу клиента № АС-4039 от 06.11.2020 года.  НДС не облагается.</t>
  </si>
  <si>
    <t xml:space="preserve">ИНДИВИДУАЛЬНЫЙ ПРЕДПРИНИМАТЕЛЬ СНОХИН АЛЕКСАНДР НИКОЛАЕВИЧ</t>
  </si>
  <si>
    <t xml:space="preserve">Оплата по счету №АС-4040 от 06.11.2020 НДС не облагается.</t>
  </si>
  <si>
    <t xml:space="preserve">Оплата по счетам: № АС-3983, №АС-3984, №АС-3985 от 24.10.2019 за ТМЦ Сумма 14850-00 Без налога (НДС)</t>
  </si>
  <si>
    <t xml:space="preserve">Оплата по счетам №№ АС-3976, 3976, 3975, 3980 от 23.10.2020г., за ветровое стекло и его замену. НДС не облагается</t>
  </si>
  <si>
    <t xml:space="preserve">Комиссия за обработку документов, переданных по системе "СНГБ Онлайн бизнес" за проведение платежей за 09.11.2020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</si>
  <si>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957 от 09.11.2020 за автопарфюм. НДС не облагается</t>
  </si>
  <si>
    <t xml:space="preserve">Оплата по счету № 56 от 05.11.2020 за разработку ПО. НДС не облагается</t>
  </si>
  <si>
    <t xml:space="preserve">Оплата по договору № 00229/154  за Шихшабекова Кадырбека Идрисовича за услуги по водоснабжению и водоотведению за  здание ( г.Тюмень, ул. Лопарева, д.83. В том числе НДС 20.00 % - 1592.82 р.</t>
  </si>
  <si>
    <t xml:space="preserve">Оплата по договору № 12672 от 05.04.2017 г. за отпущенную электроэнергию (г.Тюмень, ул. Лопарева, д.83) за Шихшабекова К.И. В том числе НДС 20.00 % - 1818.33 р.</t>
  </si>
  <si>
    <t xml:space="preserve">Оплата по договору № 12672 от 05.04.2017 г. за отпущенную электроэнергию (г.Тюмень, ул. Лопарева, д.83) за Шихшабекова К.И. В том числе НДС 20.00 % - 2119.31 р.</t>
  </si>
  <si>
    <t xml:space="preserve">Оплата по сч. № 927092487 от 09.11.20 г. заказ 704504081; по сч. № 927092488 от 09.11.20 заказ 704504122. Договор № 22127114858 от 27.11.2014 г.  В том числе НДС 20.00 % - 22085.26 р.</t>
  </si>
  <si>
    <t xml:space="preserve">Счет № 4014 от 31.10.2020 VIN SALLAAAD4CA623852, без налога (НДС)</t>
  </si>
  <si>
    <t xml:space="preserve">Оплата за замену автостекла по заказу клиента № АС-4032 по счету от 04.11.2020г. Без НДС</t>
  </si>
  <si>
    <t xml:space="preserve">Индивидуальный Предприниматель Исаев Амрах Нариман Оглы</t>
  </si>
  <si>
    <t xml:space="preserve">Без НДС</t>
  </si>
  <si>
    <t xml:space="preserve">ОБЩЕСТВО С ОГРАНИЧЕННОЙ ОТВЕТСТВЕННОСТЬЮ "ТЮМЕНЬТЕПЛОГАЗМОНТАЖ"</t>
  </si>
  <si>
    <t xml:space="preserve">По счету АС 4038 от 06,11,2020г за изгот и устан стекла НДС не облагается</t>
  </si>
  <si>
    <t xml:space="preserve">ООО "АБС АВТО"</t>
  </si>
  <si>
    <t xml:space="preserve">Оплата по договору поставки за товары. Сумма 15000-00 В т.ч. НДС (20%) 2500-00</t>
  </si>
  <si>
    <t xml:space="preserve">ООО ЗМЗ Сибстрой 2007</t>
  </si>
  <si>
    <t xml:space="preserve">По счету №АС-4041 от 06.11.2020г. За материалы. Сумма 25000-00 Без налога (НДС)</t>
  </si>
  <si>
    <t xml:space="preserve">Расч.по б/к межд-х пл.систем:ООО "Автостекло", Лаборатория Автостекла, г. Тюмень, ул.Лопарева 83,оф.1 В сумме 51730.00 руб. Удержана комиссия в размере 879.41 руб.
НДС 0</t>
  </si>
  <si>
    <t xml:space="preserve">Комиссия за обработку документов, переданных по системе "СНГБ Онлайн бизнес" за проведение платежей за 10.11.2020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</si>
  <si>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"Керхер"</t>
  </si>
  <si>
    <t xml:space="preserve">Оплата счёта № CAS-1126067-W4H4 от 06.11.20. Номер клиента 5101041141.  В том числе НДС 20.00 % - 2998.73 р.</t>
  </si>
  <si>
    <t xml:space="preserve">Оплата по счету №АС-3691 от 26.08.2020 за замену стекол,. НДС не облагается</t>
  </si>
  <si>
    <t xml:space="preserve">Оплата по счету №АС-2999 от 08.02.2020 за замену стекол,. НДС не облагается</t>
  </si>
  <si>
    <t xml:space="preserve">Оплата по счетам № АС-4015 от 01.11.2020г., № АС-4042 от 07.11.2020г., за запчасти и услуги по ремонту. НДС не облагается</t>
  </si>
  <si>
    <t xml:space="preserve">ОБЩЕСТВО С ОГРАНИЧЕННОЙ ОТВЕТСТВЕННОСТЬЮ "ЦЕНТР КУЗОВНОГО РЕМОНТА "КОНЦЕПТ-АВТО" Р/С 40702810138290002907</t>
  </si>
  <si>
    <t xml:space="preserve">Оплата по счету №АС-3504 от 13.07.20, №АС-3682 от 25.08.20 за срезку и вклейку стекол,. НДС не облагается</t>
  </si>
  <si>
    <t xml:space="preserve">Оплата по счету №3486 от 26.06.2020 ; №3498 от 29.06.2020 ; №3499 от 30.06.2020 . Без налога (НДС)</t>
  </si>
  <si>
    <t xml:space="preserve">Расч.по б/к межд-х пл.систем:ООО "Автостекло", Лаборатория Автостекла, г. Тюмень, ул.Лопарева 83,оф.1 В сумме 12500.00 руб. Удержана комиссия в размере 212.50 руб.
НДС 0</t>
  </si>
  <si>
    <t xml:space="preserve">Оплата по сч. №АС-3876,3875,3874,3871,3884,3911,3909,3891 за замену ветровых стекл Сумма 44000-00 Без налога (НДС)</t>
  </si>
  <si>
    <t xml:space="preserve">Комиссия за обработку документов, переданных по системе "СНГБ Онлайн бизнес" за проведение платежей за 11.11.2020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</si>
  <si>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ООО Транспортная компания "Кашалот"</t>
  </si>
  <si>
    <t xml:space="preserve">Оплата по счету № 0101665737 от 10.11.2020 г. за транспортные услуги. В том числе НДС 20.00 % - 266,16 р.</t>
  </si>
  <si>
    <t xml:space="preserve">Оплата по счету № 3740 от 11.11.2019 г. за автостекло. В том числе НДС 20.00 % - 1283.33 р.</t>
  </si>
  <si>
    <t xml:space="preserve">Оплата по акту сверки за автостёкла и запчасти. В том числе НДС 20.00 % - 8333.33 р.</t>
  </si>
  <si>
    <t xml:space="preserve">Оплата по счету № 145 от 10.11.2020 г. и оплата задолженности по акту сверки. В том числе НДС 20.00 % - 8536.67 р.</t>
  </si>
  <si>
    <t xml:space="preserve">Оплата по счету №АС-3873 от 03.10.2020  за ветровое стекло Сумма 1700-00 Без налога (НДС)</t>
  </si>
  <si>
    <t xml:space="preserve">Оплата по счету №АС-3892 от 06.10.2020  за ветровое стекло Сумма 4900-00 Без налога (НДС)</t>
  </si>
  <si>
    <t xml:space="preserve">Оплата по счету №АС-3883 от 05.10.2020  за ветровое стекло Сумма 4900-00 Без налога (НДС)</t>
  </si>
  <si>
    <t xml:space="preserve">Оплата по счету №АС-3913 от 08.10.2020  за ветровое стекло Сумма 4900-00 Без налога (НДС)</t>
  </si>
  <si>
    <t xml:space="preserve">Оплата по счету №АС-3882 от 05.10.2020  за ветровое стекло Сумма 5100-00 Без налога (НДС)</t>
  </si>
  <si>
    <t xml:space="preserve">Оплата по счету №АС-3877 от 04.10.2020  за ветровое стекло Сумма 5300-00 Без налога (НДС)</t>
  </si>
  <si>
    <t xml:space="preserve">Оплата по счету №АС-3872 от 03.10.2020  за ветровое стекло Сумма 5500-00 Без налога (НДС)</t>
  </si>
  <si>
    <t xml:space="preserve">Оплата по счету №АС-3886 от 05.10.2020  за ветровое стекло Сумма 5800-00 Без налога (НДС)</t>
  </si>
  <si>
    <t xml:space="preserve">Оплата по счету №АС-3885 от 05.10.2020  за ветровое стекло Сумма 5800-00 Без налога (НДС)</t>
  </si>
  <si>
    <t xml:space="preserve">Сч.АС-3927 от 13.10.2020 за стекло лобовое Cerato КЦС027381, без налога (НДС)</t>
  </si>
  <si>
    <t xml:space="preserve">Оплата по счету №АС-3912 от 09.10.2020  за ветровое стекло Сумма 5900-00 Без налога (НДС)</t>
  </si>
  <si>
    <t xml:space="preserve">Оплата за изготовление стекла на спецтехнику по сч.АС-3823,3978 Сумма 14150-00Без налога (НДС)</t>
  </si>
  <si>
    <t xml:space="preserve">Расч.по б/к межд-х пл.систем:ООО "Автостекло", Лаборатория Автостекла, г. Тюмень, ул.Лопарева 83,оф.1 В сумме 18800.00 руб. Удержана комиссия в размере 319.60 руб.
НДС 0</t>
  </si>
  <si>
    <t xml:space="preserve">Комиссия за обработку документов, переданных по системе "СНГБ Онлайн бизнес" за проведение платежей за 12.11.2020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</si>
  <si>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ВТ000008825 о т 14.10.2020 г. за расходные материалы. НДС не облагается</t>
  </si>
  <si>
    <t xml:space="preserve">Оплата по счету №АС-4034 от 05.11.2020 за замену лобового стекла на а/м LifanСумма 1900-00Без налога (НДС)</t>
  </si>
  <si>
    <t xml:space="preserve">Оплата по счету №АС-4046 от 08.11.2020 за замену лобового стекла на а/м ChanganСумма 2000-00Без налога (НДС)</t>
  </si>
  <si>
    <t xml:space="preserve">Оплата за замену автостекла по заказу клиента №АС-4036, №АС-4052 НДС не облагается.</t>
  </si>
  <si>
    <t xml:space="preserve">ООО ПроектИнжинирингНефть</t>
  </si>
  <si>
    <t xml:space="preserve">Оплата по счету № АС-4054 от 10.11.2020г. за услуги Без НДС</t>
  </si>
  <si>
    <t xml:space="preserve">Расч.по б/к межд-х пл.систем:ООО "Автостекло", Лаборатория Автостекла, г. Тюмень, ул.Лопарева 83,оф.1 В сумме 64600.00 руб. Удержана комиссия в размере 1098.20 руб.
НДС 0</t>
  </si>
  <si>
    <t xml:space="preserve">Микрокредитная компания "Фонд микрофинансирования Тюменской области"</t>
  </si>
  <si>
    <t xml:space="preserve">Перечисление микрозайма по договору микрозайма № 286 от 13.11.2020 (4,25% годовых). Сумма 2000000-00 Без налога (НДС)</t>
  </si>
  <si>
    <t xml:space="preserve">Комиссия за обработку документов, переданных по системе "СНГБ Онлайн бизнес" за проведение платежей за 13.11.2020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</si>
  <si>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Уплата пени по НДФЛ с доходов работников  за сотрудников. НДС не облагается</t>
  </si>
  <si>
    <t xml:space="preserve">Уплата   НДФЛ с доходов работников  за сотрудников. НДС не облагается</t>
  </si>
  <si>
    <t xml:space="preserve">Оплата по судебному решению 2-2640/2020/6м от 16.06.2020 по договору № 08ООЭ0012672 за отпущенную электроэнергию (г.Тюмень, ул. Лопарева, д.83) за Шихшабекова К.И. В том числе НДС 20.00 % - 357.59 р.</t>
  </si>
  <si>
    <t xml:space="preserve">Оплата по счету № 978 от 13.11.2020 г. за автопарфюм. НДС не облагается</t>
  </si>
  <si>
    <t xml:space="preserve">Оплата по счету № АС-4063 от 13.11.2020 г., за ремонт а/м стекла Сумма 1700-00 Без налога (НДС)</t>
  </si>
  <si>
    <t xml:space="preserve">АО "Завод ТГСМ"</t>
  </si>
  <si>
    <t xml:space="preserve">Оплата по сч. №АС-4056 от 11.11.2020г за  ремонт ветрового стекла Сумма 1700-00 Без налога (НДС)</t>
  </si>
  <si>
    <t xml:space="preserve">Оплата по счету N АС-4060 от 12.11.20г за услуги.НДС нет</t>
  </si>
  <si>
    <t xml:space="preserve">Расч.по б/к межд-х пл.систем:ООО "Автостекло", Лаборатория Автостекла, г. Тюмень, ул.Лопарева 83,оф.1 В сумме 34850.00 руб. Удержана комиссия в размере 592.45 руб.
НДС 0</t>
  </si>
  <si>
    <t xml:space="preserve">Комиссия за обработку документов, переданных по системе "СНГБ Онлайн бизнес" за проведение платежей за 16.11.2020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</si>
  <si>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счетам № ТМ-00000737 от 26.10.2020 г., № ТМ-00000748 от 27.10.2020 г., № ТМ-00000779 от 02.11.2020 г.В том числе НДС 20.00 % - 4932.98 р.</t>
  </si>
  <si>
    <t xml:space="preserve">ООО "Радио Сити"</t>
  </si>
  <si>
    <t xml:space="preserve">Оплата по счету № 134 от 19.10.2020 г.  за размещение радиорекламы. НДС не облагается</t>
  </si>
  <si>
    <t xml:space="preserve">ООО "ИМС"</t>
  </si>
  <si>
    <t xml:space="preserve">Оплата по счету № 9723 от 13.11.2020 г. за мебель. В том числе НДС 20.00 % - 14256.66 р.</t>
  </si>
  <si>
    <t xml:space="preserve">Частичная оплата по счету № 1496 от 19.10.2020 г. В том числе НДС 20.00 % - 16666.67 р.</t>
  </si>
  <si>
    <t xml:space="preserve">Оплата по счету № 271 от 13.11.2020 г. В том числе НДС 20.00 % - 46454.48 р.</t>
  </si>
  <si>
    <t xml:space="preserve">Оплата за ремонт ветрового стекла согл. счету №АС-3554 от 23.07.2020 НДС не облагается.</t>
  </si>
  <si>
    <t xml:space="preserve">Оплата согл. счету №АС-3697 от 22.10.2020 НДС не облагается.</t>
  </si>
  <si>
    <t xml:space="preserve">ОБЩЕСТВО С ОГРАНИЧЕННОЙ ОТВЕТСТВЕННОСТЬЮ "АВТОТРАНСПОРТНОЕ ПРЕДПРИЯТИЕ ПО РАБОТЕ С ОПАСНЫМИ ОТХОДАМИ"</t>
  </si>
  <si>
    <t xml:space="preserve">оплата по счету № 4069 от 16.11.20 за стекло ветровое. НДС не облагается</t>
  </si>
  <si>
    <t xml:space="preserve">Оплата по накладной №3833 от 23.09.2020Сумма 5572-00Без налога (НДС)</t>
  </si>
  <si>
    <t xml:space="preserve">Оплата за установку автостекла Сумма 10500-00 Без налога (НДС)</t>
  </si>
  <si>
    <t xml:space="preserve">Оплата за установку автостеклаСумма 13500-00Без налога (НДС)</t>
  </si>
  <si>
    <t xml:space="preserve">Расч.по б/к межд-х пл.систем:ООО "Автостекло", Лаборатория Автостекла, г. Тюмень, ул.Лопарева 83,оф.1 В сумме 107900.00 руб. Удержана комиссия в размере 1834.30 руб.
НДС 0</t>
  </si>
  <si>
    <t xml:space="preserve">ОБЩЕСТВО С ОГРАНИЧЕННОЙ ОТВЕТСТВЕННОСТЬЮ "ЛАБОРАТОРИЯ АВТОСТЕКЛА"</t>
  </si>
  <si>
    <t xml:space="preserve">За автостекла по счету № АС-4068 от 16.11.20 г. НДС не облагается</t>
  </si>
  <si>
    <t xml:space="preserve">ООО "АВТОСТЕКЛО"</t>
  </si>
  <si>
    <t xml:space="preserve">contragentLegal</t>
  </si>
  <si>
    <t xml:space="preserve">Комиссия за обработку документов, переданных по системе "СНГБ Онлайн бизнес" за проведение платежей за 17.11.2020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</si>
  <si>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Доплата по счёту № CAS-1126067-W4H4 от 06.11.20. Номер клиента 5101041141.  В том числе НДС 20.00 % - 201.16 р.</t>
  </si>
  <si>
    <t xml:space="preserve">Штраф за НДФЛ. НДС не облагается</t>
  </si>
  <si>
    <t xml:space="preserve">Пени по УСН за 2019 год. НДС не облагается</t>
  </si>
  <si>
    <t xml:space="preserve">Уплата УСН за 2019 год. НДС не облагается</t>
  </si>
  <si>
    <t xml:space="preserve">Акционерное общество "Сталепромышленная компания"</t>
  </si>
  <si>
    <t xml:space="preserve">Оплата по счету № 20025-223386 от 16.11.2020 г. за материалы. В том числе НДС 20.00 % - 4089.43 р.</t>
  </si>
  <si>
    <t xml:space="preserve">ООО "НАВОЛОК"</t>
  </si>
  <si>
    <t xml:space="preserve">Оплата за ноутбук ASUS VivoBook X512FL i5-10210U по счету № 57026 от 16 ноября 2020 г.В том числе НДС 20.00 % - 10365.00 р.</t>
  </si>
  <si>
    <t xml:space="preserve">Оплата по сч. № 927092539 от 16.11.2020 г. заказ 704509022,  договор №22127114858 от 27.11.2014 г  В том числе НДС 20.00 % - 23858.91 р.</t>
  </si>
  <si>
    <t xml:space="preserve">ИП Гатиятуллин Винарис Хафисович</t>
  </si>
  <si>
    <t xml:space="preserve">Оплата сч.АС-4071 от 16.11.20г. за замену автостекла. Сумма: 8500-00, НДС не облагается.</t>
  </si>
  <si>
    <t xml:space="preserve">Расч.по б/к межд-х пл.систем:ООО "Автостекло", Лаборатория Автостекла, г. Тюмень, ул.Лопарева 83,оф.1 В сумме 8750.00 руб. Удержана комиссия в размере 148.75 руб.
НДС 0</t>
  </si>
  <si>
    <t xml:space="preserve">За автостекла доплата по счету № АС-4068 от 16.11.20 г. НДС не облагается</t>
  </si>
  <si>
    <t xml:space="preserve">Комиссия за обработку документов, переданных по системе "СНГБ Онлайн бизнес" за проведение платежей за 18.11.2020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</si>
  <si>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63-5-56-6600/19Д от 01.10.2019 г.  за природный газ. В том числе НДС 20.00 % - 663.62 р.</t>
  </si>
  <si>
    <t xml:space="preserve">Оплата по счетам № 5784 от 05.11.2020 г. , № 5780 от 05.11.2020 г. НДС не облагается</t>
  </si>
  <si>
    <t xml:space="preserve">Оплата за замену автостекла по заказу клиента № АС-3538 от 19.07.2020 года.  НДС не облагается.</t>
  </si>
  <si>
    <t xml:space="preserve">Оплата за замену автостекла по заказу клиента № АС-4070 от 16.11.2020 года.  НДС не облагается.</t>
  </si>
  <si>
    <t xml:space="preserve">Расч.по б/к межд-х пл.систем:ООО "Автостекло", Лаборатория Автостекла, г. Тюмень, ул.Лопарева 83,оф.1 В сумме 39300.00 руб. Удержана комиссия в размере 668.10 руб.
НДС 0</t>
  </si>
  <si>
    <t xml:space="preserve">ИНВЕСТИЦИОННОЕ АГЕНТСТВО</t>
  </si>
  <si>
    <t xml:space="preserve">Оплата по счету № 236 от 13.11.2020 года (по  договору поручительства № 286-П-2 от 13.11.2020 года),  НДС не облагается</t>
  </si>
  <si>
    <t xml:space="preserve">Начисление процентов на остаток по счету</t>
  </si>
  <si>
    <t xml:space="preserve">income</t>
  </si>
  <si>
    <t xml:space="preserve">Комиссия за обработку документов, переданных по системе "СНГБ Онлайн бизнес" за проведение платежей за 19.11.2020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</si>
  <si>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счёта № Ек3Тюм004128 от 18.11.2020 г. за автотранспортные услуги по перевозке груза. НДС не облагается</t>
  </si>
  <si>
    <t xml:space="preserve">Оплата по счету № Тю000068295 от 19.11.2020 г. В том числе НДС 20.00 % - 535,82 р.</t>
  </si>
  <si>
    <t xml:space="preserve">Оплата транспортно-экспедиционных услуг по счёту № ТМА11180306 от 18.11.2020 г. В том числе НДС 20 % - 669.04 р.</t>
  </si>
  <si>
    <t xml:space="preserve">Оплата по счету № 2000008572 от 17.11.2020 г.  за стекла. В том числе НДС 20.00 % - 3292.34 р.</t>
  </si>
  <si>
    <t xml:space="preserve">Оплата по счету № АС-4066от 14.11.2020 г. за ремонт скола на а/м Сумма 1800-00 Без налога (НДС)</t>
  </si>
  <si>
    <t xml:space="preserve">Оплата по счетам № АС-4000 от 28.10.2020г.,№4003 от 29.10.2020г., №АС-4005 от 29.10.2020г.,АС-3853 от 01.10.2020г. без НДС</t>
  </si>
  <si>
    <t xml:space="preserve">Оплата по счетам № АС-3962 от 20.10.2020г.,№4051 от 10.11.2020г., №АС-4047 от 09.11.2020г. без НДС</t>
  </si>
  <si>
    <t xml:space="preserve">Предоплата 100% по счету АС-4079 от 17.11.2020 за Ветровое стекло на а/м Mercedes Sprinter Classic  НДС не облагается.</t>
  </si>
  <si>
    <t xml:space="preserve">Оплата по счету № АС-4067 от 14.11.2020г., за автостекло и его замену. НДС не облагается</t>
  </si>
  <si>
    <t xml:space="preserve">Оплата по счету № АС-4058 от 12.11.2020 за замену ветрового стекла Сумма 5900-00 Без налога (НДС)</t>
  </si>
  <si>
    <t xml:space="preserve">Расч.по б/к межд-х пл.систем:ООО "Автостекло", Лаборатория Автостекла, г. Тюмень, ул.Лопарева 83,оф.1 В сумме 8350.00 руб. Удержана комиссия в размере 141.95 руб.
НДС 0</t>
  </si>
  <si>
    <t xml:space="preserve">Оплата по счету №АС-4043 от 07.11.2020 . Без налога (НДС)</t>
  </si>
  <si>
    <t xml:space="preserve">Комиссия за обработку документов, переданных по системе "СНГБ Онлайн бизнес" за проведение платежей за 20.11.2020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</si>
  <si>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По решению о взыскании № 15634 от 19.11.2020 на основании ст.46 НК РФ от 31.07.1998г. № 146-ФЗ</t>
  </si>
  <si>
    <t xml:space="preserve">Оплата по счету № ТМ-00000754 от 28.10.2020 г. В том числе НДС 20.00 % - 6708.60 р.</t>
  </si>
  <si>
    <t xml:space="preserve">По счету № АС-4065 от 15 ноября 2020 года за автостекло. НДС не облагается</t>
  </si>
  <si>
    <t xml:space="preserve">ОБЩЕСТВО С ОГРАНИЧЕННОЙ ОТВЕТСТВЕННОСТЬЮ "СЕВЕРОПТСЕРВИС"</t>
  </si>
  <si>
    <t xml:space="preserve">Оплата по счету №АС-4096 от 20.11.2020 сумма 9400.00 НДС не облагается</t>
  </si>
  <si>
    <t xml:space="preserve">Сч.АС-3849 от 01.10.2020 за стекло лобовое Camry T472XP72, без налога (НДС)</t>
  </si>
  <si>
    <t xml:space="preserve">Комиссия за обработку документов, переданных по системе "СНГБ Онлайн бизнес" за проведение платежей за 23.11.2020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</si>
  <si>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ТМП11200229 от 20.11.2020 г. В том числе НДС 20.00 % - 474.86 р.</t>
  </si>
  <si>
    <t xml:space="preserve">Оплата по счету № 3842060/18 от 22.11.2020 г. В том числе НДС 20.00 % - 540.00 р.</t>
  </si>
  <si>
    <t xml:space="preserve">Оплата по счету №АС-4104 от 22 ноября 2020 г.  НДС не облагается</t>
  </si>
  <si>
    <t xml:space="preserve">Расч.по б/к межд-х пл.систем:ООО "Автостекло", Лаборатория Автостекла, г. Тюмень, ул.Лопарева 83,оф.1 В сумме 10330.00 руб. Удержана комиссия в размере 175.61 руб.
НДС 0</t>
  </si>
  <si>
    <t xml:space="preserve">Сч.АС-3920 от 11.10.2020 за стекло лобовое Sportage КЦС027344, без налога (НДС)</t>
  </si>
  <si>
    <t xml:space="preserve">Оплата по сч. №АС-4083 от 18.11.20г., №АС-4085 от 18.11.20, №АС-4084 от 18.11.20, №АС-4082 от 18.11.20г., за замену ветрового стекла  27600-00 руб. Без налога (НДС)</t>
  </si>
  <si>
    <t xml:space="preserve">Комиссия за обработку документов, переданных по системе "СНГБ Онлайн бизнес" за проведение платежей за 24.11.2020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</si>
  <si>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акту сверки, по счетам № 159 от 23.11.2020 г., № 153 от 18.11.2020 за автохимию. В том числе НДС 20.00 % - 6141.67 р.</t>
  </si>
  <si>
    <t xml:space="preserve">Оплата по сч. № 927092586 от 24.11.2020 г. заказ 704514309,  договор №22127114858 от 27.11.2014 г  В том числе НДС 20.00 % - 8599.92 р.</t>
  </si>
  <si>
    <t xml:space="preserve">Оплата по сч.№ АС-4020 от 02.11.20 за запчасти Сумма 1000-00 Без налога (НДС)</t>
  </si>
  <si>
    <t xml:space="preserve">ООО "СибирьАвто"</t>
  </si>
  <si>
    <t xml:space="preserve">Оплата по заказу клиента № АС-4092 от 19.11.2020г за замену автостекла. Сумма 5 500,00р. без НДС</t>
  </si>
  <si>
    <t xml:space="preserve">Комиссия за обработку документов, переданных по системе "СНГБ Онлайн бизнес" за проведение платежей за 25.11.2020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</si>
  <si>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ЦБ-2400 от 18.10.2020 г. предоплата за размещение информации на сайте avtostekla72.ru  за ноябрь 2020 г. НДС не облагается</t>
  </si>
  <si>
    <t xml:space="preserve">Оплата за оказание юридических услуг по договору за декабрь 2020 года.  НДС не облагается</t>
  </si>
  <si>
    <t xml:space="preserve">Оплата за размещение рекламы по счету № БЗ_13-13-1580027. В том числе НДС 20.00 % - 2882.30 р.</t>
  </si>
  <si>
    <t xml:space="preserve">Сч.АС-4002 от 29.10.2020 за стекло лобовое Cerato 021363, без налога (НДС)</t>
  </si>
  <si>
    <t xml:space="preserve">Сч.АС-3982 от 23.10.2020 за стекло лобовое Rio 15 КЦС027480, без налога (НДС)</t>
  </si>
  <si>
    <t xml:space="preserve">Оплата по счету №АС-4109 от 23.11.2020, переклейка ветрового стекла Toyota LC 120, без налога (НДС)</t>
  </si>
  <si>
    <t xml:space="preserve">Расч.по б/к межд-х пл.систем:ООО "Автостекло", Лаборатория Автостекла, г. Тюмень, ул.Лопарева 83,оф.1 В сумме 18100.00 руб. Удержана комиссия в размере 307.70 руб.
НДС 0</t>
  </si>
  <si>
    <t xml:space="preserve">Комиссия за обработку документов, переданных по системе "СНГБ Онлайн бизнес" за проведение платежей за 26.11.2020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</si>
  <si>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1013 от 26.11.2020 г. за автопарфюм. НДС не облагается</t>
  </si>
  <si>
    <t xml:space="preserve">Оплата по счёту № 6050 от 20.11.2020 г. за материалы. НДС не облагается</t>
  </si>
  <si>
    <t xml:space="preserve">Сч.АС-4045 от 07.11.2020 за услуги по замене лобового стекла CR-V РАД0006021 поз.№1, без налога (НДС)</t>
  </si>
  <si>
    <t xml:space="preserve">Сч.АС-4026 от 03.11.2020 за услуги по замене лобового стекла Rio РАД0005924 поз.№1, без налога (НДС)</t>
  </si>
  <si>
    <t xml:space="preserve">Сч.АС-4023 от 03.11.2020 за услуги по замене лобового стекла Solaris РАД0005918 поз.№1, без налога (НДС)</t>
  </si>
  <si>
    <t xml:space="preserve">Оплата по счету № АС-4108 от 14.11.2020 г. за замену ветрового стекла Сумма 6500-00 Без налога (НДС)</t>
  </si>
  <si>
    <t xml:space="preserve">Оплата за замену ветрового стекла, по счёту №АС-3788 от 15.09.2020г. Сумма 7700-00 Без налога (НДС)</t>
  </si>
  <si>
    <t xml:space="preserve">Оплата за замену автостекла по заказу клиента № АС-4121 от 24.11.2020г.,  НДС нет.</t>
  </si>
  <si>
    <t xml:space="preserve">Расч.по б/к межд-х пл.систем:ООО "Автостекло", Лаборатория Автостекла, г. Тюмень, ул.Лопарева 83,оф.1 В сумме 13600.00 руб. Удержана комиссия в размере 231.20 руб.
НДС 0</t>
  </si>
  <si>
    <t xml:space="preserve">Комиссия за обработку документов, переданных по системе "СНГБ Онлайн бизнес" за проведение платежей за 27.11.2020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</si>
  <si>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523 от 26.11.2020 г . НДС не облагается</t>
  </si>
  <si>
    <t xml:space="preserve">Оплата по счету № 6179 от 27.11.2020 г. НДС не облагается</t>
  </si>
  <si>
    <t xml:space="preserve">Частичная оплата по счету № 1496 от 19.10.2020 г. В том числе НДС 20.00 % - 6491.67 р.</t>
  </si>
  <si>
    <t xml:space="preserve">ООО "СП"</t>
  </si>
  <si>
    <t xml:space="preserve">Оплата по заказу клиента №АС-4130 от 27.11.2020 г. за замену автостекла.  Сумма 2200-00 Без налога (НДС)</t>
  </si>
  <si>
    <t xml:space="preserve">ООО ВОСТОКСЕРВИС</t>
  </si>
  <si>
    <t xml:space="preserve">Оплата по счету №АС-4080 от 17.11.2020г., за замену стекла Сумма 6900-00 Без налога (НДС)</t>
  </si>
  <si>
    <t xml:space="preserve">ООО ИК ПРОМИНСТРУМЕНТ</t>
  </si>
  <si>
    <t xml:space="preserve">Замена лобового стекла по сч.№ АС-4137 от 27.11.2020г. НДС не облагается</t>
  </si>
  <si>
    <t xml:space="preserve">Расч.по б/к межд-х пл.систем:ООО "Автостекло", Лаборатория Автостекла, г. Тюмень, ул.Лопарева 83,оф.1 В сумме 11350.00 руб. Удержана комиссия в размере 192.95 руб.
НДС 0</t>
  </si>
  <si>
    <t xml:space="preserve">Комиссия за обработку документов, переданных по системе "СНГБ Онлайн бизнес" за проведение платежей за 30.11.2020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</si>
  <si>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043 от 25.11.2020 г. за рекламные услуги на радиостанциях в ноябре. НДС не облагается</t>
  </si>
  <si>
    <t xml:space="preserve">Оплата по сч. № 927092625 от 30.11.2020 г. заказ 704518309, № 927092623 от 30.11.2020 г . заказ 704517913 договор №22127114858 от 27.11.2014 г  В том числе НДС 20.00 % - 4059.97 р.</t>
  </si>
  <si>
    <t xml:space="preserve">Оплата по счету № 230 от 25.11.2020 г . за рекламные услуги на радиостанциях в ноябре. НДС не облагается</t>
  </si>
  <si>
    <t xml:space="preserve">Ермолов Александр Владимирович (ИП)</t>
  </si>
  <si>
    <t xml:space="preserve">оплата по счету№ АС-4142 от 29 ноября 2020 , ремонт автостекла . Сумма 900.00, НДС не облагается</t>
  </si>
  <si>
    <t xml:space="preserve">Индивидуальный предприниматель Позняк Иван Николаевич</t>
  </si>
  <si>
    <t xml:space="preserve">Оплата за замену автостекла. Счет на оплату № АС-4145 от 30 ноября 2020г. без НДС</t>
  </si>
  <si>
    <t xml:space="preserve">Оплата по накладной №4138 от 26.11.2020 Сумма 3923-00 Без налога (НДС)</t>
  </si>
  <si>
    <t xml:space="preserve">Сч.АС-3981 от 23.10.2020 за услуги по переклейке стекла багажника F-Pace КЦС027210 поз.№1, без налога (НДС)</t>
  </si>
  <si>
    <t xml:space="preserve">Индивидуальный предприниматель Номеровская Елена Юрьевна</t>
  </si>
  <si>
    <t xml:space="preserve">Оплата по счету № АС-4138 от 28.11.20г. за автостекло. без НДС</t>
  </si>
  <si>
    <t xml:space="preserve">Оплата по счету №АС-4097 от 20.11.2020г., за услуги по установке автостекла.  НДС не облагается</t>
  </si>
  <si>
    <t xml:space="preserve">ООО "Гранд-2"</t>
  </si>
  <si>
    <t xml:space="preserve">Оплата по счету АС-4143 от 30.11.2020г. (Замена ветрового стекла) Сумма 11500-00 В т.ч. НДС  (20%) 1916-67</t>
  </si>
  <si>
    <t xml:space="preserve">Оплата по счету 4144 от 30.11.20г, за техническое обслуживание автотранспорта. Без НДС</t>
  </si>
  <si>
    <t xml:space="preserve">Расч.по б/к межд-х пл.систем:ООО "Автостекло", Лаборатория Автостекла, г. Тюмень, ул.Лопарева 83,оф.1 В сумме 67800.00 руб. Удержана комиссия в размере 1152.60 руб.
НДС 0</t>
  </si>
  <si>
    <t xml:space="preserve">Комиссия за обработку документов, переданных по системе "СНГБ Онлайн бизнес" за проведение платежей за 01.12.2020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</si>
  <si>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ЮАБ/СС0-101328 от 30.11.2020 г. В том числе НДС 20.00 % - 5173.33 р.</t>
  </si>
  <si>
    <t xml:space="preserve">Оплата по счету № 993 от 30.10.2020 г. НДС не облагается</t>
  </si>
  <si>
    <t xml:space="preserve">Оплата по счету 4124 НДС не облагается</t>
  </si>
  <si>
    <t xml:space="preserve">Оплата по счету № АС-4094 от 19.19.2019 за ТМЦ Сумма 4950-00 Без налога (НДС)</t>
  </si>
  <si>
    <t xml:space="preserve">Оплата по счету № АС-4053 от 10.11.2020 г. за товарСумма 7900-00Без налога (НДС)</t>
  </si>
  <si>
    <t xml:space="preserve">Расч.по б/к межд-х пл.систем:ООО "Автостекло", Лаборатория Автостекла, г. Тюмень, ул.Лопарева 83,оф.1 В сумме 15980.00 руб. Удержана комиссия в размере 283.90 руб.
НДС 0</t>
  </si>
  <si>
    <t xml:space="preserve">Комиссия за обработку документов, переданных по системе "СНГБ Онлайн бизнес" за проведение платежей за 02.12.2020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</si>
  <si>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100725643819 за услуги   связи за октябрь 2020 г лицевой счет 627189085 В том числе НДС 20.00 % - 953.49 р.</t>
  </si>
  <si>
    <t xml:space="preserve">Оплата по счету № 20025-229754 от 02.12.2020 г. за материалы. В том числе НДС 20.00 % - 4329.32 р.</t>
  </si>
  <si>
    <t xml:space="preserve">Расч.по б/к межд-х пл.систем:ООО "Автостекло", Лаборатория Автостекла, г. Тюмень, ул.Лопарева 83,оф.1 В сумме 24979.00 руб. Удержана комиссия в размере 424.64 руб.
НДС 0</t>
  </si>
  <si>
    <t xml:space="preserve">Комиссия за обслуживание с 03.12.2020 по 02.01.2021 в рамках пакета &amp;apos;ПАКЕТ "S"&amp;apos; согласно тарифу ТФ АО БАНК "СНГБ".
Без НДС.</t>
  </si>
  <si>
    <t xml:space="preserve">Оплата счёта № Э-7610 от 01.12.2020 г. за визитки. НДС не облагается</t>
  </si>
  <si>
    <t xml:space="preserve">Оплата по счету № 7/200347141-13 от 27.10.2020 г. за услуги охраны. В том числе НДС 20.00 % - 1075.00 р.</t>
  </si>
  <si>
    <t xml:space="preserve">ИП Варушина Надежда Владимировна</t>
  </si>
  <si>
    <t xml:space="preserve">Оплата по счету № 423 от 01.12.2020 г. НДС не облагается</t>
  </si>
  <si>
    <t xml:space="preserve">подарки на НГ</t>
  </si>
  <si>
    <t xml:space="preserve">УФК по Тюменской области (ФБУ Тюменская ЛСЭ Минюста России, л/с 20676У87510)</t>
  </si>
  <si>
    <t xml:space="preserve">Экспертиза № 1857/03-2 по иску Цыбуля Б.М. НДС не облагается</t>
  </si>
  <si>
    <t xml:space="preserve">Оплата по счету № АС-3517 от 15.07.2020г. без НДС</t>
  </si>
  <si>
    <t xml:space="preserve">Оплата по счету №АС-4131 от 08.11.2020 за срезку с сохранением - вклейка заднего стекла на а/м Geely EmgrandСумма 2000-00Без налога (НДС)</t>
  </si>
  <si>
    <t xml:space="preserve">По счету № АС-4081 от 18 ноября 2020 года за автостекло. НДС не облагается</t>
  </si>
  <si>
    <t xml:space="preserve">ИП Тырцов Максим Александрович</t>
  </si>
  <si>
    <t xml:space="preserve">Оплата по счету АС-4153 от 03.12.2020 года за запчасти для автомобиля. НДС не облагается</t>
  </si>
  <si>
    <t xml:space="preserve">Оплата по счетам № АС-3508,3507 от 13.07.2020г.,№3523 от 15.07.2020г., без НДС</t>
  </si>
  <si>
    <t xml:space="preserve">Оплата по счетам № АС-3867 от 02.10.2020г., №АС-4095 от 20.11.2020г., №4120 от 24.11.2020г.,№АС-3112 от 15.03.2020г.,№АС-3129 от 25.03.2020  НДС не облагается</t>
  </si>
  <si>
    <t xml:space="preserve">счет на оплату АС-4140 от 29.11.2020 , без налога (НДС)</t>
  </si>
  <si>
    <t xml:space="preserve">оплата по счету №АС-4025 от 03.11.2020г. НДС не облагается</t>
  </si>
  <si>
    <t xml:space="preserve">Оплата по Договор на оказание услуг № 09/01/2020/УС от 01.09.2020г. (Тюмень)  счет №АС-4086 от 18.11.2020г. НДС не облагается</t>
  </si>
  <si>
    <t xml:space="preserve">Оплата по договору поставки за товары. Сумма 10800-00 В т.ч. НДС (20%) 1800-00</t>
  </si>
  <si>
    <t xml:space="preserve">Расч.по б/к межд-х пл.систем:ООО "Автостекло", Лаборатория Автостекла, г. Тюмень, ул.Лопарева 83,оф.1 В сумме 31000.00 руб. Удержана комиссия в размере 527 руб.
НДС 0</t>
  </si>
  <si>
    <t xml:space="preserve">Оплата по счету 4154 от 03.12.20г,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</si>
  <si>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04.12.2020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</si>
  <si>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2624 от 03.12.2020 г. НДС не облагается</t>
  </si>
  <si>
    <t xml:space="preserve">Оплата по счету № 6320 от 04.12.2020 г. НДС не облагается</t>
  </si>
  <si>
    <t xml:space="preserve">Оплата по счетам № ТМ-00000883 от 20.11.2020 г., № ТМ-00000886 от 23.11.2020 г. В том числе НДС 20.00 % - 3257.58 р.</t>
  </si>
  <si>
    <t xml:space="preserve">Частичная оплата по счету № 1496 от 19.10.2020 г. В том числе НДС 20.00 % - 9166.67 р.</t>
  </si>
  <si>
    <t xml:space="preserve">Сч.АС-4110 от 23.11.2020 за стекло лобовое УАЗ 452 P259PB72, без налога (НДС)</t>
  </si>
  <si>
    <t xml:space="preserve">Сч.АС-4076 от 17.11.2020 за стекло лобовое X-Ray Профи КЦС027865, без налога (НДС)</t>
  </si>
  <si>
    <t xml:space="preserve">Сч.АС-4048 от 09.11.2020 за стекло лобовое Probox КЦС027365, без налога (НДС)</t>
  </si>
  <si>
    <t xml:space="preserve">Оплата по счету № АС-4122 от 24.11.2020г., за услуги по замене автостекла. НДС не облагается</t>
  </si>
  <si>
    <t xml:space="preserve">Оплата по счету №АС-4146 от 30.11.2020г., за замену стекла Сумма 7100-00 Без налога (НДС)</t>
  </si>
  <si>
    <t xml:space="preserve">Оплата по счетам: № АС-4093 от 19.11.2019, №АС-4123 от 24.11.2020г. за ТМЦ Сумма 8900-00 Без налога (НДС)</t>
  </si>
  <si>
    <t xml:space="preserve">Расч.по б/к межд-х пл.систем:ООО "Автостекло", Лаборатория Автостекла, г. Тюмень, ул.Лопарева 83,оф.1 В сумме 20100.00 руб. Удержана комиссия в размере 341.70 руб.
НДС 0</t>
  </si>
  <si>
    <t xml:space="preserve">Комиссия за обработку документов, переданных по системе "СНГБ Онлайн бизнес" за проведение платежей за 07.12.2020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</si>
  <si>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рекламных материалов на корме автобусов по договору за октябрь 2020 г. НДС не облагается</t>
  </si>
  <si>
    <t xml:space="preserve">Оплата по сч. № 927092653 от 07.12.2020 г. заказ 704522391,  договор №22127114858 от 27.11.2014 г  В том числе НДС 20.00 % - 3853.78 р.</t>
  </si>
  <si>
    <t xml:space="preserve">Оплата по счету № 434 от 29.10.2020 за размещение рекламы. НДС не облагается</t>
  </si>
  <si>
    <t xml:space="preserve">Сч.АС-4090 от 19.11.2020 за услуги по замене лобового стекла Logan РАД0006222 поз.№1, без налога (НДС)</t>
  </si>
  <si>
    <t xml:space="preserve">Сч.АС-4049 от 09.11.2020 за услуги по замене лобового стекла Probox КЦС027365 поз.№11, без налога (НДС)</t>
  </si>
  <si>
    <t xml:space="preserve">Сч.АС-4089 от 19.11.2020 за стекло лобовое Logan РАД0006222, без налога (НДС)</t>
  </si>
  <si>
    <t xml:space="preserve">Сч.АС-4027 от 03.11.2020 за стекло лобовое Rio РАД0005924, без налога (НДС)</t>
  </si>
  <si>
    <t xml:space="preserve">Сч.АС-4044 от 07.11.2020 за стекло лобовое CR-V РАД0006021, без налога (НДС)</t>
  </si>
  <si>
    <t xml:space="preserve">Сч.АС-4024 от 03.11.2020 за стекло лобовое Solaris РАД0005918, без налога (НДС)</t>
  </si>
  <si>
    <t xml:space="preserve">Оплата по счету №АС-4136 от 01.12.2020, Замена заднего стекла на а/м Renault Megane , без налога (НДС)</t>
  </si>
  <si>
    <t xml:space="preserve">Расч.по б/к межд-х пл.систем:ООО "Автостекло", Лаборатория Автостекла, г. Тюмень, ул.Лопарева 83,оф.1 В сумме 33250.00 руб. Удержана комиссия в размере 565.25 руб.
НДС 0</t>
  </si>
  <si>
    <t xml:space="preserve">Оплата по счету № АС-4152, АС-4151 от 03.12.2020., АС-4150 от 02.12.2020 Сумма 34500-00 руб.  Без налога (НДС)</t>
  </si>
  <si>
    <t xml:space="preserve">Комиссия за обработку документов, переданных по системе "СНГБ Онлайн бизнес" за проведение платежей за 08.12.2020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</si>
  <si>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Уплата   НДФЛ с доходов работников  за сотрудников (больничные Рончикова) НДС не облагается</t>
  </si>
  <si>
    <t xml:space="preserve">Оплата за автостекла по акту сверки.  НДС не облагается</t>
  </si>
  <si>
    <t xml:space="preserve">Оплата по счету №АС-4166 от 07.12.2020г., за ремонт стекла Сумма 1500-00 Без налога (НДС)</t>
  </si>
  <si>
    <t xml:space="preserve">Счет № АС-4111 от 23.11.2020 VIN SALRA2BK5HA043097, без налога (НДС)</t>
  </si>
  <si>
    <t xml:space="preserve">ОБЩЕСТВО С ОГРАНИЧЕННОЙ ОТВЕТСТВЕННОСТЬЮ "АКСЕЛЬ" Р/С 40702810338320002460</t>
  </si>
  <si>
    <t xml:space="preserve">Оплата по счету №АС-4169 от 07.12.2020 за стекло ветровое Сумма 6500-00 Без налога (НДС)</t>
  </si>
  <si>
    <t xml:space="preserve">Оплата по счету NАС-4031 от 05.12.20. НДС не облагается</t>
  </si>
  <si>
    <t xml:space="preserve">Оплата по счетам № АС-3799 от 20.09.2020г., №АС-3662 от 19.08.2020г., №3421 от 24.07.2020г.,№АС-3672, №АС-3673 от 22.08.2020  НДС не облагается</t>
  </si>
  <si>
    <t xml:space="preserve">Оплата по счету № АС-4165 от 07.12.2020. Сумма 17900-00 руб.  Без налога (НДС)</t>
  </si>
  <si>
    <t xml:space="preserve">Комиссия за обработку документов, переданных по системе "СНГБ Онлайн бизнес" за проведение платежей за 09.12.2020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</si>
  <si>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расходные материалы по акту сверки на 08.12.2020 г. НДС не облагается</t>
  </si>
  <si>
    <t xml:space="preserve">Оплата по счету №3760 от 05.09.2020 . Без налога (НДС)</t>
  </si>
  <si>
    <t xml:space="preserve">Оплата по счету №4073 от 17.11.2020 . Без налога (НДС)</t>
  </si>
  <si>
    <t xml:space="preserve">Оплата по счету №АС-4106 от 22.11.2020  за ветровое стекло Сумма 4900-00 Без налога (НДС)</t>
  </si>
  <si>
    <t xml:space="preserve">Оплата по счету №АС-4099 от 20.11.2020  за ветровое стекло Сумма 5100-00 Без налога (НДС)</t>
  </si>
  <si>
    <t xml:space="preserve">Оплата по счету №АС-4101 от 20.11.2020  за ветровое стекло Сумма 5100-00 Без налога (НДС)</t>
  </si>
  <si>
    <t xml:space="preserve">Оплата по счету №АС-4100 от 20.11.2020  за ветровое стекло Сумма 5100-00 Без налога (НДС)</t>
  </si>
  <si>
    <t xml:space="preserve">Оплата по счету №АС-4105 от 22.11.2020  за ветровое стекло Сумма 5400-00 Без налога (НДС)</t>
  </si>
  <si>
    <t xml:space="preserve">Оплата по счету №АС-4118 от 24.11.2020  за ветровое стекло Сумма 5500-00 Без налога (НДС)</t>
  </si>
  <si>
    <t xml:space="preserve">Оплата по счету №АС-4102 от 20.11.2020  за ветровое стекло Сумма 5700-00 Без налога (НДС)</t>
  </si>
  <si>
    <t xml:space="preserve">Оплата по счету №АС-4114 от 23.11.2020  за ветровое стекло Сумма 5800-00 Без налога (НДС)</t>
  </si>
  <si>
    <t xml:space="preserve">Оплата по счету №АС-4115 от 23.11.2020  за ветровое стекло Сумма 5800-00 Без налога (НДС)</t>
  </si>
  <si>
    <t xml:space="preserve">Оплата по счету №АС-4117 от 23.11.2020  за ветровое стекло Сумма 5800-00 Без налога (НДС)</t>
  </si>
  <si>
    <t xml:space="preserve">ООО "Эврика"</t>
  </si>
  <si>
    <t xml:space="preserve">оплата за замену стекла сч.АС-4176 от 09.12.2019г, НДС не облагается.</t>
  </si>
  <si>
    <t xml:space="preserve">АКЦИОНЕРНОЕ ОБЩЕСТВО "ТЮМЕНСКАЯ ЯРМАРКА"</t>
  </si>
  <si>
    <t xml:space="preserve">Оплата по счету №АС-4174 от 09.12.2020 за ветровое стекло Сумма 9100-00 В т.ч. НДС  (20%) 1516-67</t>
  </si>
  <si>
    <t xml:space="preserve">Оплата за изготовление стекла на спецтехнику по сч.№АС-4147 от 02.12.2020гСумма 9400-00Без налога (НДС)</t>
  </si>
  <si>
    <t xml:space="preserve">оплата по сч. № АС-4172 от 09.12.20г. за замену ветрового стекла Сумма 9500-00 Без налога (НДС)</t>
  </si>
  <si>
    <t xml:space="preserve">Оплата по счету №АС-3494 от 08.07.2020г (стекло ветровое для а/м Hino)Без НДС</t>
  </si>
  <si>
    <t xml:space="preserve">Оплата по сч. №АС-4098,4107,4116,4119 за замену ветровых стекл Сумма 21400-00 Без налога (НДС)</t>
  </si>
  <si>
    <t xml:space="preserve">Расч.по б/к межд-х пл.систем:ООО "Автостекло", Лаборатория Автостекла, г. Тюмень, ул.Лопарева 83,оф.1 В сумме 25900.00 руб. Удержана комиссия в размере 440.30 руб.
НДС 0</t>
  </si>
  <si>
    <t xml:space="preserve">Комиссия за обработку документов, переданных по системе "СНГБ Онлайн бизнес" за проведение платежей за 10.12.2020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</si>
  <si>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счетов № 3842060/19, 3842060/20 от 09.12.2020 пополнение л/с для работы с инф. услугами ООО "Хэдхантер". В том числе НДС 20.00 % - 329.00 р.</t>
  </si>
  <si>
    <t xml:space="preserve">Оплата за услуги охраны за сентябрь, октябрь, ноябрь по Договору № 3430204692 от 19.03.2018 г. В том числе НДС 20.00 % - 1020.00 р.</t>
  </si>
  <si>
    <t xml:space="preserve">Оплата по счету № АС-4129 от 26.11.2020 г. за товарСумма 4900-00Без налога (НДС)</t>
  </si>
  <si>
    <t xml:space="preserve">Оплата по счету № АС-4149 от 02.12.2020 за замену ветрового стекла Сумма 6000-00 Без налога (НДС)</t>
  </si>
  <si>
    <t xml:space="preserve">Оплата по счету №АС-3732 от 03.09.2020г. за замену ветрового стекла Сумма 7200-00 Без налога (НДС)</t>
  </si>
  <si>
    <t xml:space="preserve">ветровое стекло ск.236 сч.АС-3942 от 15.10.2020г. НДС не облагается.</t>
  </si>
  <si>
    <t xml:space="preserve">Оплата по счету № АС-4128 от 26.11.2020 г. за товарСумма 10400-00Без налога (НДС)</t>
  </si>
  <si>
    <t xml:space="preserve">Оплата по счету № АС-4126 от 25.11.2020 г. за замену ветрового стекла Сумма 17000-00 Без налога (НДС)</t>
  </si>
  <si>
    <t xml:space="preserve">Оплата по счету NАС-4173 от 09.12.2020. Без налога (НДС)</t>
  </si>
  <si>
    <t xml:space="preserve">Расч.по б/к межд-х пл.систем:ООО "Автостекло", Лаборатория Автостекла, г. Тюмень, ул.Лопарева 83,оф.1 В сумме 20540.00 руб. Удержана комиссия в размере 349.18 руб.
НДС 0</t>
  </si>
  <si>
    <t xml:space="preserve">Оплата за замену автостекла по заказу клиента №АС-4161, АС-4073, АС-4074, АС-4075, АС-4127, АС-4112, АС-4135, АС-4134, АС-4133, АС-4141 НДС не облагается.</t>
  </si>
  <si>
    <t xml:space="preserve">Оплата по счетам №АС-3270 от 20.05.20,№3289,3290 от 23.05.20,№3331 от 03.06.20,№3526 от 16.07.20,№3574 от 30.07.20 за замену ветрового стекла Сумма 36300-00 Без налога (НДС)</t>
  </si>
  <si>
    <t xml:space="preserve">Комиссия за обработку документов, переданных по системе "СНГБ Онлайн бизнес" за проведение платежей за 11.12.2020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</si>
  <si>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автостёкла по акту сверки. НДС не облагается</t>
  </si>
  <si>
    <t xml:space="preserve">Оплата по счету №АС-3166 от 26.03.2020г. за ремонт ветрового стекла Сумма 800-00 Без налога (НДС)</t>
  </si>
  <si>
    <t xml:space="preserve">Счет № АС-4175 от 09.12.2020 VIN SALRA2BK5HA043097, без налога (НДС)</t>
  </si>
  <si>
    <t xml:space="preserve">Оплата по счету № АС-3967 от 20.10.2020 г. за замену ветрового стекла Сумма 7500-00 Без налога (НДС)</t>
  </si>
  <si>
    <t xml:space="preserve">Расч.по б/к межд-х пл.систем:ООО "Автостекло", Лаборатория Автостекла, г. Тюмень, ул.Лопарева 83,оф.1 В сумме 18700.00 руб. Удержана комиссия в размере 317.90 руб.
НДС 0</t>
  </si>
  <si>
    <t xml:space="preserve">Оплата по счетам №АС-3954,АС-3957,АС-4057,АС-4159 за изготовление,замену и установку стекла Сумма 38500-00 Без налога (НДС)</t>
  </si>
  <si>
    <t xml:space="preserve">Оплата по счету 4183 от 11.12.20г, за техническое обслуживание автотранспорта. Без НДС</t>
  </si>
  <si>
    <t xml:space="preserve">Общество с ограниченной ответственностью "НЕТТКОМ"</t>
  </si>
  <si>
    <t xml:space="preserve">Оплата по сч. № АС-04 от 14.12.2020 г. за стекло 8V5845099JNVB. НДС не облагается.</t>
  </si>
  <si>
    <t xml:space="preserve">Комиссия за обработку документов, переданных по системе "СНГБ Онлайн бизнес" за проведение платежей за 14.12.2020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</si>
  <si>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договору № 63-5-56-6600/19Д от 01.10.2019 г. за природный газ оплата за ноябрь 2020 г. В том числе НДС 20.00 % - 577.23 р.</t>
  </si>
  <si>
    <t xml:space="preserve">Оплата по договору № 63-5-56-6600/19Д от 01.10.2019 г. за природный газ предоплата за декабрь 2020 г. В том числе НДС 20.00 % - 948.03 р.</t>
  </si>
  <si>
    <t xml:space="preserve">ООО "ТРАНССВЯЗЬ"</t>
  </si>
  <si>
    <t xml:space="preserve">Оплата по счету № ЦБ-23180 от 11.12.2020 г. за радиостанции В том числе НДС 20.00 % - 2900.00 р.</t>
  </si>
  <si>
    <t xml:space="preserve">Оплата по счету № 6419 от 10.12.2020 г. за расходные материалы. НДС не облагается</t>
  </si>
  <si>
    <t xml:space="preserve">оплата по счету № 1703 от 19.11.2020 г. В том числе НДС 20.00 % - 16666.67 р.</t>
  </si>
  <si>
    <t xml:space="preserve">Оплата за замену стекла по заказу клиента №АС-4050. Сумма 3600,00 руб. НДС не облагается.</t>
  </si>
  <si>
    <t xml:space="preserve">ООО "РИФ-ИНВЕСТ"</t>
  </si>
  <si>
    <t xml:space="preserve">Оплата по счету АС-4182 от 10/12/2020 за товар Сумма 9500-00 Без налога (НДС)</t>
  </si>
  <si>
    <t xml:space="preserve">Оплата по счету №АС-4000, 4042, 4101, 4164 от 05.12.20 за срезку и вклейку стекол,. НДС не облагается</t>
  </si>
  <si>
    <t xml:space="preserve">Расч.по б/к межд-х пл.систем:ООО "Автостекло", Лаборатория Автостекла, г. Тюмень, ул.Лопарева 83,оф.1 В сумме 31800.00 руб. Удержана комиссия в размере 540.60 руб.
НДС 0</t>
  </si>
  <si>
    <t xml:space="preserve">ООО "ТЕЛЕКС"</t>
  </si>
  <si>
    <t xml:space="preserve"> Оплата по счету № 202031 от 01.11.2020 года за пуско-наладочные работы (подключение интернета). НДС не облагается</t>
  </si>
  <si>
    <t xml:space="preserve">Комиссия за обработку документов, переданных по системе "СНГБ Онлайн бизнес" за проведение платежей за 15.12.2020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</si>
  <si>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сч. № 927092697от 14.12.2020 г. заказ 704526846,  договор №22127114858 от 27.11.2014 г  В том числе НДС 20.00 % - 7078.34 р.</t>
  </si>
  <si>
    <t xml:space="preserve">Оплата по счету №АС-3367 от 10.06.2020 г. Без НДС</t>
  </si>
  <si>
    <t xml:space="preserve">Оплата по счету №АС-3482 от 06.07.2020 г. Без НДС</t>
  </si>
  <si>
    <t xml:space="preserve">Оплата по счету №АС-3386 от 15.06.2020 г. Без НДС</t>
  </si>
  <si>
    <t xml:space="preserve">Расч.по б/к межд-х пл.систем:ООО "Автостекло", Лаборатория Автостекла, г. Тюмень, ул.Лопарева 83,оф.1 В сумме 1550.00 руб. Удержана комиссия в размере 26.35 руб.
НДС 0</t>
  </si>
  <si>
    <t xml:space="preserve">Оплата по счету №АС-3366 от 10.06.2020 г. Без НДС</t>
  </si>
  <si>
    <t xml:space="preserve">Оплата по счету №АС-4167 от 29.08.2020 г. Без НДС</t>
  </si>
  <si>
    <t xml:space="preserve">Оплата по счету №АС-3384 от 15.06.2020 г. Без НДС</t>
  </si>
  <si>
    <t xml:space="preserve">Индивидуальный предприниматель МЕТЕЕВ РАШИД АБДУЛМУТАЛИМОВИЧ</t>
  </si>
  <si>
    <t xml:space="preserve">Оплата согласно счета № АС-4195 от 14.12.2020г. НДС не облагается.</t>
  </si>
  <si>
    <t xml:space="preserve">Расч.по б/к межд-х пл.систем:ООО "Автостекло", Лаборатория Автостекла, г. Тюмень, ул.Лопарева 83,оф.1 В сумме 1200.00 руб. Удержана комиссия в размере 20.40 руб.
НДС 0</t>
  </si>
  <si>
    <t xml:space="preserve">Оплата по счету №АС-4163 от 06.12.2020 за замену ветрового (заднего) стекла на а/м Chery TiggoСумма 1900-00Без налога (НДС)</t>
  </si>
  <si>
    <t xml:space="preserve">ИНДИВИДУАЛЬНЫЙ ПРЕДПРИНИМАТЕЛЬ ЯКОВЛЕВ СЕРГЕЙ СЕРГЕЕВИЧ</t>
  </si>
  <si>
    <t xml:space="preserve">Оплату по счету АС-4200 от 16.12.2020 за стекло лобовое на а/м KIA CEED 2017 гв (обогрев щеток, датчик дождя). НДС не облагается</t>
  </si>
  <si>
    <t xml:space="preserve">Оплата по счету №АС-4180 от 10.12.2020 за замену ветрового стекла на а/м GW Hover H5 2011Сумма 6300-00Без налога (НДС)</t>
  </si>
  <si>
    <t xml:space="preserve">Оплата по счету № АС-4189 от 12.12.2020. Сумма 6300-00 руб.  Без налога (НДС)</t>
  </si>
  <si>
    <t xml:space="preserve">Оплата по счету № АС-4197 от 15.12.2020г за замену ветрового стекла Сумма 6400-00 Без налога (НДС)</t>
  </si>
  <si>
    <t xml:space="preserve">Оплата  за товар по сч. №АС -4196 от 15.12.2020 г. Сумма 10200-00 Без налога (НДС)</t>
  </si>
  <si>
    <t xml:space="preserve">По решению о взыскании № 17590 от 15.12.2020 на основании ст.46 НК РФ от 31.07.1998г. № 146-ФЗ</t>
  </si>
  <si>
    <t xml:space="preserve"> По решению о взыскании № 17590 от 15.12.2020 на основании ст.46 НК РФ от 31.07.1998г. № 146-ФЗ</t>
  </si>
  <si>
    <t xml:space="preserve">Оплата по счету № АС-4199 от 16.12.2020. Сумма 6500-00 руб.  Без налога (НДС)</t>
  </si>
  <si>
    <t xml:space="preserve">Расч.по б/к межд-х пл.систем:ООО "Автостекло", Лаборатория Автостекла, г. Тюмень, ул.Лопарева 83,оф.1 В сумме 20050.00 руб. Удержана комиссия в размере 340.85 руб.
НДС 0</t>
  </si>
  <si>
    <t xml:space="preserve">Расч.по б/к межд-х пл.систем:ООО "Автостекло", Лаборатория Автостекла, г. Тюмень, ул.Лопарева 83,оф.1 В сумме 800.00 руб. Удержана комиссия в размере 13.60 руб.
НДС 0</t>
  </si>
  <si>
    <t xml:space="preserve">Оплата по счету № АС-3979 от 23.10.2020 г. за ремонт ветрового стекла Сумма 1000-00 Без налога (НДС)</t>
  </si>
  <si>
    <t xml:space="preserve">Оплата по счетам № АС4192 от 12.12.2020г.,№АС-3659 от 17.08.2020г., №АС-3411 от 22.06.20, №АС-3583 от 06.07.20. без НДС</t>
  </si>
  <si>
    <t xml:space="preserve">Оплата по счету № АС-4186 от 11.12.2020г., за автозапчасти. НДС не облагается</t>
  </si>
  <si>
    <t xml:space="preserve">Оплата по счетам №4193 от 12.12.2020, 4194 от 14.12.2020, замена ветрового стекла Сумма 16800-00 Без налога (НДС)</t>
  </si>
  <si>
    <t xml:space="preserve">Оплата процентов по договору займа № 286 от 13 ноября 2020 года НДС не облагается</t>
  </si>
  <si>
    <t xml:space="preserve">Плата за пакет "Межбанки — без комиссии"</t>
  </si>
  <si>
    <t xml:space="preserve">serviceFee</t>
  </si>
  <si>
    <t xml:space="preserve">Плата за услугу Оповещение об операциях</t>
  </si>
  <si>
    <t xml:space="preserve">АО "ТИНЬКОФФ БАНК"</t>
  </si>
  <si>
    <t xml:space="preserve">Плата за обслуживание счета</t>
  </si>
  <si>
    <t xml:space="preserve">regularFee</t>
  </si>
  <si>
    <t xml:space="preserve">Сч.АС-4091 от 19.11.2020 за услуги по замене лобового стекла Cerato КЦС027774 поз.№1, без налога (НДС)</t>
  </si>
  <si>
    <t xml:space="preserve">Оплата  за товар по сч. №АС -4139 от 28.11.2020 г. Сумма 2000-00 Без налога (НДС)</t>
  </si>
  <si>
    <t xml:space="preserve">Оплата по счету № АС-4181 от 10.12.2020г., за замену автостекла. НДС не облагается</t>
  </si>
  <si>
    <t xml:space="preserve">Оплата за установку автостекол. Сумма 10500-00 Без налога (НДС)</t>
  </si>
  <si>
    <t xml:space="preserve">Оплата за установку автостекол. Сумма 22000-00 Без налога (НДС)</t>
  </si>
  <si>
    <t xml:space="preserve">Расч.по б/к межд-х пл.систем:ООО "Автостекло", Лаборатория Автостекла, г. Тюмень, ул.Лопарева 83,оф.1 В сумме 26650.00 руб. Удержана комиссия в размере 453.05 руб.
НДС 0</t>
  </si>
  <si>
    <t xml:space="preserve">Оплата по счету №749 от 09.09.2019 ; №302 от 06.04.2020 ; №3394 от 20.05.2020 . Без налога (НДС)</t>
  </si>
  <si>
    <t xml:space="preserve">ОАО "ЭЙ ДЖИ СИ БСЗ"</t>
  </si>
  <si>
    <t xml:space="preserve">Оплата по счету № 927092721  от 17.12.2020 года  за стекла . В т.ч. НДС 20% - 149316.86 руб</t>
  </si>
  <si>
    <t xml:space="preserve">Комиссия за обработку документов, переданных по системе "СНГБ Онлайн бизнес" за проведение платежей за 22.12.2020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</si>
  <si>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ИП Подкосова Ю.В.</t>
  </si>
  <si>
    <t xml:space="preserve">Оплата по счету № 939 от 16.12.2020 г . НДС не облагается</t>
  </si>
  <si>
    <t xml:space="preserve">Оплата по счету № 1079 от 21.12.2020 г. за автопарфюм. НДС не облагается</t>
  </si>
  <si>
    <t xml:space="preserve">Оплата по счету № 100735339577 за услуги   связи за ноябрь 2020 г лицевой счет 627189085 В том числе НДС 20.00 % - 1116.82 р.</t>
  </si>
  <si>
    <t xml:space="preserve">Оплата  по договору № 08ООЭ0012672 за отпущенную электроэнергию (г.Тюмень, ул. Лопарева, д.83) за Шихшабекова К.И. В том числе НДС 20.00 % - 2599.02 р.</t>
  </si>
  <si>
    <t xml:space="preserve">Оплата по счету № 6567 от 17.12.2020 г. НДС не облагается</t>
  </si>
  <si>
    <t xml:space="preserve">Оплата по счету № 6292 от 16.12.2020 г за Бор FG 701 L НДС не облагается</t>
  </si>
  <si>
    <t xml:space="preserve">Оплата по счету № 296 от 15.12.2020 г. В том числе НДС 20.00 % - 3921.33 р.</t>
  </si>
  <si>
    <t xml:space="preserve">Оплата по сч. № 927092747 от 21.12.2020 г. заказ 704531759,  по сч № 927092745 от 21.12.2020 заказ 704531346  договор №22127114858 от 27.11.2014 г  В том числе НДС 20.00 % - 10534.31 р.</t>
  </si>
  <si>
    <t xml:space="preserve">Расч.по б/к межд-х пл.систем:ООО "Автостекло", Лаборатория Автостекла, г. Тюмень, ул.Лопарева 83,оф.1 В сумме 4900.00 руб. Удержана комиссия в размере 83.30 руб.
НДС 0</t>
  </si>
  <si>
    <t xml:space="preserve">За замену стекла НДС не облагается.</t>
  </si>
  <si>
    <t xml:space="preserve">Оплата по счетам: № АС-4187 от 12.12.2020, № АС-4188 от 12.12.2020г. за ТМЦ Сумма 10900-00 Без налога (НДС)</t>
  </si>
  <si>
    <t xml:space="preserve">Оплата счета №АС-4206 от 17.12.2020г. НДС не облагается</t>
  </si>
  <si>
    <t xml:space="preserve">Гос. пошлина за включение в реестр залогового имущества  по договору микрозайма № 286 от 13 ноября 2020 года. НДС не облагается</t>
  </si>
  <si>
    <t xml:space="preserve">Комиссия за обработку документов, переданных по системе "СНГБ Онлайн бизнес" за проведение платежей за 23.12.2020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</si>
  <si>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услуги по автоматическому контролю технических средств охраны и реагированию  по Договору № 3430206993 от 24.11.2020 г. за период с 24.11.20 по 31.12.20 г. В том числе НДС 20.00 % - 469.93 р.</t>
  </si>
  <si>
    <t xml:space="preserve">ИП Яковлев Сергей Сергеевич</t>
  </si>
  <si>
    <t xml:space="preserve">Возврат излишне уплаченной суммы. НДС не облагается</t>
  </si>
  <si>
    <t xml:space="preserve">Оплата по счету № 306 от 22.12.2020 г. В том числе НДС 20.00 % - 1422.07 р.</t>
  </si>
  <si>
    <t xml:space="preserve">Страховое акционерное общество "РЕСО-Гарантия"</t>
  </si>
  <si>
    <t xml:space="preserve">Оплата по счету АС-4201 от 17.12.2020 НДС не обл</t>
  </si>
  <si>
    <t xml:space="preserve">Оплата по счету №АС-4155 от 04.12.2020 за замену ветрового (заднего) стекла на а/м Chery TiggoСумма 1900-00Без налога (НДС)</t>
  </si>
  <si>
    <t xml:space="preserve">Оплата за замену автостекла по заказу клиента № АС-4208 от 18.12.2020г.,  НДС нет.</t>
  </si>
  <si>
    <t xml:space="preserve">по сч. ас-4185 от 11,12,20 за установку стекла. НДС не облагается</t>
  </si>
  <si>
    <t xml:space="preserve">Оплата по счету №АС-4016 от 01.11.2020 г. Сумма 6500,00 руб. НДС не облагается.</t>
  </si>
  <si>
    <t xml:space="preserve">УФК по Тюменской области (Администрация Тюменского муниципального района, МАОУ Кулаковская СОШ)</t>
  </si>
  <si>
    <t xml:space="preserve">0702,244,000,8,50400(ЛСАУ1055016МАОУ)Оплата за замену лобового стекла по сч.АС-4184 от 11.12.2020 г,сог.дог.26 от 11.12.2020 г. Без НДС</t>
  </si>
  <si>
    <t xml:space="preserve">Оплата по сч. №АС-4202,4177  от 09-17.12.2020г. за стекло Сумма 12400-00 Без налога (НДС)</t>
  </si>
  <si>
    <t xml:space="preserve">Расч.по б/к межд-х пл.систем:ООО "Автостекло", Лаборатория Автостекла, г. Тюмень, ул.Лопарева 83,оф.1 В сумме 18400.00 руб. Удержана комиссия в размере 312.80 руб.
НДС 0</t>
  </si>
  <si>
    <t xml:space="preserve">Оплата по счету № 927092761 от 23,12.2020 года, В т.ч. НДС 20% - 515.21 руб</t>
  </si>
  <si>
    <t xml:space="preserve">Оплата по счету № АС-4209 от 18.12.2020 г. за ремонт ветрового стекла Сумма 1600-00 Без налога (НДС)</t>
  </si>
  <si>
    <t xml:space="preserve">Сч.АС-4148 от 03.12.2020 за услуги по полировке стекла Forester РАД0006492 поз.№1, без налога (НДС)</t>
  </si>
  <si>
    <t xml:space="preserve">Индивидуальный предприниматель Девятков Виктор Павлович</t>
  </si>
  <si>
    <t xml:space="preserve">Оплата за ветровое стекло по счету №АС-4225 от 24.12.2020г. Сумма 8600-00 Без налога (НДС)</t>
  </si>
  <si>
    <t xml:space="preserve">ООО Агентство по землеустройству "Велес"</t>
  </si>
  <si>
    <t xml:space="preserve">Оплата за замену автостекла по заказу №АС-4224 Сумма 9200-00 Без налога (НДС)</t>
  </si>
  <si>
    <t xml:space="preserve">ООО "ТЭСС СИБИРЬ"</t>
  </si>
  <si>
    <t xml:space="preserve">Оплата Кт задолженности за тмц Сумма 10000-00 Без налога (НДС)</t>
  </si>
  <si>
    <t xml:space="preserve">Комиссия за обработку документов, переданных по системе "СНГБ Онлайн бизнес" за проведение платежей за 25.12.2020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</si>
  <si>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услуги по ведению бухгалтерского учета. НДС не облагается</t>
  </si>
  <si>
    <t xml:space="preserve">Оплата за оказание юридических услуг по договору за январь 2021 года. НДС не облагается</t>
  </si>
  <si>
    <t xml:space="preserve">Оплата за оказание юридических услуг в судебном процессе. НДС не облагается</t>
  </si>
  <si>
    <t xml:space="preserve">Оплата по счету № 1703 от 19.11.2020 г. В том числе НДС 20.00 % - 16666.67 р.</t>
  </si>
  <si>
    <t xml:space="preserve">Оплата по счету N АС-4213 от 21.12.2020, за ремонт стекла. Сумма 700-00 Без налога (НДС)</t>
  </si>
  <si>
    <t xml:space="preserve">Оплата за замену автостекла по заказу клиента № АС-4179 от 10.12.2020 года.  НДС не облагается.</t>
  </si>
  <si>
    <t xml:space="preserve">Расч.по б/к межд-х пл.систем:ООО "Автостекло", Лаборатория Автостекла, г. Тюмень, ул.Лопарева 83,оф.1 В сумме 11900.00 руб. Удержана комиссия в размере 202.30 руб.
НДС 0</t>
  </si>
  <si>
    <t xml:space="preserve">Засорин Сергей Викторович (ИП) р/с 40802810359430007494 в Ф-Л ЗАПАДНО-СИБИРСКИЙ ПАО БАНКА "ФК ОТКРЫТИЕ" г Ханты-Мансийск</t>
  </si>
  <si>
    <t xml:space="preserve">Оплата за замену автостекла по заказу клиента №АС-4170, АС-4191, АС-4198, АС-4211, АС-4216 НДС не облагается.</t>
  </si>
  <si>
    <t xml:space="preserve">Оплата по счету 4230 от 25.12.20г, за техническое обслуживание автотранспорта. Без НДС</t>
  </si>
  <si>
    <t xml:space="preserve">Комиссия за обработку документов, переданных по системе "СНГБ Онлайн бизнес" за проведение платежей за 28.12.2020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</si>
  <si>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по счету № Э-7744 от 04.12.2020 г. НДС не облагается</t>
  </si>
  <si>
    <t xml:space="preserve">Оплата по счету № ЦБ-2690 от 17.11.2020 г. предоплата за размещение информации на сайте avtostekla72.ru  за декабрь 2020 г. НДС не облагается</t>
  </si>
  <si>
    <t xml:space="preserve">Оплата по сч. № 927092802 от 28.12.2020 г. заказ 704535372,  договор №22127114858 от 27.11.2014 г.  В том числе НДС 20.00 % - 1378.87 р.</t>
  </si>
  <si>
    <t xml:space="preserve">Оплата по счету № 6728от 28.12.2020 г. НДС не облагается</t>
  </si>
  <si>
    <t xml:space="preserve">ООО "СтройПроектСервис"</t>
  </si>
  <si>
    <t xml:space="preserve">Оплата по сч № АС-4204 от 17.12.2020 за установку ветрового стекла Сумма 5950-00 Без налога (НДС)</t>
  </si>
  <si>
    <t xml:space="preserve">Оплата по счету № АС-4218 от 23.12.2020. Сумма 6100-00 руб.  Без налога (НДС)</t>
  </si>
  <si>
    <t xml:space="preserve">По счету № АС-4210 от 18 декабря 2020 года за автостекло. НДС не облагается</t>
  </si>
  <si>
    <t xml:space="preserve">Оплата по счету № АС-4222 от 23.12.2020. Сумма 7000-00 руб.  Без налога (НДС)</t>
  </si>
  <si>
    <t xml:space="preserve">Оплата по счету № АС-4164 за товар Сумма 7200-00 Без налога (НДС)</t>
  </si>
  <si>
    <t xml:space="preserve">Расч.по б/к межд-х пл.систем:ООО "Автостекло", Лаборатория Автостекла, г. Тюмень, ул.Лопарева 83,оф.1 В сумме 29000.00 руб. Удержана комиссия в размере 493 руб.
НДС 0</t>
  </si>
  <si>
    <t xml:space="preserve">Оплата за замену автостекла по заказу клиента №АС-4227 от 24.12.2020 г. Договор №09/10/2020/УС от 10.09.2020 г. Сумма 62500-00 Без налога (НДС)</t>
  </si>
  <si>
    <t xml:space="preserve">Оплата по счету № 927092798 от 28.12.2020 года, В т.ч. НДС 20% — 9 682,13 руб.</t>
  </si>
  <si>
    <t xml:space="preserve">Комиссия за обработку документов, переданных по системе "СНГБ Онлайн бизнес" за проведение платежей за 29.12.2020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</si>
  <si>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замену ветрового стекла, по счёту №АС-4168 от 07.12.2020г. Сумма 1400-00 Без налога (НДС)</t>
  </si>
  <si>
    <t xml:space="preserve">Оплата по счетам №АС-3616 от 07.08.2020 г.за замену ветрового стекла Сумма 1900-00 Без налога (НДС)</t>
  </si>
  <si>
    <t xml:space="preserve">Расч.по б/к межд-х пл.систем:ООО "Автостекло", Лаборатория Автостекла, г. Тюмень, ул.Лопарева 83,оф.1 В сумме 4400.00 руб. Удержана комиссия в размере 74.80 руб.
НДС 0</t>
  </si>
  <si>
    <t xml:space="preserve">Оплата по счетам №АС-2053 от 15.04.2019 г.за замену ветрового стекла Сумма 4900-00 Без налога (НДС)</t>
  </si>
  <si>
    <t xml:space="preserve">ИП Иващенко Родион Романович</t>
  </si>
  <si>
    <t xml:space="preserve">Оплата за замену автостекла по заказу клиента № АС-4231 Без НДС</t>
  </si>
  <si>
    <t xml:space="preserve">Оплата по счету № АС-3949 от 17.10.2020 года за ТМЦ. НДС не облагается.</t>
  </si>
  <si>
    <t xml:space="preserve">Оплата по счету №4200 от 18.12.2020 . Без налога (НДС)</t>
  </si>
  <si>
    <t xml:space="preserve">Департамент финансов Тюменской области (ГАУК ТО "ТМПО")</t>
  </si>
  <si>
    <t xml:space="preserve">0801,244,000,8,50400(ЛС000151161ТМПО)Предоплата 100%. Оплата по сч.№ АС-4212 от 21.12.2020г Стекло лобовое с обогревом зоны зеркал, дог. № 751 от 21.12.2020г МкимС (225) Без НДС</t>
  </si>
  <si>
    <t xml:space="preserve">Комиссия за обработку документов, переданных по системе "СНГБ Онлайн бизнес" за проведение платежей за 30.12.2020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</si>
  <si>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сервис отслеживания комментариев (номер счета - CLPWI30508) по счету № 7471 от 30.12.2020 г. НДС не облагается</t>
  </si>
  <si>
    <t xml:space="preserve">Оплата по счету № 048 от 28.12.2020 г. за рекламные услуги. НДС не облагается</t>
  </si>
  <si>
    <t xml:space="preserve">Акционерное общество "Энергосбытовая компания "Восток"</t>
  </si>
  <si>
    <t xml:space="preserve">Оплата по договору № 12672 от 05.04.2017 г. за отпущенную электроэнергию (г.Тюмень, ул. Лопарева, д.83) за Шихшабекова К.И. В том числе НДС 20.00 % - 1039.61 р.</t>
  </si>
  <si>
    <t xml:space="preserve">Оплата по счету № 2020-115 от 30.10.2020 г за размещение рекламы. НДС не облагается</t>
  </si>
  <si>
    <t xml:space="preserve">Оплата по счету № 1110 от 30.11.2020 г. Размещение рекламной информации на р/станциях Авторадио и Рекорд. НДС не облагается</t>
  </si>
  <si>
    <t xml:space="preserve">Оплата по счету № 278 от 28.12.2020 г . за рекламные услуги. НДС не облагается</t>
  </si>
  <si>
    <t xml:space="preserve">оплата по счету № 4078 от 17.11.20 за доставку НДС не облагается</t>
  </si>
  <si>
    <t xml:space="preserve">Оплата по счету № АС4221 от 23.12.2020г. без НДС</t>
  </si>
  <si>
    <t xml:space="preserve">Оплата по счету № АС-4243 от 30.12.2020 за ремонт ветрового стекла  Сумма 1700-00 Без налога (НДС)</t>
  </si>
  <si>
    <t xml:space="preserve">Оплата по счету № АС-4241 за товар Без налога (НДС)</t>
  </si>
  <si>
    <t xml:space="preserve">Оплата за замену стекла по счету № АС-3965 от 21.10.2020г. (11/0)  НДС не облагается</t>
  </si>
  <si>
    <t xml:space="preserve">Оплата по счету № АС-4229 от 25.12.2020г. за ТМЦ Сумма 4950-00 Без налога (НДС)</t>
  </si>
  <si>
    <t xml:space="preserve">Оплата по сч.№ АС-4217 от 22.12.20 за запчасти Сумма 5600-00 Без налога (НДС)</t>
  </si>
  <si>
    <t xml:space="preserve">Оплата по счету № АС-4215 от 22.12.2020г., за замену автостекла. НДС не облагается</t>
  </si>
  <si>
    <t xml:space="preserve">Оплата за монтаж стекла по сч АС-4219 от 23,12,2020 В том числе НДС 20%, 1333.33 руб.</t>
  </si>
  <si>
    <t xml:space="preserve">Оплата по сч. № АС-4245 от 30.12.2020г. НДС не облагается.</t>
  </si>
  <si>
    <t xml:space="preserve">КРИВОШЕИНА КСЕНИЯ СЕРГЕЕВНА (ИП) Р/С 40802810338350001098</t>
  </si>
  <si>
    <t xml:space="preserve">оплата счета№ АС-4248 ОТ 30.12.2020. НДС не облагается</t>
  </si>
  <si>
    <t xml:space="preserve">Расч.по б/к межд-х пл.систем:ООО "Автостекло", Лаборатория Автостекла, г. Тюмень, ул.Лопарева 83,оф.1 В сумме 21500.00 руб. Удержана комиссия в размере 365.50 руб.
НДС 0</t>
  </si>
  <si>
    <t xml:space="preserve">запчасти и ремонт по сч ас-4246 от 30/12/2020 НДС не облагается</t>
  </si>
  <si>
    <t xml:space="preserve">Комиссия за обработку документов, переданных по системе "СНГБ Онлайн бизнес" за проведение платежей за 31.12.2020 г. Согласно реестров обработанных документов и утв. тарифов АО БАНК "СНГБ" от 27.12.2012 г.В соответствии с Дог.Об электр.обмене информацией № ОБ-101/ТФ от 2018.12.05.
Без НДС.</t>
  </si>
  <si>
    <t xml:space="preserve">Оплата за размещение рекламных материалов на корме автобусов по договору за ноябрь 2020 г. НДС не облагается</t>
  </si>
  <si>
    <t xml:space="preserve">Оплата по счетам № АС-4192 от 12.12.2020г., № АС-4226 от 24.12.2020 и № АС-4235 от 28.12.2020г.  без НДС</t>
  </si>
  <si>
    <t xml:space="preserve">Расч.по б/к межд-х пл.систем:ООО "Автостекло", Лаборатория Автостекла, г. Тюмень, ул.Лопарева 83,оф.1 В сумме 9000.00 руб. Удержана комиссия в размере 153 руб.
НДС 0</t>
  </si>
  <si>
    <t xml:space="preserve">ООО ПМК "ПОЛИМЕР"</t>
  </si>
  <si>
    <t xml:space="preserve">п от 30.12.2020г (за Стекло ветровое на а/м; установка), о счету № АС-4247 НДС не облагается.</t>
  </si>
  <si>
    <t xml:space="preserve">ПСБ 1</t>
  </si>
  <si>
    <t xml:space="preserve">ООО "БАЗИС-МОТОРС"</t>
  </si>
  <si>
    <t xml:space="preserve">Оплата по счету № ЛА-10071 от 26.02.2024г. за полировку ветрового стекла на а/м Changan CS35PLUS MCA Tech 1.4 DCT Красный № б/н VIN LS5A3DKR7RA967398 Сумма 5000-00 Без налога (НДС)</t>
  </si>
  <si>
    <t xml:space="preserve">Индивидуальный Предприниматель Засорин Сергей Викторович</t>
  </si>
  <si>
    <t xml:space="preserve">Оплата за замену автостекла по заказу клиента №ЛА-10055, 10078, 10073, 10074, 10075, 10090, 10089 НДС не облагается</t>
  </si>
  <si>
    <t xml:space="preserve">Оплата по сч. № ЛА-10107 от 01.03.2024г. НДС не облагается.</t>
  </si>
  <si>
    <t xml:space="preserve">ООО "ЭРИДАН" р/с 40702810901240002218 в Ф-Л ЗАПАДНО-СИБИРСКИЙ ПАО БАНКА "ФК ОТКРЫТИЕ" г Ханты-Мансийск</t>
  </si>
  <si>
    <t xml:space="preserve">Оплата по акту сверки на 01.03.2024 ( полировка стекла).НДС не облагается.</t>
  </si>
  <si>
    <t xml:space="preserve">ООО "ПРЕДПРИЯТИЕ "СТРОЙКОМПЛЕКТ"</t>
  </si>
  <si>
    <t xml:space="preserve">Оплата по счету № ЛА-10064  от 26.02.2024гБез налога (НДС)</t>
  </si>
  <si>
    <t xml:space="preserve">УРАЛЬСКИЙ Ф-Л ПАО "ПРОМСВЯЗЬБАНК"</t>
  </si>
  <si>
    <t xml:space="preserve">Погашение начисленных процентов по к/д № 72-30740/0002/23 от 14.09.2023г. согласно условиям Общих положений к Кредитному договору.</t>
  </si>
  <si>
    <t xml:space="preserve">ПСБ 2</t>
  </si>
  <si>
    <t xml:space="preserve">ООО"ДЕЛОВЫЕ ЛИНИИ"</t>
  </si>
  <si>
    <t xml:space="preserve">Оплата за услуги по организации доставки груза из Иркутска и страхованию по счету №24-00581045246 от 29.02.2024 В том числе НДС 20% 365,50</t>
  </si>
  <si>
    <t xml:space="preserve">Возврат заёмных средств по беспроцентному договору займа от 11.09.2023, НДС не облагается</t>
  </si>
  <si>
    <t xml:space="preserve">ООО "ЛАБОРАТОРИЯ АВТОСТЕКЛА"</t>
  </si>
  <si>
    <t xml:space="preserve">Перевод денежных средств между собственными расчетными счетами, НДС не облагается.</t>
  </si>
  <si>
    <t xml:space="preserve">Возврат заёмных средств по беспроцентному договору займа от 11.09.2023, НДС не облагается.</t>
  </si>
  <si>
    <t xml:space="preserve">Возмещение средств ТСП. Удержана комиссия: 310.50 руб.</t>
  </si>
  <si>
    <t xml:space="preserve">Комиссия за зачисление безналичных и наличных денежных средств на счет в валюте Российской Федерации</t>
  </si>
  <si>
    <t xml:space="preserve">Возмещение средств ТСП. Удержана комиссия: 474.30 руб.</t>
  </si>
  <si>
    <t xml:space="preserve">Возмещение средств ТСП. Удержана комиссия: 20.70 руб.</t>
  </si>
  <si>
    <t xml:space="preserve">КОЗЛОВ СТАНИСЛАВ ВИКТОРОВИЧ</t>
  </si>
  <si>
    <t xml:space="preserve">Предоставление заёмных средств по беспроцентному договору займа от 11.09.2023</t>
  </si>
  <si>
    <t xml:space="preserve">incomePeople</t>
  </si>
  <si>
    <t xml:space="preserve">Зарплата согласно реестру №66 от 22.02.2024</t>
  </si>
  <si>
    <t xml:space="preserve">salary</t>
  </si>
  <si>
    <t xml:space="preserve">За техническое обслуживание по акут сверки НДС не облагается</t>
  </si>
  <si>
    <t xml:space="preserve">contragentPeople</t>
  </si>
  <si>
    <t xml:space="preserve">ООО "АВТОТРЕЙД-ЕКБ"</t>
  </si>
  <si>
    <t xml:space="preserve">Предоплата за автостекла по счету № ЕК00113050 от 08.08.22 (код клиента FB6683) В т.ч. НДС 20% - 5 000 руб.</t>
  </si>
  <si>
    <t xml:space="preserve">Зачисление средств по терминалам эквайринга от 01.03.2024. Без НДС</t>
  </si>
  <si>
    <t xml:space="preserve">ООО "ФИНАНС КОНСАЛТИНГ"</t>
  </si>
  <si>
    <t xml:space="preserve">Оплата счёта № 71 от 31.01.2024 г. за услуги по ведению бухгалтерского учета за январь 2024 г. НДС не облагается</t>
  </si>
  <si>
    <t xml:space="preserve">Пополнение по операции СБП 4032381571. Терминал Laboratoria Avtostekla</t>
  </si>
  <si>
    <t xml:space="preserve">Плата за пополнение по операции СБП 4032381571. Терминал Laboratoria Avtostekla</t>
  </si>
  <si>
    <t xml:space="preserve">fee</t>
  </si>
  <si>
    <t xml:space="preserve">Возмещение средств ТСП. Удержана комиссия: 590.40 руб.</t>
  </si>
  <si>
    <t xml:space="preserve">Возмещение средств ТСП. Удержана комиссия: 365.40 руб.</t>
  </si>
  <si>
    <t xml:space="preserve">Зачисление средств по терминалам эквайринга от 02.03.2024. Без НДС</t>
  </si>
  <si>
    <t xml:space="preserve">Пополнение по операции СБП 4037187403. Терминал Laboratoria Avtostekla</t>
  </si>
  <si>
    <t xml:space="preserve">Плата за пополнение по операции СБП 4037187403. Терминал Laboratoria Avtostekla</t>
  </si>
  <si>
    <t xml:space="preserve">КОЗЛОВ СТАНИСЛАВ</t>
  </si>
  <si>
    <t xml:space="preserve">Возврат заёмных средств по беспроцентному договору займа от 11.09.2023 НДС не облагается</t>
  </si>
  <si>
    <t xml:space="preserve">Пополнение по операции СБП 4037898771. Терминал Laboratoria Avtostekla</t>
  </si>
  <si>
    <t xml:space="preserve">Плата за пополнение по операции СБП 4037898771. Терминал Laboratoria Avtostekla</t>
  </si>
  <si>
    <t xml:space="preserve">Возмещение средств ТСП. Удержана комиссия: 195.30 руб.</t>
  </si>
  <si>
    <t xml:space="preserve">Возмещение средств ТСП. Удержана комиссия: 178.20 руб.</t>
  </si>
  <si>
    <t xml:space="preserve">Зачисление средств по терминалам эквайринга от 03.03.2024. Без НДС</t>
  </si>
  <si>
    <t xml:space="preserve">Пополнение по операции СБП 4042634332. Терминал Laboratoria Avtostekla</t>
  </si>
  <si>
    <t xml:space="preserve">Плата за пополнение по операции СБП 4042634332. Терминал Laboratoria Avtostekla</t>
  </si>
  <si>
    <t xml:space="preserve">Пополнение по операции СБП 4043123114. Терминал Laboratoria Avtostekla</t>
  </si>
  <si>
    <t xml:space="preserve">Плата за пополнение по операции СБП 4043123114. Терминал Laboratoria Avtostekla</t>
  </si>
  <si>
    <t xml:space="preserve">Пополнение по операции СБП 4043547408. Терминал Laboratoria Avtostekla</t>
  </si>
  <si>
    <t xml:space="preserve">Плата за пополнение по операции СБП 4043547408. Терминал Laboratoria Avtostekla</t>
  </si>
  <si>
    <t xml:space="preserve">ООО "АВТОМАГ"</t>
  </si>
  <si>
    <t xml:space="preserve">Оплата по счету№ЛА-10099  от 29.02.2024г  замена ветрового стекла на а/м   Сумма 2800-00 Без налога (НДС)</t>
  </si>
  <si>
    <t xml:space="preserve">АО "ЭЙ ДЖИ СИ БСЗ"</t>
  </si>
  <si>
    <t xml:space="preserve">Оплата за автостекла по акту сверки к договору № 221271201166 от 11.11.2020 г.% 47423.40</t>
  </si>
  <si>
    <t xml:space="preserve">Оплата за услуги по организации доставки ВОЗДУХА из Москвы и страхованию по счету №24-00665011115 от 01.03.2024 В том числе НДС 20% 41.50</t>
  </si>
  <si>
    <t xml:space="preserve">Оплата за услуги по организации доставки груза из Москвы и страхованию по счету №24-00661172815 от 01.03.2024 В том числе НДС 20% 497,34</t>
  </si>
  <si>
    <t xml:space="preserve">ООО "ГлобусТрансАвто"</t>
  </si>
  <si>
    <t xml:space="preserve">Оплата по счету № ЛА-10122 от 03.02.24 замена ветрового стекла.Сумма 3500-00Без налога (НДС)</t>
  </si>
  <si>
    <t xml:space="preserve">ООО "БАЗИС-СЕРВИС"</t>
  </si>
  <si>
    <t xml:space="preserve">Оплата по счету № ЛА-10088 от 28.02.2024г. за замену ветрового стекла на а/м Сумма 2800-00 Без налога (НДС)</t>
  </si>
  <si>
    <t xml:space="preserve">Фиксированная комиссия за подключение услуги "Быстрое зачисление" на терминале(ах) эквайринга. Без НДС.</t>
  </si>
  <si>
    <t xml:space="preserve">Возмещение средств ТСП. Удержана комиссия: 616.50 руб.</t>
  </si>
  <si>
    <t xml:space="preserve">Возмещение средств ТСП. Удержана комиссия: 38.70 руб.</t>
  </si>
  <si>
    <t xml:space="preserve">Возмещение средств ТСП. Удержана комиссия: 31.50 руб.</t>
  </si>
  <si>
    <t xml:space="preserve">Зачисление средств по терминалам эквайринга от 04.03.2024. Без НДС</t>
  </si>
  <si>
    <t xml:space="preserve">Оплата за автостекла по акту сверки к договору № 221271201166 от 11.11.2020 г. . В т.ч. НДС 20% — 10 000 руб</t>
  </si>
  <si>
    <t xml:space="preserve">Пополнение по операции СБП 4048054178. Терминал Laboratoria Avtostekla</t>
  </si>
  <si>
    <t xml:space="preserve">Плата за пополнение по операции СБП 4048054178. Терминал Laboratoria Avtostekla</t>
  </si>
  <si>
    <t xml:space="preserve">ООО "МОБИСКАР АВТОГЛАСС"</t>
  </si>
  <si>
    <t xml:space="preserve">Оплата за установку автостекол.Сумма 31950-00Без налога (НДС)</t>
  </si>
  <si>
    <t xml:space="preserve">ОБЩЕСТВО С ОГРАНИЧЕННОЙ ОТВЕТСТВЕННОСТЬЮ "БАЗИС-МОТОРС" Р/С 40702810738320004220</t>
  </si>
  <si>
    <t xml:space="preserve">Оплата по счету № ЛА-9976 от 12.02.2024г. за замену ветрового стекла на а/м GEELY TUGELLA FLAGSHIP 2.0T AT (4WD) Серый № Х645ЕО72 VIN L6T7852D0ND010906 Сумма 3000-00 Без налога (НДС)</t>
  </si>
  <si>
    <t xml:space="preserve">Индивидуальный предприниматель Стрельцов Григорий Дмитриевич</t>
  </si>
  <si>
    <t xml:space="preserve">Оплата по счету № ЛА-910087 от 28.02.2024г. (запчасти) без НДС</t>
  </si>
  <si>
    <t xml:space="preserve">ОБЩЕСТВО С ОГРАНИЧЕННОЙ ОТВЕТСТВЕННОСТЬЮ "БИГ-СТРОЙ" Р/С 40702810138290003964</t>
  </si>
  <si>
    <t xml:space="preserve">Оплата по счету№393 от 05.03.2024г. за боковое стелко ГаЗель. НДС не облагается</t>
  </si>
  <si>
    <t xml:space="preserve">ООО "ТЮМЕНЬАВТОЛАЙН"</t>
  </si>
  <si>
    <t xml:space="preserve">Оплата по счету № ЛА-10118 от 03.03.2024г. (292) НДС не облагается.</t>
  </si>
  <si>
    <t xml:space="preserve">ФИЛИАЛ АО "МОСТОСТРОЙ-11" ТФ "МОСТООТРЯД-36"</t>
  </si>
  <si>
    <t xml:space="preserve">По счетам№ ЛА-9975 от 12.02.2024г.№ ЛА-9984, ЛА-9985 от 13.02.2024г.Замена ветрового стекла Без налога (НДС)</t>
  </si>
  <si>
    <t xml:space="preserve">ООО "БАЗИС ТЮМЕНЬ"</t>
  </si>
  <si>
    <t xml:space="preserve">Оплата по счету ЛА-10100 от 29.02.23 за замену ветрового стекла на а/м Сумма 5000-00 Без налога (НДС)</t>
  </si>
  <si>
    <t xml:space="preserve">Предоплата за автостекла по счету № ЕК00113050 от 08.08.22 (код клиента FB6683)% 5000.00</t>
  </si>
  <si>
    <t xml:space="preserve">ООО "ПК СтройКомплект"</t>
  </si>
  <si>
    <t xml:space="preserve">Оплата по счету ЛА-10132 от 05.03.2024г. за замену ветрового стекла Сумма 4000-00 Без налога (НДС)</t>
  </si>
  <si>
    <t xml:space="preserve">Оплата по счету № ЛА-10103 от 29.02.2024г. за замену ветрового стекла на а/м Сумма 2800-00 Без налога (НДС)</t>
  </si>
  <si>
    <t xml:space="preserve">Оплата по счету № ЛА-10054 от 23.02.2024г. за замену ветрового стекла на а/м Сумма 2800-00 Без налога (НДС)</t>
  </si>
  <si>
    <t xml:space="preserve">ИНДИВИДУАЛЬНЫЙ ПРЕДПРИНИМАТЕЛЬ БАДРЕТДИНОВ ГАБДИНУР ГАБДУЛХАНОВИЧ</t>
  </si>
  <si>
    <t xml:space="preserve">Оплата по счету № ЛА-10076, 10077 от 27.02.2024г. за услуги замены ветрового стекла  Сумма 6800-00 Без налога (НДС)</t>
  </si>
  <si>
    <t xml:space="preserve">Комиссия за прием и исполнение электронных платежных поручений за 04.03.2024 по р/с 40702810905000058435. Без НДС.</t>
  </si>
  <si>
    <t xml:space="preserve">АО "Салаватстекло"</t>
  </si>
  <si>
    <t xml:space="preserve">Предоплата за автостекла КАВЗ-4238 по счету № 02/2024-274154 от 22.02.2024 В том числе НДС 20% 8068.80</t>
  </si>
  <si>
    <t xml:space="preserve">Возмещение средств ТСП. Удержана комиссия: 136.80 руб.</t>
  </si>
  <si>
    <t xml:space="preserve">Возмещение средств ТСП. Удержана комиссия: 151.20 руб.</t>
  </si>
  <si>
    <t xml:space="preserve">ИП Платонова Марина Павловна</t>
  </si>
  <si>
    <t xml:space="preserve">За расходные материалы по счету № 171 от 26 февраля 2024 г. НДС не облагается</t>
  </si>
  <si>
    <t xml:space="preserve">Зачисление средств по терминалам эквайринга от 05.03.2024. Без НДС</t>
  </si>
  <si>
    <t xml:space="preserve">Пополнение по операции СБП 4050854904. Терминал Laboratoria Avtostekla</t>
  </si>
  <si>
    <t xml:space="preserve">Плата за пополнение по операции СБП 4050854904. Терминал Laboratoria Avtostekla</t>
  </si>
  <si>
    <t xml:space="preserve">Пополнение по операции СБП 4051488013. Терминал Laboratoria Avtostekla</t>
  </si>
  <si>
    <t xml:space="preserve">Плата за пополнение по операции СБП 4051488013. Терминал Laboratoria Avtostekla</t>
  </si>
  <si>
    <t xml:space="preserve">Пополнение по операции СБП 4051536130. Терминал Laboratoria Avtostekla</t>
  </si>
  <si>
    <t xml:space="preserve">Плата за пополнение по операции СБП 4051536130. Терминал Laboratoria Avtostekla</t>
  </si>
  <si>
    <t xml:space="preserve">Пополнение по операции СБП 4052625781. Терминал Laboratoria Avtostekla</t>
  </si>
  <si>
    <t xml:space="preserve">Плата за пополнение по операции СБП 4052625781. Терминал Laboratoria Avtostekla</t>
  </si>
  <si>
    <t xml:space="preserve">Пополнение по операции СБП 4052652612. Терминал Laboratoria Avtostekla</t>
  </si>
  <si>
    <t xml:space="preserve">Плата за пополнение по операции СБП 4052652612. Терминал Laboratoria Avtostekla</t>
  </si>
  <si>
    <t xml:space="preserve">Пополнение по операции СБП 4052772187. Терминал Laboratoria Avtostekla</t>
  </si>
  <si>
    <t xml:space="preserve">Плата за пополнение по операции СБП 4052772187. Терминал Laboratoria Avtostekla</t>
  </si>
  <si>
    <t xml:space="preserve">Пополнение по операции СБП 4052849402. Терминал Laboratoria Avtostekla</t>
  </si>
  <si>
    <t xml:space="preserve">Плата за пополнение по операции СБП 4052849402. Терминал Laboratoria Avtostekla</t>
  </si>
  <si>
    <t xml:space="preserve">Оплата по Сч.№ ЛА-10029 от 20.02.2024г., за замену ветрового стекла на Toyota Land Cruiser 200 (АИ-95) с011св72,в рамках исполнения контракта № 11-ДГС/23/СУБ от 26.05.2023 г.Без налога (НДС)</t>
  </si>
  <si>
    <t xml:space="preserve">Оплата по Сч.№ ЛА-10026 от 20.02.2024г., за замену ветрового стекла на Автомобиль грузовой-Бортовой Mitsubishi L-200 2.4 с688уе72,в рамках исполнения контракта № 11-ДГС/23/СУБ от 26.05.2023 г.Без налога (НДС)</t>
  </si>
  <si>
    <t xml:space="preserve">Михалевич Андрей Александрович</t>
  </si>
  <si>
    <t xml:space="preserve">Оплата за информационные услуги Сумма 20000-00 Без налога (НДС)</t>
  </si>
  <si>
    <t xml:space="preserve">ООО "ЕВРАКОМ"</t>
  </si>
  <si>
    <t xml:space="preserve">Оплата по счёту ЛА-10050 от 22.02.24.  НДС не облагается</t>
  </si>
  <si>
    <t xml:space="preserve">ООО "ЭГФ"</t>
  </si>
  <si>
    <t xml:space="preserve">Оплата по счету № 392 от 04.03.2024 за замену ветрового стекла на а/м Great Wall Wingle.НДС не облагается.</t>
  </si>
  <si>
    <t xml:space="preserve">ПАО "Ростелеком"</t>
  </si>
  <si>
    <t xml:space="preserve">За Тюм-Кург.филиал. Расчет по счету N ЛА-10046 от 22.02.2024 Не облагается НДС</t>
  </si>
  <si>
    <t xml:space="preserve">ООО "ЭРГЛАСС"</t>
  </si>
  <si>
    <t xml:space="preserve">Предоплата за автостекло Infiniti QX60 по счету № 1586 от 06 марта 2024 г В том числе НДС 20% 974.67</t>
  </si>
  <si>
    <t xml:space="preserve">Перевод денежных средств между собственными расчетными счетами, НДС не облагается</t>
  </si>
  <si>
    <t xml:space="preserve">ООО "ТЮМЕНЬРЕМТЕХПРЕД 2"</t>
  </si>
  <si>
    <t xml:space="preserve">Оплата по счету №ЛА-10120 от 03.03 2024 г. услуги по ремонту Сумма 5000-00 Без налога (НДС)</t>
  </si>
  <si>
    <t xml:space="preserve">Оплата по счету № ЛА-10108 от 01.03.2024г. за замену ветрового стекла на а/м Сумма 2800-00 Без налога (НДС)</t>
  </si>
  <si>
    <t xml:space="preserve">Оплата по счету № ЛА-10109 от 01.03.2024г. за замену ветрового стекла на а/м Сумма 2800-00 Без налога (НДС)</t>
  </si>
  <si>
    <t xml:space="preserve">Оплата по счету № ЛА-10110 от 01.03.2024г. за замену ветрового стекла на а/м Сумма 2800-00 Без налога (НДС)</t>
  </si>
  <si>
    <t xml:space="preserve">Оплата по счету № ЛА-10111 от 01.03.2024г. за замену ветрового стекла на а/м Сумма 2800-00 Без налога (НДС)</t>
  </si>
  <si>
    <t xml:space="preserve">Комиссия за прием и исполнение электронных платежных поручений за 05.03.2024 по р/с 40702810905000058435. Без НДС.</t>
  </si>
  <si>
    <t xml:space="preserve">ООО "АВТОТРЕЙД-НСК"</t>
  </si>
  <si>
    <t xml:space="preserve">Предоплата за автостекло по счёту № 0324874 от 06.03.24 В том числе НДС 20% 1542.50</t>
  </si>
  <si>
    <t xml:space="preserve">ООО "АВТОЛИДЕР"</t>
  </si>
  <si>
    <t xml:space="preserve">Оплата за автостекла по счёт № 46 от 16.01.24% 12500.00</t>
  </si>
  <si>
    <t xml:space="preserve">Возмещение средств ТСП. Удержана комиссия: 150.30 руб.</t>
  </si>
  <si>
    <t xml:space="preserve">Возмещение средств ТСП. Удержана комиссия: 69.30 руб.</t>
  </si>
  <si>
    <t xml:space="preserve">Возмещение средств ТСП. Удержана комиссия: 144.00 руб.</t>
  </si>
  <si>
    <t xml:space="preserve">ООО "АЗС-Н1"</t>
  </si>
  <si>
    <t xml:space="preserve">Оплата за ГСМ по договору № СНК-69/21 от 11 марта 2021 г. В т.ч. НДС 20% — 2 500 руб</t>
  </si>
  <si>
    <t xml:space="preserve">Казначейство России (ФНС России)</t>
  </si>
  <si>
    <t xml:space="preserve">Единый налоговый платеж (аренда март 2024)</t>
  </si>
  <si>
    <t xml:space="preserve">tax</t>
  </si>
  <si>
    <t xml:space="preserve">Козлов Виктор Васильевич</t>
  </si>
  <si>
    <t xml:space="preserve">Оплата аренды ТС по Договору аренды техники № 8 от 01.10.2023 г. за март 2024 г. НДС не облагается</t>
  </si>
  <si>
    <t xml:space="preserve">Пополнение по операции СБП 4056327209. Терминал Laboratoria Avtostekla</t>
  </si>
  <si>
    <t xml:space="preserve">Плата за пополнение по операции СБП 4056327209. Терминал Laboratoria Avtostekla</t>
  </si>
  <si>
    <t xml:space="preserve">ООО РЕСКОМ - ТЮМЕНЬ</t>
  </si>
  <si>
    <t xml:space="preserve">Оплата по счету №ЛА-10130 от 05.03.2024  Сумма 3500-00 руб. Без налога (НДС)</t>
  </si>
  <si>
    <t xml:space="preserve">ООО "РА "СИБЭЛКОМ"</t>
  </si>
  <si>
    <t xml:space="preserve">Предоплата за размещение рекламы на экранах в марте 2024 г. по счету № 23058041 от 29 февраля 2024 г. НДС не облагается</t>
  </si>
  <si>
    <t xml:space="preserve">Департамент финансов Тюменской области (ГАУ ТО "ОЦПР")</t>
  </si>
  <si>
    <t xml:space="preserve">0707,244,000,8,50400(ЛС001051160ОЦПР)(ОБ) За замену ветрового автостекла на а/м FORD TRANSIT по счету №384 от 05.03.2024г. дог. №012/24 от 15.02.2024г. (225) Без НДС</t>
  </si>
  <si>
    <t xml:space="preserve">Оплата по счету№ЛА-9981  от 13.02.2024г  замена ветрового стекла на а/м   Сумма 10500-00 Без налога (НДС)</t>
  </si>
  <si>
    <t xml:space="preserve">Оплата по счету№ЛА-9931  от 04.02.2024г  замена ветрового стекла на а/м   Сумма 9900-00 Без налога (НДС)</t>
  </si>
  <si>
    <t xml:space="preserve">Оплата по счету№ЛА-10028  от 20.02.2024г  замена ветрового стекла на а/м   Сумма 9900-00 Без налога (НДС)</t>
  </si>
  <si>
    <t xml:space="preserve">Оплата по счету№ЛА-10104  от 01.03.2024г  замена ветрового стекла на а/м   Сумма 9900-00 Без налога (НДС)</t>
  </si>
  <si>
    <t xml:space="preserve">Оплата по счету№ЛА-9947  от 15.02.2024г  замена ветрового стекла на а/м   Сумма 8900-00 Без налога (НДС)</t>
  </si>
  <si>
    <t xml:space="preserve">Индивидуальный предприниматель МЫСОВСКИХ ОКСАНА СЕРГЕЕВНА</t>
  </si>
  <si>
    <t xml:space="preserve">По договору оказания услуг. За установку стекла. НДС не облагается</t>
  </si>
  <si>
    <t xml:space="preserve">Оплата по счету № ЛА-10121 от 03.03.2024г. за замену ветрового стекла на а/м Сумма 2800-00 Без налога (НДС)</t>
  </si>
  <si>
    <t xml:space="preserve">Комиссия за прием и исполнение электронных платежных поручений за 06.03.2024 по р/с 40702810905000058435. Без НДС.</t>
  </si>
  <si>
    <t xml:space="preserve">ПОПОВ|ЕВГЕНИЙ|ОЛЕГОВИЧ</t>
  </si>
  <si>
    <t xml:space="preserve">Платеж СБП</t>
  </si>
  <si>
    <t xml:space="preserve">Возмещение средств ТСП. Удержана комиссия: 406.80 руб.</t>
  </si>
  <si>
    <t xml:space="preserve">Возмещение средств ТСП. Удержана комиссия: 176.85 руб.</t>
  </si>
  <si>
    <t xml:space="preserve">Плата за дополнительный пакет по терминалам эквайринга</t>
  </si>
  <si>
    <t xml:space="preserve">Зачисление средств по терминалам эквайринга от 07.03.2024. Без НДС</t>
  </si>
  <si>
    <t xml:space="preserve">Перевод средств по договору 7025731238 от 19.10.2020г. (Laboratoria Avtostekla) по Реестру операций от 06.03.2024. Сумма комиссии 861 руб. 30 коп., НДС не облагается.</t>
  </si>
  <si>
    <t xml:space="preserve">Возмещение средств ТСП. Удержана комиссия: 108.00 руб.</t>
  </si>
  <si>
    <t xml:space="preserve">Возмещение средств ТСП. Удержана комиссия: 132.30 руб.</t>
  </si>
  <si>
    <t xml:space="preserve">Зачисление средств по терминалам эквайринга от 08.03.2024. Без НДС</t>
  </si>
  <si>
    <t xml:space="preserve">Погашение задолженности по кредиту</t>
  </si>
  <si>
    <t xml:space="preserve">creditPaymentOuter</t>
  </si>
  <si>
    <t xml:space="preserve">Возмещение средств ТСП. Удержана комиссия: 240.30 руб.</t>
  </si>
  <si>
    <t xml:space="preserve">Возмещение средств ТСП. Удержана комиссия: 366.30 руб.</t>
  </si>
  <si>
    <t xml:space="preserve">Зачисление средств по терминалам эквайринга от 09.03.2024. Без НДС</t>
  </si>
  <si>
    <t xml:space="preserve">Зачисление средств по терминалам эквайринга от 10.03.2024. Без НДС</t>
  </si>
  <si>
    <t xml:space="preserve">Пополнение по операции СБП 4079574519. Терминал Laboratoria Avtostekla</t>
  </si>
  <si>
    <t xml:space="preserve">Плата за пополнение по операции СБП 4079574519. Терминал Laboratoria Avtostekla</t>
  </si>
  <si>
    <t xml:space="preserve">обслуживание/услуги/реклама/коммуналка/логистика/еда/аренда</t>
  </si>
  <si>
    <t xml:space="preserve">фейки/возраты/налоги/суды/пошлины/представит/</t>
  </si>
  <si>
    <t xml:space="preserve">банки/зарплата/инвестиции/дивиденды/займы</t>
  </si>
  <si>
    <t xml:space="preserve">эквайринг</t>
  </si>
  <si>
    <t xml:space="preserve">стекла/товар/расходники/хознужды/оборудование</t>
  </si>
  <si>
    <t xml:space="preserve">СБП</t>
  </si>
  <si>
    <t xml:space="preserve">для СНГБ (формулы)</t>
  </si>
  <si>
    <t xml:space="preserve">для сервиса</t>
  </si>
  <si>
    <t xml:space="preserve">связь, интернет, фискальный накопитель, ЭЦП</t>
  </si>
  <si>
    <t xml:space="preserve">охрана, страхование</t>
  </si>
  <si>
    <t xml:space="preserve">юридич, консалтинговые услуги, найм персонала, обучение</t>
  </si>
  <si>
    <t xml:space="preserve">обслуживание авто и гсм</t>
  </si>
  <si>
    <t xml:space="preserve">инвестиции, разработка</t>
  </si>
  <si>
    <t xml:space="preserve">инвестиции</t>
  </si>
  <si>
    <t xml:space="preserve">для офиса</t>
  </si>
  <si>
    <t xml:space="preserve">оборудование и оргтехника</t>
  </si>
  <si>
    <t xml:space="preserve">представительские</t>
  </si>
  <si>
    <t xml:space="preserve">налоги, пошлины</t>
  </si>
  <si>
    <t xml:space="preserve">суды</t>
  </si>
  <si>
    <t xml:space="preserve">фейк</t>
  </si>
  <si>
    <t xml:space="preserve">еда</t>
  </si>
  <si>
    <t xml:space="preserve">ф-л</t>
  </si>
  <si>
    <t xml:space="preserve">М</t>
  </si>
  <si>
    <t xml:space="preserve">Игорь</t>
  </si>
  <si>
    <t xml:space="preserve">Toyota RAV 4</t>
  </si>
  <si>
    <t xml:space="preserve">аванс </t>
  </si>
  <si>
    <t xml:space="preserve">космофен</t>
  </si>
  <si>
    <t xml:space="preserve">12 шт.</t>
  </si>
  <si>
    <t xml:space="preserve">Владислав</t>
  </si>
  <si>
    <t xml:space="preserve">Алла</t>
  </si>
  <si>
    <t xml:space="preserve">Toyota Camry 50</t>
  </si>
  <si>
    <t xml:space="preserve">сотрудникам</t>
  </si>
  <si>
    <t xml:space="preserve">Вода</t>
  </si>
  <si>
    <t xml:space="preserve">Менделеевская</t>
  </si>
  <si>
    <t xml:space="preserve">Вера</t>
  </si>
  <si>
    <t xml:space="preserve">парфюм 2 шт.</t>
  </si>
  <si>
    <t xml:space="preserve">телефон</t>
  </si>
  <si>
    <t xml:space="preserve">Максим К.</t>
  </si>
  <si>
    <t xml:space="preserve">пленка</t>
  </si>
  <si>
    <t xml:space="preserve">ост. Пленка</t>
  </si>
  <si>
    <t xml:space="preserve">ост.</t>
  </si>
  <si>
    <t xml:space="preserve">Сергей </t>
  </si>
  <si>
    <t xml:space="preserve">ГСМ и жидкости</t>
  </si>
  <si>
    <t xml:space="preserve">Ханты Ивеко</t>
  </si>
  <si>
    <t xml:space="preserve">ГСМ </t>
  </si>
  <si>
    <t xml:space="preserve">разработка</t>
  </si>
  <si>
    <t xml:space="preserve">Дизайн-Сервис</t>
  </si>
  <si>
    <t xml:space="preserve">наклейки</t>
  </si>
  <si>
    <t xml:space="preserve">Ceddy</t>
  </si>
  <si>
    <t xml:space="preserve">irbis</t>
  </si>
  <si>
    <t xml:space="preserve">Caddy</t>
  </si>
  <si>
    <t xml:space="preserve">Виктор В.</t>
  </si>
  <si>
    <t xml:space="preserve">Corolla 180 заднее</t>
  </si>
  <si>
    <t xml:space="preserve">вк</t>
  </si>
  <si>
    <t xml:space="preserve">Армен (Ишханыч)</t>
  </si>
  <si>
    <t xml:space="preserve">МТС</t>
  </si>
  <si>
    <t xml:space="preserve">трекинг Caddy</t>
  </si>
  <si>
    <t xml:space="preserve">Кирилл</t>
  </si>
  <si>
    <t xml:space="preserve">Effect</t>
  </si>
  <si>
    <t xml:space="preserve">Атол</t>
  </si>
  <si>
    <t xml:space="preserve">клей</t>
  </si>
  <si>
    <t xml:space="preserve">тонировка Александр</t>
  </si>
  <si>
    <t xml:space="preserve">зад Corolla 180</t>
  </si>
  <si>
    <t xml:space="preserve">зад Hyundai</t>
  </si>
  <si>
    <t xml:space="preserve">полоса Hyundai</t>
  </si>
  <si>
    <t xml:space="preserve">Виктор</t>
  </si>
  <si>
    <t xml:space="preserve">Матвей</t>
  </si>
  <si>
    <t xml:space="preserve">Toyota RAV4</t>
  </si>
  <si>
    <t xml:space="preserve">Toyota LC200</t>
  </si>
  <si>
    <t xml:space="preserve">Евгений</t>
  </si>
  <si>
    <t xml:space="preserve"> декабрь</t>
  </si>
  <si>
    <t xml:space="preserve">ЕН</t>
  </si>
  <si>
    <t xml:space="preserve">экспедирование</t>
  </si>
  <si>
    <t xml:space="preserve">командировочные Ханты</t>
  </si>
  <si>
    <t xml:space="preserve">Антон В.</t>
  </si>
  <si>
    <t xml:space="preserve">декабрь</t>
  </si>
  <si>
    <t xml:space="preserve">Даниил</t>
  </si>
  <si>
    <t xml:space="preserve">ВВ</t>
  </si>
  <si>
    <t xml:space="preserve">Кузов Маркет</t>
  </si>
  <si>
    <t xml:space="preserve">клей 20 шт.</t>
  </si>
  <si>
    <t xml:space="preserve">Лариса</t>
  </si>
  <si>
    <t xml:space="preserve">кредит</t>
  </si>
  <si>
    <t xml:space="preserve">Банк</t>
  </si>
  <si>
    <t xml:space="preserve">бритвочки, полимер</t>
  </si>
  <si>
    <t xml:space="preserve">Миша Курган</t>
  </si>
  <si>
    <t xml:space="preserve">Артем</t>
  </si>
  <si>
    <t xml:space="preserve">Почта России</t>
  </si>
  <si>
    <t xml:space="preserve">Володя</t>
  </si>
  <si>
    <t xml:space="preserve">Людмила</t>
  </si>
  <si>
    <t xml:space="preserve"> Outbak о/щ ДД</t>
  </si>
  <si>
    <t xml:space="preserve">Mazda CX 5</t>
  </si>
  <si>
    <t xml:space="preserve">бокса</t>
  </si>
  <si>
    <t xml:space="preserve">БОКС</t>
  </si>
  <si>
    <t xml:space="preserve">инженерная. 18</t>
  </si>
  <si>
    <t xml:space="preserve">бытовая химия, посуда</t>
  </si>
  <si>
    <t xml:space="preserve">туал. Бум, полотенца</t>
  </si>
  <si>
    <t xml:space="preserve">Влад, Артем</t>
  </si>
  <si>
    <t xml:space="preserve">ост. Ноябрь</t>
  </si>
  <si>
    <t xml:space="preserve">шлифовальный круг</t>
  </si>
  <si>
    <t xml:space="preserve">Макс Д.</t>
  </si>
  <si>
    <t xml:space="preserve">ТО, страховка</t>
  </si>
  <si>
    <t xml:space="preserve">техосмотр</t>
  </si>
  <si>
    <t xml:space="preserve">Honda CR-V</t>
  </si>
  <si>
    <t xml:space="preserve">ВАЗ 2123</t>
  </si>
  <si>
    <t xml:space="preserve">Тоболжанов</t>
  </si>
  <si>
    <t xml:space="preserve">FF  п/о ДД</t>
  </si>
  <si>
    <t xml:space="preserve">Даня</t>
  </si>
  <si>
    <t xml:space="preserve">sika</t>
  </si>
  <si>
    <t xml:space="preserve">авторазбор</t>
  </si>
  <si>
    <t xml:space="preserve">lex 570 поводок</t>
  </si>
  <si>
    <t xml:space="preserve">аквапель Avensis</t>
  </si>
  <si>
    <t xml:space="preserve">компенсация за сломанную ручку</t>
  </si>
  <si>
    <t xml:space="preserve">2123 заднее</t>
  </si>
  <si>
    <t xml:space="preserve">стакан. Однор.</t>
  </si>
  <si>
    <t xml:space="preserve">мешки мусорн.</t>
  </si>
  <si>
    <t xml:space="preserve">петрович СибАгро</t>
  </si>
  <si>
    <t xml:space="preserve">крышка L200</t>
  </si>
  <si>
    <t xml:space="preserve">клей Solo 12 шт.</t>
  </si>
  <si>
    <t xml:space="preserve">ИП Засорин</t>
  </si>
  <si>
    <t xml:space="preserve">Faw 1041</t>
  </si>
  <si>
    <t xml:space="preserve">Mercedes ML 166</t>
  </si>
  <si>
    <t xml:space="preserve">Армен</t>
  </si>
  <si>
    <t xml:space="preserve">ВАЗ 2121</t>
  </si>
  <si>
    <t xml:space="preserve">Волга боковое</t>
  </si>
  <si>
    <t xml:space="preserve">ВАЗ 2121 шелк</t>
  </si>
  <si>
    <t xml:space="preserve">Ваз 2123 заднее</t>
  </si>
  <si>
    <t xml:space="preserve">Ларгус с полсой</t>
  </si>
  <si>
    <t xml:space="preserve">КМК завод</t>
  </si>
  <si>
    <t xml:space="preserve">диски полир.</t>
  </si>
  <si>
    <t xml:space="preserve">бонусы</t>
  </si>
  <si>
    <t xml:space="preserve">Hyunday Solaris</t>
  </si>
  <si>
    <t xml:space="preserve">Евгений К</t>
  </si>
  <si>
    <t xml:space="preserve">день рождение</t>
  </si>
  <si>
    <t xml:space="preserve">Виктор Валентинович</t>
  </si>
  <si>
    <t xml:space="preserve">Cerato II</t>
  </si>
  <si>
    <t xml:space="preserve">запчасти и расходники</t>
  </si>
  <si>
    <t xml:space="preserve">Cаddy</t>
  </si>
  <si>
    <t xml:space="preserve">P21W</t>
  </si>
  <si>
    <t xml:space="preserve">Hummer Н2</t>
  </si>
  <si>
    <t xml:space="preserve">Центр проф патологии</t>
  </si>
  <si>
    <t xml:space="preserve">аквапель</t>
  </si>
  <si>
    <t xml:space="preserve">Январь</t>
  </si>
  <si>
    <t xml:space="preserve">комиссия</t>
  </si>
  <si>
    <t xml:space="preserve">Сбербанк</t>
  </si>
  <si>
    <t xml:space="preserve">перевод</t>
  </si>
  <si>
    <t xml:space="preserve">Максим Д</t>
  </si>
  <si>
    <t xml:space="preserve">Д/р</t>
  </si>
  <si>
    <t xml:space="preserve">боковое Сандеро</t>
  </si>
  <si>
    <t xml:space="preserve">пожарка Тобольск</t>
  </si>
  <si>
    <t xml:space="preserve">Subaru Outbek</t>
  </si>
  <si>
    <t xml:space="preserve">Сибмаш (1900) + Паше (100)</t>
  </si>
  <si>
    <t xml:space="preserve">Multivan</t>
  </si>
  <si>
    <t xml:space="preserve">6 шт. Solo</t>
  </si>
  <si>
    <t xml:space="preserve">ВК</t>
  </si>
  <si>
    <t xml:space="preserve">Sandero 2011 </t>
  </si>
  <si>
    <t xml:space="preserve">Байкал-Сервис</t>
  </si>
  <si>
    <t xml:space="preserve">Артём</t>
  </si>
  <si>
    <t xml:space="preserve">на карту 8000+7000</t>
  </si>
  <si>
    <t xml:space="preserve">нет в кассе</t>
  </si>
  <si>
    <t xml:space="preserve">получал дважды на ГСМ</t>
  </si>
  <si>
    <t xml:space="preserve">для Паши Б.</t>
  </si>
  <si>
    <t xml:space="preserve">потери</t>
  </si>
  <si>
    <t xml:space="preserve">мошенники</t>
  </si>
  <si>
    <t xml:space="preserve">запрос автору </t>
  </si>
  <si>
    <t xml:space="preserve">по каену</t>
  </si>
  <si>
    <t xml:space="preserve">Шашлыкофф</t>
  </si>
  <si>
    <t xml:space="preserve">Шаурма</t>
  </si>
  <si>
    <t xml:space="preserve">Пежо 307 дд ромб</t>
  </si>
  <si>
    <t xml:space="preserve">Tiggo заднее Т11</t>
  </si>
  <si>
    <t xml:space="preserve">Паша</t>
  </si>
  <si>
    <t xml:space="preserve">стекло трактор</t>
  </si>
  <si>
    <t xml:space="preserve">товарные</t>
  </si>
  <si>
    <t xml:space="preserve">ИП Сулаев</t>
  </si>
  <si>
    <t xml:space="preserve">в счет долга сделали трактор Сибмашу 2 стекла (8700+2500)</t>
  </si>
  <si>
    <t xml:space="preserve">КМК</t>
  </si>
  <si>
    <t xml:space="preserve">переработки</t>
  </si>
  <si>
    <t xml:space="preserve">ремонт п/о IX 35</t>
  </si>
  <si>
    <t xml:space="preserve">Виктор В. </t>
  </si>
  <si>
    <t xml:space="preserve">ФасТранс</t>
  </si>
  <si>
    <t xml:space="preserve">ИП Лукина</t>
  </si>
  <si>
    <t xml:space="preserve">дивиденды</t>
  </si>
  <si>
    <t xml:space="preserve">Степанов Н.</t>
  </si>
  <si>
    <t xml:space="preserve">Влад</t>
  </si>
  <si>
    <t xml:space="preserve">Mers Sprinter 2006</t>
  </si>
  <si>
    <t xml:space="preserve">бокс</t>
  </si>
  <si>
    <t xml:space="preserve">Витязь</t>
  </si>
  <si>
    <t xml:space="preserve">Возврат покупателю</t>
  </si>
  <si>
    <t xml:space="preserve">Kia Rio зад</t>
  </si>
  <si>
    <t xml:space="preserve">молдинг</t>
  </si>
  <si>
    <t xml:space="preserve">на Магирус</t>
  </si>
  <si>
    <t xml:space="preserve">лампы и скотч двустор.</t>
  </si>
  <si>
    <t xml:space="preserve">Логан</t>
  </si>
  <si>
    <t xml:space="preserve">Ваз 2121</t>
  </si>
  <si>
    <t xml:space="preserve">Priora заднее</t>
  </si>
  <si>
    <t xml:space="preserve">12 шт клей</t>
  </si>
  <si>
    <t xml:space="preserve">залоги</t>
  </si>
  <si>
    <t xml:space="preserve">возврат залог</t>
  </si>
  <si>
    <t xml:space="preserve">вывоз ТБО</t>
  </si>
  <si>
    <t xml:space="preserve">вывоз мусора в Тобольске</t>
  </si>
  <si>
    <t xml:space="preserve">Игорь и Владислав</t>
  </si>
  <si>
    <t xml:space="preserve">Владимир Влад</t>
  </si>
  <si>
    <t xml:space="preserve">Corolla 120</t>
  </si>
  <si>
    <t xml:space="preserve">Транспорт ЛА</t>
  </si>
  <si>
    <t xml:space="preserve">поездка в Тобольск (Ивеко)</t>
  </si>
  <si>
    <t xml:space="preserve">поездка в Тобольск</t>
  </si>
  <si>
    <t xml:space="preserve">Данил</t>
  </si>
  <si>
    <t xml:space="preserve">Виктор В</t>
  </si>
  <si>
    <t xml:space="preserve">Granta заднее sed</t>
  </si>
  <si>
    <t xml:space="preserve">молдинг на Приору</t>
  </si>
  <si>
    <t xml:space="preserve">Matiz заднее</t>
  </si>
  <si>
    <t xml:space="preserve">ИП Давыдов</t>
  </si>
  <si>
    <t xml:space="preserve">клей космофен</t>
  </si>
  <si>
    <t xml:space="preserve">клей канцел.</t>
  </si>
  <si>
    <t xml:space="preserve">амортизатор BMW</t>
  </si>
  <si>
    <t xml:space="preserve">крыша-панорама Sonata (ост. 14200)</t>
  </si>
  <si>
    <t xml:space="preserve">Автотрейд </t>
  </si>
  <si>
    <t xml:space="preserve">аппликаторы</t>
  </si>
  <si>
    <t xml:space="preserve">zafira B</t>
  </si>
  <si>
    <t xml:space="preserve">Спартак</t>
  </si>
  <si>
    <t xml:space="preserve">Sprinter заднее</t>
  </si>
  <si>
    <t xml:space="preserve">bmw x5 заднее</t>
  </si>
  <si>
    <t xml:space="preserve">Fix Price</t>
  </si>
  <si>
    <t xml:space="preserve">АЗС</t>
  </si>
  <si>
    <t xml:space="preserve">Частники</t>
  </si>
  <si>
    <t xml:space="preserve">Миша клей</t>
  </si>
  <si>
    <t xml:space="preserve">Сергей</t>
  </si>
  <si>
    <t xml:space="preserve">за клиента на Solaris</t>
  </si>
  <si>
    <t xml:space="preserve">Toyota Camry50</t>
  </si>
  <si>
    <t xml:space="preserve">Nissan Sunny</t>
  </si>
  <si>
    <t xml:space="preserve">Sprinter зад долг</t>
  </si>
  <si>
    <t xml:space="preserve">подшипники Cаddy</t>
  </si>
  <si>
    <t xml:space="preserve">ремонт</t>
  </si>
  <si>
    <t xml:space="preserve">Топсервис</t>
  </si>
  <si>
    <t xml:space="preserve">ремонт Cаddy</t>
  </si>
  <si>
    <t xml:space="preserve">Паша Б.</t>
  </si>
  <si>
    <t xml:space="preserve">крыша-панорама Sonata (ост.)</t>
  </si>
  <si>
    <t xml:space="preserve">Электрик</t>
  </si>
  <si>
    <t xml:space="preserve">Hover h5</t>
  </si>
  <si>
    <t xml:space="preserve">Mazda cx-5</t>
  </si>
  <si>
    <t xml:space="preserve">мегафон</t>
  </si>
  <si>
    <t xml:space="preserve">св</t>
  </si>
  <si>
    <t xml:space="preserve">Hover H5</t>
  </si>
  <si>
    <t xml:space="preserve">Lancer X дд</t>
  </si>
  <si>
    <t xml:space="preserve">возврат Покупателю</t>
  </si>
  <si>
    <t xml:space="preserve">Газ 21 заднее</t>
  </si>
  <si>
    <t xml:space="preserve">обустройство</t>
  </si>
  <si>
    <t xml:space="preserve">лампа ультрафиолет</t>
  </si>
  <si>
    <t xml:space="preserve">пленка тонир.</t>
  </si>
  <si>
    <t xml:space="preserve">Лариса </t>
  </si>
  <si>
    <t xml:space="preserve">за 31.01.</t>
  </si>
  <si>
    <t xml:space="preserve">ВАЗ 2121 с пол.</t>
  </si>
  <si>
    <t xml:space="preserve">Гранта зад.  Lbk</t>
  </si>
  <si>
    <t xml:space="preserve">заказное письмо (Мобискар)</t>
  </si>
  <si>
    <t xml:space="preserve">Hi-Lux 2015</t>
  </si>
  <si>
    <t xml:space="preserve">Тонировщик Александр</t>
  </si>
  <si>
    <t xml:space="preserve">спецодежда</t>
  </si>
  <si>
    <t xml:space="preserve">Спецодежда</t>
  </si>
  <si>
    <t xml:space="preserve">Артему/штаны</t>
  </si>
  <si>
    <t xml:space="preserve">Suzuki Liana</t>
  </si>
  <si>
    <t xml:space="preserve">Александр тонировщик</t>
  </si>
  <si>
    <t xml:space="preserve">Паша/Женя</t>
  </si>
  <si>
    <t xml:space="preserve">Выезд. Бригада</t>
  </si>
  <si>
    <t xml:space="preserve">ГИБДД</t>
  </si>
  <si>
    <t xml:space="preserve">баннер (янв,февр)</t>
  </si>
  <si>
    <t xml:space="preserve">автобусы</t>
  </si>
  <si>
    <t xml:space="preserve">изолента</t>
  </si>
  <si>
    <t xml:space="preserve">Автотрейд ?</t>
  </si>
  <si>
    <t xml:space="preserve">туалет бум полотенце освежитель</t>
  </si>
  <si>
    <t xml:space="preserve">лев.зад.опускное</t>
  </si>
  <si>
    <t xml:space="preserve">Matiz зад.</t>
  </si>
  <si>
    <t xml:space="preserve"> Corolla 150 лоб</t>
  </si>
  <si>
    <t xml:space="preserve">Toyota Corolla</t>
  </si>
  <si>
    <t xml:space="preserve">Разбор</t>
  </si>
  <si>
    <t xml:space="preserve">Outlander  боковое</t>
  </si>
  <si>
    <t xml:space="preserve">Hynday Solaris п/о</t>
  </si>
  <si>
    <t xml:space="preserve">Camry 50</t>
  </si>
  <si>
    <t xml:space="preserve">Highlander бок.</t>
  </si>
  <si>
    <t xml:space="preserve">Полимер, лезвия</t>
  </si>
  <si>
    <t xml:space="preserve">Женя</t>
  </si>
  <si>
    <t xml:space="preserve">вывоз стекол</t>
  </si>
  <si>
    <t xml:space="preserve">Carina E лев опуск</t>
  </si>
  <si>
    <t xml:space="preserve">Lanser X</t>
  </si>
  <si>
    <t xml:space="preserve">Mitsubishi Outl</t>
  </si>
  <si>
    <t xml:space="preserve">Lifan Solano</t>
  </si>
  <si>
    <t xml:space="preserve">Юля</t>
  </si>
  <si>
    <t xml:space="preserve">тряпка для пола</t>
  </si>
  <si>
    <t xml:space="preserve">бумага протир. 2р.</t>
  </si>
  <si>
    <t xml:space="preserve">Hyindai Solaris</t>
  </si>
  <si>
    <t xml:space="preserve">эффект</t>
  </si>
  <si>
    <t xml:space="preserve">Mitsubisi Mirage</t>
  </si>
  <si>
    <t xml:space="preserve">Hi lux</t>
  </si>
  <si>
    <t xml:space="preserve">Вода 3б.</t>
  </si>
  <si>
    <t xml:space="preserve">Next Bus (заднее)</t>
  </si>
  <si>
    <t xml:space="preserve">Next Bus (аренда бокса)</t>
  </si>
  <si>
    <t xml:space="preserve">Nissan Almera c ощ</t>
  </si>
  <si>
    <t xml:space="preserve">VW Polo п/о</t>
  </si>
  <si>
    <t xml:space="preserve">Ford Mondeo зад</t>
  </si>
  <si>
    <t xml:space="preserve">VW Caddy</t>
  </si>
  <si>
    <t xml:space="preserve">Шаверма</t>
  </si>
  <si>
    <t xml:space="preserve">Кантерия</t>
  </si>
  <si>
    <t xml:space="preserve">тетради для  записи</t>
  </si>
  <si>
    <t xml:space="preserve">Toyota Avensis Verso</t>
  </si>
  <si>
    <t xml:space="preserve">детали Emex</t>
  </si>
  <si>
    <t xml:space="preserve">Павел Б.</t>
  </si>
  <si>
    <t xml:space="preserve">январь</t>
  </si>
  <si>
    <t xml:space="preserve">Toyota Corolla 120 зад</t>
  </si>
  <si>
    <t xml:space="preserve">струна,скотч,изолента</t>
  </si>
  <si>
    <t xml:space="preserve">Lacetty (опт).</t>
  </si>
  <si>
    <t xml:space="preserve">разбил Legasy III</t>
  </si>
  <si>
    <t xml:space="preserve">Honda Jass</t>
  </si>
  <si>
    <t xml:space="preserve">Nissan Teana зад</t>
  </si>
  <si>
    <t xml:space="preserve">февраль</t>
  </si>
  <si>
    <t xml:space="preserve">Megan II заднее</t>
  </si>
  <si>
    <t xml:space="preserve">Владимир </t>
  </si>
  <si>
    <t xml:space="preserve">S Y Action </t>
  </si>
  <si>
    <t xml:space="preserve">собачник прав Rio</t>
  </si>
  <si>
    <t xml:space="preserve">Peujeot 3008</t>
  </si>
  <si>
    <t xml:space="preserve">Action</t>
  </si>
  <si>
    <t xml:space="preserve">Lancer X (опт)</t>
  </si>
  <si>
    <t xml:space="preserve">Corolla 120 (опт)</t>
  </si>
  <si>
    <t xml:space="preserve">Chery Tiggo заднее</t>
  </si>
  <si>
    <t xml:space="preserve">Lexus RX 2009 заднее</t>
  </si>
  <si>
    <t xml:space="preserve">ИП Каранкевич</t>
  </si>
  <si>
    <t xml:space="preserve">Lexus RX (стекло) - возможно была предоплата 31.01.2020</t>
  </si>
  <si>
    <t xml:space="preserve">Citroen c3 hbk</t>
  </si>
  <si>
    <t xml:space="preserve">бумага протирочная</t>
  </si>
  <si>
    <t xml:space="preserve">Audi A6 2006</t>
  </si>
  <si>
    <t xml:space="preserve">Ceed 2008</t>
  </si>
  <si>
    <t xml:space="preserve">косяки персонала</t>
  </si>
  <si>
    <t xml:space="preserve">ПОДАРОК аквапель</t>
  </si>
  <si>
    <t xml:space="preserve">Audi А6</t>
  </si>
  <si>
    <t xml:space="preserve">Е.Н.</t>
  </si>
  <si>
    <t xml:space="preserve">мелкая оргтехника, батарейки, лампочки</t>
  </si>
  <si>
    <t xml:space="preserve">Кулер для компа</t>
  </si>
  <si>
    <t xml:space="preserve">Жабо</t>
  </si>
  <si>
    <t xml:space="preserve">Tiguan открывали а/м</t>
  </si>
  <si>
    <t xml:space="preserve">Стеклотех</t>
  </si>
  <si>
    <t xml:space="preserve">Мобискар Москва, Лукина доки</t>
  </si>
  <si>
    <t xml:space="preserve">Corsa D</t>
  </si>
  <si>
    <t xml:space="preserve">Миша курган</t>
  </si>
  <si>
    <t xml:space="preserve">ТЭК СЕВЕР</t>
  </si>
  <si>
    <t xml:space="preserve">очки, пистолет, чехлы</t>
  </si>
  <si>
    <t xml:space="preserve">Ока</t>
  </si>
  <si>
    <t xml:space="preserve">собачка Калина</t>
  </si>
  <si>
    <t xml:space="preserve">ИП Игнатьев</t>
  </si>
  <si>
    <t xml:space="preserve">круги полиров. 23 шт.</t>
  </si>
  <si>
    <t xml:space="preserve">BMW 6 gran turismo заднее</t>
  </si>
  <si>
    <t xml:space="preserve">бумага протир.</t>
  </si>
  <si>
    <t xml:space="preserve">о/щ Pathfinder </t>
  </si>
  <si>
    <t xml:space="preserve">X-Treil</t>
  </si>
  <si>
    <t xml:space="preserve">juke Техноком</t>
  </si>
  <si>
    <t xml:space="preserve">диск 360 - 1 шт .</t>
  </si>
  <si>
    <t xml:space="preserve">Бронь, Суприли</t>
  </si>
  <si>
    <t xml:space="preserve">тонировка</t>
  </si>
  <si>
    <t xml:space="preserve">Логан бок 2013</t>
  </si>
  <si>
    <t xml:space="preserve">Lada Granta LBK собачник</t>
  </si>
  <si>
    <t xml:space="preserve">Евгении</t>
  </si>
  <si>
    <t xml:space="preserve">праздники</t>
  </si>
  <si>
    <t xml:space="preserve">Mazda 6 II</t>
  </si>
  <si>
    <t xml:space="preserve">Bluberd</t>
  </si>
  <si>
    <t xml:space="preserve">протир. Бумага</t>
  </si>
  <si>
    <t xml:space="preserve">Денис</t>
  </si>
  <si>
    <t xml:space="preserve">Приора</t>
  </si>
  <si>
    <t xml:space="preserve">Мазда 6</t>
  </si>
  <si>
    <t xml:space="preserve">автопарфюм</t>
  </si>
  <si>
    <t xml:space="preserve">ИП Колотилина</t>
  </si>
  <si>
    <t xml:space="preserve">Виктор в.</t>
  </si>
  <si>
    <t xml:space="preserve">VW AMAROK</t>
  </si>
  <si>
    <t xml:space="preserve">Skoda Oktavia A5</t>
  </si>
  <si>
    <t xml:space="preserve">Nissan Teana 32</t>
  </si>
  <si>
    <t xml:space="preserve">автохимик</t>
  </si>
  <si>
    <t xml:space="preserve">химчистка</t>
  </si>
  <si>
    <t xml:space="preserve">в счет долга сделали мерседес 164 + дворники (9900+1300)</t>
  </si>
  <si>
    <t xml:space="preserve">Jeep Grand Cherooke</t>
  </si>
  <si>
    <t xml:space="preserve">Сергей (опт.)</t>
  </si>
  <si>
    <t xml:space="preserve">Cosmofen,бумага протир.</t>
  </si>
  <si>
    <t xml:space="preserve"> Максим Д.</t>
  </si>
  <si>
    <t xml:space="preserve">за сохран. ДД</t>
  </si>
  <si>
    <t xml:space="preserve">Teana (опт)</t>
  </si>
  <si>
    <t xml:space="preserve">туал. Бумага, влажные салфетки</t>
  </si>
  <si>
    <t xml:space="preserve">очистка территории</t>
  </si>
  <si>
    <t xml:space="preserve">бумажные полотенца, ушные палочки</t>
  </si>
  <si>
    <t xml:space="preserve">Концепт-кар</t>
  </si>
  <si>
    <t xml:space="preserve">страховка и техосмотр</t>
  </si>
  <si>
    <t xml:space="preserve">сода</t>
  </si>
  <si>
    <t xml:space="preserve">перчатки</t>
  </si>
  <si>
    <t xml:space="preserve">Mers 201</t>
  </si>
  <si>
    <t xml:space="preserve">Автомикс</t>
  </si>
  <si>
    <t xml:space="preserve">протир. Бумага </t>
  </si>
  <si>
    <t xml:space="preserve">клей 20 шт</t>
  </si>
  <si>
    <t xml:space="preserve">Spectra</t>
  </si>
  <si>
    <t xml:space="preserve">лезвия и полимеры</t>
  </si>
  <si>
    <t xml:space="preserve">Fluence, Solaris</t>
  </si>
  <si>
    <t xml:space="preserve">разбил стекло Legasy</t>
  </si>
  <si>
    <t xml:space="preserve">открывали Тигуан (не забрал ключи у клиента)</t>
  </si>
  <si>
    <t xml:space="preserve">Skoda Kodiaq</t>
  </si>
  <si>
    <t xml:space="preserve"> Focus III заднее</t>
  </si>
  <si>
    <t xml:space="preserve">X-Trail</t>
  </si>
  <si>
    <t xml:space="preserve">Соболь ()Матвеев)</t>
  </si>
  <si>
    <t xml:space="preserve">Renoult Logan</t>
  </si>
  <si>
    <t xml:space="preserve">X-Trail 32 п/о</t>
  </si>
  <si>
    <t xml:space="preserve">Qutlander 2012г</t>
  </si>
  <si>
    <t xml:space="preserve">протирочная бумага</t>
  </si>
  <si>
    <t xml:space="preserve">Colt</t>
  </si>
  <si>
    <t xml:space="preserve">Caranda </t>
  </si>
  <si>
    <t xml:space="preserve">бок logan II</t>
  </si>
  <si>
    <t xml:space="preserve">SantaFe о/щ дд</t>
  </si>
  <si>
    <t xml:space="preserve">лекарства, бинты и др.</t>
  </si>
  <si>
    <t xml:space="preserve">Camry 50 боков.</t>
  </si>
  <si>
    <t xml:space="preserve">накладка Ивеко Ханты</t>
  </si>
  <si>
    <t xml:space="preserve">баннер</t>
  </si>
  <si>
    <t xml:space="preserve">за февраль</t>
  </si>
  <si>
    <t xml:space="preserve">Santa Fe</t>
  </si>
  <si>
    <t xml:space="preserve">гранта зад сед</t>
  </si>
  <si>
    <t xml:space="preserve">Nissan Patrol</t>
  </si>
  <si>
    <t xml:space="preserve">почтовые расходы</t>
  </si>
  <si>
    <t xml:space="preserve">из Москвы</t>
  </si>
  <si>
    <t xml:space="preserve">Corolla Verso</t>
  </si>
  <si>
    <t xml:space="preserve">SantaFe III</t>
  </si>
  <si>
    <t xml:space="preserve">Антон Б.</t>
  </si>
  <si>
    <t xml:space="preserve">WD-40</t>
  </si>
  <si>
    <t xml:space="preserve"> Pathfinder</t>
  </si>
  <si>
    <t xml:space="preserve">бумага протир. 2 рулона</t>
  </si>
  <si>
    <t xml:space="preserve">Tiggo заднее</t>
  </si>
  <si>
    <t xml:space="preserve">посуда одноразовая</t>
  </si>
  <si>
    <t xml:space="preserve">Цветы</t>
  </si>
  <si>
    <t xml:space="preserve">8 марта</t>
  </si>
  <si>
    <t xml:space="preserve">Сергей Корчагин</t>
  </si>
  <si>
    <t xml:space="preserve">туал. Бумага</t>
  </si>
  <si>
    <t xml:space="preserve">мешки для мусора, мыло</t>
  </si>
  <si>
    <t xml:space="preserve">Peugeot 308</t>
  </si>
  <si>
    <t xml:space="preserve">лампочки</t>
  </si>
  <si>
    <t xml:space="preserve">Сергей Куликов</t>
  </si>
  <si>
    <t xml:space="preserve">ДизайнСервис</t>
  </si>
  <si>
    <t xml:space="preserve">Автобусы</t>
  </si>
  <si>
    <t xml:space="preserve">ведрос отжимом и перчатки</t>
  </si>
  <si>
    <t xml:space="preserve">Vortex опт.</t>
  </si>
  <si>
    <t xml:space="preserve">Мобискар Москва</t>
  </si>
  <si>
    <t xml:space="preserve">Rio II  (Радар опт)</t>
  </si>
  <si>
    <t xml:space="preserve">Коля Гелевка</t>
  </si>
  <si>
    <t xml:space="preserve">Outlander зад</t>
  </si>
  <si>
    <t xml:space="preserve">страховка</t>
  </si>
  <si>
    <t xml:space="preserve">инструменты, наборы</t>
  </si>
  <si>
    <t xml:space="preserve">наждачка</t>
  </si>
  <si>
    <t xml:space="preserve">премия за вечер 10.03.</t>
  </si>
  <si>
    <t xml:space="preserve">Каранкевич</t>
  </si>
  <si>
    <t xml:space="preserve">щетки Bosh</t>
  </si>
  <si>
    <t xml:space="preserve">Эффект 2 шт.</t>
  </si>
  <si>
    <t xml:space="preserve">Honda CRV c12</t>
  </si>
  <si>
    <t xml:space="preserve">Mitsubisi L200 c 14</t>
  </si>
  <si>
    <t xml:space="preserve">Suzuki SX4 I</t>
  </si>
  <si>
    <t xml:space="preserve">лампочки Emex</t>
  </si>
  <si>
    <t xml:space="preserve">Toyota estima</t>
  </si>
  <si>
    <t xml:space="preserve">гель для датчика</t>
  </si>
  <si>
    <t xml:space="preserve">болотоход</t>
  </si>
  <si>
    <t xml:space="preserve">Сергей (водит).</t>
  </si>
  <si>
    <t xml:space="preserve">ост. декабрь</t>
  </si>
  <si>
    <t xml:space="preserve">Протир бумага</t>
  </si>
  <si>
    <t xml:space="preserve">Стекл.дверь трактор</t>
  </si>
  <si>
    <t xml:space="preserve">чертёж</t>
  </si>
  <si>
    <t xml:space="preserve">Prado 120 заднее</t>
  </si>
  <si>
    <t xml:space="preserve">транспортир</t>
  </si>
  <si>
    <t xml:space="preserve">линейка для замеров</t>
  </si>
  <si>
    <t xml:space="preserve">Byd f3 заднее</t>
  </si>
  <si>
    <t xml:space="preserve">Перчатки</t>
  </si>
  <si>
    <t xml:space="preserve">запчасти а/м</t>
  </si>
  <si>
    <t xml:space="preserve">струна, круги</t>
  </si>
  <si>
    <t xml:space="preserve">Калина с полосой</t>
  </si>
  <si>
    <t xml:space="preserve">Сергей водит.</t>
  </si>
  <si>
    <t xml:space="preserve">Opel Mokka</t>
  </si>
  <si>
    <t xml:space="preserve">Владик</t>
  </si>
  <si>
    <t xml:space="preserve">ИП Галочкина</t>
  </si>
  <si>
    <t xml:space="preserve">ост. за струну,скотч</t>
  </si>
  <si>
    <t xml:space="preserve">TLC Prado 150 зад полусф</t>
  </si>
  <si>
    <t xml:space="preserve">за сертификат</t>
  </si>
  <si>
    <t xml:space="preserve">распечатка сертиф. </t>
  </si>
  <si>
    <t xml:space="preserve">цветной принтер</t>
  </si>
  <si>
    <t xml:space="preserve">полимеры, скребок</t>
  </si>
  <si>
    <t xml:space="preserve">Вера С.</t>
  </si>
  <si>
    <t xml:space="preserve">Corsa D (опт)</t>
  </si>
  <si>
    <t xml:space="preserve">Макс К.</t>
  </si>
  <si>
    <t xml:space="preserve">шаурма</t>
  </si>
  <si>
    <t xml:space="preserve">с Новосиба Cinus</t>
  </si>
  <si>
    <t xml:space="preserve">доплата за Cinus (цена 5000 опл. В феврале)</t>
  </si>
  <si>
    <t xml:space="preserve">ост. Долга</t>
  </si>
  <si>
    <t xml:space="preserve">трактор корандо</t>
  </si>
  <si>
    <t xml:space="preserve">струна, бумага, круги</t>
  </si>
  <si>
    <t xml:space="preserve"> Виктор В.</t>
  </si>
  <si>
    <t xml:space="preserve">балансировка 2 колес</t>
  </si>
  <si>
    <t xml:space="preserve">ост. долга</t>
  </si>
  <si>
    <t xml:space="preserve">бытовая химия</t>
  </si>
  <si>
    <t xml:space="preserve">для унитаза,  пола,  раковины</t>
  </si>
  <si>
    <t xml:space="preserve">Mazda CX-5 под ЗП за брак в работе</t>
  </si>
  <si>
    <t xml:space="preserve">Mazda CX-5 под ЗП за брак в работе (1 косяк)</t>
  </si>
  <si>
    <t xml:space="preserve">канцтовары долг 210р.</t>
  </si>
  <si>
    <t xml:space="preserve">Lexus RX (вклейка и тонировка) - возможно была предоплата 31.01.2020</t>
  </si>
  <si>
    <t xml:space="preserve">ваз 2110 бок прав зад</t>
  </si>
  <si>
    <t xml:space="preserve">Ваз 2131соб. Лев.</t>
  </si>
  <si>
    <t xml:space="preserve">ВАЗ Гранта лев заднее</t>
  </si>
  <si>
    <t xml:space="preserve">Ока лоб с полосой</t>
  </si>
  <si>
    <t xml:space="preserve">FFII заднее hbk</t>
  </si>
  <si>
    <t xml:space="preserve">Сергей водит</t>
  </si>
  <si>
    <t xml:space="preserve">Previa II лев руль</t>
  </si>
  <si>
    <t xml:space="preserve">за стекло ISUZU - скол из-за истертой гребенки</t>
  </si>
  <si>
    <t xml:space="preserve">ост январь</t>
  </si>
  <si>
    <t xml:space="preserve">Киа Сид (23.03)</t>
  </si>
  <si>
    <t xml:space="preserve">боковое с отверст (розница)переплата</t>
  </si>
  <si>
    <t xml:space="preserve">Fabia II заднее</t>
  </si>
  <si>
    <t xml:space="preserve">бумага, круги</t>
  </si>
  <si>
    <t xml:space="preserve">Ларгус с полос</t>
  </si>
  <si>
    <t xml:space="preserve">туалет бумага, полотенце</t>
  </si>
  <si>
    <t xml:space="preserve">сигареты</t>
  </si>
  <si>
    <t xml:space="preserve">Ваз 2123 </t>
  </si>
  <si>
    <t xml:space="preserve">Toyota Corolla 20/03 опт.</t>
  </si>
  <si>
    <t xml:space="preserve">Daewoo Nexia</t>
  </si>
  <si>
    <t xml:space="preserve">Автохимик+розница+болтоход</t>
  </si>
  <si>
    <t xml:space="preserve">Mazda CX-5</t>
  </si>
  <si>
    <t xml:space="preserve">Клей</t>
  </si>
  <si>
    <t xml:space="preserve">за ремонт обогрева</t>
  </si>
  <si>
    <t xml:space="preserve">за продажу стекла</t>
  </si>
  <si>
    <t xml:space="preserve">Камаро</t>
  </si>
  <si>
    <t xml:space="preserve">комиссия за перевод</t>
  </si>
  <si>
    <t xml:space="preserve">ублюдская</t>
  </si>
  <si>
    <t xml:space="preserve">Хабаровск (до транспортной)</t>
  </si>
  <si>
    <t xml:space="preserve">Mazda 5</t>
  </si>
  <si>
    <t xml:space="preserve">Mister Muscul</t>
  </si>
  <si>
    <t xml:space="preserve">счет 3025</t>
  </si>
  <si>
    <t xml:space="preserve">возврат покупателю</t>
  </si>
  <si>
    <t xml:space="preserve">молдинги</t>
  </si>
  <si>
    <t xml:space="preserve">мыло, бумага, уш палочки </t>
  </si>
  <si>
    <t xml:space="preserve">Corolla 150</t>
  </si>
  <si>
    <t xml:space="preserve">Rav 4 IV п/о д/д</t>
  </si>
  <si>
    <t xml:space="preserve">переводы</t>
  </si>
  <si>
    <t xml:space="preserve">доплата корандо</t>
  </si>
  <si>
    <t xml:space="preserve">цивик 4д автохимик</t>
  </si>
  <si>
    <t xml:space="preserve">за 27.03</t>
  </si>
  <si>
    <t xml:space="preserve">шприцы</t>
  </si>
  <si>
    <t xml:space="preserve">W Tigun</t>
  </si>
  <si>
    <t xml:space="preserve">Mazda cx 5</t>
  </si>
  <si>
    <t xml:space="preserve">pajero IV</t>
  </si>
  <si>
    <t xml:space="preserve">полимеры, бритвочки</t>
  </si>
  <si>
    <t xml:space="preserve">Павел, Евгений</t>
  </si>
  <si>
    <t xml:space="preserve">салфетки хлорка</t>
  </si>
  <si>
    <t xml:space="preserve">маски</t>
  </si>
  <si>
    <t xml:space="preserve">хлоргексидин</t>
  </si>
  <si>
    <t xml:space="preserve">VW Polo</t>
  </si>
  <si>
    <t xml:space="preserve">Fiat Doblo</t>
  </si>
  <si>
    <t xml:space="preserve">март (остаток)</t>
  </si>
  <si>
    <t xml:space="preserve">Диагностич карта</t>
  </si>
  <si>
    <t xml:space="preserve">Doblo</t>
  </si>
  <si>
    <t xml:space="preserve">паста для полировки</t>
  </si>
  <si>
    <t xml:space="preserve">Диагностич карта </t>
  </si>
  <si>
    <t xml:space="preserve">Rav4</t>
  </si>
  <si>
    <t xml:space="preserve">FF I</t>
  </si>
  <si>
    <t xml:space="preserve">Chevrole Niva</t>
  </si>
  <si>
    <t xml:space="preserve">Nexia</t>
  </si>
  <si>
    <t xml:space="preserve">8000 на карту + 100 нал</t>
  </si>
  <si>
    <t xml:space="preserve">Сергей К.</t>
  </si>
  <si>
    <t xml:space="preserve">Сергей Плеханов</t>
  </si>
  <si>
    <t xml:space="preserve">Максим К</t>
  </si>
  <si>
    <t xml:space="preserve">выезда</t>
  </si>
  <si>
    <t xml:space="preserve">Максим К Евгений</t>
  </si>
  <si>
    <t xml:space="preserve">д/р</t>
  </si>
  <si>
    <t xml:space="preserve">интернет</t>
  </si>
  <si>
    <t xml:space="preserve">Погрухчик Сибагро 2шт</t>
  </si>
  <si>
    <t xml:space="preserve">счет 3126,3128</t>
  </si>
  <si>
    <t xml:space="preserve">штрафы</t>
  </si>
  <si>
    <t xml:space="preserve">сантехника</t>
  </si>
  <si>
    <t xml:space="preserve">Михаил</t>
  </si>
  <si>
    <t xml:space="preserve">ремонт котла(отопление)</t>
  </si>
  <si>
    <t xml:space="preserve">Даня, Игорь</t>
  </si>
  <si>
    <t xml:space="preserve">выезд</t>
  </si>
  <si>
    <t xml:space="preserve">Toyota Corolla 150</t>
  </si>
  <si>
    <t xml:space="preserve">за дворник</t>
  </si>
  <si>
    <t xml:space="preserve">Сергей уст.</t>
  </si>
  <si>
    <t xml:space="preserve">Космофен</t>
  </si>
  <si>
    <t xml:space="preserve">Водитель</t>
  </si>
  <si>
    <t xml:space="preserve">дезинфицир. Средства</t>
  </si>
  <si>
    <t xml:space="preserve">Ваз 2114</t>
  </si>
  <si>
    <t xml:space="preserve">РИО Капитан</t>
  </si>
  <si>
    <t xml:space="preserve">2 домена</t>
  </si>
  <si>
    <t xml:space="preserve">дезинфици. Средство (2000р.) бертер перчатки (600 р.)</t>
  </si>
  <si>
    <t xml:space="preserve">стёкла</t>
  </si>
  <si>
    <t xml:space="preserve">Teana 32 куз лоб</t>
  </si>
  <si>
    <t xml:space="preserve">на телефон</t>
  </si>
  <si>
    <t xml:space="preserve">Сергей Водитель</t>
  </si>
  <si>
    <t xml:space="preserve">Влад </t>
  </si>
  <si>
    <t xml:space="preserve">остаток весь</t>
  </si>
  <si>
    <t xml:space="preserve">Mercedes 166</t>
  </si>
  <si>
    <t xml:space="preserve">очист. Sika</t>
  </si>
  <si>
    <t xml:space="preserve">вентилятор в курилку</t>
  </si>
  <si>
    <t xml:space="preserve">стаканчики</t>
  </si>
  <si>
    <t xml:space="preserve">Комфорт</t>
  </si>
  <si>
    <t xml:space="preserve">Антисептик</t>
  </si>
  <si>
    <t xml:space="preserve">уксус</t>
  </si>
  <si>
    <t xml:space="preserve">парфюм</t>
  </si>
  <si>
    <t xml:space="preserve">Влад, Максик</t>
  </si>
  <si>
    <t xml:space="preserve">АТОЛ</t>
  </si>
  <si>
    <t xml:space="preserve">маски защитные</t>
  </si>
  <si>
    <t xml:space="preserve">Новосиб. Teana</t>
  </si>
  <si>
    <t xml:space="preserve">ТК Луч</t>
  </si>
  <si>
    <t xml:space="preserve">Стекла AGC</t>
  </si>
  <si>
    <t xml:space="preserve">возврат Покупат.</t>
  </si>
  <si>
    <t xml:space="preserve">Ibica бок лев </t>
  </si>
  <si>
    <t xml:space="preserve">Sandero I зад</t>
  </si>
  <si>
    <t xml:space="preserve">60/48, автопарфюм</t>
  </si>
  <si>
    <t xml:space="preserve">Optima I дд ощ</t>
  </si>
  <si>
    <t xml:space="preserve">GoodYear Multi-Clip</t>
  </si>
  <si>
    <t xml:space="preserve">Almera 16</t>
  </si>
  <si>
    <t xml:space="preserve">комиссия банка</t>
  </si>
  <si>
    <t xml:space="preserve">с безнала</t>
  </si>
  <si>
    <t xml:space="preserve">Datsun задок</t>
  </si>
  <si>
    <t xml:space="preserve">Lanser IX</t>
  </si>
  <si>
    <t xml:space="preserve">Teana 32 кузов</t>
  </si>
  <si>
    <t xml:space="preserve">Nexia заднее</t>
  </si>
  <si>
    <t xml:space="preserve">Jamper</t>
  </si>
  <si>
    <t xml:space="preserve">Cергей Водитель</t>
  </si>
  <si>
    <t xml:space="preserve">за 17-18.04.2020</t>
  </si>
  <si>
    <t xml:space="preserve">Getz заднее</t>
  </si>
  <si>
    <t xml:space="preserve">Jeep</t>
  </si>
  <si>
    <t xml:space="preserve">VW Golf</t>
  </si>
  <si>
    <t xml:space="preserve">полимеры</t>
  </si>
  <si>
    <t xml:space="preserve">Sika</t>
  </si>
  <si>
    <t xml:space="preserve">Люда</t>
  </si>
  <si>
    <t xml:space="preserve">замеры Богандинка</t>
  </si>
  <si>
    <t xml:space="preserve">замеры повторно</t>
  </si>
  <si>
    <t xml:space="preserve">все</t>
  </si>
  <si>
    <t xml:space="preserve">ВАЗ2114</t>
  </si>
  <si>
    <t xml:space="preserve">паджеро</t>
  </si>
  <si>
    <t xml:space="preserve">мышка</t>
  </si>
  <si>
    <t xml:space="preserve">круг</t>
  </si>
  <si>
    <t xml:space="preserve">7000 на карту</t>
  </si>
  <si>
    <t xml:space="preserve">Игорю</t>
  </si>
  <si>
    <t xml:space="preserve">Тех. Осмотр</t>
  </si>
  <si>
    <t xml:space="preserve">Chevrolet Lachetty</t>
  </si>
  <si>
    <t xml:space="preserve">Мобискар Москва и 2 Заказчика</t>
  </si>
  <si>
    <t xml:space="preserve">мешки мусорные</t>
  </si>
  <si>
    <t xml:space="preserve">Сибагро</t>
  </si>
  <si>
    <t xml:space="preserve">ДСК 2000</t>
  </si>
  <si>
    <t xml:space="preserve">ООО "Козловское" залог 20.02.</t>
  </si>
  <si>
    <t xml:space="preserve">RIO c 17</t>
  </si>
  <si>
    <t xml:space="preserve">Land Rover</t>
  </si>
  <si>
    <t xml:space="preserve">ручки</t>
  </si>
  <si>
    <t xml:space="preserve">Шустер Авто</t>
  </si>
  <si>
    <t xml:space="preserve">накладка на панорам. Sonata</t>
  </si>
  <si>
    <t xml:space="preserve">Honda CR-V зад</t>
  </si>
  <si>
    <t xml:space="preserve">Golf А4</t>
  </si>
  <si>
    <t xml:space="preserve">Спартак вых.день</t>
  </si>
  <si>
    <t xml:space="preserve">за март</t>
  </si>
  <si>
    <t xml:space="preserve">Coroll 150 дд</t>
  </si>
  <si>
    <t xml:space="preserve">Coroll 150</t>
  </si>
  <si>
    <t xml:space="preserve"> Mazda Luci</t>
  </si>
  <si>
    <t xml:space="preserve">из Красноярска</t>
  </si>
  <si>
    <t xml:space="preserve">вилка для шлифовалки</t>
  </si>
  <si>
    <t xml:space="preserve">Горпищекомбинат</t>
  </si>
  <si>
    <t xml:space="preserve">Highlander 40</t>
  </si>
  <si>
    <t xml:space="preserve">bmw e39</t>
  </si>
  <si>
    <t xml:space="preserve">Merc166</t>
  </si>
  <si>
    <t xml:space="preserve">возврат предоплаты</t>
  </si>
  <si>
    <t xml:space="preserve">mazda cx5</t>
  </si>
  <si>
    <t xml:space="preserve">оконч. Расчет</t>
  </si>
  <si>
    <t xml:space="preserve">бумажные полотенца 2 уп.</t>
  </si>
  <si>
    <t xml:space="preserve">Рамин</t>
  </si>
  <si>
    <t xml:space="preserve">аренда  рекл. места ГИБДД</t>
  </si>
  <si>
    <t xml:space="preserve">ост. 230000р.</t>
  </si>
  <si>
    <t xml:space="preserve">Mazda 3 (1)</t>
  </si>
  <si>
    <t xml:space="preserve">Согласие</t>
  </si>
  <si>
    <t xml:space="preserve">СибАгро</t>
  </si>
  <si>
    <t xml:space="preserve">материалы для ремонта</t>
  </si>
  <si>
    <t xml:space="preserve">реле к обогреват.</t>
  </si>
  <si>
    <t xml:space="preserve">Fluence</t>
  </si>
  <si>
    <t xml:space="preserve">prado 150 п/о</t>
  </si>
  <si>
    <t xml:space="preserve">ездил на личном авто на ремонт скола</t>
  </si>
  <si>
    <t xml:space="preserve">Охрана</t>
  </si>
  <si>
    <t xml:space="preserve">Гоша</t>
  </si>
  <si>
    <t xml:space="preserve">ост. 130000р.</t>
  </si>
  <si>
    <t xml:space="preserve">Datsun полоса тонир.</t>
  </si>
  <si>
    <t xml:space="preserve">Getz</t>
  </si>
  <si>
    <t xml:space="preserve">вода 1 б.</t>
  </si>
  <si>
    <t xml:space="preserve"> Виктор В. </t>
  </si>
  <si>
    <t xml:space="preserve">Аквапель</t>
  </si>
  <si>
    <t xml:space="preserve">Cayenne подарок</t>
  </si>
  <si>
    <t xml:space="preserve">ТК Энергия</t>
  </si>
  <si>
    <t xml:space="preserve">стекло на Комара</t>
  </si>
  <si>
    <t xml:space="preserve">за обучение</t>
  </si>
  <si>
    <t xml:space="preserve">разбор АМЦ</t>
  </si>
  <si>
    <t xml:space="preserve">albea опускн пр</t>
  </si>
  <si>
    <t xml:space="preserve">март</t>
  </si>
  <si>
    <t xml:space="preserve">Albea   </t>
  </si>
  <si>
    <t xml:space="preserve">ст+молдинг Атлас</t>
  </si>
  <si>
    <t xml:space="preserve">RAV4 3</t>
  </si>
  <si>
    <t xml:space="preserve">Кайен</t>
  </si>
  <si>
    <t xml:space="preserve">аренда рекл места май</t>
  </si>
  <si>
    <t xml:space="preserve">Сергей П.</t>
  </si>
  <si>
    <t xml:space="preserve">остаток</t>
  </si>
  <si>
    <t xml:space="preserve">S/Legacy</t>
  </si>
  <si>
    <t xml:space="preserve">Дизайнер-сервис</t>
  </si>
  <si>
    <t xml:space="preserve">Avensis II дд ощ</t>
  </si>
  <si>
    <t xml:space="preserve">Kio Rio</t>
  </si>
  <si>
    <t xml:space="preserve">Porche Caenne</t>
  </si>
  <si>
    <t xml:space="preserve">skoda etty квадрат ддд</t>
  </si>
  <si>
    <t xml:space="preserve">Subaru Forester</t>
  </si>
  <si>
    <t xml:space="preserve">Carina AT 170</t>
  </si>
  <si>
    <t xml:space="preserve">Highlander 40ощ</t>
  </si>
  <si>
    <t xml:space="preserve">влажные салфетки</t>
  </si>
  <si>
    <t xml:space="preserve">Corolla 150 </t>
  </si>
  <si>
    <t xml:space="preserve">Outlander ощ</t>
  </si>
  <si>
    <t xml:space="preserve">ост. 50000р.</t>
  </si>
  <si>
    <t xml:space="preserve">СервисАвтоТранс</t>
  </si>
  <si>
    <t xml:space="preserve">возврат Покупателю опл.26.03 по б/н</t>
  </si>
  <si>
    <t xml:space="preserve">Teana 32</t>
  </si>
  <si>
    <t xml:space="preserve">2*98</t>
  </si>
  <si>
    <t xml:space="preserve">смазка</t>
  </si>
  <si>
    <t xml:space="preserve">Дизайн Сервис</t>
  </si>
  <si>
    <t xml:space="preserve">март (остаток 6800)</t>
  </si>
  <si>
    <t xml:space="preserve">17+1</t>
  </si>
  <si>
    <t xml:space="preserve">Приора сед зад</t>
  </si>
  <si>
    <t xml:space="preserve">Toyota RAV 4 3 </t>
  </si>
  <si>
    <t xml:space="preserve">отчет Мобискар</t>
  </si>
  <si>
    <t xml:space="preserve">Почта </t>
  </si>
  <si>
    <t xml:space="preserve">конверты А4</t>
  </si>
  <si>
    <t xml:space="preserve">29.04 тонер калина</t>
  </si>
  <si>
    <t xml:space="preserve">за люк</t>
  </si>
  <si>
    <t xml:space="preserve">обрезка стекла СибАгро</t>
  </si>
  <si>
    <t xml:space="preserve">Mazda 3I</t>
  </si>
  <si>
    <t xml:space="preserve">FF II собачник</t>
  </si>
  <si>
    <t xml:space="preserve">ост. 39090р. (Страховка)</t>
  </si>
  <si>
    <t xml:space="preserve">1+17+6</t>
  </si>
  <si>
    <t xml:space="preserve">запчасти и ремонт</t>
  </si>
  <si>
    <t xml:space="preserve">М.Сервис</t>
  </si>
  <si>
    <t xml:space="preserve">Виктор Валент.</t>
  </si>
  <si>
    <t xml:space="preserve">Prius 20</t>
  </si>
  <si>
    <t xml:space="preserve">CorsaD</t>
  </si>
  <si>
    <t xml:space="preserve">09.05.-10.05.2020</t>
  </si>
  <si>
    <t xml:space="preserve">мешки для мусора</t>
  </si>
  <si>
    <t xml:space="preserve">оборудования</t>
  </si>
  <si>
    <t xml:space="preserve">аренда генератора</t>
  </si>
  <si>
    <t xml:space="preserve">Outlander 2013 </t>
  </si>
  <si>
    <t xml:space="preserve">генератор</t>
  </si>
  <si>
    <t xml:space="preserve">Murano 2012</t>
  </si>
  <si>
    <t xml:space="preserve">клей Sika</t>
  </si>
  <si>
    <t xml:space="preserve">TLC200 заднее</t>
  </si>
  <si>
    <t xml:space="preserve">бумаж полотенце</t>
  </si>
  <si>
    <t xml:space="preserve">лезвия</t>
  </si>
  <si>
    <t xml:space="preserve">Игорь </t>
  </si>
  <si>
    <t xml:space="preserve">Tiguan</t>
  </si>
  <si>
    <t xml:space="preserve">Регион.Аналит Центр</t>
  </si>
  <si>
    <t xml:space="preserve">возврат покупателю опл. б/н 30.04.</t>
  </si>
  <si>
    <t xml:space="preserve">Solaris п/о</t>
  </si>
  <si>
    <t xml:space="preserve">шприц для скола</t>
  </si>
  <si>
    <t xml:space="preserve">Corolla 180 без ДД</t>
  </si>
  <si>
    <t xml:space="preserve">Albea заднее</t>
  </si>
  <si>
    <t xml:space="preserve">Василий опт</t>
  </si>
  <si>
    <t xml:space="preserve">глушитель</t>
  </si>
  <si>
    <t xml:space="preserve">апелляция</t>
  </si>
  <si>
    <t xml:space="preserve">Note заднее</t>
  </si>
  <si>
    <t xml:space="preserve">Комиссия за перевод (гребанный мустанг)</t>
  </si>
  <si>
    <t xml:space="preserve">Андрей и Гоша</t>
  </si>
  <si>
    <t xml:space="preserve">полимер,бритвочки, пленка</t>
  </si>
  <si>
    <t xml:space="preserve">Евроазия </t>
  </si>
  <si>
    <t xml:space="preserve">Чайзер 100</t>
  </si>
  <si>
    <t xml:space="preserve">Леон II</t>
  </si>
  <si>
    <t xml:space="preserve">GRANDEUR</t>
  </si>
  <si>
    <t xml:space="preserve">Гранта левое</t>
  </si>
  <si>
    <t xml:space="preserve">ВАЗ 2123 заднее правое</t>
  </si>
  <si>
    <t xml:space="preserve">Lada Granta левое</t>
  </si>
  <si>
    <t xml:space="preserve">возврат</t>
  </si>
  <si>
    <t xml:space="preserve">Ford F hbk заднее</t>
  </si>
  <si>
    <t xml:space="preserve">Сергей водитель</t>
  </si>
  <si>
    <t xml:space="preserve">15-16.05.2020</t>
  </si>
  <si>
    <t xml:space="preserve">Подарок mers ml 164</t>
  </si>
  <si>
    <t xml:space="preserve">автобусы апрель</t>
  </si>
  <si>
    <t xml:space="preserve">Дизайн-сервис</t>
  </si>
  <si>
    <t xml:space="preserve">автобусы март</t>
  </si>
  <si>
    <t xml:space="preserve">подарок аквапель</t>
  </si>
  <si>
    <t xml:space="preserve">BMW G11</t>
  </si>
  <si>
    <t xml:space="preserve">Picanto II</t>
  </si>
  <si>
    <t xml:space="preserve">kia rio II</t>
  </si>
  <si>
    <t xml:space="preserve">ремонт замка </t>
  </si>
  <si>
    <t xml:space="preserve">КамаСпецКомплект возврат залога, опал. 06.05 б/н</t>
  </si>
  <si>
    <t xml:space="preserve">Aquapel подарок Mazda CX-5 (за дверь)</t>
  </si>
  <si>
    <t xml:space="preserve">Infinity M35</t>
  </si>
  <si>
    <t xml:space="preserve">за 19.05.</t>
  </si>
  <si>
    <t xml:space="preserve">Avensis II опт</t>
  </si>
  <si>
    <t xml:space="preserve">TLC 100</t>
  </si>
  <si>
    <t xml:space="preserve">клепки</t>
  </si>
  <si>
    <t xml:space="preserve">ремонт замка Picanto</t>
  </si>
  <si>
    <t xml:space="preserve">Сергей вод.</t>
  </si>
  <si>
    <t xml:space="preserve">Opel Corsa C</t>
  </si>
  <si>
    <t xml:space="preserve">Севак заднее</t>
  </si>
  <si>
    <t xml:space="preserve">Makan боковые 2 шт.</t>
  </si>
  <si>
    <t xml:space="preserve">налоги, бюрократия</t>
  </si>
  <si>
    <t xml:space="preserve">ВСК</t>
  </si>
  <si>
    <t xml:space="preserve">полис CADDY</t>
  </si>
  <si>
    <t xml:space="preserve">полис ВСК</t>
  </si>
  <si>
    <t xml:space="preserve">май</t>
  </si>
  <si>
    <t xml:space="preserve">Мистер Мускул</t>
  </si>
  <si>
    <t xml:space="preserve">шпатель</t>
  </si>
  <si>
    <t xml:space="preserve">перчатки, круг</t>
  </si>
  <si>
    <t xml:space="preserve">Данил/Армен</t>
  </si>
  <si>
    <t xml:space="preserve">Sorento II</t>
  </si>
  <si>
    <t xml:space="preserve">Влад/Артём</t>
  </si>
  <si>
    <t xml:space="preserve">Влад, Женя</t>
  </si>
  <si>
    <t xml:space="preserve">Ялуторовск</t>
  </si>
  <si>
    <t xml:space="preserve">Влад/Макс</t>
  </si>
  <si>
    <t xml:space="preserve">Mr.Muscul</t>
  </si>
  <si>
    <t xml:space="preserve">Kia Soul</t>
  </si>
  <si>
    <t xml:space="preserve">Антон Автохимик</t>
  </si>
  <si>
    <t xml:space="preserve">тонер Александр</t>
  </si>
  <si>
    <t xml:space="preserve">Nissan Skyline</t>
  </si>
  <si>
    <t xml:space="preserve">Tiguan камера</t>
  </si>
  <si>
    <t xml:space="preserve">BMW X5 T 70</t>
  </si>
  <si>
    <t xml:space="preserve">письма, суд</t>
  </si>
  <si>
    <t xml:space="preserve">Kia Rio II </t>
  </si>
  <si>
    <t xml:space="preserve">Газель Next водит</t>
  </si>
  <si>
    <t xml:space="preserve">гранта бок</t>
  </si>
  <si>
    <t xml:space="preserve">ДР (телефон)</t>
  </si>
  <si>
    <t xml:space="preserve">атерм. Пленка</t>
  </si>
  <si>
    <t xml:space="preserve">Разбор Форд</t>
  </si>
  <si>
    <t xml:space="preserve">бок. Заднее опускное</t>
  </si>
  <si>
    <t xml:space="preserve">Spasio</t>
  </si>
  <si>
    <t xml:space="preserve">сумма 1221</t>
  </si>
  <si>
    <t xml:space="preserve">новое (остаток 185 800)</t>
  </si>
  <si>
    <t xml:space="preserve">старое</t>
  </si>
  <si>
    <t xml:space="preserve">Такси</t>
  </si>
  <si>
    <t xml:space="preserve">Олеся (поздно вечером)</t>
  </si>
  <si>
    <t xml:space="preserve">возврат за товар </t>
  </si>
  <si>
    <t xml:space="preserve">молдинг 3м</t>
  </si>
  <si>
    <t xml:space="preserve">Rapid</t>
  </si>
  <si>
    <t xml:space="preserve">Влад и Артём</t>
  </si>
  <si>
    <t xml:space="preserve">ДР (цветы)</t>
  </si>
  <si>
    <t xml:space="preserve">ТД Стекло</t>
  </si>
  <si>
    <t xml:space="preserve">подрезка стекла Додж Севак опт</t>
  </si>
  <si>
    <t xml:space="preserve">плакаты</t>
  </si>
  <si>
    <t xml:space="preserve">ИП Смертин</t>
  </si>
  <si>
    <t xml:space="preserve">канцтовары</t>
  </si>
  <si>
    <t xml:space="preserve">On-Do заднее</t>
  </si>
  <si>
    <t xml:space="preserve">Duster заднее</t>
  </si>
  <si>
    <t xml:space="preserve">Gentra зад</t>
  </si>
  <si>
    <t xml:space="preserve">мистер мускул</t>
  </si>
  <si>
    <t xml:space="preserve">возврат </t>
  </si>
  <si>
    <t xml:space="preserve">sorento собачник</t>
  </si>
  <si>
    <t xml:space="preserve">Не проданные убитые стекла Карташкову (2110 и Нексия)</t>
  </si>
  <si>
    <t xml:space="preserve">Хайгер (убитое стекло)</t>
  </si>
  <si>
    <t xml:space="preserve">гранта сед</t>
  </si>
  <si>
    <t xml:space="preserve">Тоета Камри 50 у Севака</t>
  </si>
  <si>
    <t xml:space="preserve">Ситроен Джампер (убитый полгода)</t>
  </si>
  <si>
    <t xml:space="preserve">Cresta 100</t>
  </si>
  <si>
    <t xml:space="preserve">1+17+6+1</t>
  </si>
  <si>
    <t xml:space="preserve">август 2019 весь</t>
  </si>
  <si>
    <t xml:space="preserve">Маслова</t>
  </si>
  <si>
    <t xml:space="preserve">остаток 300000</t>
  </si>
  <si>
    <t xml:space="preserve">за май</t>
  </si>
  <si>
    <t xml:space="preserve">Уточкина</t>
  </si>
  <si>
    <t xml:space="preserve">Audi Q5 на реализации</t>
  </si>
  <si>
    <t xml:space="preserve">Hynday IX35 дд о/щ опт</t>
  </si>
  <si>
    <t xml:space="preserve">IX 35 ll дд о/щ</t>
  </si>
  <si>
    <t xml:space="preserve">5900 Гелик и 1500  спецтехника</t>
  </si>
  <si>
    <t xml:space="preserve">техосмотр Pathfinder</t>
  </si>
  <si>
    <t xml:space="preserve">страховка Pathfinder</t>
  </si>
  <si>
    <t xml:space="preserve">Mr.Muskul</t>
  </si>
  <si>
    <t xml:space="preserve">бритвочки и полимеры</t>
  </si>
  <si>
    <t xml:space="preserve">подрезка стекла экскаватор</t>
  </si>
  <si>
    <t xml:space="preserve">ff II заднее</t>
  </si>
  <si>
    <t xml:space="preserve">насос Качок К60</t>
  </si>
  <si>
    <t xml:space="preserve">изгот. Стекла Стройтехдекор</t>
  </si>
  <si>
    <t xml:space="preserve">granta заднее</t>
  </si>
  <si>
    <t xml:space="preserve">Forester II ощ</t>
  </si>
  <si>
    <t xml:space="preserve">Виктор В./Игорь</t>
  </si>
  <si>
    <t xml:space="preserve">обед</t>
  </si>
  <si>
    <t xml:space="preserve">Kia Rio п/о</t>
  </si>
  <si>
    <t xml:space="preserve">за клиента на Kia</t>
  </si>
  <si>
    <t xml:space="preserve">остаток 250 000</t>
  </si>
  <si>
    <t xml:space="preserve">Ваз 2113 левое</t>
  </si>
  <si>
    <t xml:space="preserve">Mitsubisu Lanser 10</t>
  </si>
  <si>
    <t xml:space="preserve">кофе</t>
  </si>
  <si>
    <t xml:space="preserve">50 р в молдинге Q7</t>
  </si>
  <si>
    <t xml:space="preserve"> Pathfinder Матвеев</t>
  </si>
  <si>
    <t xml:space="preserve">Банер ГИБДД</t>
  </si>
  <si>
    <t xml:space="preserve">Murano опт. Фрещ-Авто</t>
  </si>
  <si>
    <t xml:space="preserve">Изготовление штампа на Mersedes</t>
  </si>
  <si>
    <t xml:space="preserve">туал. Бум, полотенца, однор. Стаканы</t>
  </si>
  <si>
    <t xml:space="preserve">ремонт колес</t>
  </si>
  <si>
    <t xml:space="preserve">Mazda 6 (3)</t>
  </si>
  <si>
    <t xml:space="preserve">RAV 4 (4)заднее опт</t>
  </si>
  <si>
    <t xml:space="preserve">Getz опт</t>
  </si>
  <si>
    <t xml:space="preserve">Proced 3D опт</t>
  </si>
  <si>
    <t xml:space="preserve">вода 2 чел.</t>
  </si>
  <si>
    <t xml:space="preserve">строит. Мешки</t>
  </si>
  <si>
    <t xml:space="preserve">химия</t>
  </si>
  <si>
    <t xml:space="preserve">на ТК</t>
  </si>
  <si>
    <t xml:space="preserve">accord заднее</t>
  </si>
  <si>
    <t xml:space="preserve">возврат залога</t>
  </si>
  <si>
    <t xml:space="preserve">Audi A4 по счету 3327</t>
  </si>
  <si>
    <t xml:space="preserve">Mers Гелин подрезка</t>
  </si>
  <si>
    <t xml:space="preserve">УК Дуэт </t>
  </si>
  <si>
    <t xml:space="preserve"> за Церато 60%</t>
  </si>
  <si>
    <t xml:space="preserve">клей sika</t>
  </si>
  <si>
    <t xml:space="preserve">Hyndai I 30</t>
  </si>
  <si>
    <t xml:space="preserve">Octavia 1 на 13.06</t>
  </si>
  <si>
    <t xml:space="preserve">долг за 09.06.</t>
  </si>
  <si>
    <t xml:space="preserve">Игорь и  Андрей</t>
  </si>
  <si>
    <t xml:space="preserve">тариф бесплатные переводы (1год)</t>
  </si>
  <si>
    <t xml:space="preserve">Toyta HiAce</t>
  </si>
  <si>
    <t xml:space="preserve">opel vectra c</t>
  </si>
  <si>
    <t xml:space="preserve">Lifan smily</t>
  </si>
  <si>
    <t xml:space="preserve">Toyota Rav 4 III</t>
  </si>
  <si>
    <t xml:space="preserve">лампочки Caddy</t>
  </si>
  <si>
    <t xml:space="preserve">Toyota Corolla ED</t>
  </si>
  <si>
    <t xml:space="preserve">возврат етти</t>
  </si>
  <si>
    <t xml:space="preserve">за накладку</t>
  </si>
  <si>
    <t xml:space="preserve">SprinerMarino</t>
  </si>
  <si>
    <t xml:space="preserve">Audu A4</t>
  </si>
  <si>
    <t xml:space="preserve">лампа УФ</t>
  </si>
  <si>
    <t xml:space="preserve">W Polo 2009 п/о</t>
  </si>
  <si>
    <t xml:space="preserve">Mitsubisi Outlender</t>
  </si>
  <si>
    <t xml:space="preserve">Probox заднее</t>
  </si>
  <si>
    <t xml:space="preserve">7 машин за 07.05.</t>
  </si>
  <si>
    <t xml:space="preserve">Corca D заднее</t>
  </si>
  <si>
    <t xml:space="preserve">Sandero</t>
  </si>
  <si>
    <t xml:space="preserve">Corca D опт.</t>
  </si>
  <si>
    <t xml:space="preserve">Kia Bongo</t>
  </si>
  <si>
    <t xml:space="preserve">Оutlander</t>
  </si>
  <si>
    <t xml:space="preserve">крылья для 2108</t>
  </si>
  <si>
    <t xml:space="preserve">перчатки для сколов 10 к.</t>
  </si>
  <si>
    <t xml:space="preserve">откат Антон</t>
  </si>
  <si>
    <t xml:space="preserve">FF III</t>
  </si>
  <si>
    <t xml:space="preserve">Lexus rx</t>
  </si>
  <si>
    <t xml:space="preserve">Audi A4</t>
  </si>
  <si>
    <t xml:space="preserve">Иван</t>
  </si>
  <si>
    <t xml:space="preserve">6 дней июнь</t>
  </si>
  <si>
    <t xml:space="preserve">Паша Б</t>
  </si>
  <si>
    <t xml:space="preserve">Infinity FX 35 о/щ дд</t>
  </si>
  <si>
    <t xml:space="preserve">Hover H3</t>
  </si>
  <si>
    <t xml:space="preserve">Stepwagon заднее</t>
  </si>
  <si>
    <t xml:space="preserve">июнь</t>
  </si>
  <si>
    <t xml:space="preserve">заправка картриджа</t>
  </si>
  <si>
    <t xml:space="preserve">Mazda CX 5 ( 2 камеры)</t>
  </si>
  <si>
    <t xml:space="preserve">Camry  с п/о</t>
  </si>
  <si>
    <t xml:space="preserve">Фэри</t>
  </si>
  <si>
    <t xml:space="preserve">для Сиб Агро</t>
  </si>
  <si>
    <t xml:space="preserve">трактор Мустанг</t>
  </si>
  <si>
    <t xml:space="preserve">рулетки 2 шт.</t>
  </si>
  <si>
    <t xml:space="preserve">RAV 4 ( 3 )llI дд о/щ</t>
  </si>
  <si>
    <t xml:space="preserve">Camry заднее</t>
  </si>
  <si>
    <t xml:space="preserve">Бритвочки</t>
  </si>
  <si>
    <t xml:space="preserve">полимер и бритвочки</t>
  </si>
  <si>
    <t xml:space="preserve">(ост. 146000)</t>
  </si>
  <si>
    <t xml:space="preserve"> масло Caddy</t>
  </si>
  <si>
    <t xml:space="preserve">Логан с полосой</t>
  </si>
  <si>
    <t xml:space="preserve">Mazda 6 2</t>
  </si>
  <si>
    <t xml:space="preserve">mersedes 212</t>
  </si>
  <si>
    <t xml:space="preserve">Sprinter  опт.</t>
  </si>
  <si>
    <t xml:space="preserve">Civic 4D</t>
  </si>
  <si>
    <t xml:space="preserve">Армен </t>
  </si>
  <si>
    <t xml:space="preserve">Nissan AD опт.</t>
  </si>
  <si>
    <t xml:space="preserve">Максим К. </t>
  </si>
  <si>
    <t xml:space="preserve">Gelly Emgrand</t>
  </si>
  <si>
    <t xml:space="preserve">Возврат покупателя</t>
  </si>
  <si>
    <t xml:space="preserve">Infinity QX 80</t>
  </si>
  <si>
    <t xml:space="preserve">Bittle</t>
  </si>
  <si>
    <t xml:space="preserve">T/Verso</t>
  </si>
  <si>
    <t xml:space="preserve">Элита Сервис</t>
  </si>
  <si>
    <t xml:space="preserve">регистрация кассы</t>
  </si>
  <si>
    <t xml:space="preserve">Elantra опл.12.06.  (2000р.)</t>
  </si>
  <si>
    <t xml:space="preserve">тех.осмотр Газель</t>
  </si>
  <si>
    <t xml:space="preserve">клей, химия</t>
  </si>
  <si>
    <t xml:space="preserve">Игорь програм.</t>
  </si>
  <si>
    <t xml:space="preserve">операт. Память</t>
  </si>
  <si>
    <t xml:space="preserve">настройка компа опт.</t>
  </si>
  <si>
    <t xml:space="preserve">возврат Покуп. БИНГ (скидка за точки)</t>
  </si>
  <si>
    <t xml:space="preserve">Тонировщик </t>
  </si>
  <si>
    <t xml:space="preserve">Largus боковое</t>
  </si>
  <si>
    <t xml:space="preserve">Трактор Рамиль</t>
  </si>
  <si>
    <t xml:space="preserve">Fiesta</t>
  </si>
  <si>
    <t xml:space="preserve">НА КАРТУ</t>
  </si>
  <si>
    <t xml:space="preserve">Ремонт</t>
  </si>
  <si>
    <t xml:space="preserve">Автоград косяк солярис (плохая приемка машины)</t>
  </si>
  <si>
    <t xml:space="preserve">Mitsubisi Pajero</t>
  </si>
  <si>
    <t xml:space="preserve">Автоград косяк солярис</t>
  </si>
  <si>
    <t xml:space="preserve">аванс за будущие стекла</t>
  </si>
  <si>
    <t xml:space="preserve">деталь Emex</t>
  </si>
  <si>
    <t xml:space="preserve">Калина 1118 БОР опт</t>
  </si>
  <si>
    <t xml:space="preserve">Mersedes 202</t>
  </si>
  <si>
    <t xml:space="preserve">Mers Gelik</t>
  </si>
  <si>
    <t xml:space="preserve">предопл. 30%</t>
  </si>
  <si>
    <t xml:space="preserve"> Forester заднее</t>
  </si>
  <si>
    <t xml:space="preserve">ост. Май</t>
  </si>
  <si>
    <t xml:space="preserve">Вася</t>
  </si>
  <si>
    <t xml:space="preserve">ИП Смертин А.М.</t>
  </si>
  <si>
    <t xml:space="preserve">штампик</t>
  </si>
  <si>
    <t xml:space="preserve">лодка 5 шт.</t>
  </si>
  <si>
    <t xml:space="preserve">ларгус боков.</t>
  </si>
  <si>
    <t xml:space="preserve">CRV  III c ДД опт</t>
  </si>
  <si>
    <t xml:space="preserve">пленка стабле про</t>
  </si>
  <si>
    <t xml:space="preserve">RAVON 4  опт</t>
  </si>
  <si>
    <t xml:space="preserve">Плеханов С.</t>
  </si>
  <si>
    <t xml:space="preserve">полимер</t>
  </si>
  <si>
    <t xml:space="preserve">пленка Хамелион</t>
  </si>
  <si>
    <t xml:space="preserve">Honda Civic Sed</t>
  </si>
  <si>
    <t xml:space="preserve">тонер Вова</t>
  </si>
  <si>
    <t xml:space="preserve"> хонда стрим</t>
  </si>
  <si>
    <t xml:space="preserve">Арбитайло</t>
  </si>
  <si>
    <t xml:space="preserve">залог  от 03.03.20 опл б/н 04.03</t>
  </si>
  <si>
    <t xml:space="preserve">5000 ост. </t>
  </si>
  <si>
    <t xml:space="preserve">KIA Spectra гарантия</t>
  </si>
  <si>
    <t xml:space="preserve">керхер</t>
  </si>
  <si>
    <t xml:space="preserve">ремонт шланга</t>
  </si>
  <si>
    <t xml:space="preserve">w toureg</t>
  </si>
  <si>
    <t xml:space="preserve">Техосмотр</t>
  </si>
  <si>
    <t xml:space="preserve">Газель Матвеев</t>
  </si>
  <si>
    <t xml:space="preserve">W JETTA</t>
  </si>
  <si>
    <t xml:space="preserve">Мустанг</t>
  </si>
  <si>
    <t xml:space="preserve">Astra H GTCДД Шустер 02.07.</t>
  </si>
  <si>
    <t xml:space="preserve">подкл. о/щ Outlander</t>
  </si>
  <si>
    <t xml:space="preserve">Виктор.В.</t>
  </si>
  <si>
    <t xml:space="preserve">антифриз</t>
  </si>
  <si>
    <t xml:space="preserve">Mers G   Аварком</t>
  </si>
  <si>
    <t xml:space="preserve">замеры Друганово</t>
  </si>
  <si>
    <t xml:space="preserve">молдинг 3,4</t>
  </si>
  <si>
    <t xml:space="preserve">Hyundai IX 35</t>
  </si>
  <si>
    <t xml:space="preserve">с карты св</t>
  </si>
  <si>
    <t xml:space="preserve">Павел, Женя</t>
  </si>
  <si>
    <t xml:space="preserve">премия такси</t>
  </si>
  <si>
    <t xml:space="preserve">2 автобуса</t>
  </si>
  <si>
    <t xml:space="preserve">Hynday IX35</t>
  </si>
  <si>
    <t xml:space="preserve">Infiniti jx35 боковые 2шт 1108</t>
  </si>
  <si>
    <t xml:space="preserve">за 27.28.</t>
  </si>
  <si>
    <t xml:space="preserve">Петрович</t>
  </si>
  <si>
    <t xml:space="preserve">Сергей вод. </t>
  </si>
  <si>
    <t xml:space="preserve">01,02/07</t>
  </si>
  <si>
    <t xml:space="preserve">паста для рук</t>
  </si>
  <si>
    <t xml:space="preserve">ост. 4000 (брали 100 *60р.)</t>
  </si>
  <si>
    <t xml:space="preserve">Volvo XC60</t>
  </si>
  <si>
    <t xml:space="preserve">Александра</t>
  </si>
  <si>
    <t xml:space="preserve">аванс. Июнь</t>
  </si>
  <si>
    <t xml:space="preserve">аванс июнь</t>
  </si>
  <si>
    <t xml:space="preserve">Настя маркетолог</t>
  </si>
  <si>
    <t xml:space="preserve">тетради для записей</t>
  </si>
  <si>
    <t xml:space="preserve">благодарности</t>
  </si>
  <si>
    <t xml:space="preserve">бронь</t>
  </si>
  <si>
    <t xml:space="preserve">бритвочки</t>
  </si>
  <si>
    <t xml:space="preserve">адвайзер 70</t>
  </si>
  <si>
    <t xml:space="preserve">УАЗ 3163</t>
  </si>
  <si>
    <t xml:space="preserve">ватные палочки</t>
  </si>
  <si>
    <t xml:space="preserve">Reno Logan</t>
  </si>
  <si>
    <t xml:space="preserve">kia Cerato II</t>
  </si>
  <si>
    <t xml:space="preserve">Nissan Quashkai с дд</t>
  </si>
  <si>
    <t xml:space="preserve">двойной штраф</t>
  </si>
  <si>
    <t xml:space="preserve">июнь аванс</t>
  </si>
  <si>
    <t xml:space="preserve">апликаторы</t>
  </si>
  <si>
    <t xml:space="preserve">skoda fabia</t>
  </si>
  <si>
    <t xml:space="preserve">полотенца бум, влажн. Салфетки, чай, сахар</t>
  </si>
  <si>
    <t xml:space="preserve">Женя, Паша</t>
  </si>
  <si>
    <t xml:space="preserve">вода на выезде</t>
  </si>
  <si>
    <t xml:space="preserve">Джими</t>
  </si>
  <si>
    <t xml:space="preserve">Quashkai</t>
  </si>
  <si>
    <t xml:space="preserve">Гелик (Аварком)</t>
  </si>
  <si>
    <t xml:space="preserve">Cruze разбили</t>
  </si>
  <si>
    <t xml:space="preserve">Сережа</t>
  </si>
  <si>
    <t xml:space="preserve">Юристы</t>
  </si>
  <si>
    <t xml:space="preserve">(police)</t>
  </si>
  <si>
    <t xml:space="preserve">на выезде еда</t>
  </si>
  <si>
    <t xml:space="preserve">шпатели</t>
  </si>
  <si>
    <t xml:space="preserve">4шт.</t>
  </si>
  <si>
    <t xml:space="preserve">Дружинино Погрузчик примерка</t>
  </si>
  <si>
    <t xml:space="preserve">Prado 120</t>
  </si>
  <si>
    <t xml:space="preserve">Шустер</t>
  </si>
  <si>
    <t xml:space="preserve">Astra H ДД</t>
  </si>
  <si>
    <t xml:space="preserve">остаток 27500</t>
  </si>
  <si>
    <t xml:space="preserve">2 дня</t>
  </si>
  <si>
    <t xml:space="preserve">долг 20000р. оплата за ремонт а/м</t>
  </si>
  <si>
    <t xml:space="preserve">Subaru Forester V</t>
  </si>
  <si>
    <t xml:space="preserve">провода, розатка, вилка, удлинитель,шланг</t>
  </si>
  <si>
    <t xml:space="preserve">круги и перчатки</t>
  </si>
  <si>
    <t xml:space="preserve">Mazda 3 (3)</t>
  </si>
  <si>
    <t xml:space="preserve">Infinity QX 60 о/щ</t>
  </si>
  <si>
    <t xml:space="preserve">mers 166 зад</t>
  </si>
  <si>
    <t xml:space="preserve">изготовление аудиролика</t>
  </si>
  <si>
    <t xml:space="preserve">пленка атерм.</t>
  </si>
  <si>
    <t xml:space="preserve">распылитель</t>
  </si>
  <si>
    <t xml:space="preserve">Lada Vesta</t>
  </si>
  <si>
    <t xml:space="preserve">Lada Vesta задняя полусфера</t>
  </si>
  <si>
    <t xml:space="preserve">Nissan Skyline 2cupe</t>
  </si>
  <si>
    <t xml:space="preserve">Патрол 24.06.</t>
  </si>
  <si>
    <t xml:space="preserve">Lanser X 28/06/</t>
  </si>
  <si>
    <t xml:space="preserve">Mazda 6(II)</t>
  </si>
  <si>
    <t xml:space="preserve">Fiat GP</t>
  </si>
  <si>
    <t xml:space="preserve">ост. май</t>
  </si>
  <si>
    <t xml:space="preserve">Kio Rio 2013</t>
  </si>
  <si>
    <t xml:space="preserve">Almera N 16 </t>
  </si>
  <si>
    <t xml:space="preserve">пластины ДД</t>
  </si>
  <si>
    <t xml:space="preserve">мускул</t>
  </si>
  <si>
    <t xml:space="preserve">2 газели на улице при Т39!!!</t>
  </si>
  <si>
    <t xml:space="preserve">паралон</t>
  </si>
  <si>
    <t xml:space="preserve">на стол</t>
  </si>
  <si>
    <t xml:space="preserve">Bongo Frendi</t>
  </si>
  <si>
    <t xml:space="preserve">Solaris 07.07.2020</t>
  </si>
  <si>
    <t xml:space="preserve">Citroen C4</t>
  </si>
  <si>
    <t xml:space="preserve">ТРТР</t>
  </si>
  <si>
    <t xml:space="preserve">Logan</t>
  </si>
  <si>
    <t xml:space="preserve">Евроавто</t>
  </si>
  <si>
    <t xml:space="preserve">Вафадар</t>
  </si>
  <si>
    <t xml:space="preserve">штамп Камри</t>
  </si>
  <si>
    <t xml:space="preserve">Mazda 6 2011</t>
  </si>
  <si>
    <t xml:space="preserve">Газель Next</t>
  </si>
  <si>
    <t xml:space="preserve">стекло в рамку</t>
  </si>
  <si>
    <t xml:space="preserve">Nissan Primer p12</t>
  </si>
  <si>
    <t xml:space="preserve">прожектор </t>
  </si>
  <si>
    <t xml:space="preserve">мистер мусскул</t>
  </si>
  <si>
    <t xml:space="preserve">Генна</t>
  </si>
  <si>
    <t xml:space="preserve">материал для ремонта</t>
  </si>
  <si>
    <t xml:space="preserve">на счёт</t>
  </si>
  <si>
    <t xml:space="preserve">Гена</t>
  </si>
  <si>
    <t xml:space="preserve">Ремонт помещений</t>
  </si>
  <si>
    <t xml:space="preserve">Хранение Higer</t>
  </si>
  <si>
    <t xml:space="preserve">Грузотакси</t>
  </si>
  <si>
    <t xml:space="preserve">доставка Higer</t>
  </si>
  <si>
    <t xml:space="preserve">получение груза</t>
  </si>
  <si>
    <t xml:space="preserve">ост. Июнь</t>
  </si>
  <si>
    <t xml:space="preserve">Согласовать скидку по браку</t>
  </si>
  <si>
    <t xml:space="preserve">мороженка</t>
  </si>
  <si>
    <t xml:space="preserve">Артем,Влад</t>
  </si>
  <si>
    <t xml:space="preserve">Выезда</t>
  </si>
  <si>
    <t xml:space="preserve">погрузчик</t>
  </si>
  <si>
    <t xml:space="preserve">пицца</t>
  </si>
  <si>
    <t xml:space="preserve">Гуломжон</t>
  </si>
  <si>
    <t xml:space="preserve">Возврат писем</t>
  </si>
  <si>
    <t xml:space="preserve">3 домена</t>
  </si>
  <si>
    <t xml:space="preserve">недостача</t>
  </si>
  <si>
    <t xml:space="preserve">Ольга</t>
  </si>
  <si>
    <t xml:space="preserve">расчет</t>
  </si>
  <si>
    <t xml:space="preserve">Уплотнитель</t>
  </si>
  <si>
    <t xml:space="preserve">Starex</t>
  </si>
  <si>
    <t xml:space="preserve">камера Кадилак</t>
  </si>
  <si>
    <t xml:space="preserve">Merc 123</t>
  </si>
  <si>
    <t xml:space="preserve">Spark</t>
  </si>
  <si>
    <t xml:space="preserve">смазка для дд</t>
  </si>
  <si>
    <t xml:space="preserve">Mitzubishi ASX</t>
  </si>
  <si>
    <t xml:space="preserve">Лобзик </t>
  </si>
  <si>
    <t xml:space="preserve">пилочка для лобзика</t>
  </si>
  <si>
    <t xml:space="preserve">Logan с полосой</t>
  </si>
  <si>
    <t xml:space="preserve">Nissan X-Trail c дд</t>
  </si>
  <si>
    <t xml:space="preserve">лезви для скребков</t>
  </si>
  <si>
    <t xml:space="preserve">Евро Камаз 6520</t>
  </si>
  <si>
    <t xml:space="preserve">Cruz</t>
  </si>
  <si>
    <t xml:space="preserve">Артём/Евгений</t>
  </si>
  <si>
    <t xml:space="preserve">Suzuki Liana опт.</t>
  </si>
  <si>
    <t xml:space="preserve">Primera P12</t>
  </si>
  <si>
    <t xml:space="preserve">RAV 4(1)</t>
  </si>
  <si>
    <t xml:space="preserve">СтикерФактор</t>
  </si>
  <si>
    <t xml:space="preserve">изготовление наклейки на автобусное стекло</t>
  </si>
  <si>
    <t xml:space="preserve">Анастасия</t>
  </si>
  <si>
    <t xml:space="preserve">Владимир В.</t>
  </si>
  <si>
    <t xml:space="preserve">боковое стекло опт.</t>
  </si>
  <si>
    <t xml:space="preserve">BMW E70</t>
  </si>
  <si>
    <t xml:space="preserve">ремонт Caddy</t>
  </si>
  <si>
    <t xml:space="preserve">детали каранкевич</t>
  </si>
  <si>
    <t xml:space="preserve">Opel Astra</t>
  </si>
  <si>
    <t xml:space="preserve">Маски</t>
  </si>
  <si>
    <t xml:space="preserve">Д/Р</t>
  </si>
  <si>
    <t xml:space="preserve">детали Emex 14.07.</t>
  </si>
  <si>
    <t xml:space="preserve">диск тормозной 14.07.</t>
  </si>
  <si>
    <t xml:space="preserve">долг</t>
  </si>
  <si>
    <t xml:space="preserve">Паджеро ОЩ</t>
  </si>
  <si>
    <t xml:space="preserve">Opel Astra Н дд</t>
  </si>
  <si>
    <t xml:space="preserve">Mazda626 Sed</t>
  </si>
  <si>
    <t xml:space="preserve">комплект+</t>
  </si>
  <si>
    <t xml:space="preserve">с ЕКБ пластины для ДД</t>
  </si>
  <si>
    <t xml:space="preserve">июль</t>
  </si>
  <si>
    <t xml:space="preserve">ремонт шин</t>
  </si>
  <si>
    <t xml:space="preserve">полоса Camry</t>
  </si>
  <si>
    <t xml:space="preserve">RIO  лоб и боковые атерм.</t>
  </si>
  <si>
    <t xml:space="preserve">Qashqai 32 с ДД</t>
  </si>
  <si>
    <t xml:space="preserve">Cитроен С4 без дд наше разбили</t>
  </si>
  <si>
    <t xml:space="preserve">SGV</t>
  </si>
  <si>
    <t xml:space="preserve">RIO ощ</t>
  </si>
  <si>
    <t xml:space="preserve">Mokko c доставкой</t>
  </si>
  <si>
    <t xml:space="preserve">infinity EX c ДД</t>
  </si>
  <si>
    <t xml:space="preserve">Pajero III</t>
  </si>
  <si>
    <t xml:space="preserve">Auris</t>
  </si>
  <si>
    <t xml:space="preserve">однор. Стаканы, мыло жидкое</t>
  </si>
  <si>
    <t xml:space="preserve">CRV о/щ</t>
  </si>
  <si>
    <t xml:space="preserve">Дмитрий</t>
  </si>
  <si>
    <t xml:space="preserve">Civic бок.</t>
  </si>
  <si>
    <t xml:space="preserve">TL 200 c коннекторами</t>
  </si>
  <si>
    <t xml:space="preserve">тонер70 погрузчик</t>
  </si>
  <si>
    <t xml:space="preserve">Audi A4 + молдинг</t>
  </si>
  <si>
    <t xml:space="preserve">Ларгус полоса</t>
  </si>
  <si>
    <t xml:space="preserve">Движок</t>
  </si>
  <si>
    <t xml:space="preserve">Nissan Almera Classic</t>
  </si>
  <si>
    <t xml:space="preserve">Женя, Игорь</t>
  </si>
  <si>
    <t xml:space="preserve">Kia Spectra</t>
  </si>
  <si>
    <t xml:space="preserve">Mazda 31</t>
  </si>
  <si>
    <t xml:space="preserve">Ваз 2112 зад</t>
  </si>
  <si>
    <t xml:space="preserve">ГАЗ 2401</t>
  </si>
  <si>
    <t xml:space="preserve">Фен</t>
  </si>
  <si>
    <t xml:space="preserve">FFII опт</t>
  </si>
  <si>
    <t xml:space="preserve">дворники июнь</t>
  </si>
  <si>
    <t xml:space="preserve">полис и техосмотр</t>
  </si>
  <si>
    <t xml:space="preserve">Yetty СВ</t>
  </si>
  <si>
    <t xml:space="preserve">Accent</t>
  </si>
  <si>
    <t xml:space="preserve">Prado  150</t>
  </si>
  <si>
    <t xml:space="preserve">Accent c 2000</t>
  </si>
  <si>
    <t xml:space="preserve">аванс июль</t>
  </si>
  <si>
    <t xml:space="preserve">контейнер</t>
  </si>
  <si>
    <t xml:space="preserve">предопл. Долг 9000 (для ТБО)</t>
  </si>
  <si>
    <t xml:space="preserve">Volvo S80</t>
  </si>
  <si>
    <t xml:space="preserve">Beetle</t>
  </si>
  <si>
    <t xml:space="preserve">Ceed c 12</t>
  </si>
  <si>
    <t xml:space="preserve">оборудование для СТО (фен, гравер, дрель, наждак и т.д.)</t>
  </si>
  <si>
    <t xml:space="preserve">ремонт помещения</t>
  </si>
  <si>
    <t xml:space="preserve">Маслова Е.</t>
  </si>
  <si>
    <t xml:space="preserve">остаток (200 000)</t>
  </si>
  <si>
    <t xml:space="preserve">ост июнь</t>
  </si>
  <si>
    <t xml:space="preserve">Mersedes 212 опт,  лопнуло </t>
  </si>
  <si>
    <t xml:space="preserve">Outlander</t>
  </si>
  <si>
    <t xml:space="preserve">форточка Стеклоцех</t>
  </si>
  <si>
    <t xml:space="preserve">Красная Армия</t>
  </si>
  <si>
    <t xml:space="preserve">Mazda 3(1)</t>
  </si>
  <si>
    <t xml:space="preserve">nissan Bluberd опт</t>
  </si>
  <si>
    <t xml:space="preserve">ост. июнь</t>
  </si>
  <si>
    <t xml:space="preserve">заклепки и шпатели 2 шт.</t>
  </si>
  <si>
    <t xml:space="preserve">ИП Горин ПОДАРОК</t>
  </si>
  <si>
    <t xml:space="preserve">FUSO</t>
  </si>
  <si>
    <t xml:space="preserve">накладка на X-trail</t>
  </si>
  <si>
    <t xml:space="preserve">Артем. Женя</t>
  </si>
  <si>
    <t xml:space="preserve">Cаша</t>
  </si>
  <si>
    <t xml:space="preserve">Фортуна Экспресс</t>
  </si>
  <si>
    <t xml:space="preserve">Н-Юганск Лукина</t>
  </si>
  <si>
    <t xml:space="preserve">Toyota LC  100 с ДД опт</t>
  </si>
  <si>
    <t xml:space="preserve">Solaris II</t>
  </si>
  <si>
    <t xml:space="preserve">1000 опл. (для ТБО)</t>
  </si>
  <si>
    <t xml:space="preserve">бумага туал и полот.</t>
  </si>
  <si>
    <t xml:space="preserve">полимер, лезвия</t>
  </si>
  <si>
    <t xml:space="preserve">Накладка от Икстрейла</t>
  </si>
  <si>
    <t xml:space="preserve">потерянная боковушка Next</t>
  </si>
  <si>
    <t xml:space="preserve">датчик дождя на Ауди (шлейф)</t>
  </si>
  <si>
    <t xml:space="preserve">?????</t>
  </si>
  <si>
    <t xml:space="preserve">залитый датчик дождя на Авенсисе</t>
  </si>
  <si>
    <t xml:space="preserve">за раздавленное стекло W212</t>
  </si>
  <si>
    <t xml:space="preserve">Solaris</t>
  </si>
  <si>
    <t xml:space="preserve">Octavia</t>
  </si>
  <si>
    <t xml:space="preserve">Rio о/щ</t>
  </si>
  <si>
    <t xml:space="preserve">ВАЗ 2114</t>
  </si>
  <si>
    <t xml:space="preserve">Lanser 9</t>
  </si>
  <si>
    <t xml:space="preserve">Solaris заднее</t>
  </si>
  <si>
    <t xml:space="preserve">Honda Fit</t>
  </si>
  <si>
    <t xml:space="preserve">стаканчики и замок</t>
  </si>
  <si>
    <t xml:space="preserve">камри 40 дд</t>
  </si>
  <si>
    <t xml:space="preserve">Spektra</t>
  </si>
  <si>
    <t xml:space="preserve">Peugeout 307</t>
  </si>
  <si>
    <t xml:space="preserve">Ford Fiesta</t>
  </si>
  <si>
    <t xml:space="preserve">L</t>
  </si>
  <si>
    <t xml:space="preserve">Mazda 3</t>
  </si>
  <si>
    <t xml:space="preserve">Aquapel</t>
  </si>
  <si>
    <t xml:space="preserve">Mersedes 166</t>
  </si>
  <si>
    <t xml:space="preserve">май, июнь</t>
  </si>
  <si>
    <t xml:space="preserve">Wag Market</t>
  </si>
  <si>
    <t xml:space="preserve">Suzuki SX4</t>
  </si>
  <si>
    <t xml:space="preserve">оконч. Расчет июль</t>
  </si>
  <si>
    <t xml:space="preserve">за июль</t>
  </si>
  <si>
    <t xml:space="preserve">тряпка а/м Восход</t>
  </si>
  <si>
    <t xml:space="preserve">Хомуты</t>
  </si>
  <si>
    <t xml:space="preserve">цветы Д/Р </t>
  </si>
  <si>
    <t xml:space="preserve">Terrano зад.</t>
  </si>
  <si>
    <t xml:space="preserve">Honda CRV III с ДД</t>
  </si>
  <si>
    <t xml:space="preserve">BMW x6 e71 ДД</t>
  </si>
  <si>
    <t xml:space="preserve">TLC 100 п/о</t>
  </si>
  <si>
    <t xml:space="preserve">Леван</t>
  </si>
  <si>
    <t xml:space="preserve">ремонт колеса Caddy</t>
  </si>
  <si>
    <t xml:space="preserve">Виктор  В.</t>
  </si>
  <si>
    <t xml:space="preserve">ост. Июнь, аванс июль</t>
  </si>
  <si>
    <t xml:space="preserve">колпачки длямашинки по ремонту скола</t>
  </si>
  <si>
    <t xml:space="preserve">банер июль, август</t>
  </si>
  <si>
    <t xml:space="preserve">Mazda Titan</t>
  </si>
  <si>
    <t xml:space="preserve">корпоративы</t>
  </si>
  <si>
    <t xml:space="preserve">Теплоход</t>
  </si>
  <si>
    <t xml:space="preserve">черная рамка</t>
  </si>
  <si>
    <t xml:space="preserve">дверь</t>
  </si>
  <si>
    <t xml:space="preserve">2 см </t>
  </si>
  <si>
    <t xml:space="preserve">Suzuki SX 4</t>
  </si>
  <si>
    <t xml:space="preserve">Mazda 3 (1) для Имрана</t>
  </si>
  <si>
    <t xml:space="preserve">Polo 2012-</t>
  </si>
  <si>
    <t xml:space="preserve">Land Mark </t>
  </si>
  <si>
    <t xml:space="preserve">ложный выезд автоград</t>
  </si>
  <si>
    <t xml:space="preserve">Accent Тагаз</t>
  </si>
  <si>
    <t xml:space="preserve">Vag Market</t>
  </si>
  <si>
    <t xml:space="preserve">Юбилей Фирмы</t>
  </si>
  <si>
    <t xml:space="preserve">спиртное, напитки, посуда</t>
  </si>
  <si>
    <t xml:space="preserve">5 машин</t>
  </si>
  <si>
    <t xml:space="preserve">Camry 40 ДД</t>
  </si>
  <si>
    <t xml:space="preserve">Fusion</t>
  </si>
  <si>
    <t xml:space="preserve">корпоратив</t>
  </si>
  <si>
    <t xml:space="preserve">штраф кадди</t>
  </si>
  <si>
    <t xml:space="preserve">продукты</t>
  </si>
  <si>
    <t xml:space="preserve">РАФ4 I</t>
  </si>
  <si>
    <t xml:space="preserve">Стекло CAT</t>
  </si>
  <si>
    <t xml:space="preserve">Вилаят</t>
  </si>
  <si>
    <t xml:space="preserve">плов</t>
  </si>
  <si>
    <t xml:space="preserve">август</t>
  </si>
  <si>
    <t xml:space="preserve">Максим, Спартак</t>
  </si>
  <si>
    <t xml:space="preserve">Merc 176</t>
  </si>
  <si>
    <t xml:space="preserve">???</t>
  </si>
  <si>
    <t xml:space="preserve">Camry40</t>
  </si>
  <si>
    <t xml:space="preserve">infiniti FX</t>
  </si>
  <si>
    <t xml:space="preserve">Golf VII</t>
  </si>
  <si>
    <t xml:space="preserve">мазда 6 зад</t>
  </si>
  <si>
    <t xml:space="preserve">Макс и денис</t>
  </si>
  <si>
    <t xml:space="preserve">Ehoe</t>
  </si>
  <si>
    <t xml:space="preserve">Kia Ceed 2013г</t>
  </si>
  <si>
    <t xml:space="preserve">дд Avensis Audi</t>
  </si>
  <si>
    <t xml:space="preserve">Note лев руль</t>
  </si>
  <si>
    <t xml:space="preserve">sonata тагаз</t>
  </si>
  <si>
    <t xml:space="preserve">infiniti  ex25 </t>
  </si>
  <si>
    <t xml:space="preserve">lexus 400</t>
  </si>
  <si>
    <t xml:space="preserve">Паша, Макс К.</t>
  </si>
  <si>
    <t xml:space="preserve">июль , детали XYG</t>
  </si>
  <si>
    <t xml:space="preserve">отчеты Мобискар</t>
  </si>
  <si>
    <t xml:space="preserve">mokka с дд</t>
  </si>
  <si>
    <t xml:space="preserve">наклейки опт</t>
  </si>
  <si>
    <t xml:space="preserve">Hynday Grand Starex</t>
  </si>
  <si>
    <t xml:space="preserve">июль на карту</t>
  </si>
  <si>
    <t xml:space="preserve"> Июнь</t>
  </si>
  <si>
    <t xml:space="preserve"> июнь</t>
  </si>
  <si>
    <t xml:space="preserve">бумажные полотенца, бум.</t>
  </si>
  <si>
    <t xml:space="preserve">Туал. Бумага</t>
  </si>
  <si>
    <t xml:space="preserve"> июль</t>
  </si>
  <si>
    <t xml:space="preserve">Настя</t>
  </si>
  <si>
    <t xml:space="preserve">Cruze</t>
  </si>
  <si>
    <t xml:space="preserve">Hi-luxe опт.</t>
  </si>
  <si>
    <t xml:space="preserve">Rio X-line</t>
  </si>
  <si>
    <t xml:space="preserve">Corolla 180 опт</t>
  </si>
  <si>
    <t xml:space="preserve">клей пяточковый</t>
  </si>
  <si>
    <t xml:space="preserve">Алькор 13000 р.</t>
  </si>
  <si>
    <t xml:space="preserve"> Покупателю</t>
  </si>
  <si>
    <t xml:space="preserve">CEED  боковое</t>
  </si>
  <si>
    <t xml:space="preserve">перевод д/с</t>
  </si>
  <si>
    <t xml:space="preserve">Дима</t>
  </si>
  <si>
    <t xml:space="preserve">Володя </t>
  </si>
  <si>
    <t xml:space="preserve">Solaris II o/щ</t>
  </si>
  <si>
    <t xml:space="preserve">Ответ на прет. с описью и уведом.</t>
  </si>
  <si>
    <t xml:space="preserve">ушные палочки</t>
  </si>
  <si>
    <t xml:space="preserve">перевод кадырбек</t>
  </si>
  <si>
    <t xml:space="preserve">VW Tiguan</t>
  </si>
  <si>
    <t xml:space="preserve">пежо партнер опт</t>
  </si>
  <si>
    <t xml:space="preserve">Astra H</t>
  </si>
  <si>
    <t xml:space="preserve">GrAndis</t>
  </si>
  <si>
    <t xml:space="preserve">Sandero 14</t>
  </si>
  <si>
    <t xml:space="preserve">Lacetti</t>
  </si>
  <si>
    <t xml:space="preserve">ВАЗ 2121 бок</t>
  </si>
  <si>
    <t xml:space="preserve">ВАЗ 2115</t>
  </si>
  <si>
    <t xml:space="preserve">ВАЗ 2109</t>
  </si>
  <si>
    <t xml:space="preserve">hyndai ix35</t>
  </si>
  <si>
    <t xml:space="preserve">для Матвеева</t>
  </si>
  <si>
    <t xml:space="preserve">ост. Август</t>
  </si>
  <si>
    <t xml:space="preserve">Passat b5</t>
  </si>
  <si>
    <t xml:space="preserve">VAG MARKET</t>
  </si>
  <si>
    <t xml:space="preserve">ремонтCADDY до  16/08/20</t>
  </si>
  <si>
    <t xml:space="preserve">Granta по</t>
  </si>
  <si>
    <t xml:space="preserve">TLC200 по</t>
  </si>
  <si>
    <t xml:space="preserve">action ощ</t>
  </si>
  <si>
    <t xml:space="preserve">NOTE c дд</t>
  </si>
  <si>
    <t xml:space="preserve">Мистер мускул</t>
  </si>
  <si>
    <t xml:space="preserve">дворники</t>
  </si>
  <si>
    <t xml:space="preserve">Престиж Авто Артем</t>
  </si>
  <si>
    <t xml:space="preserve">FF II c молд. AGC  продано 02.08.</t>
  </si>
  <si>
    <t xml:space="preserve">Генератор</t>
  </si>
  <si>
    <t xml:space="preserve">Mazda  Titan</t>
  </si>
  <si>
    <t xml:space="preserve">Макс. К/ Игорь</t>
  </si>
  <si>
    <t xml:space="preserve">краска а/м Raptor на  Ford Ranger</t>
  </si>
  <si>
    <t xml:space="preserve">Kia Picanto II</t>
  </si>
  <si>
    <t xml:space="preserve">Toyota RAV4 3</t>
  </si>
  <si>
    <t xml:space="preserve">Макс К. и Игорь</t>
  </si>
  <si>
    <t xml:space="preserve">Автоселект Дмитрий за 4 машины</t>
  </si>
  <si>
    <t xml:space="preserve">на запчасти</t>
  </si>
  <si>
    <t xml:space="preserve">ост июль</t>
  </si>
  <si>
    <t xml:space="preserve">шпатель метал.</t>
  </si>
  <si>
    <t xml:space="preserve">hyndai i40 о/щ</t>
  </si>
  <si>
    <t xml:space="preserve">фильтр</t>
  </si>
  <si>
    <t xml:space="preserve">Влад Щ.</t>
  </si>
  <si>
    <t xml:space="preserve">замена стекла Solaris</t>
  </si>
  <si>
    <t xml:space="preserve">solaris ощ</t>
  </si>
  <si>
    <t xml:space="preserve">Logan I</t>
  </si>
  <si>
    <t xml:space="preserve">Largus бок прав пассаж.</t>
  </si>
  <si>
    <t xml:space="preserve">Vesta</t>
  </si>
  <si>
    <t xml:space="preserve">Ваз 2121 c полосой</t>
  </si>
  <si>
    <t xml:space="preserve">Solaris ощ</t>
  </si>
  <si>
    <t xml:space="preserve">civic sed 2009</t>
  </si>
  <si>
    <t xml:space="preserve">бритвочки, паста полир. 12.08.</t>
  </si>
  <si>
    <t xml:space="preserve">blue cold на FF III</t>
  </si>
  <si>
    <t xml:space="preserve">мешки,бум. Полотенце,палочки ватные</t>
  </si>
  <si>
    <t xml:space="preserve">corolla 150</t>
  </si>
  <si>
    <t xml:space="preserve">bmw 1 зад</t>
  </si>
  <si>
    <t xml:space="preserve">ост. Июль</t>
  </si>
  <si>
    <t xml:space="preserve">G Starex ощ</t>
  </si>
  <si>
    <t xml:space="preserve">ремонт CADDY  18.08.20 (21965)</t>
  </si>
  <si>
    <t xml:space="preserve">Макс. К.</t>
  </si>
  <si>
    <t xml:space="preserve">Yeti с ДД квадр.</t>
  </si>
  <si>
    <t xml:space="preserve">Merc атерм</t>
  </si>
  <si>
    <t xml:space="preserve">кофе клиенту</t>
  </si>
  <si>
    <t xml:space="preserve">Ceed ожидание</t>
  </si>
  <si>
    <t xml:space="preserve">Ceed с о/щ</t>
  </si>
  <si>
    <t xml:space="preserve">Lexus</t>
  </si>
  <si>
    <t xml:space="preserve">Lexus RX 300 опт</t>
  </si>
  <si>
    <t xml:space="preserve">Восток-Моторс</t>
  </si>
  <si>
    <t xml:space="preserve">Космофен </t>
  </si>
  <si>
    <t xml:space="preserve">Утяшево</t>
  </si>
  <si>
    <t xml:space="preserve">Sprinter  боковое</t>
  </si>
  <si>
    <t xml:space="preserve"> подрезка Sprinter  боковое</t>
  </si>
  <si>
    <t xml:space="preserve">Сергей водит. </t>
  </si>
  <si>
    <t xml:space="preserve">Getz зад</t>
  </si>
  <si>
    <t xml:space="preserve">Audi A6</t>
  </si>
  <si>
    <t xml:space="preserve">Василий </t>
  </si>
  <si>
    <t xml:space="preserve">Сергей П. </t>
  </si>
  <si>
    <t xml:space="preserve">ремонт CADDY  </t>
  </si>
  <si>
    <t xml:space="preserve">TLC100</t>
  </si>
  <si>
    <t xml:space="preserve">Sunny b15</t>
  </si>
  <si>
    <t xml:space="preserve">штраф Caddy</t>
  </si>
  <si>
    <t xml:space="preserve">Emex жидкостьАКПП</t>
  </si>
  <si>
    <t xml:space="preserve">на карту Forester</t>
  </si>
  <si>
    <t xml:space="preserve">ИП Горин выезд</t>
  </si>
  <si>
    <t xml:space="preserve">mazda 6 III дд</t>
  </si>
  <si>
    <t xml:space="preserve">Виктор </t>
  </si>
  <si>
    <t xml:space="preserve">Mazda 6 (II)</t>
  </si>
  <si>
    <t xml:space="preserve">паяльник</t>
  </si>
  <si>
    <t xml:space="preserve">6 шт.</t>
  </si>
  <si>
    <t xml:space="preserve">GY H 4</t>
  </si>
  <si>
    <t xml:space="preserve">Partner 2012 опт</t>
  </si>
  <si>
    <t xml:space="preserve">infiniti m35 (50) опт</t>
  </si>
  <si>
    <t xml:space="preserve">скотч</t>
  </si>
  <si>
    <t xml:space="preserve">Spectra (2700-720 niva бок)</t>
  </si>
  <si>
    <t xml:space="preserve">аквапель радио</t>
  </si>
  <si>
    <t xml:space="preserve">kalina</t>
  </si>
  <si>
    <t xml:space="preserve">Rav 4 (4)</t>
  </si>
  <si>
    <t xml:space="preserve">Андрей </t>
  </si>
  <si>
    <t xml:space="preserve">зеркало Opel Astra H</t>
  </si>
  <si>
    <t xml:space="preserve">компенсация  покупателю сломана антенна на KIA RIO</t>
  </si>
  <si>
    <t xml:space="preserve">Ceed 16 ощ</t>
  </si>
  <si>
    <t xml:space="preserve">Mazda 6/3</t>
  </si>
  <si>
    <t xml:space="preserve">CR-V16</t>
  </si>
  <si>
    <t xml:space="preserve">Volvo S60 1</t>
  </si>
  <si>
    <t xml:space="preserve">туал. Бумага, полотенца</t>
  </si>
  <si>
    <t xml:space="preserve">аванс август</t>
  </si>
  <si>
    <t xml:space="preserve">ост. июль</t>
  </si>
  <si>
    <t xml:space="preserve">Elantra09</t>
  </si>
  <si>
    <t xml:space="preserve">Mazda CX5</t>
  </si>
  <si>
    <t xml:space="preserve">Starex II опт</t>
  </si>
  <si>
    <t xml:space="preserve">диск для токарного станка</t>
  </si>
  <si>
    <t xml:space="preserve">Отчеты МОБИСКАР</t>
  </si>
  <si>
    <t xml:space="preserve">Avensis</t>
  </si>
  <si>
    <t xml:space="preserve">Elantra</t>
  </si>
  <si>
    <t xml:space="preserve">Spark III</t>
  </si>
  <si>
    <t xml:space="preserve">Juke</t>
  </si>
  <si>
    <t xml:space="preserve">Tiida</t>
  </si>
  <si>
    <t xml:space="preserve">Liana зад</t>
  </si>
  <si>
    <t xml:space="preserve">полимепр</t>
  </si>
  <si>
    <t xml:space="preserve">зеркало, бритвочки</t>
  </si>
  <si>
    <t xml:space="preserve">2123 боковое</t>
  </si>
  <si>
    <t xml:space="preserve">C/Niva собачник</t>
  </si>
  <si>
    <t xml:space="preserve">Emex аванс август</t>
  </si>
  <si>
    <t xml:space="preserve">возврат за Starex</t>
  </si>
  <si>
    <t xml:space="preserve">3 машины</t>
  </si>
  <si>
    <t xml:space="preserve">ПОДАРОК покуп. Агропромкредит</t>
  </si>
  <si>
    <t xml:space="preserve">лезвия для ножей</t>
  </si>
  <si>
    <t xml:space="preserve">журнал</t>
  </si>
  <si>
    <t xml:space="preserve">Civic sed 2006-</t>
  </si>
  <si>
    <t xml:space="preserve">Nissan Blyebird Sulphy</t>
  </si>
  <si>
    <t xml:space="preserve">мистер мускул и мешки</t>
  </si>
  <si>
    <t xml:space="preserve">кислота</t>
  </si>
  <si>
    <t xml:space="preserve">Mazda 6/2/</t>
  </si>
  <si>
    <t xml:space="preserve">бронь фар</t>
  </si>
  <si>
    <t xml:space="preserve">Вовка тонер</t>
  </si>
  <si>
    <t xml:space="preserve">соролла и хайсе</t>
  </si>
  <si>
    <t xml:space="preserve">Ксюша</t>
  </si>
  <si>
    <t xml:space="preserve">Замена лоб MegaTruck</t>
  </si>
  <si>
    <t xml:space="preserve">возврат за косяк</t>
  </si>
  <si>
    <t xml:space="preserve">Corolla Е11</t>
  </si>
  <si>
    <t xml:space="preserve">CRV III</t>
  </si>
  <si>
    <t xml:space="preserve">Vista</t>
  </si>
  <si>
    <t xml:space="preserve">Duster зад</t>
  </si>
  <si>
    <t xml:space="preserve">Mit Pajero II</t>
  </si>
  <si>
    <t xml:space="preserve">Максим</t>
  </si>
  <si>
    <t xml:space="preserve">CRV</t>
  </si>
  <si>
    <t xml:space="preserve">TLC 150</t>
  </si>
  <si>
    <t xml:space="preserve">Подкл ощ 2 маш</t>
  </si>
  <si>
    <t xml:space="preserve">Дмитрий Автоселект</t>
  </si>
  <si>
    <t xml:space="preserve">2 машины</t>
  </si>
  <si>
    <t xml:space="preserve">Миша Курган </t>
  </si>
  <si>
    <t xml:space="preserve">бумага, ватные палочки</t>
  </si>
  <si>
    <t xml:space="preserve">Mits L200</t>
  </si>
  <si>
    <t xml:space="preserve">Тонер</t>
  </si>
  <si>
    <t xml:space="preserve">10, Honda задние</t>
  </si>
  <si>
    <t xml:space="preserve">Ксения</t>
  </si>
  <si>
    <t xml:space="preserve">зеркало Getz</t>
  </si>
  <si>
    <t xml:space="preserve">Volvo S60</t>
  </si>
  <si>
    <t xml:space="preserve">Partner 12</t>
  </si>
  <si>
    <t xml:space="preserve">Володя тонер</t>
  </si>
  <si>
    <t xml:space="preserve">Артем/Влад</t>
  </si>
  <si>
    <t xml:space="preserve">КДМ</t>
  </si>
  <si>
    <t xml:space="preserve">Александр</t>
  </si>
  <si>
    <t xml:space="preserve">крепеж</t>
  </si>
  <si>
    <t xml:space="preserve">Audi</t>
  </si>
  <si>
    <t xml:space="preserve">шоколад гор ребенку долго ждали</t>
  </si>
  <si>
    <t xml:space="preserve">Lexus NX</t>
  </si>
  <si>
    <t xml:space="preserve">анкера</t>
  </si>
  <si>
    <t xml:space="preserve">лезвия канцелярский нож</t>
  </si>
  <si>
    <t xml:space="preserve">Mondeo</t>
  </si>
  <si>
    <t xml:space="preserve">молдинги на фф</t>
  </si>
  <si>
    <t xml:space="preserve">молдинг Антара</t>
  </si>
  <si>
    <t xml:space="preserve">остаток август</t>
  </si>
  <si>
    <t xml:space="preserve">скидка клиенту RAV4 клей</t>
  </si>
  <si>
    <t xml:space="preserve">скидка клиенту на Mercedes 211 царапина</t>
  </si>
  <si>
    <t xml:space="preserve">Kaptur</t>
  </si>
  <si>
    <t xml:space="preserve">опрыскиватель</t>
  </si>
  <si>
    <t xml:space="preserve">насос</t>
  </si>
  <si>
    <t xml:space="preserve">Mondeo 1999</t>
  </si>
  <si>
    <t xml:space="preserve">Outlander заднее</t>
  </si>
  <si>
    <t xml:space="preserve">Peugeout Partner</t>
  </si>
  <si>
    <t xml:space="preserve">Goodyear Winter 4 </t>
  </si>
  <si>
    <t xml:space="preserve">Никс</t>
  </si>
  <si>
    <t xml:space="preserve">замена АКБ телефон</t>
  </si>
  <si>
    <t xml:space="preserve">Бокс</t>
  </si>
  <si>
    <t xml:space="preserve">бокс для мана</t>
  </si>
  <si>
    <t xml:space="preserve">Skoda</t>
  </si>
  <si>
    <t xml:space="preserve">варили рамку</t>
  </si>
  <si>
    <t xml:space="preserve">Citroen c4</t>
  </si>
  <si>
    <t xml:space="preserve">Caddy остаток</t>
  </si>
  <si>
    <t xml:space="preserve">kia ceed 2013</t>
  </si>
  <si>
    <t xml:space="preserve">Evrosatar</t>
  </si>
  <si>
    <t xml:space="preserve">ваз 2110 собачник</t>
  </si>
  <si>
    <t xml:space="preserve">priora заднее sed</t>
  </si>
  <si>
    <t xml:space="preserve">молдинг на ситроен с4</t>
  </si>
  <si>
    <t xml:space="preserve">Tacho</t>
  </si>
  <si>
    <t xml:space="preserve">FF II</t>
  </si>
  <si>
    <t xml:space="preserve">полимеры и лезвия (11.09)</t>
  </si>
  <si>
    <t xml:space="preserve">Евро Маз</t>
  </si>
  <si>
    <t xml:space="preserve">Ваз 2115</t>
  </si>
  <si>
    <t xml:space="preserve">Возврат Андраник</t>
  </si>
  <si>
    <t xml:space="preserve">auda a 7</t>
  </si>
  <si>
    <t xml:space="preserve">провода</t>
  </si>
  <si>
    <t xml:space="preserve">Шпатели</t>
  </si>
  <si>
    <t xml:space="preserve">доставка PAR</t>
  </si>
  <si>
    <t xml:space="preserve">Мальчики</t>
  </si>
  <si>
    <t xml:space="preserve">Opel Antara</t>
  </si>
  <si>
    <t xml:space="preserve">Дмитрий отопление</t>
  </si>
  <si>
    <t xml:space="preserve">контроллер для котла</t>
  </si>
  <si>
    <t xml:space="preserve">ремонт котла</t>
  </si>
  <si>
    <t xml:space="preserve">Colt заднее</t>
  </si>
  <si>
    <t xml:space="preserve">Camry 70 По</t>
  </si>
  <si>
    <t xml:space="preserve">стекло МАЗ (Павел Водитель КМК )</t>
  </si>
  <si>
    <t xml:space="preserve">Antara дд ощ (молдинг-лопнуло)</t>
  </si>
  <si>
    <t xml:space="preserve">сентябрь</t>
  </si>
  <si>
    <t xml:space="preserve">antara ощ</t>
  </si>
  <si>
    <t xml:space="preserve">шиномантаж</t>
  </si>
  <si>
    <t xml:space="preserve">Jetta заднее</t>
  </si>
  <si>
    <t xml:space="preserve">Toyota corolla 150</t>
  </si>
  <si>
    <t xml:space="preserve">Nissan Tiida</t>
  </si>
  <si>
    <t xml:space="preserve">Детали72</t>
  </si>
  <si>
    <t xml:space="preserve">взаимозачет Sprinter</t>
  </si>
  <si>
    <t xml:space="preserve">Автовоз</t>
  </si>
  <si>
    <t xml:space="preserve">Доставка VW Transporter</t>
  </si>
  <si>
    <t xml:space="preserve">Datsun On-Do</t>
  </si>
  <si>
    <t xml:space="preserve">Mazda    </t>
  </si>
  <si>
    <t xml:space="preserve">остаток 100 000</t>
  </si>
  <si>
    <t xml:space="preserve">Porche Caen</t>
  </si>
  <si>
    <t xml:space="preserve">СтеклоТеху</t>
  </si>
  <si>
    <t xml:space="preserve">Скотч двусторонний</t>
  </si>
  <si>
    <t xml:space="preserve">Автотеплотехник</t>
  </si>
  <si>
    <t xml:space="preserve">Артем Влад</t>
  </si>
  <si>
    <t xml:space="preserve">Mazda 2 стекла</t>
  </si>
  <si>
    <t xml:space="preserve">Matiz боковое правое</t>
  </si>
  <si>
    <t xml:space="preserve">Lada Largus</t>
  </si>
  <si>
    <t xml:space="preserve">сентябрь ост</t>
  </si>
  <si>
    <t xml:space="preserve">Маслов Е</t>
  </si>
  <si>
    <t xml:space="preserve">Tiguan I дд</t>
  </si>
  <si>
    <t xml:space="preserve">Corsa C</t>
  </si>
  <si>
    <t xml:space="preserve">BMW X5 (70)</t>
  </si>
  <si>
    <t xml:space="preserve">мыло</t>
  </si>
  <si>
    <t xml:space="preserve">ДР СВ</t>
  </si>
  <si>
    <t xml:space="preserve">мешки</t>
  </si>
  <si>
    <t xml:space="preserve">Solaris б/у</t>
  </si>
  <si>
    <t xml:space="preserve">Fiat G Punto</t>
  </si>
  <si>
    <t xml:space="preserve">Lacheti</t>
  </si>
  <si>
    <t xml:space="preserve">Aveo T300 (разбилось)</t>
  </si>
  <si>
    <t xml:space="preserve">Opel форточка</t>
  </si>
  <si>
    <t xml:space="preserve">мешки, стаканчики</t>
  </si>
  <si>
    <t xml:space="preserve">TLC200</t>
  </si>
  <si>
    <t xml:space="preserve">фонарь Кэдди и замена заднего стекла</t>
  </si>
  <si>
    <t xml:space="preserve">Авео</t>
  </si>
  <si>
    <t xml:space="preserve">Kia Rio</t>
  </si>
  <si>
    <t xml:space="preserve">Паша, Евгений</t>
  </si>
  <si>
    <t xml:space="preserve">Toyota Hi-lux</t>
  </si>
  <si>
    <t xml:space="preserve">установка кнопки</t>
  </si>
  <si>
    <t xml:space="preserve">подключени ощ</t>
  </si>
  <si>
    <t xml:space="preserve">Транспортёр</t>
  </si>
  <si>
    <t xml:space="preserve">молдинг газель</t>
  </si>
  <si>
    <t xml:space="preserve">развитие</t>
  </si>
  <si>
    <t xml:space="preserve">Восток Моторс</t>
  </si>
  <si>
    <t xml:space="preserve">VW Transporter</t>
  </si>
  <si>
    <t xml:space="preserve">стеклотех и ДРСУ</t>
  </si>
  <si>
    <t xml:space="preserve">Leon II</t>
  </si>
  <si>
    <t xml:space="preserve">FunCargo</t>
  </si>
  <si>
    <t xml:space="preserve">электрики</t>
  </si>
  <si>
    <t xml:space="preserve">Павел электрик</t>
  </si>
  <si>
    <t xml:space="preserve">Сергей П</t>
  </si>
  <si>
    <t xml:space="preserve">Honda CRV</t>
  </si>
  <si>
    <t xml:space="preserve">провода на обогрев</t>
  </si>
  <si>
    <t xml:space="preserve">Антиэксперт</t>
  </si>
  <si>
    <t xml:space="preserve">Субару Оутбэк</t>
  </si>
  <si>
    <t xml:space="preserve">Polo П/о</t>
  </si>
  <si>
    <t xml:space="preserve">Porter в резинку</t>
  </si>
  <si>
    <t xml:space="preserve">Гранта  </t>
  </si>
  <si>
    <t xml:space="preserve">Kia Rio X-Line</t>
  </si>
  <si>
    <t xml:space="preserve">Влад  </t>
  </si>
  <si>
    <t xml:space="preserve">полимеры, кольца инжект</t>
  </si>
  <si>
    <t xml:space="preserve">образцы пленки</t>
  </si>
  <si>
    <t xml:space="preserve">лезвия, полимеры, колечки</t>
  </si>
  <si>
    <t xml:space="preserve">lacetty зад</t>
  </si>
  <si>
    <t xml:space="preserve">гранта боковое</t>
  </si>
  <si>
    <t xml:space="preserve">Duster</t>
  </si>
  <si>
    <t xml:space="preserve">шевинива зад</t>
  </si>
  <si>
    <t xml:space="preserve">Largus</t>
  </si>
  <si>
    <t xml:space="preserve">боковое нива</t>
  </si>
  <si>
    <t xml:space="preserve">в ВМ</t>
  </si>
  <si>
    <t xml:space="preserve">за стеклом</t>
  </si>
  <si>
    <t xml:space="preserve">Hihglander40</t>
  </si>
  <si>
    <t xml:space="preserve">визит в суд</t>
  </si>
  <si>
    <t xml:space="preserve">Саше</t>
  </si>
  <si>
    <t xml:space="preserve">Стройматериал</t>
  </si>
  <si>
    <t xml:space="preserve">Fabia 2009</t>
  </si>
  <si>
    <t xml:space="preserve">нам должны</t>
  </si>
  <si>
    <t xml:space="preserve">BMW 3 E36</t>
  </si>
  <si>
    <t xml:space="preserve">Комплект Плюс</t>
  </si>
  <si>
    <t xml:space="preserve">Касмофен</t>
  </si>
  <si>
    <t xml:space="preserve">бумага,полотенца</t>
  </si>
  <si>
    <t xml:space="preserve">Tiguan дд камера</t>
  </si>
  <si>
    <t xml:space="preserve">круги шлифовочные</t>
  </si>
  <si>
    <t xml:space="preserve">дубликат ключей</t>
  </si>
  <si>
    <t xml:space="preserve">Audi Q3</t>
  </si>
  <si>
    <t xml:space="preserve">Скотч</t>
  </si>
  <si>
    <t xml:space="preserve">Chaser</t>
  </si>
  <si>
    <t xml:space="preserve">доки мобискар</t>
  </si>
  <si>
    <t xml:space="preserve">Мелещенко</t>
  </si>
  <si>
    <t xml:space="preserve">Camry 70 Тобольск</t>
  </si>
  <si>
    <t xml:space="preserve">системадмин</t>
  </si>
  <si>
    <t xml:space="preserve">тонировка Jetta</t>
  </si>
  <si>
    <t xml:space="preserve">доставка фонарь Кэдди</t>
  </si>
  <si>
    <t xml:space="preserve">Виктор В. ГСМ транспортная</t>
  </si>
  <si>
    <t xml:space="preserve">Creta OEM</t>
  </si>
  <si>
    <t xml:space="preserve">продано 05.09.2019</t>
  </si>
  <si>
    <t xml:space="preserve">УФК</t>
  </si>
  <si>
    <t xml:space="preserve">госпошлина (постановка на учет)</t>
  </si>
  <si>
    <t xml:space="preserve">МФЦ</t>
  </si>
  <si>
    <t xml:space="preserve">оформление документов</t>
  </si>
  <si>
    <t xml:space="preserve">ДД на дорогом авто Eclipce</t>
  </si>
  <si>
    <t xml:space="preserve">BMW 520</t>
  </si>
  <si>
    <t xml:space="preserve">ВАЗ 2121 лоб</t>
  </si>
  <si>
    <t xml:space="preserve">Ducato II лопнуло</t>
  </si>
  <si>
    <t xml:space="preserve">Camry 40</t>
  </si>
  <si>
    <t xml:space="preserve">Ducato II  </t>
  </si>
  <si>
    <t xml:space="preserve">sandero I заднее</t>
  </si>
  <si>
    <t xml:space="preserve">август </t>
  </si>
  <si>
    <t xml:space="preserve">Opel Astra H</t>
  </si>
  <si>
    <t xml:space="preserve">пленка бронь</t>
  </si>
  <si>
    <t xml:space="preserve">пленка 0,5</t>
  </si>
  <si>
    <t xml:space="preserve">скребок</t>
  </si>
  <si>
    <t xml:space="preserve">ВЫЯСНИТЬ!</t>
  </si>
  <si>
    <t xml:space="preserve">НИКС</t>
  </si>
  <si>
    <t xml:space="preserve">ремонт ноут</t>
  </si>
  <si>
    <t xml:space="preserve">Железный магазин</t>
  </si>
  <si>
    <t xml:space="preserve">АКБ к буку НР</t>
  </si>
  <si>
    <t xml:space="preserve">Связной</t>
  </si>
  <si>
    <t xml:space="preserve">роутер Giga1010</t>
  </si>
  <si>
    <t xml:space="preserve">однораз посуда</t>
  </si>
  <si>
    <t xml:space="preserve">Corolla AE100</t>
  </si>
  <si>
    <t xml:space="preserve">Pegeot 408</t>
  </si>
  <si>
    <t xml:space="preserve">Дизайн сервис</t>
  </si>
  <si>
    <t xml:space="preserve">налейка на автобус</t>
  </si>
  <si>
    <t xml:space="preserve">швабра/палка</t>
  </si>
  <si>
    <t xml:space="preserve">subaru forester IV</t>
  </si>
  <si>
    <t xml:space="preserve">Geely MK 2012</t>
  </si>
  <si>
    <t xml:space="preserve">Андрей и Игорь</t>
  </si>
  <si>
    <t xml:space="preserve">безопасность</t>
  </si>
  <si>
    <t xml:space="preserve">6 машин</t>
  </si>
  <si>
    <t xml:space="preserve">Лампочки</t>
  </si>
  <si>
    <t xml:space="preserve">suzuki wagon</t>
  </si>
  <si>
    <t xml:space="preserve">Шиномонтаж</t>
  </si>
  <si>
    <t xml:space="preserve">Станция тех осмотра</t>
  </si>
  <si>
    <t xml:space="preserve">тех омотр W Transporter</t>
  </si>
  <si>
    <t xml:space="preserve">реализация</t>
  </si>
  <si>
    <t xml:space="preserve">duster бор</t>
  </si>
  <si>
    <t xml:space="preserve">Hi-Lux </t>
  </si>
  <si>
    <t xml:space="preserve">кабель USB</t>
  </si>
  <si>
    <t xml:space="preserve">Чистящие ср-ва</t>
  </si>
  <si>
    <t xml:space="preserve">ЛавРадио</t>
  </si>
  <si>
    <t xml:space="preserve">Audi 80</t>
  </si>
  <si>
    <t xml:space="preserve">Снежана</t>
  </si>
  <si>
    <t xml:space="preserve">VW</t>
  </si>
  <si>
    <t xml:space="preserve">постановка на учет</t>
  </si>
  <si>
    <t xml:space="preserve">незамерзайка</t>
  </si>
  <si>
    <t xml:space="preserve">тонер зад</t>
  </si>
  <si>
    <t xml:space="preserve">банкет</t>
  </si>
  <si>
    <t xml:space="preserve">Mazda 6 </t>
  </si>
  <si>
    <t xml:space="preserve">Kalina бок лев</t>
  </si>
  <si>
    <t xml:space="preserve">Kalina бок прав</t>
  </si>
  <si>
    <t xml:space="preserve">собачник</t>
  </si>
  <si>
    <t xml:space="preserve">боковушка 2112</t>
  </si>
  <si>
    <t xml:space="preserve">Водитель Сергей</t>
  </si>
  <si>
    <t xml:space="preserve">Corolla 110кузов</t>
  </si>
  <si>
    <t xml:space="preserve">Tiguan 12 дд</t>
  </si>
  <si>
    <t xml:space="preserve">олеся</t>
  </si>
  <si>
    <t xml:space="preserve">BMW E60</t>
  </si>
  <si>
    <t xml:space="preserve">Магазин УАЗик</t>
  </si>
  <si>
    <t xml:space="preserve">Молдинг СибАгро</t>
  </si>
  <si>
    <t xml:space="preserve">(через Марию)</t>
  </si>
  <si>
    <t xml:space="preserve">Канцелярия</t>
  </si>
  <si>
    <t xml:space="preserve">перчатки для сколов</t>
  </si>
  <si>
    <t xml:space="preserve">тех.надзор</t>
  </si>
  <si>
    <t xml:space="preserve">ТСУ VW Transporter</t>
  </si>
  <si>
    <t xml:space="preserve">30 лет победы</t>
  </si>
  <si>
    <t xml:space="preserve">тонер Picanto</t>
  </si>
  <si>
    <t xml:space="preserve">замена картриджа</t>
  </si>
  <si>
    <t xml:space="preserve">бонус за выигрыш</t>
  </si>
  <si>
    <t xml:space="preserve">W Transporter T5</t>
  </si>
  <si>
    <t xml:space="preserve">vitz II</t>
  </si>
  <si>
    <t xml:space="preserve">Макс Кладовщик</t>
  </si>
  <si>
    <t xml:space="preserve">туалет бум.мешки</t>
  </si>
  <si>
    <t xml:space="preserve">стаканы</t>
  </si>
  <si>
    <t xml:space="preserve">Corolla 180 без дд</t>
  </si>
  <si>
    <t xml:space="preserve">BMW X5 E70</t>
  </si>
  <si>
    <t xml:space="preserve">октябрь</t>
  </si>
  <si>
    <t xml:space="preserve">Орион</t>
  </si>
  <si>
    <t xml:space="preserve">плитка</t>
  </si>
  <si>
    <t xml:space="preserve">снятие ТСУ Транспортер</t>
  </si>
  <si>
    <t xml:space="preserve">Camry</t>
  </si>
  <si>
    <t xml:space="preserve">Transporter</t>
  </si>
  <si>
    <t xml:space="preserve">светильники 2шт</t>
  </si>
  <si>
    <t xml:space="preserve">строй мат туалет</t>
  </si>
  <si>
    <t xml:space="preserve">остаток с фонтанки</t>
  </si>
  <si>
    <t xml:space="preserve">стекло из стеклоцеха</t>
  </si>
  <si>
    <t xml:space="preserve">Виктор Валенттинович</t>
  </si>
  <si>
    <t xml:space="preserve">Максим Л</t>
  </si>
  <si>
    <t xml:space="preserve">диски</t>
  </si>
  <si>
    <t xml:space="preserve">Kia Rio AGC</t>
  </si>
  <si>
    <t xml:space="preserve">Kia Pio</t>
  </si>
  <si>
    <t xml:space="preserve">Tucson</t>
  </si>
  <si>
    <t xml:space="preserve">Mazda 3-1</t>
  </si>
  <si>
    <t xml:space="preserve">Infiniti G25</t>
  </si>
  <si>
    <t xml:space="preserve">ZafiraB</t>
  </si>
  <si>
    <t xml:space="preserve">до 18</t>
  </si>
  <si>
    <t xml:space="preserve">до 19</t>
  </si>
  <si>
    <t xml:space="preserve">аренда бокс</t>
  </si>
  <si>
    <t xml:space="preserve">Инженерная 18</t>
  </si>
  <si>
    <t xml:space="preserve">VW Tiguan заднее</t>
  </si>
  <si>
    <t xml:space="preserve">для Стеклотеха</t>
  </si>
  <si>
    <t xml:space="preserve">Subary Forester</t>
  </si>
  <si>
    <t xml:space="preserve">строители</t>
  </si>
  <si>
    <t xml:space="preserve">Саид</t>
  </si>
  <si>
    <t xml:space="preserve">плитка в туалете</t>
  </si>
  <si>
    <t xml:space="preserve">дворники прадик</t>
  </si>
  <si>
    <t xml:space="preserve">Mazda CX 7</t>
  </si>
  <si>
    <t xml:space="preserve">Infinity EX35</t>
  </si>
  <si>
    <t xml:space="preserve">дистилированная вода</t>
  </si>
  <si>
    <t xml:space="preserve">для туалета</t>
  </si>
  <si>
    <t xml:space="preserve">W164 (срезка с сохранением)</t>
  </si>
  <si>
    <t xml:space="preserve">Перчатки для сколов</t>
  </si>
  <si>
    <t xml:space="preserve">провод</t>
  </si>
  <si>
    <t xml:space="preserve">перчатки рабочие</t>
  </si>
  <si>
    <t xml:space="preserve">подключение сид</t>
  </si>
  <si>
    <t xml:space="preserve">Трактор опт</t>
  </si>
  <si>
    <t xml:space="preserve">еда выезд</t>
  </si>
  <si>
    <t xml:space="preserve">АльфаСтрахование</t>
  </si>
  <si>
    <t xml:space="preserve">Пленкина</t>
  </si>
  <si>
    <t xml:space="preserve">мойка</t>
  </si>
  <si>
    <t xml:space="preserve">транспортер</t>
  </si>
  <si>
    <t xml:space="preserve">Паста на склад</t>
  </si>
  <si>
    <t xml:space="preserve">леонардо</t>
  </si>
  <si>
    <t xml:space="preserve">сверла</t>
  </si>
  <si>
    <t xml:space="preserve">ремонт шланг керхер</t>
  </si>
  <si>
    <t xml:space="preserve">бумага в  туалет</t>
  </si>
  <si>
    <t xml:space="preserve">остаток 13400</t>
  </si>
  <si>
    <t xml:space="preserve">chevrolet lanos</t>
  </si>
  <si>
    <t xml:space="preserve">Honda civic  2 стекла</t>
  </si>
  <si>
    <t xml:space="preserve">Сергей К</t>
  </si>
  <si>
    <t xml:space="preserve">Артем и Влад</t>
  </si>
  <si>
    <t xml:space="preserve">шильдик</t>
  </si>
  <si>
    <t xml:space="preserve">FFII с дд</t>
  </si>
  <si>
    <t xml:space="preserve">ларгус собачник</t>
  </si>
  <si>
    <t xml:space="preserve">Собачник приора</t>
  </si>
  <si>
    <t xml:space="preserve">Собачник лев приора</t>
  </si>
  <si>
    <t xml:space="preserve">Toyota Camry дд</t>
  </si>
  <si>
    <t xml:space="preserve">остаток полностю</t>
  </si>
  <si>
    <t xml:space="preserve">Nissan Primera P12</t>
  </si>
  <si>
    <t xml:space="preserve">Splaris II</t>
  </si>
  <si>
    <t xml:space="preserve">Леруа</t>
  </si>
  <si>
    <t xml:space="preserve">водогонки</t>
  </si>
  <si>
    <t xml:space="preserve">X-Trail31</t>
  </si>
  <si>
    <t xml:space="preserve">Subaru</t>
  </si>
  <si>
    <t xml:space="preserve">Mazda Bongo</t>
  </si>
  <si>
    <t xml:space="preserve">Honda Civic</t>
  </si>
  <si>
    <t xml:space="preserve">Молдинги</t>
  </si>
  <si>
    <t xml:space="preserve">FF </t>
  </si>
  <si>
    <t xml:space="preserve">Audi ДК</t>
  </si>
  <si>
    <t xml:space="preserve">Aveo 250</t>
  </si>
  <si>
    <t xml:space="preserve">Mazda 323 98гв</t>
  </si>
  <si>
    <t xml:space="preserve">Ключ Авто</t>
  </si>
  <si>
    <t xml:space="preserve">Мазда 3 и Тойота Королла</t>
  </si>
  <si>
    <t xml:space="preserve">Лучинин</t>
  </si>
  <si>
    <t xml:space="preserve">постановка на учет авто</t>
  </si>
  <si>
    <t xml:space="preserve">бюрократов</t>
  </si>
  <si>
    <t xml:space="preserve">Оценщик</t>
  </si>
  <si>
    <t xml:space="preserve">оценка 3 а/м для Фонда</t>
  </si>
  <si>
    <t xml:space="preserve">ИП смертин</t>
  </si>
  <si>
    <t xml:space="preserve">VW Passat B5</t>
  </si>
  <si>
    <t xml:space="preserve">полотенце, ср-ва уборки</t>
  </si>
  <si>
    <t xml:space="preserve">Мойка Caddy</t>
  </si>
  <si>
    <t xml:space="preserve">мусорные пакеты</t>
  </si>
  <si>
    <t xml:space="preserve">Кадди</t>
  </si>
  <si>
    <t xml:space="preserve">Chevrolet AVEO</t>
  </si>
  <si>
    <t xml:space="preserve">W164 (вклейка лоб и собачники + молдинг)</t>
  </si>
  <si>
    <t xml:space="preserve">Ceed 2D</t>
  </si>
  <si>
    <t xml:space="preserve">аренда Генератора</t>
  </si>
  <si>
    <t xml:space="preserve">Дворники</t>
  </si>
  <si>
    <t xml:space="preserve">Great Woll</t>
  </si>
  <si>
    <t xml:space="preserve">болты</t>
  </si>
  <si>
    <t xml:space="preserve">Мойка</t>
  </si>
  <si>
    <t xml:space="preserve">Дмитрий Д.</t>
  </si>
  <si>
    <t xml:space="preserve">наклейки на машины</t>
  </si>
  <si>
    <t xml:space="preserve">замена насоса</t>
  </si>
  <si>
    <t xml:space="preserve">Шустер авто</t>
  </si>
  <si>
    <t xml:space="preserve">за 2 форда</t>
  </si>
  <si>
    <t xml:space="preserve">Ремонт бука Sony</t>
  </si>
  <si>
    <t xml:space="preserve">режимник</t>
  </si>
  <si>
    <t xml:space="preserve">ПРЕДОПЛАТА</t>
  </si>
  <si>
    <t xml:space="preserve">бензин для генератора</t>
  </si>
  <si>
    <t xml:space="preserve">Vesta боковое</t>
  </si>
  <si>
    <t xml:space="preserve">пленка 35ка</t>
  </si>
  <si>
    <t xml:space="preserve">заднее Гранта 6.11</t>
  </si>
  <si>
    <t xml:space="preserve">Chevrolet Niva водитель боковое 6.11.20</t>
  </si>
  <si>
    <t xml:space="preserve">заднее Гранта 7.11</t>
  </si>
  <si>
    <t xml:space="preserve">Volvo XC90</t>
  </si>
  <si>
    <t xml:space="preserve">Micra 03</t>
  </si>
  <si>
    <t xml:space="preserve">Михаил Козичев</t>
  </si>
  <si>
    <t xml:space="preserve">помощь с жуликом и плиточником</t>
  </si>
  <si>
    <t xml:space="preserve">атермалка тонер</t>
  </si>
  <si>
    <t xml:space="preserve">убрать с 27.10 NEXT</t>
  </si>
  <si>
    <t xml:space="preserve">мыло+ полотенца</t>
  </si>
  <si>
    <t xml:space="preserve">на 2 дня</t>
  </si>
  <si>
    <t xml:space="preserve">Nissan X-Trail</t>
  </si>
  <si>
    <t xml:space="preserve">VW Passat</t>
  </si>
  <si>
    <t xml:space="preserve">Effect в подарок</t>
  </si>
  <si>
    <t xml:space="preserve">медный провод</t>
  </si>
  <si>
    <t xml:space="preserve">Patrol боковое</t>
  </si>
  <si>
    <t xml:space="preserve">Ремонт УЦ</t>
  </si>
  <si>
    <t xml:space="preserve">Mitsubishi PS по</t>
  </si>
  <si>
    <t xml:space="preserve">маяк Transporter</t>
  </si>
  <si>
    <t xml:space="preserve">Терминал</t>
  </si>
  <si>
    <t xml:space="preserve">батарейки ААА</t>
  </si>
  <si>
    <t xml:space="preserve">остаток по накл от </t>
  </si>
  <si>
    <t xml:space="preserve">Техноком Сервис</t>
  </si>
  <si>
    <t xml:space="preserve">3983,84,85</t>
  </si>
  <si>
    <t xml:space="preserve">Mitsubishi Outlander ощ</t>
  </si>
  <si>
    <t xml:space="preserve">Toyota Camry  ощ</t>
  </si>
  <si>
    <t xml:space="preserve">EMEX</t>
  </si>
  <si>
    <t xml:space="preserve">накл от 03.11.</t>
  </si>
  <si>
    <t xml:space="preserve">ДайхатсуМира</t>
  </si>
  <si>
    <t xml:space="preserve">Ravon</t>
  </si>
  <si>
    <t xml:space="preserve">SorentoII</t>
  </si>
  <si>
    <t xml:space="preserve">подрезка стекол </t>
  </si>
  <si>
    <t xml:space="preserve">поездка за подрезкой</t>
  </si>
  <si>
    <t xml:space="preserve">Mercedes 220</t>
  </si>
  <si>
    <t xml:space="preserve">вчерашнее</t>
  </si>
  <si>
    <t xml:space="preserve">кмк</t>
  </si>
  <si>
    <t xml:space="preserve">Octavia Tour</t>
  </si>
  <si>
    <t xml:space="preserve">Уголки</t>
  </si>
  <si>
    <t xml:space="preserve">Антурион</t>
  </si>
  <si>
    <t xml:space="preserve">экран Емекс</t>
  </si>
  <si>
    <t xml:space="preserve">Комбинат Рекламы</t>
  </si>
  <si>
    <t xml:space="preserve">печать </t>
  </si>
  <si>
    <t xml:space="preserve">Артем и Владик</t>
  </si>
  <si>
    <t xml:space="preserve">Екатерина</t>
  </si>
  <si>
    <t xml:space="preserve">Ford Mondeo</t>
  </si>
  <si>
    <t xml:space="preserve">транспортная</t>
  </si>
  <si>
    <t xml:space="preserve">Mazda Familia</t>
  </si>
  <si>
    <t xml:space="preserve">Kia Sorento</t>
  </si>
  <si>
    <t xml:space="preserve">возврат покупателя</t>
  </si>
  <si>
    <t xml:space="preserve">Hyindai IX35 зад</t>
  </si>
  <si>
    <t xml:space="preserve">Mazda 6</t>
  </si>
  <si>
    <t xml:space="preserve">EMEX молдинг</t>
  </si>
  <si>
    <t xml:space="preserve">шампанское</t>
  </si>
  <si>
    <t xml:space="preserve">Mits ASX</t>
  </si>
  <si>
    <t xml:space="preserve">лезвия для скребков</t>
  </si>
  <si>
    <t xml:space="preserve">Mazda 6/1</t>
  </si>
  <si>
    <t xml:space="preserve">зимние щетки</t>
  </si>
  <si>
    <t xml:space="preserve">Pajero IV</t>
  </si>
  <si>
    <t xml:space="preserve">Корма автобусов</t>
  </si>
  <si>
    <t xml:space="preserve">полотенца , бумага</t>
  </si>
  <si>
    <t xml:space="preserve">Максим Склад</t>
  </si>
  <si>
    <t xml:space="preserve">Renoul Kaleos</t>
  </si>
  <si>
    <t xml:space="preserve">ИП Алманов</t>
  </si>
  <si>
    <t xml:space="preserve">ДК 2112 13.11.20</t>
  </si>
  <si>
    <t xml:space="preserve">возврат покупателю  Sorento 11/11</t>
  </si>
  <si>
    <t xml:space="preserve">мебель</t>
  </si>
  <si>
    <t xml:space="preserve">УЦ Дамбовская</t>
  </si>
  <si>
    <t xml:space="preserve"> мольберт</t>
  </si>
  <si>
    <t xml:space="preserve">15.11 Honda CRV ощ</t>
  </si>
  <si>
    <t xml:space="preserve">накл от 12,11</t>
  </si>
  <si>
    <t xml:space="preserve">Mazda 6/2</t>
  </si>
  <si>
    <t xml:space="preserve">Викторр В.</t>
  </si>
  <si>
    <t xml:space="preserve">Cosmofen</t>
  </si>
  <si>
    <t xml:space="preserve">Сталепром. Компания</t>
  </si>
  <si>
    <t xml:space="preserve">металл на стеллажи (опл. б/н)</t>
  </si>
  <si>
    <t xml:space="preserve">краска, ведро, вешалка</t>
  </si>
  <si>
    <t xml:space="preserve">струна, гайки для стеллажей</t>
  </si>
  <si>
    <t xml:space="preserve">ПЕРЕЕЗД!!!</t>
  </si>
  <si>
    <t xml:space="preserve">Транспортер</t>
  </si>
  <si>
    <t xml:space="preserve">Ford Ranger </t>
  </si>
  <si>
    <t xml:space="preserve">РУБиВР 13.11.</t>
  </si>
  <si>
    <t xml:space="preserve">Impreza</t>
  </si>
  <si>
    <t xml:space="preserve">Hover H6</t>
  </si>
  <si>
    <t xml:space="preserve">чехлы для сидений</t>
  </si>
  <si>
    <t xml:space="preserve">Honda Intergra</t>
  </si>
  <si>
    <t xml:space="preserve">Merc 210</t>
  </si>
  <si>
    <t xml:space="preserve">фонарь emex</t>
  </si>
  <si>
    <t xml:space="preserve">Elantra ГИБДД</t>
  </si>
  <si>
    <t xml:space="preserve">ДР цветы</t>
  </si>
  <si>
    <t xml:space="preserve">премия</t>
  </si>
  <si>
    <t xml:space="preserve">Toyota Rav 4</t>
  </si>
  <si>
    <t xml:space="preserve">Влад и Сережа</t>
  </si>
  <si>
    <t xml:space="preserve">Honda Accord</t>
  </si>
  <si>
    <t xml:space="preserve">Skoda Fabia</t>
  </si>
  <si>
    <t xml:space="preserve">Геотек</t>
  </si>
  <si>
    <t xml:space="preserve">Пленка Стабл Про</t>
  </si>
  <si>
    <t xml:space="preserve">BlueCold</t>
  </si>
  <si>
    <t xml:space="preserve">замки, сверло, гайки, шайбы</t>
  </si>
  <si>
    <t xml:space="preserve">форточка УАЗ3163</t>
  </si>
  <si>
    <t xml:space="preserve">шильдик Мерс и ХИНО</t>
  </si>
  <si>
    <t xml:space="preserve">Hyundai Avant AGC</t>
  </si>
  <si>
    <t xml:space="preserve">прошивка маяка Старлайн на Транспортер</t>
  </si>
  <si>
    <t xml:space="preserve">скребки</t>
  </si>
  <si>
    <t xml:space="preserve">Sportage</t>
  </si>
  <si>
    <t xml:space="preserve">мольберт</t>
  </si>
  <si>
    <t xml:space="preserve">Николай Г.</t>
  </si>
  <si>
    <t xml:space="preserve">изготовление стелажей 5 шт.</t>
  </si>
  <si>
    <t xml:space="preserve">Глобал Тюнинг</t>
  </si>
  <si>
    <t xml:space="preserve">компрессорная станция</t>
  </si>
  <si>
    <t xml:space="preserve">Новосибирск</t>
  </si>
  <si>
    <t xml:space="preserve">тросик открытия багажника к королле 110</t>
  </si>
  <si>
    <t xml:space="preserve">Opel Corsa</t>
  </si>
  <si>
    <t xml:space="preserve">конверты</t>
  </si>
  <si>
    <t xml:space="preserve">Nissan Quasky</t>
  </si>
  <si>
    <t xml:space="preserve">GreatWall</t>
  </si>
  <si>
    <t xml:space="preserve">ДК Solaris jn 21/11</t>
  </si>
  <si>
    <t xml:space="preserve">Перестройка</t>
  </si>
  <si>
    <t xml:space="preserve">грунт, краска, кисти для Стелажей</t>
  </si>
  <si>
    <t xml:space="preserve">сборка мебели (ГСМ)</t>
  </si>
  <si>
    <t xml:space="preserve">Набор Инструментов в УЦ (опл. б/н)</t>
  </si>
  <si>
    <t xml:space="preserve">транспортные</t>
  </si>
  <si>
    <t xml:space="preserve">герметик</t>
  </si>
  <si>
    <t xml:space="preserve">Hynday h-I</t>
  </si>
  <si>
    <t xml:space="preserve">поощерения</t>
  </si>
  <si>
    <t xml:space="preserve">в больницу</t>
  </si>
  <si>
    <t xml:space="preserve">Cadilak ремонт</t>
  </si>
  <si>
    <t xml:space="preserve">kia sportage </t>
  </si>
  <si>
    <t xml:space="preserve">Фанера на стеллажи</t>
  </si>
  <si>
    <t xml:space="preserve">Honda Fit правый руль</t>
  </si>
  <si>
    <t xml:space="preserve">провода для ощ</t>
  </si>
  <si>
    <t xml:space="preserve">перчатки плотные</t>
  </si>
  <si>
    <t xml:space="preserve">перчатки xs</t>
  </si>
  <si>
    <t xml:space="preserve">без чека</t>
  </si>
  <si>
    <t xml:space="preserve">собачник CRV</t>
  </si>
  <si>
    <t xml:space="preserve">октябрь остаток</t>
  </si>
  <si>
    <t xml:space="preserve">subaru tribeka</t>
  </si>
  <si>
    <t xml:space="preserve">EMEX термостат</t>
  </si>
  <si>
    <t xml:space="preserve">Часть пежо 308</t>
  </si>
  <si>
    <t xml:space="preserve">тонер 2114</t>
  </si>
  <si>
    <t xml:space="preserve">остаток пежо308</t>
  </si>
  <si>
    <t xml:space="preserve">светильники, датчики света, розетки</t>
  </si>
  <si>
    <t xml:space="preserve">электрика на 2 этаже</t>
  </si>
  <si>
    <t xml:space="preserve">на 1 этаже</t>
  </si>
  <si>
    <t xml:space="preserve">САФАРИ</t>
  </si>
  <si>
    <t xml:space="preserve">чайник</t>
  </si>
  <si>
    <t xml:space="preserve">трос, краска для стеллажей</t>
  </si>
  <si>
    <t xml:space="preserve">Hyundai Accent прав опуск</t>
  </si>
  <si>
    <t xml:space="preserve">Granta зад.левое</t>
  </si>
  <si>
    <t xml:space="preserve">mazda 3(I)</t>
  </si>
  <si>
    <t xml:space="preserve">Kalina  прав заднее</t>
  </si>
  <si>
    <t xml:space="preserve">Toyota FunKargoo</t>
  </si>
  <si>
    <t xml:space="preserve">Kia Cerato</t>
  </si>
  <si>
    <t xml:space="preserve">Aquapel подарок</t>
  </si>
  <si>
    <t xml:space="preserve">Бумага, полотенца</t>
  </si>
  <si>
    <t xml:space="preserve">подкл по Reno Duster</t>
  </si>
  <si>
    <t xml:space="preserve">пакеты, салфетки</t>
  </si>
  <si>
    <t xml:space="preserve">W Polo п/о</t>
  </si>
  <si>
    <t xml:space="preserve">Passat b 5</t>
  </si>
  <si>
    <t xml:space="preserve">Nissan Note лев руль без дд</t>
  </si>
  <si>
    <t xml:space="preserve">гсм выезд за инструментами</t>
  </si>
  <si>
    <t xml:space="preserve">Артём, Влад</t>
  </si>
  <si>
    <t xml:space="preserve">задержка из за тонировки</t>
  </si>
  <si>
    <t xml:space="preserve">Сергей В</t>
  </si>
  <si>
    <t xml:space="preserve">вытяжка</t>
  </si>
  <si>
    <t xml:space="preserve">молдинги </t>
  </si>
  <si>
    <t xml:space="preserve">сверло</t>
  </si>
  <si>
    <t xml:space="preserve">Yaris II</t>
  </si>
  <si>
    <t xml:space="preserve">Пятерочка</t>
  </si>
  <si>
    <t xml:space="preserve">влажн. Салф,мыло жидкое, порошок</t>
  </si>
  <si>
    <t xml:space="preserve">Фармленд</t>
  </si>
  <si>
    <t xml:space="preserve">аптечка</t>
  </si>
  <si>
    <t xml:space="preserve">Cevrolet orlando</t>
  </si>
  <si>
    <t xml:space="preserve">веревка</t>
  </si>
  <si>
    <t xml:space="preserve">???ПРЕДОПЛАТА</t>
  </si>
  <si>
    <t xml:space="preserve">др</t>
  </si>
  <si>
    <t xml:space="preserve">EMEX провода и лампа</t>
  </si>
  <si>
    <t xml:space="preserve">тросик Corolla</t>
  </si>
  <si>
    <t xml:space="preserve">для Стеклотех</t>
  </si>
  <si>
    <t xml:space="preserve">Mitsubishi L200</t>
  </si>
  <si>
    <t xml:space="preserve">Toyota RAV 4 заднее</t>
  </si>
  <si>
    <t xml:space="preserve">штраф Caddy 23.10.2020</t>
  </si>
  <si>
    <t xml:space="preserve">стаканчики, ложки, салфетки</t>
  </si>
  <si>
    <t xml:space="preserve">Сталепром. Комп.</t>
  </si>
  <si>
    <t xml:space="preserve">металл на вывеску (опл. б/н)</t>
  </si>
  <si>
    <t xml:space="preserve">TLC 105 по</t>
  </si>
  <si>
    <t xml:space="preserve">Qutlander ощ</t>
  </si>
  <si>
    <t xml:space="preserve">Suzuki GV ощ</t>
  </si>
  <si>
    <t xml:space="preserve">Альянс Мотор</t>
  </si>
  <si>
    <t xml:space="preserve">закрыли косяк в счет работ</t>
  </si>
  <si>
    <t xml:space="preserve">ноябрь</t>
  </si>
  <si>
    <t xml:space="preserve">Гольфстрим</t>
  </si>
  <si>
    <t xml:space="preserve">пожар. Оборудов. (опл. б/н)</t>
  </si>
  <si>
    <t xml:space="preserve">собачник 2114</t>
  </si>
  <si>
    <t xml:space="preserve">4 праймера</t>
  </si>
  <si>
    <t xml:space="preserve">метла,сгон</t>
  </si>
  <si>
    <t xml:space="preserve">шпаклевка коридор 2 эт</t>
  </si>
  <si>
    <t xml:space="preserve">Aqupel</t>
  </si>
  <si>
    <t xml:space="preserve">Audi A3</t>
  </si>
  <si>
    <t xml:space="preserve">VersoII</t>
  </si>
  <si>
    <t xml:space="preserve">собачник Forester</t>
  </si>
  <si>
    <t xml:space="preserve">Каддик</t>
  </si>
  <si>
    <t xml:space="preserve">Fuso Fichter</t>
  </si>
  <si>
    <t xml:space="preserve">лев опуск Partner</t>
  </si>
  <si>
    <t xml:space="preserve">тонировка боковое Калина</t>
  </si>
  <si>
    <t xml:space="preserve">BMW 5 E60</t>
  </si>
  <si>
    <t xml:space="preserve">Эффект</t>
  </si>
  <si>
    <t xml:space="preserve">ВД40</t>
  </si>
  <si>
    <t xml:space="preserve">Владимир тонер</t>
  </si>
  <si>
    <t xml:space="preserve">ваз 2123</t>
  </si>
  <si>
    <t xml:space="preserve">пакеты, ср-ва</t>
  </si>
  <si>
    <t xml:space="preserve">Ford Explorer</t>
  </si>
  <si>
    <t xml:space="preserve">накладка Mazda 6</t>
  </si>
  <si>
    <t xml:space="preserve">судебные письма</t>
  </si>
  <si>
    <t xml:space="preserve">Megane II</t>
  </si>
  <si>
    <t xml:space="preserve">1200 болотоход, 2800 Судостроителей</t>
  </si>
  <si>
    <t xml:space="preserve">перекл дворников</t>
  </si>
  <si>
    <t xml:space="preserve">Tuscon сидение</t>
  </si>
  <si>
    <t xml:space="preserve">Yeti</t>
  </si>
  <si>
    <t xml:space="preserve">командировка в ЕКБ</t>
  </si>
  <si>
    <t xml:space="preserve">командировки</t>
  </si>
  <si>
    <t xml:space="preserve">ЕКБ</t>
  </si>
  <si>
    <t xml:space="preserve">командировка</t>
  </si>
  <si>
    <t xml:space="preserve">бн</t>
  </si>
  <si>
    <t xml:space="preserve">сверхурочные</t>
  </si>
  <si>
    <t xml:space="preserve">изготовление Болотоход</t>
  </si>
  <si>
    <t xml:space="preserve">пленка тонер</t>
  </si>
  <si>
    <t xml:space="preserve">Даня </t>
  </si>
  <si>
    <t xml:space="preserve">шпаклевка</t>
  </si>
  <si>
    <t xml:space="preserve">Хантер бок правое</t>
  </si>
  <si>
    <t xml:space="preserve">ВАЗ 2123 зад</t>
  </si>
  <si>
    <t xml:space="preserve">ВАЗ 2112 зад</t>
  </si>
  <si>
    <t xml:space="preserve">Chevrolet Viva </t>
  </si>
  <si>
    <t xml:space="preserve">для шлифовки</t>
  </si>
  <si>
    <t xml:space="preserve">HINO 300</t>
  </si>
  <si>
    <t xml:space="preserve">Паша </t>
  </si>
  <si>
    <t xml:space="preserve">фары</t>
  </si>
  <si>
    <t xml:space="preserve">Гоша и Андрей</t>
  </si>
  <si>
    <t xml:space="preserve">Kia Rio sed зад</t>
  </si>
  <si>
    <t xml:space="preserve">Renoult Megan </t>
  </si>
  <si>
    <t xml:space="preserve">Шторы Ворота</t>
  </si>
  <si>
    <t xml:space="preserve">Forester II</t>
  </si>
  <si>
    <t xml:space="preserve">Hover H5 заднее</t>
  </si>
  <si>
    <t xml:space="preserve">клин для буханки 10 м</t>
  </si>
  <si>
    <t xml:space="preserve">ЕрвоАвто</t>
  </si>
  <si>
    <t xml:space="preserve">Land Rover боковое</t>
  </si>
  <si>
    <t xml:space="preserve">Lifan Smail, Hyndai IX35</t>
  </si>
  <si>
    <t xml:space="preserve">Ключ-Авто</t>
  </si>
  <si>
    <t xml:space="preserve">Динго,Тауран</t>
  </si>
  <si>
    <t xml:space="preserve">Honda CRV </t>
  </si>
  <si>
    <t xml:space="preserve">Максим Лыжин</t>
  </si>
  <si>
    <t xml:space="preserve">поликарбонат для баннера</t>
  </si>
  <si>
    <t xml:space="preserve">кофе, чай, сахар, кружечки, конфетки</t>
  </si>
  <si>
    <t xml:space="preserve">Михаил Кураган</t>
  </si>
  <si>
    <t xml:space="preserve">РАСЧЕТ</t>
  </si>
  <si>
    <t xml:space="preserve">Наклейка W Transporter</t>
  </si>
  <si>
    <t xml:space="preserve">Forester II правый руль</t>
  </si>
  <si>
    <t xml:space="preserve">Инженерная 18 </t>
  </si>
  <si>
    <t xml:space="preserve">Kia Ceed 2012 ощ дд</t>
  </si>
  <si>
    <t xml:space="preserve">очиститель</t>
  </si>
  <si>
    <t xml:space="preserve">Стройдвор</t>
  </si>
  <si>
    <t xml:space="preserve">саморезы для вывески</t>
  </si>
  <si>
    <t xml:space="preserve">Коля</t>
  </si>
  <si>
    <t xml:space="preserve">изготовление вывески (аванс)</t>
  </si>
  <si>
    <t xml:space="preserve">Ваз Калина</t>
  </si>
  <si>
    <t xml:space="preserve">Mazda</t>
  </si>
  <si>
    <t xml:space="preserve">мышь компьтерная</t>
  </si>
  <si>
    <t xml:space="preserve">Форточка</t>
  </si>
  <si>
    <t xml:space="preserve">форточка</t>
  </si>
  <si>
    <t xml:space="preserve">мойка Caddy</t>
  </si>
  <si>
    <t xml:space="preserve">Megafon</t>
  </si>
  <si>
    <t xml:space="preserve">Isuzu</t>
  </si>
  <si>
    <t xml:space="preserve">ИП Рыжов (завод КМК)</t>
  </si>
  <si>
    <t xml:space="preserve">гребенки и герметик</t>
  </si>
  <si>
    <t xml:space="preserve">Каргласс</t>
  </si>
  <si>
    <t xml:space="preserve">Фонд микрф.</t>
  </si>
  <si>
    <t xml:space="preserve">% за декабрь  (опл. б/н)</t>
  </si>
  <si>
    <t xml:space="preserve">эл. Энергия за ноябрь</t>
  </si>
  <si>
    <t xml:space="preserve">Буханка</t>
  </si>
  <si>
    <t xml:space="preserve">Almera Classik</t>
  </si>
  <si>
    <t xml:space="preserve">газ 3102</t>
  </si>
  <si>
    <t xml:space="preserve">Octavia A5</t>
  </si>
  <si>
    <t xml:space="preserve">Мешки</t>
  </si>
  <si>
    <t xml:space="preserve">киа рио ощ</t>
  </si>
  <si>
    <t xml:space="preserve">Ractis</t>
  </si>
  <si>
    <t xml:space="preserve">штора бокс</t>
  </si>
  <si>
    <t xml:space="preserve">рации</t>
  </si>
  <si>
    <t xml:space="preserve">AGC</t>
  </si>
  <si>
    <t xml:space="preserve">оплата б/н</t>
  </si>
  <si>
    <t xml:space="preserve">канцелярия за 2 раза</t>
  </si>
  <si>
    <t xml:space="preserve">Schacman</t>
  </si>
  <si>
    <t xml:space="preserve">Елка</t>
  </si>
  <si>
    <t xml:space="preserve">toyota wiil Cypha</t>
  </si>
  <si>
    <t xml:space="preserve">тряпки</t>
  </si>
  <si>
    <t xml:space="preserve">Дмитрий Д</t>
  </si>
  <si>
    <t xml:space="preserve">Sprinter W91</t>
  </si>
  <si>
    <t xml:space="preserve">W Transporter</t>
  </si>
  <si>
    <t xml:space="preserve">Lemson</t>
  </si>
  <si>
    <t xml:space="preserve">Auria заднее</t>
  </si>
  <si>
    <t xml:space="preserve">Celica</t>
  </si>
  <si>
    <t xml:space="preserve">дюбеля, саморезы, шурупы</t>
  </si>
  <si>
    <t xml:space="preserve">коврик прорезинен.</t>
  </si>
  <si>
    <t xml:space="preserve">шпилька, колеса для стульев</t>
  </si>
  <si>
    <t xml:space="preserve">столик складной</t>
  </si>
  <si>
    <t xml:space="preserve">X-Trail (опл. б/н с р/с ЛА)</t>
  </si>
  <si>
    <t xml:space="preserve">Lexus 570</t>
  </si>
  <si>
    <t xml:space="preserve">Carizma</t>
  </si>
  <si>
    <t xml:space="preserve">на склад</t>
  </si>
  <si>
    <t xml:space="preserve">Омывайка</t>
  </si>
  <si>
    <t xml:space="preserve">Gelly MK</t>
  </si>
  <si>
    <t xml:space="preserve">Иигорь/Максим</t>
  </si>
  <si>
    <t xml:space="preserve">ремонт полир. машинки</t>
  </si>
  <si>
    <t xml:space="preserve">Jeep Grand Cheerokee</t>
  </si>
  <si>
    <t xml:space="preserve">Незамерзайка 2 шт</t>
  </si>
  <si>
    <t xml:space="preserve">Rover боковое</t>
  </si>
  <si>
    <t xml:space="preserve">Daewoo Matiz зад</t>
  </si>
  <si>
    <t xml:space="preserve">Lada Kalina</t>
  </si>
  <si>
    <t xml:space="preserve">Мондео 97г</t>
  </si>
  <si>
    <t xml:space="preserve">батарейка в ключ</t>
  </si>
  <si>
    <t xml:space="preserve">КБ</t>
  </si>
  <si>
    <t xml:space="preserve">Алкоголь</t>
  </si>
  <si>
    <t xml:space="preserve">полимер осн.</t>
  </si>
  <si>
    <t xml:space="preserve">полимер зап.</t>
  </si>
  <si>
    <t xml:space="preserve">Audi А4 95 г/в</t>
  </si>
  <si>
    <t xml:space="preserve">Басгал</t>
  </si>
  <si>
    <t xml:space="preserve">лопата</t>
  </si>
  <si>
    <t xml:space="preserve">Ducato II</t>
  </si>
  <si>
    <t xml:space="preserve">лояльность</t>
  </si>
  <si>
    <t xml:space="preserve">акция до 31 Аквапель</t>
  </si>
  <si>
    <t xml:space="preserve">Granta </t>
  </si>
  <si>
    <t xml:space="preserve">сломаный датчик Tribeka</t>
  </si>
  <si>
    <t xml:space="preserve">AGC (Матвеев Александр)</t>
  </si>
  <si>
    <t xml:space="preserve">Nissan AD</t>
  </si>
  <si>
    <t xml:space="preserve">перчатки, сверла</t>
  </si>
  <si>
    <t xml:space="preserve">т.бумага, салфетки влажн</t>
  </si>
  <si>
    <t xml:space="preserve">Ирина ТС</t>
  </si>
  <si>
    <t xml:space="preserve">опл. б/н с р/с ЛА</t>
  </si>
  <si>
    <t xml:space="preserve">аванс за декабрь</t>
  </si>
  <si>
    <t xml:space="preserve">Ирина</t>
  </si>
  <si>
    <t xml:space="preserve">Nissan Juke</t>
  </si>
  <si>
    <t xml:space="preserve">Toyota Celica</t>
  </si>
  <si>
    <t xml:space="preserve">Merc и Toyota и Hyundai</t>
  </si>
  <si>
    <t xml:space="preserve">ноябрь (остаток)</t>
  </si>
  <si>
    <t xml:space="preserve">кофе, чай</t>
  </si>
  <si>
    <t xml:space="preserve">mercedes 210</t>
  </si>
  <si>
    <t xml:space="preserve">изготовление вывески</t>
  </si>
  <si>
    <t xml:space="preserve">Полотенца бум., салфетки, стаканчики</t>
  </si>
  <si>
    <t xml:space="preserve">разгрузка машины</t>
  </si>
  <si>
    <t xml:space="preserve">ОБЕД-премия</t>
  </si>
  <si>
    <t xml:space="preserve">манипулятор, вывеска</t>
  </si>
  <si>
    <t xml:space="preserve">подарок ребенку на НГ</t>
  </si>
  <si>
    <t xml:space="preserve">косяки по Caddy</t>
  </si>
  <si>
    <t xml:space="preserve">отпуск</t>
  </si>
  <si>
    <t xml:space="preserve">авито авторазбор</t>
  </si>
  <si>
    <t xml:space="preserve">KIA cerato</t>
  </si>
  <si>
    <t xml:space="preserve">ООО Альфа Тюмень</t>
  </si>
  <si>
    <t xml:space="preserve">Стаканчики, ткалетная бумага</t>
  </si>
  <si>
    <t xml:space="preserve">бензин за транспортировку стекла</t>
  </si>
  <si>
    <t xml:space="preserve">ассенизатор</t>
  </si>
  <si>
    <t xml:space="preserve">Мобискар автогласс</t>
  </si>
  <si>
    <t xml:space="preserve">FF III кмк</t>
  </si>
  <si>
    <t xml:space="preserve">заднее стекло на марч</t>
  </si>
  <si>
    <t xml:space="preserve">алименты</t>
  </si>
  <si>
    <t xml:space="preserve">вывоз мусора</t>
  </si>
  <si>
    <t xml:space="preserve">Патриот</t>
  </si>
  <si>
    <t xml:space="preserve">Автолидер (КДМ)</t>
  </si>
  <si>
    <t xml:space="preserve">частники</t>
  </si>
  <si>
    <t xml:space="preserve">восстановленные сотрудниками стекла</t>
  </si>
  <si>
    <t xml:space="preserve">молдинг оригинальный</t>
  </si>
  <si>
    <t xml:space="preserve">штампики</t>
  </si>
  <si>
    <t xml:space="preserve">антихром</t>
  </si>
  <si>
    <t xml:space="preserve">оклейщики пленки</t>
  </si>
  <si>
    <t xml:space="preserve">Бла-бла кар</t>
  </si>
  <si>
    <t xml:space="preserve">Кит/Кашалот</t>
  </si>
  <si>
    <t xml:space="preserve">GTD</t>
  </si>
  <si>
    <t xml:space="preserve">ТЭК Север</t>
  </si>
  <si>
    <t xml:space="preserve">Личные авто</t>
  </si>
  <si>
    <t xml:space="preserve">по городу</t>
  </si>
  <si>
    <t xml:space="preserve">командировочные (производственные)</t>
  </si>
  <si>
    <t xml:space="preserve">из города</t>
  </si>
  <si>
    <t xml:space="preserve">интернет для авто</t>
  </si>
  <si>
    <t xml:space="preserve">деньги</t>
  </si>
  <si>
    <t xml:space="preserve">кофе, сахар, чай</t>
  </si>
  <si>
    <t xml:space="preserve">вода, шаурма, пицца и т.д.</t>
  </si>
  <si>
    <t xml:space="preserve">клей, лезвия, ножи, космофен, очиститель, WD40, аппликаторы, хомуты, ватман, сверла, клепки, клипсы, веревка</t>
  </si>
  <si>
    <t xml:space="preserve">полимер, средства для полировки, клей для ремонта нитей, перчатки нитриловые, шприцы, газ для зажигалок, боры</t>
  </si>
  <si>
    <t xml:space="preserve">круги для наждака, ватные палочки, бумага, чехлы</t>
  </si>
  <si>
    <t xml:space="preserve">для_плёнки</t>
  </si>
  <si>
    <t xml:space="preserve">праймер</t>
  </si>
  <si>
    <t xml:space="preserve">радио, автобусы, журналы</t>
  </si>
  <si>
    <t xml:space="preserve">размещение</t>
  </si>
  <si>
    <t xml:space="preserve">изготовление, монтаж, печать, дизайн</t>
  </si>
  <si>
    <t xml:space="preserve">акции, подарки клиентам</t>
  </si>
  <si>
    <t xml:space="preserve">ГСМ для генератора</t>
  </si>
  <si>
    <t xml:space="preserve">и ЖБО (ассенизация), очистка территории от снега</t>
  </si>
  <si>
    <t xml:space="preserve">временно</t>
  </si>
  <si>
    <t xml:space="preserve">генератор, вышка</t>
  </si>
  <si>
    <t xml:space="preserve">в том числе водителям в штате</t>
  </si>
  <si>
    <t xml:space="preserve">мойки, эвакуации</t>
  </si>
  <si>
    <t xml:space="preserve">для работы</t>
  </si>
  <si>
    <t xml:space="preserve">удлинители, мыши, клавиатуры, батарейки, флешки</t>
  </si>
  <si>
    <t xml:space="preserve">брызгалки</t>
  </si>
  <si>
    <t xml:space="preserve">лапы, расходники (пилки)</t>
  </si>
  <si>
    <t xml:space="preserve">инвентарь, мешки для мусора, веники, водосгоны, коврики</t>
  </si>
  <si>
    <t xml:space="preserve">для чистоты</t>
  </si>
  <si>
    <t xml:space="preserve">перчатки, аптечки, маски</t>
  </si>
  <si>
    <t xml:space="preserve">защита персонала</t>
  </si>
  <si>
    <t xml:space="preserve">туалетная бумага</t>
  </si>
  <si>
    <t xml:space="preserve">для еды</t>
  </si>
  <si>
    <t xml:space="preserve">помещений!!!</t>
  </si>
  <si>
    <t xml:space="preserve">электрика, лампочки и прочие стройматериалы, замена личинок, ключей</t>
  </si>
  <si>
    <t xml:space="preserve">мелкое оборудование</t>
  </si>
  <si>
    <t xml:space="preserve">фен, лампы УФ, паяльник, пистолет для клея</t>
  </si>
  <si>
    <t xml:space="preserve">каталоги</t>
  </si>
  <si>
    <t xml:space="preserve">АКБ к блокам питания, стеллажи, гребенки</t>
  </si>
  <si>
    <t xml:space="preserve">идёт в актив компании, ставится на баланс</t>
  </si>
  <si>
    <t xml:space="preserve">как в офис, так и в сервис</t>
  </si>
  <si>
    <t xml:space="preserve">в новые темы или направления (любые вливания)</t>
  </si>
  <si>
    <t xml:space="preserve">внутрь компании (активы, разработка ПО или документов, улучшения)</t>
  </si>
  <si>
    <t xml:space="preserve">обучение</t>
  </si>
  <si>
    <t xml:space="preserve">персонала</t>
  </si>
  <si>
    <t xml:space="preserve">свадьбы, рождение детей, похороны и прочие личные мероприятия сотрудников (деньги, цветы и подарки)</t>
  </si>
  <si>
    <t xml:space="preserve">персональные</t>
  </si>
  <si>
    <t xml:space="preserve">(премии, подарки, цветы)</t>
  </si>
  <si>
    <t xml:space="preserve">мероприятия</t>
  </si>
  <si>
    <t xml:space="preserve">банкеты, шашлыки и прочее</t>
  </si>
  <si>
    <t xml:space="preserve">на мероприятия, встреча поставщиков</t>
  </si>
  <si>
    <t xml:space="preserve">не производственные затраты</t>
  </si>
  <si>
    <t xml:space="preserve">санатории, навещение в больнице, билеты, чаевые и прочее</t>
  </si>
  <si>
    <t xml:space="preserve">сотрудников</t>
  </si>
  <si>
    <t xml:space="preserve">контрагентов</t>
  </si>
  <si>
    <t xml:space="preserve">пожертвования</t>
  </si>
  <si>
    <t xml:space="preserve">с расчетного счета</t>
  </si>
  <si>
    <t xml:space="preserve">в основной ЗП</t>
  </si>
  <si>
    <t xml:space="preserve">порча</t>
  </si>
  <si>
    <t xml:space="preserve">Доппродажи</t>
  </si>
  <si>
    <t xml:space="preserve">как установщиками, так и менеджерами (сертификаты, пленка)</t>
  </si>
  <si>
    <t xml:space="preserve">вне учета основной ЗП</t>
  </si>
  <si>
    <t xml:space="preserve">компенсация</t>
  </si>
  <si>
    <t xml:space="preserve">за неотгулянный отпуск</t>
  </si>
  <si>
    <t xml:space="preserve">сверхурочные, или разовая непрофильная работа (ремонты, восстановление работоспособности, разгрузка стёкол)</t>
  </si>
  <si>
    <t xml:space="preserve">возвраты безналичных эаймов</t>
  </si>
  <si>
    <t xml:space="preserve">транзит</t>
  </si>
  <si>
    <t xml:space="preserve">внесение наличных</t>
  </si>
  <si>
    <t xml:space="preserve">клиентов</t>
  </si>
  <si>
    <t xml:space="preserve">занижение выручки</t>
  </si>
  <si>
    <t xml:space="preserve">переплата</t>
  </si>
  <si>
    <t xml:space="preserve">ошибка банка (задвоило)</t>
  </si>
  <si>
    <t xml:space="preserve">вина менеджеров</t>
  </si>
  <si>
    <t xml:space="preserve">кидалово (Руднов, Гуломжон)</t>
  </si>
  <si>
    <t xml:space="preserve">траты</t>
  </si>
  <si>
    <t xml:space="preserve">недостачи</t>
  </si>
  <si>
    <t xml:space="preserve">за счет компании</t>
  </si>
  <si>
    <t xml:space="preserve">в том числе сторонние услуги</t>
  </si>
  <si>
    <t xml:space="preserve">подстава поставщиков</t>
  </si>
  <si>
    <t xml:space="preserve">юридич, консальтинговые услуги, найм персонала, обучение</t>
  </si>
  <si>
    <t xml:space="preserve">регулярные</t>
  </si>
  <si>
    <t xml:space="preserve">оценщики, нотариусы</t>
  </si>
  <si>
    <t xml:space="preserve">отопление, ремонт котла и модернизация сетей</t>
  </si>
  <si>
    <t xml:space="preserve">заправка картриджей, ремонт телефонов и оргтехники</t>
  </si>
  <si>
    <t xml:space="preserve">чертёжники, сварщики, сборщики и т.д.</t>
  </si>
  <si>
    <t xml:space="preserve">апрель</t>
  </si>
  <si>
    <t xml:space="preserve">среднее</t>
  </si>
  <si>
    <t xml:space="preserve">План</t>
  </si>
  <si>
    <t xml:space="preserve">Выручка (факт)</t>
  </si>
  <si>
    <t xml:space="preserve">безнал</t>
  </si>
  <si>
    <t xml:space="preserve">желтый юрики на рс</t>
  </si>
  <si>
    <t xml:space="preserve">ПСБ</t>
  </si>
  <si>
    <t xml:space="preserve">Альфа-Банк</t>
  </si>
  <si>
    <t xml:space="preserve">от фл, грязно желтый</t>
  </si>
  <si>
    <t xml:space="preserve">терминал</t>
  </si>
  <si>
    <t xml:space="preserve">прочие доходы</t>
  </si>
  <si>
    <t xml:space="preserve">статья банка</t>
  </si>
  <si>
    <t xml:space="preserve">на карту стасу в теч месяца</t>
  </si>
  <si>
    <t xml:space="preserve">Дебиторка</t>
  </si>
  <si>
    <t xml:space="preserve">опустим, ручками забить</t>
  </si>
  <si>
    <t xml:space="preserve">корпорат</t>
  </si>
  <si>
    <t xml:space="preserve">Возвраты</t>
  </si>
  <si>
    <t xml:space="preserve">из кассы</t>
  </si>
  <si>
    <t xml:space="preserve">статья кассы</t>
  </si>
  <si>
    <t xml:space="preserve">тоже самое</t>
  </si>
  <si>
    <t xml:space="preserve">возврат из кассы</t>
  </si>
  <si>
    <t xml:space="preserve">Выручка-учёт</t>
  </si>
  <si>
    <t xml:space="preserve">руками вводится</t>
  </si>
  <si>
    <t xml:space="preserve">не рассматриваем</t>
  </si>
  <si>
    <t xml:space="preserve">наличка</t>
  </si>
  <si>
    <t xml:space="preserve">ежедневная наличка</t>
  </si>
  <si>
    <t xml:space="preserve">карта</t>
  </si>
  <si>
    <t xml:space="preserve">вручную</t>
  </si>
  <si>
    <t xml:space="preserve">Розница</t>
  </si>
  <si>
    <t xml:space="preserve">Корпорат</t>
  </si>
  <si>
    <t xml:space="preserve">Прочие доходы</t>
  </si>
  <si>
    <t xml:space="preserve">% от банков</t>
  </si>
  <si>
    <t xml:space="preserve">от государства</t>
  </si>
  <si>
    <t xml:space="preserve">от выигранных дел</t>
  </si>
  <si>
    <t xml:space="preserve">Страховые</t>
  </si>
  <si>
    <t xml:space="preserve">АвтоЛаборатория</t>
  </si>
  <si>
    <t xml:space="preserve">до сих пор, руками</t>
  </si>
  <si>
    <t xml:space="preserve">Затраты</t>
  </si>
  <si>
    <t xml:space="preserve">все затраты ссумируются</t>
  </si>
  <si>
    <t xml:space="preserve">ФЗП</t>
  </si>
  <si>
    <t xml:space="preserve">наличные</t>
  </si>
  <si>
    <t xml:space="preserve">Закупка товара</t>
  </si>
  <si>
    <t xml:space="preserve">Стекла</t>
  </si>
  <si>
    <t xml:space="preserve">Расходные материалы</t>
  </si>
  <si>
    <t xml:space="preserve">Прочие товары</t>
  </si>
  <si>
    <t xml:space="preserve">Аренда</t>
  </si>
  <si>
    <t xml:space="preserve">коммуналка (б/н)</t>
  </si>
  <si>
    <t xml:space="preserve">коммуналка (нал)</t>
  </si>
  <si>
    <t xml:space="preserve">Автолаборатория</t>
  </si>
  <si>
    <t xml:space="preserve">Автомобилей</t>
  </si>
  <si>
    <t xml:space="preserve">Прочая аренда</t>
  </si>
  <si>
    <t xml:space="preserve">боксы</t>
  </si>
  <si>
    <t xml:space="preserve">Реклама</t>
  </si>
  <si>
    <t xml:space="preserve">Оборудование и хознужды</t>
  </si>
  <si>
    <t xml:space="preserve">Оборудование и оргтехника</t>
  </si>
  <si>
    <t xml:space="preserve">Хознужды</t>
  </si>
  <si>
    <t xml:space="preserve">Услуги</t>
  </si>
  <si>
    <t xml:space="preserve">юридические, бухгалтерские, консалтинг, найм персонала</t>
  </si>
  <si>
    <t xml:space="preserve">обслуживание авто</t>
  </si>
  <si>
    <t xml:space="preserve">ГСМ</t>
  </si>
  <si>
    <t xml:space="preserve">операторы (связь, интернет, ФН)</t>
  </si>
  <si>
    <t xml:space="preserve">Ремонт (помещений)</t>
  </si>
  <si>
    <t xml:space="preserve">Ремонт (оборудования)</t>
  </si>
  <si>
    <t xml:space="preserve">Займы (%)</t>
  </si>
  <si>
    <t xml:space="preserve">Инвест Фонд ТО</t>
  </si>
  <si>
    <t xml:space="preserve">микрозайм</t>
  </si>
  <si>
    <t xml:space="preserve">Инвест Агентство</t>
  </si>
  <si>
    <t xml:space="preserve">поручительства</t>
  </si>
  <si>
    <t xml:space="preserve">овердрафт (%)</t>
  </si>
  <si>
    <t xml:space="preserve">автокредит</t>
  </si>
  <si>
    <t xml:space="preserve">ипотека</t>
  </si>
  <si>
    <t xml:space="preserve">Налоги</t>
  </si>
  <si>
    <t xml:space="preserve">Прочие расходы</t>
  </si>
  <si>
    <t xml:space="preserve">за п/п</t>
  </si>
  <si>
    <t xml:space="preserve">перевод на карту</t>
  </si>
  <si>
    <t xml:space="preserve">выдача наличных</t>
  </si>
  <si>
    <t xml:space="preserve">пересчет/пополнение</t>
  </si>
  <si>
    <t xml:space="preserve">обслуживание</t>
  </si>
  <si>
    <t xml:space="preserve">уведомления</t>
  </si>
  <si>
    <t xml:space="preserve">Сбер переводы карточные</t>
  </si>
  <si>
    <t xml:space="preserve">Питание</t>
  </si>
  <si>
    <t xml:space="preserve">Другие разовые выплаты</t>
  </si>
  <si>
    <t xml:space="preserve">Пошлины, экспертизы, ЭЦП, ЭД, дезинфекция, чертёжник</t>
  </si>
  <si>
    <t xml:space="preserve">Представительские</t>
  </si>
  <si>
    <t xml:space="preserve">Чистая прибыль</t>
  </si>
  <si>
    <t xml:space="preserve">Выручка</t>
  </si>
  <si>
    <t xml:space="preserve">Развитие</t>
  </si>
  <si>
    <t xml:space="preserve">Кредитование</t>
  </si>
  <si>
    <t xml:space="preserve">Инвест Фонд</t>
  </si>
  <si>
    <t xml:space="preserve">КСВ</t>
  </si>
  <si>
    <t xml:space="preserve">займ</t>
  </si>
  <si>
    <t xml:space="preserve">Возвраты (наши)</t>
  </si>
  <si>
    <t xml:space="preserve">товарный кредит</t>
  </si>
  <si>
    <t xml:space="preserve">Сулаев (безнал)</t>
  </si>
  <si>
    <t xml:space="preserve">Сулаев</t>
  </si>
  <si>
    <t xml:space="preserve">Каранкевич (безнал)</t>
  </si>
  <si>
    <t xml:space="preserve">Инвестиции</t>
  </si>
  <si>
    <t xml:space="preserve">Активы</t>
  </si>
  <si>
    <t xml:space="preserve">Проекты, разработка, IT</t>
  </si>
  <si>
    <t xml:space="preserve">Обучение</t>
  </si>
  <si>
    <t xml:space="preserve">Выплаты (нам)</t>
  </si>
  <si>
    <t xml:space="preserve">ПроНогти</t>
  </si>
  <si>
    <t xml:space="preserve">Потери</t>
  </si>
  <si>
    <t xml:space="preserve">Потребэкстремизм</t>
  </si>
  <si>
    <t xml:space="preserve">Мошенники</t>
  </si>
  <si>
    <t xml:space="preserve">Прочие (недостачи, персонал, поставщики)</t>
  </si>
  <si>
    <t xml:space="preserve">Дивиденды</t>
  </si>
  <si>
    <t xml:space="preserve">ИТОГИ (без кредитов и инвестиций):</t>
  </si>
  <si>
    <t xml:space="preserve">ИТОГИ (без дебиторки и дивидендов):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</si>
</sst>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19]d\ mmm\ yy;@"/>
    <numFmt numFmtId="166" formatCode="#,##0"/>
    <numFmt numFmtId="167" formatCode="[$-FC19]dd\ mmmm\ yyyy&quot; г.&quot;;@"/>
    <numFmt numFmtId="168" formatCode="0"/>
    <numFmt numFmtId="169" formatCode="[$-419]d\ mmm;@"/>
    <numFmt numFmtId="170" formatCode="[$-419]dd\ mmm\ yy;@"/>
    <numFmt numFmtId="171" formatCode="#,##0.00"/>
    <numFmt numFmtId="172" formatCode="0.00000"/>
    <numFmt numFmtId="173" formatCode="0.00"/>
    <numFmt numFmtId="174" formatCode="#,##0&quot;р.&quot;"/>
    <numFmt numFmtId="175" formatCode="dd/mmm"/>
    <numFmt numFmtId="176" formatCode="#,##0.0"/>
    <numFmt numFmtId="177" formatCode="mmm/yy"/>
  </numFmts>
  <fonts count="4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D9D9D9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i val="true"/>
      <sz val="8"/>
      <color rgb="FF000000"/>
      <name val="Calibri"/>
      <family val="2"/>
      <charset val="204"/>
    </font>
    <font>
      <i val="true"/>
      <sz val="11"/>
      <color rgb="FFFFFFFF"/>
      <name val="Calibri"/>
      <family val="2"/>
      <charset val="204"/>
    </font>
    <font>
      <b val="true"/>
      <sz val="8"/>
      <name val="Calibri"/>
      <family val="2"/>
      <charset val="204"/>
    </font>
    <font>
      <sz val="8"/>
      <name val="Calibri"/>
      <family val="2"/>
      <charset val="204"/>
    </font>
    <font>
      <sz val="7"/>
      <name val="Arial"/>
      <family val="2"/>
      <charset val="204"/>
    </font>
    <font>
      <sz val="8"/>
      <color rgb="FFFFFFFF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B0F0"/>
      <name val="Calibri"/>
      <family val="2"/>
      <charset val="204"/>
    </font>
    <font>
      <sz val="10"/>
      <color rgb="FFFFFFFF"/>
      <name val="Calibri"/>
      <family val="2"/>
      <charset val="1"/>
    </font>
    <font>
      <i val="true"/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0"/>
      <color rgb="FFFFFFFF"/>
      <name val="Calibri"/>
      <family val="2"/>
      <charset val="204"/>
    </font>
    <font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i val="true"/>
      <sz val="8"/>
      <name val="Calibri"/>
      <family val="2"/>
      <charset val="204"/>
    </font>
    <font>
      <b val="true"/>
      <i val="true"/>
      <sz val="8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i val="true"/>
      <sz val="8"/>
      <color rgb="FF000000"/>
      <name val="Calibri"/>
      <family val="2"/>
      <charset val="204"/>
    </font>
    <font>
      <sz val="8"/>
      <color rgb="FF7030A0"/>
      <name val="Calibri"/>
      <family val="2"/>
      <charset val="204"/>
    </font>
    <font>
      <sz val="9"/>
      <color rgb="FF000000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808080"/>
        <bgColor rgb="FF7F7F7F"/>
      </patternFill>
    </fill>
    <fill>
      <patternFill patternType="solid">
        <fgColor rgb="FFD9D9D9"/>
        <bgColor rgb="FFC0C0C0"/>
      </patternFill>
    </fill>
    <fill>
      <patternFill patternType="solid">
        <fgColor rgb="FF92D050"/>
        <bgColor rgb="FF9BBB59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7964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A6A6A6"/>
        <bgColor rgb="FFC4BD97"/>
      </patternFill>
    </fill>
    <fill>
      <patternFill patternType="solid">
        <fgColor rgb="FFC0C0C0"/>
        <bgColor rgb="FFBFBFBF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4F81BD"/>
      </patternFill>
    </fill>
    <fill>
      <patternFill patternType="solid">
        <fgColor rgb="FFFF0000"/>
        <bgColor rgb="FFC000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333399"/>
      </patternFill>
    </fill>
    <fill>
      <patternFill patternType="solid">
        <fgColor rgb="FF00B0F0"/>
        <bgColor rgb="FF4BACC6"/>
      </patternFill>
    </fill>
    <fill>
      <patternFill patternType="solid">
        <fgColor rgb="FF002060"/>
        <bgColor rgb="FF000080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8080"/>
      </patternFill>
    </fill>
    <fill>
      <patternFill patternType="solid">
        <fgColor rgb="FF404040"/>
        <bgColor rgb="FF333300"/>
      </patternFill>
    </fill>
    <fill>
      <patternFill patternType="solid">
        <fgColor rgb="FFFAC090"/>
        <bgColor rgb="FFC4BD97"/>
      </patternFill>
    </fill>
    <fill>
      <patternFill patternType="solid">
        <fgColor rgb="FF4BACC6"/>
        <bgColor rgb="FF558ED5"/>
      </patternFill>
    </fill>
    <fill>
      <patternFill patternType="solid">
        <fgColor rgb="FF9BBB59"/>
        <bgColor rgb="FF92D050"/>
      </patternFill>
    </fill>
    <fill>
      <patternFill patternType="solid">
        <fgColor rgb="FF984807"/>
        <bgColor rgb="FFE46C0A"/>
      </patternFill>
    </fill>
    <fill>
      <patternFill patternType="solid">
        <fgColor rgb="FFC4BD97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948A54"/>
        <bgColor rgb="FF808080"/>
      </patternFill>
    </fill>
    <fill>
      <patternFill patternType="solid">
        <fgColor rgb="FFE46C0A"/>
        <bgColor rgb="FFF79646"/>
      </patternFill>
    </fill>
    <fill>
      <patternFill patternType="solid">
        <fgColor rgb="FF8064A2"/>
        <bgColor rgb="FF7F7F7F"/>
      </patternFill>
    </fill>
    <fill>
      <patternFill patternType="solid">
        <fgColor rgb="FF4F81BD"/>
        <bgColor rgb="FF558ED5"/>
      </patternFill>
    </fill>
    <fill>
      <patternFill patternType="solid">
        <fgColor rgb="FF7F7F7F"/>
        <bgColor rgb="FF8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6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1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8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1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1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1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8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18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9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8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7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16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19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9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0" fillId="21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4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2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2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4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25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9" fillId="1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26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1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9" fillId="2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0" fillId="2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9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8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6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8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5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8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2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7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0" fillId="18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9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16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2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3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3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3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3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0">
    <dxf>
      <fill>
        <patternFill patternType="solid">
          <fgColor rgb="FF80808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C0C0C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4BACC6"/>
        </patternFill>
      </fill>
    </dxf>
    <dxf>
      <fill>
        <patternFill patternType="solid">
          <fgColor rgb="FF558ED5"/>
        </patternFill>
      </fill>
    </dxf>
    <dxf>
      <fill>
        <patternFill patternType="solid">
          <fgColor rgb="FF7030A0"/>
        </patternFill>
      </fill>
    </dxf>
    <dxf>
      <fill>
        <patternFill patternType="solid">
          <fgColor rgb="FF8064A2"/>
        </patternFill>
      </fill>
    </dxf>
    <dxf>
      <fill>
        <patternFill patternType="solid">
          <fgColor rgb="FF948A54"/>
        </patternFill>
      </fill>
    </dxf>
    <dxf>
      <fill>
        <patternFill patternType="solid">
          <fgColor rgb="FF984807"/>
        </patternFill>
      </fill>
    </dxf>
    <dxf>
      <fill>
        <patternFill patternType="solid">
          <fgColor rgb="FF9BBB59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C4BD97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E46C0A"/>
        </patternFill>
      </fill>
    </dxf>
    <dxf>
      <fill>
        <patternFill patternType="solid">
          <fgColor rgb="FF4F81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48A54"/>
      <rgbColor rgb="FF800080"/>
      <rgbColor rgb="FF008080"/>
      <rgbColor rgb="FFC0C0C0"/>
      <rgbColor rgb="FF808080"/>
      <rgbColor rgb="FF558ED5"/>
      <rgbColor rgb="FF7030A0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BBB59"/>
      <rgbColor rgb="FFFFFF99"/>
      <rgbColor rgb="FFBFBFBF"/>
      <rgbColor rgb="FFFF99CC"/>
      <rgbColor rgb="FFC4BD97"/>
      <rgbColor rgb="FFFAC090"/>
      <rgbColor rgb="FF4F81BD"/>
      <rgbColor rgb="FF4BACC6"/>
      <rgbColor rgb="FF92D050"/>
      <rgbColor rgb="FFFFC000"/>
      <rgbColor rgb="FFF79646"/>
      <rgbColor rgb="FFE46C0A"/>
      <rgbColor rgb="FF8064A2"/>
      <rgbColor rgb="FFA6A6A6"/>
      <rgbColor rgb="FF002060"/>
      <rgbColor rgb="FF00B050"/>
      <rgbColor rgb="FF003300"/>
      <rgbColor rgb="FF333300"/>
      <rgbColor rgb="FF984807"/>
      <rgbColor rgb="FF7F7F7F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5" activePane="bottomLeft" state="frozen"/>
      <selection pane="topLeft" activeCell="A1" activeCellId="0" sqref="A1"/>
      <selection pane="bottomLeft" activeCell="E15" activeCellId="0" sqref="E15"/>
    </sheetView>
  </sheetViews>
  <sheetFormatPr defaultColWidth="8.5390625" defaultRowHeight="15" zeroHeight="false" outlineLevelRow="1" outlineLevelCol="0"/>
  <cols>
    <col collapsed="false" customWidth="true" hidden="false" outlineLevel="0" max="1" min="1" style="0" width="6.85"/>
    <col collapsed="false" customWidth="true" hidden="false" outlineLevel="0" max="4" min="4" style="0" width="13.85"/>
    <col collapsed="false" customWidth="true" hidden="false" outlineLevel="0" max="5" min="5" style="0" width="12.57"/>
    <col collapsed="false" customWidth="true" hidden="false" outlineLevel="0" max="6" min="6" style="0" width="16.43"/>
    <col collapsed="false" customWidth="true" hidden="false" outlineLevel="0" max="7" min="7" style="0" width="14.57"/>
    <col collapsed="false" customWidth="true" hidden="false" outlineLevel="0" max="8" min="8" style="0" width="1.43"/>
    <col collapsed="false" customWidth="true" hidden="false" outlineLevel="0" max="10" min="10" style="0" width="10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  <c r="J1" s="4" t="n">
        <f aca="true">TODAY()</f>
        <v>45398</v>
      </c>
      <c r="K1" s="5" t="s">
        <v>8</v>
      </c>
      <c r="L1" s="6" t="n">
        <f aca="false">проверка!L33</f>
        <v>-141125</v>
      </c>
      <c r="M1" s="5" t="s">
        <v>9</v>
      </c>
      <c r="N1" s="6" t="n">
        <f aca="false">проверка!M33</f>
        <v>0</v>
      </c>
      <c r="O1" s="5" t="s">
        <v>10</v>
      </c>
      <c r="P1" s="6" t="n">
        <f aca="false">проверка!N33</f>
        <v>-141125</v>
      </c>
    </row>
    <row r="2" customFormat="false" ht="15" hidden="false" customHeight="false" outlineLevel="0" collapsed="false">
      <c r="A2" s="7" t="s">
        <v>11</v>
      </c>
      <c r="B2" s="7"/>
      <c r="C2" s="7"/>
      <c r="D2" s="7"/>
      <c r="E2" s="7"/>
      <c r="F2" s="7"/>
      <c r="G2" s="7"/>
      <c r="L2" s="8"/>
      <c r="N2" s="8"/>
      <c r="P2" s="8" t="str">
        <f aca="false">IF(P1=(B1152+B1151),"ВЕРНО!","ОШИБКА!")</f>
        <v>ВЕРНО!</v>
      </c>
    </row>
    <row r="3" customFormat="false" ht="15.75" hidden="false" customHeight="false" outlineLevel="0" collapsed="false">
      <c r="A3" s="9" t="n">
        <v>45352</v>
      </c>
      <c r="B3" s="10"/>
      <c r="C3" s="10"/>
      <c r="D3" s="11" t="n">
        <f aca="false">A3</f>
        <v>45352</v>
      </c>
      <c r="E3" s="10"/>
      <c r="F3" s="10"/>
      <c r="G3" s="12" t="str">
        <f aca="false">IF(WEEKDAY(A3)=2,"понедельник",IF(WEEKDAY(A3)=3,"вторник",IF(WEEKDAY(A3)=4,"среда",IF(WEEKDAY(A3)=5,"четверг",IF(WEEKDAY(A3)=6,"пятница",IF(WEEKDAY(A3)=7,"суббота","воскресенье"))))))</f>
        <v>пятница</v>
      </c>
    </row>
    <row r="4" customFormat="false" ht="15.75" hidden="false" customHeight="true" outlineLevel="1" collapsed="false">
      <c r="A4" s="13" t="n">
        <f aca="false">A3</f>
        <v>45352</v>
      </c>
      <c r="B4" s="14" t="n">
        <v>8735</v>
      </c>
      <c r="C4" s="15" t="s">
        <v>12</v>
      </c>
      <c r="D4" s="15" t="s">
        <v>13</v>
      </c>
      <c r="E4" s="16" t="s">
        <v>14</v>
      </c>
      <c r="F4" s="15" t="s">
        <v>15</v>
      </c>
      <c r="G4" s="17"/>
    </row>
    <row r="5" customFormat="false" ht="15.75" hidden="false" customHeight="true" outlineLevel="1" collapsed="false">
      <c r="A5" s="18"/>
      <c r="B5" s="19" t="n">
        <v>0</v>
      </c>
      <c r="C5" s="20"/>
      <c r="D5" s="20"/>
      <c r="E5" s="21" t="s">
        <v>16</v>
      </c>
      <c r="F5" s="20"/>
      <c r="G5" s="17"/>
    </row>
    <row r="6" customFormat="false" ht="15.75" hidden="false" customHeight="true" outlineLevel="1" collapsed="false">
      <c r="A6" s="18"/>
      <c r="B6" s="22"/>
      <c r="C6" s="23" t="s">
        <v>17</v>
      </c>
      <c r="D6" s="23" t="s">
        <v>18</v>
      </c>
      <c r="E6" s="21" t="s">
        <v>19</v>
      </c>
      <c r="F6" s="21" t="s">
        <v>18</v>
      </c>
      <c r="G6" s="24"/>
    </row>
    <row r="7" customFormat="false" ht="15.75" hidden="false" customHeight="true" outlineLevel="1" collapsed="false">
      <c r="A7" s="18"/>
      <c r="B7" s="22"/>
      <c r="C7" s="25"/>
      <c r="D7" s="20"/>
      <c r="E7" s="21" t="s">
        <v>20</v>
      </c>
      <c r="F7" s="21" t="s">
        <v>21</v>
      </c>
      <c r="G7" s="24"/>
    </row>
    <row r="8" customFormat="false" ht="15.75" hidden="false" customHeight="true" outlineLevel="1" collapsed="false">
      <c r="A8" s="18"/>
      <c r="B8" s="22" t="n">
        <v>10000</v>
      </c>
      <c r="C8" s="25"/>
      <c r="D8" s="21" t="s">
        <v>22</v>
      </c>
      <c r="E8" s="21" t="s">
        <v>19</v>
      </c>
      <c r="F8" s="21"/>
      <c r="G8" s="24"/>
    </row>
    <row r="9" customFormat="false" ht="15.75" hidden="false" customHeight="true" outlineLevel="1" collapsed="false">
      <c r="A9" s="18"/>
      <c r="B9" s="22"/>
      <c r="C9" s="25"/>
      <c r="D9" s="21" t="s">
        <v>16</v>
      </c>
      <c r="E9" s="21" t="s">
        <v>16</v>
      </c>
      <c r="F9" s="21"/>
      <c r="G9" s="24"/>
    </row>
    <row r="10" customFormat="false" ht="15.75" hidden="false" customHeight="true" outlineLevel="1" collapsed="false">
      <c r="A10" s="18"/>
      <c r="B10" s="22" t="n">
        <f aca="false">15000+42855+40000+44800</f>
        <v>142655</v>
      </c>
      <c r="C10" s="25"/>
      <c r="D10" s="23" t="s">
        <v>23</v>
      </c>
      <c r="E10" s="21" t="s">
        <v>23</v>
      </c>
      <c r="F10" s="21"/>
      <c r="G10" s="24"/>
    </row>
    <row r="11" customFormat="false" ht="15.75" hidden="false" customHeight="true" outlineLevel="1" collapsed="false">
      <c r="A11" s="18"/>
      <c r="B11" s="22" t="n">
        <v>64110</v>
      </c>
      <c r="C11" s="25"/>
      <c r="D11" s="25"/>
      <c r="E11" s="21" t="s">
        <v>23</v>
      </c>
      <c r="F11" s="21"/>
      <c r="G11" s="24"/>
    </row>
    <row r="12" customFormat="false" ht="15.75" hidden="false" customHeight="true" outlineLevel="1" collapsed="false">
      <c r="A12" s="26"/>
      <c r="B12" s="27" t="n">
        <f aca="false">5000+10000+5000+10000+10000+12500+5000+30000+3500+10000+10000</f>
        <v>111000</v>
      </c>
      <c r="C12" s="28"/>
      <c r="D12" s="28"/>
      <c r="E12" s="29" t="s">
        <v>23</v>
      </c>
      <c r="F12" s="29"/>
      <c r="G12" s="30"/>
    </row>
    <row r="13" customFormat="false" ht="15" hidden="false" customHeight="true" outlineLevel="1" collapsed="false">
      <c r="A13" s="31" t="n">
        <f aca="false">A3</f>
        <v>45352</v>
      </c>
      <c r="B13" s="32" t="n">
        <v>15000</v>
      </c>
      <c r="C13" s="33" t="s">
        <v>24</v>
      </c>
      <c r="D13" s="33" t="s">
        <v>25</v>
      </c>
      <c r="E13" s="33" t="s">
        <v>26</v>
      </c>
      <c r="F13" s="16"/>
      <c r="G13" s="34"/>
    </row>
    <row r="14" customFormat="false" ht="15" hidden="false" customHeight="true" outlineLevel="1" collapsed="false">
      <c r="A14" s="35" t="n">
        <f aca="false">A$3</f>
        <v>45352</v>
      </c>
      <c r="B14" s="22" t="n">
        <v>42855</v>
      </c>
      <c r="C14" s="36" t="s">
        <v>24</v>
      </c>
      <c r="D14" s="36" t="s">
        <v>25</v>
      </c>
      <c r="E14" s="36" t="s">
        <v>27</v>
      </c>
      <c r="F14" s="21"/>
      <c r="G14" s="24"/>
    </row>
    <row r="15" customFormat="false" ht="15" hidden="false" customHeight="true" outlineLevel="1" collapsed="false">
      <c r="A15" s="35" t="n">
        <f aca="false">A$3</f>
        <v>45352</v>
      </c>
      <c r="B15" s="22" t="n">
        <v>50000</v>
      </c>
      <c r="C15" s="36" t="s">
        <v>24</v>
      </c>
      <c r="D15" s="36" t="s">
        <v>25</v>
      </c>
      <c r="E15" s="36" t="s">
        <v>28</v>
      </c>
      <c r="F15" s="21"/>
      <c r="G15" s="24"/>
    </row>
    <row r="16" customFormat="false" ht="15" hidden="false" customHeight="true" outlineLevel="1" collapsed="false">
      <c r="A16" s="35" t="n">
        <f aca="false">A$3</f>
        <v>45352</v>
      </c>
      <c r="B16" s="22" t="n">
        <v>44800</v>
      </c>
      <c r="C16" s="36" t="s">
        <v>24</v>
      </c>
      <c r="D16" s="36" t="s">
        <v>25</v>
      </c>
      <c r="E16" s="36" t="s">
        <v>29</v>
      </c>
      <c r="F16" s="21"/>
      <c r="G16" s="24"/>
    </row>
    <row r="17" customFormat="false" ht="15" hidden="false" customHeight="true" outlineLevel="1" collapsed="false">
      <c r="A17" s="37" t="n">
        <f aca="false">A$3</f>
        <v>45352</v>
      </c>
      <c r="B17" s="22" t="n">
        <v>64110</v>
      </c>
      <c r="C17" s="36" t="s">
        <v>30</v>
      </c>
      <c r="D17" s="36" t="s">
        <v>31</v>
      </c>
      <c r="E17" s="36" t="s">
        <v>32</v>
      </c>
      <c r="F17" s="21"/>
      <c r="G17" s="24"/>
    </row>
    <row r="18" customFormat="false" ht="15" hidden="false" customHeight="true" outlineLevel="1" collapsed="false">
      <c r="A18" s="38" t="n">
        <f aca="false">A$3</f>
        <v>45352</v>
      </c>
      <c r="B18" s="22" t="n">
        <v>5000</v>
      </c>
      <c r="C18" s="36" t="s">
        <v>24</v>
      </c>
      <c r="D18" s="36" t="s">
        <v>33</v>
      </c>
      <c r="E18" s="36" t="s">
        <v>34</v>
      </c>
      <c r="F18" s="21" t="s">
        <v>35</v>
      </c>
      <c r="G18" s="24"/>
    </row>
    <row r="19" customFormat="false" ht="15" hidden="false" customHeight="true" outlineLevel="1" collapsed="false">
      <c r="A19" s="38" t="n">
        <f aca="false">A$3</f>
        <v>45352</v>
      </c>
      <c r="B19" s="22" t="n">
        <v>10000</v>
      </c>
      <c r="C19" s="36" t="s">
        <v>24</v>
      </c>
      <c r="D19" s="36" t="s">
        <v>33</v>
      </c>
      <c r="E19" s="36" t="s">
        <v>36</v>
      </c>
      <c r="F19" s="21" t="s">
        <v>35</v>
      </c>
      <c r="G19" s="24"/>
    </row>
    <row r="20" customFormat="false" ht="15" hidden="false" customHeight="true" outlineLevel="1" collapsed="false">
      <c r="A20" s="38" t="n">
        <f aca="false">A$3</f>
        <v>45352</v>
      </c>
      <c r="B20" s="22" t="n">
        <v>5000</v>
      </c>
      <c r="C20" s="36" t="s">
        <v>24</v>
      </c>
      <c r="D20" s="36" t="s">
        <v>33</v>
      </c>
      <c r="E20" s="36" t="s">
        <v>37</v>
      </c>
      <c r="F20" s="21" t="s">
        <v>35</v>
      </c>
      <c r="G20" s="24"/>
    </row>
    <row r="21" customFormat="false" ht="15" hidden="false" customHeight="true" outlineLevel="1" collapsed="false">
      <c r="A21" s="38" t="n">
        <f aca="false">A$3</f>
        <v>45352</v>
      </c>
      <c r="B21" s="22" t="n">
        <v>10000</v>
      </c>
      <c r="C21" s="36" t="s">
        <v>24</v>
      </c>
      <c r="D21" s="36" t="s">
        <v>33</v>
      </c>
      <c r="E21" s="36" t="s">
        <v>38</v>
      </c>
      <c r="F21" s="21" t="s">
        <v>35</v>
      </c>
      <c r="G21" s="24"/>
    </row>
    <row r="22" customFormat="false" ht="15" hidden="false" customHeight="true" outlineLevel="1" collapsed="false">
      <c r="A22" s="38" t="n">
        <f aca="false">A$3</f>
        <v>45352</v>
      </c>
      <c r="B22" s="22" t="n">
        <v>10000</v>
      </c>
      <c r="C22" s="36" t="s">
        <v>24</v>
      </c>
      <c r="D22" s="36" t="s">
        <v>33</v>
      </c>
      <c r="E22" s="36" t="s">
        <v>39</v>
      </c>
      <c r="F22" s="21" t="s">
        <v>35</v>
      </c>
      <c r="G22" s="24"/>
    </row>
    <row r="23" customFormat="false" ht="15" hidden="false" customHeight="true" outlineLevel="1" collapsed="false">
      <c r="A23" s="38" t="n">
        <f aca="false">A$3</f>
        <v>45352</v>
      </c>
      <c r="B23" s="22" t="n">
        <v>12500</v>
      </c>
      <c r="C23" s="36" t="s">
        <v>24</v>
      </c>
      <c r="D23" s="36" t="s">
        <v>33</v>
      </c>
      <c r="E23" s="36" t="s">
        <v>40</v>
      </c>
      <c r="F23" s="21" t="s">
        <v>35</v>
      </c>
      <c r="G23" s="24"/>
    </row>
    <row r="24" customFormat="false" ht="15" hidden="false" customHeight="true" outlineLevel="1" collapsed="false">
      <c r="A24" s="38" t="n">
        <f aca="false">A$3</f>
        <v>45352</v>
      </c>
      <c r="B24" s="22" t="n">
        <v>5000</v>
      </c>
      <c r="C24" s="36" t="s">
        <v>24</v>
      </c>
      <c r="D24" s="36" t="s">
        <v>33</v>
      </c>
      <c r="E24" s="36" t="s">
        <v>41</v>
      </c>
      <c r="F24" s="21" t="s">
        <v>35</v>
      </c>
      <c r="G24" s="24"/>
    </row>
    <row r="25" customFormat="false" ht="15" hidden="false" customHeight="true" outlineLevel="1" collapsed="false">
      <c r="A25" s="38" t="n">
        <f aca="false">A$3</f>
        <v>45352</v>
      </c>
      <c r="B25" s="22" t="n">
        <v>10000</v>
      </c>
      <c r="C25" s="36" t="s">
        <v>24</v>
      </c>
      <c r="D25" s="36" t="s">
        <v>33</v>
      </c>
      <c r="E25" s="36" t="s">
        <v>42</v>
      </c>
      <c r="F25" s="21" t="s">
        <v>35</v>
      </c>
      <c r="G25" s="24"/>
    </row>
    <row r="26" customFormat="false" ht="15" hidden="false" customHeight="true" outlineLevel="1" collapsed="false">
      <c r="A26" s="38" t="n">
        <f aca="false">A$3</f>
        <v>45352</v>
      </c>
      <c r="B26" s="22" t="n">
        <v>10000</v>
      </c>
      <c r="C26" s="36" t="s">
        <v>24</v>
      </c>
      <c r="D26" s="36" t="s">
        <v>33</v>
      </c>
      <c r="E26" s="36" t="s">
        <v>43</v>
      </c>
      <c r="F26" s="21" t="s">
        <v>35</v>
      </c>
      <c r="G26" s="24"/>
    </row>
    <row r="27" customFormat="false" ht="15" hidden="false" customHeight="true" outlineLevel="1" collapsed="false">
      <c r="A27" s="38" t="n">
        <f aca="false">A$3</f>
        <v>45352</v>
      </c>
      <c r="B27" s="22" t="n">
        <v>10000</v>
      </c>
      <c r="C27" s="36" t="s">
        <v>24</v>
      </c>
      <c r="D27" s="36" t="s">
        <v>33</v>
      </c>
      <c r="E27" s="36" t="s">
        <v>44</v>
      </c>
      <c r="F27" s="21" t="s">
        <v>35</v>
      </c>
      <c r="G27" s="24"/>
    </row>
    <row r="28" customFormat="false" ht="15" hidden="false" customHeight="true" outlineLevel="1" collapsed="false">
      <c r="A28" s="38" t="n">
        <f aca="false">A$3</f>
        <v>45352</v>
      </c>
      <c r="B28" s="22" t="n">
        <v>3500</v>
      </c>
      <c r="C28" s="36" t="s">
        <v>24</v>
      </c>
      <c r="D28" s="36" t="s">
        <v>33</v>
      </c>
      <c r="E28" s="36" t="s">
        <v>26</v>
      </c>
      <c r="F28" s="21" t="s">
        <v>35</v>
      </c>
      <c r="G28" s="24"/>
    </row>
    <row r="29" customFormat="false" ht="15" hidden="false" customHeight="true" outlineLevel="1" collapsed="false">
      <c r="A29" s="38" t="n">
        <f aca="false">A$3</f>
        <v>45352</v>
      </c>
      <c r="B29" s="22" t="n">
        <v>10000</v>
      </c>
      <c r="C29" s="36" t="s">
        <v>24</v>
      </c>
      <c r="D29" s="36" t="s">
        <v>33</v>
      </c>
      <c r="E29" s="36" t="s">
        <v>45</v>
      </c>
      <c r="F29" s="21" t="s">
        <v>35</v>
      </c>
      <c r="G29" s="24"/>
    </row>
    <row r="30" customFormat="false" ht="15" hidden="false" customHeight="true" outlineLevel="1" collapsed="false">
      <c r="A30" s="38" t="n">
        <f aca="false">A$3</f>
        <v>45352</v>
      </c>
      <c r="B30" s="22" t="n">
        <v>10000</v>
      </c>
      <c r="C30" s="36" t="s">
        <v>24</v>
      </c>
      <c r="D30" s="36" t="s">
        <v>33</v>
      </c>
      <c r="E30" s="36" t="s">
        <v>46</v>
      </c>
      <c r="F30" s="21" t="s">
        <v>35</v>
      </c>
      <c r="G30" s="24"/>
    </row>
    <row r="31" customFormat="false" ht="15" hidden="false" customHeight="true" outlineLevel="1" collapsed="false">
      <c r="A31" s="37" t="n">
        <f aca="false">A$3</f>
        <v>45352</v>
      </c>
      <c r="B31" s="22"/>
      <c r="C31" s="36"/>
      <c r="D31" s="36"/>
      <c r="E31" s="36"/>
      <c r="F31" s="21"/>
      <c r="G31" s="24"/>
    </row>
    <row r="32" customFormat="false" ht="15" hidden="false" customHeight="true" outlineLevel="1" collapsed="false">
      <c r="A32" s="37" t="n">
        <f aca="false">A$3</f>
        <v>45352</v>
      </c>
      <c r="B32" s="22"/>
      <c r="C32" s="36"/>
      <c r="D32" s="36"/>
      <c r="E32" s="36"/>
      <c r="F32" s="21"/>
      <c r="G32" s="24"/>
    </row>
    <row r="33" customFormat="false" ht="15" hidden="false" customHeight="true" outlineLevel="1" collapsed="false">
      <c r="A33" s="37" t="n">
        <f aca="false">A$3</f>
        <v>45352</v>
      </c>
      <c r="B33" s="22"/>
      <c r="C33" s="36"/>
      <c r="D33" s="36"/>
      <c r="E33" s="36"/>
      <c r="F33" s="21"/>
      <c r="G33" s="24"/>
    </row>
    <row r="34" customFormat="false" ht="15" hidden="false" customHeight="true" outlineLevel="1" collapsed="false">
      <c r="A34" s="37" t="n">
        <f aca="false">A$3</f>
        <v>45352</v>
      </c>
      <c r="B34" s="22"/>
      <c r="C34" s="36"/>
      <c r="D34" s="36"/>
      <c r="E34" s="36"/>
      <c r="F34" s="21"/>
      <c r="G34" s="24"/>
    </row>
    <row r="35" customFormat="false" ht="15" hidden="false" customHeight="true" outlineLevel="1" collapsed="false">
      <c r="A35" s="37" t="n">
        <f aca="false">A$3</f>
        <v>45352</v>
      </c>
      <c r="B35" s="22"/>
      <c r="C35" s="36"/>
      <c r="D35" s="36"/>
      <c r="E35" s="36"/>
      <c r="F35" s="21"/>
      <c r="G35" s="24"/>
    </row>
    <row r="36" customFormat="false" ht="15" hidden="false" customHeight="true" outlineLevel="1" collapsed="false">
      <c r="A36" s="37" t="n">
        <f aca="false">A$3</f>
        <v>45352</v>
      </c>
      <c r="B36" s="22"/>
      <c r="C36" s="36"/>
      <c r="D36" s="36"/>
      <c r="E36" s="36"/>
      <c r="F36" s="21"/>
      <c r="G36" s="24"/>
    </row>
    <row r="37" customFormat="false" ht="15.75" hidden="false" customHeight="true" outlineLevel="1" collapsed="false">
      <c r="A37" s="39" t="n">
        <f aca="false">A3</f>
        <v>45352</v>
      </c>
      <c r="B37" s="27"/>
      <c r="C37" s="40"/>
      <c r="D37" s="40"/>
      <c r="E37" s="40"/>
      <c r="F37" s="29"/>
      <c r="G37" s="30"/>
    </row>
    <row r="38" customFormat="false" ht="15.75" hidden="false" customHeight="true" outlineLevel="1" collapsed="false">
      <c r="A38" s="13" t="n">
        <f aca="false">A3</f>
        <v>45352</v>
      </c>
      <c r="B38" s="41"/>
      <c r="C38" s="15" t="s">
        <v>47</v>
      </c>
      <c r="D38" s="16" t="s">
        <v>16</v>
      </c>
      <c r="E38" s="16" t="s">
        <v>16</v>
      </c>
      <c r="F38" s="16"/>
      <c r="G38" s="34"/>
    </row>
    <row r="39" customFormat="false" ht="15.75" hidden="false" customHeight="true" outlineLevel="1" collapsed="false">
      <c r="A39" s="26"/>
      <c r="B39" s="42"/>
      <c r="C39" s="28"/>
      <c r="D39" s="29" t="s">
        <v>23</v>
      </c>
      <c r="E39" s="29" t="s">
        <v>23</v>
      </c>
      <c r="F39" s="29"/>
      <c r="G39" s="30"/>
    </row>
    <row r="40" customFormat="false" ht="15.75" hidden="false" customHeight="false" outlineLevel="0" collapsed="false">
      <c r="A40" s="9" t="n">
        <f aca="false">A3+1</f>
        <v>45353</v>
      </c>
      <c r="B40" s="43"/>
      <c r="C40" s="43"/>
      <c r="D40" s="11" t="n">
        <f aca="false">A40</f>
        <v>45353</v>
      </c>
      <c r="E40" s="43"/>
      <c r="F40" s="43"/>
      <c r="G40" s="12" t="str">
        <f aca="false">IF(WEEKDAY(A40)=2,"понедельник",IF(WEEKDAY(A40)=3,"вторник",IF(WEEKDAY(A40)=4,"среда",IF(WEEKDAY(A40)=5,"четверг",IF(WEEKDAY(A40)=6,"пятница",IF(WEEKDAY(A40)=7,"суббота","воскресенье"))))))</f>
        <v>суббота</v>
      </c>
    </row>
    <row r="41" customFormat="false" ht="15" hidden="false" customHeight="true" outlineLevel="1" collapsed="false">
      <c r="A41" s="13" t="n">
        <f aca="false">A40</f>
        <v>45353</v>
      </c>
      <c r="B41" s="44" t="n">
        <f aca="false">B4+SUM(B6:B12)-SUM(B13:B37)-SUM(B38:B39)</f>
        <v>8735</v>
      </c>
      <c r="C41" s="15" t="s">
        <v>12</v>
      </c>
      <c r="D41" s="15" t="s">
        <v>13</v>
      </c>
      <c r="E41" s="16" t="s">
        <v>14</v>
      </c>
      <c r="F41" s="15" t="s">
        <v>15</v>
      </c>
      <c r="G41" s="17"/>
    </row>
    <row r="42" customFormat="false" ht="15" hidden="false" customHeight="true" outlineLevel="1" collapsed="false">
      <c r="A42" s="18"/>
      <c r="B42" s="45" t="n">
        <f aca="false">B5-B9+B38</f>
        <v>0</v>
      </c>
      <c r="C42" s="20"/>
      <c r="D42" s="20"/>
      <c r="E42" s="21" t="s">
        <v>16</v>
      </c>
      <c r="F42" s="20"/>
      <c r="G42" s="17"/>
    </row>
    <row r="43" customFormat="false" ht="15" hidden="false" customHeight="true" outlineLevel="1" collapsed="false">
      <c r="A43" s="18"/>
      <c r="B43" s="22" t="n">
        <v>15380</v>
      </c>
      <c r="C43" s="23" t="s">
        <v>17</v>
      </c>
      <c r="D43" s="23" t="s">
        <v>18</v>
      </c>
      <c r="E43" s="21" t="s">
        <v>19</v>
      </c>
      <c r="F43" s="21" t="s">
        <v>18</v>
      </c>
      <c r="G43" s="24"/>
    </row>
    <row r="44" customFormat="false" ht="15" hidden="false" customHeight="true" outlineLevel="1" collapsed="false">
      <c r="A44" s="18"/>
      <c r="B44" s="22" t="n">
        <v>17400</v>
      </c>
      <c r="C44" s="25"/>
      <c r="D44" s="20"/>
      <c r="E44" s="21" t="s">
        <v>20</v>
      </c>
      <c r="F44" s="21" t="s">
        <v>21</v>
      </c>
      <c r="G44" s="24"/>
    </row>
    <row r="45" customFormat="false" ht="15" hidden="false" customHeight="true" outlineLevel="1" collapsed="false">
      <c r="A45" s="18"/>
      <c r="B45" s="22"/>
      <c r="C45" s="25"/>
      <c r="D45" s="21" t="s">
        <v>22</v>
      </c>
      <c r="E45" s="21" t="s">
        <v>19</v>
      </c>
      <c r="F45" s="21"/>
      <c r="G45" s="24"/>
    </row>
    <row r="46" customFormat="false" ht="15" hidden="false" customHeight="true" outlineLevel="1" collapsed="false">
      <c r="A46" s="18"/>
      <c r="B46" s="22"/>
      <c r="C46" s="25"/>
      <c r="D46" s="21" t="s">
        <v>16</v>
      </c>
      <c r="E46" s="21" t="s">
        <v>16</v>
      </c>
      <c r="F46" s="21"/>
      <c r="G46" s="24"/>
    </row>
    <row r="47" customFormat="false" ht="15" hidden="false" customHeight="true" outlineLevel="1" collapsed="false">
      <c r="A47" s="18"/>
      <c r="B47" s="22" t="n">
        <v>20000</v>
      </c>
      <c r="C47" s="25"/>
      <c r="D47" s="23" t="s">
        <v>23</v>
      </c>
      <c r="E47" s="21" t="s">
        <v>23</v>
      </c>
      <c r="F47" s="21"/>
      <c r="G47" s="24"/>
    </row>
    <row r="48" customFormat="false" ht="15" hidden="false" customHeight="true" outlineLevel="1" collapsed="false">
      <c r="A48" s="18"/>
      <c r="B48" s="22"/>
      <c r="C48" s="25"/>
      <c r="D48" s="25"/>
      <c r="E48" s="21" t="s">
        <v>23</v>
      </c>
      <c r="F48" s="21"/>
      <c r="G48" s="24"/>
    </row>
    <row r="49" customFormat="false" ht="15.75" hidden="false" customHeight="true" outlineLevel="1" collapsed="false">
      <c r="A49" s="26"/>
      <c r="B49" s="27"/>
      <c r="C49" s="28"/>
      <c r="D49" s="28"/>
      <c r="E49" s="29" t="s">
        <v>23</v>
      </c>
      <c r="F49" s="29"/>
      <c r="G49" s="30"/>
    </row>
    <row r="50" customFormat="false" ht="15" hidden="false" customHeight="true" outlineLevel="1" collapsed="false">
      <c r="A50" s="46" t="n">
        <f aca="false">A40</f>
        <v>45353</v>
      </c>
      <c r="B50" s="32" t="n">
        <v>380</v>
      </c>
      <c r="C50" s="47" t="s">
        <v>48</v>
      </c>
      <c r="D50" s="47" t="s">
        <v>49</v>
      </c>
      <c r="E50" s="47" t="s">
        <v>50</v>
      </c>
      <c r="F50" s="48" t="s">
        <v>51</v>
      </c>
      <c r="G50" s="48"/>
    </row>
    <row r="51" customFormat="false" ht="15" hidden="false" customHeight="true" outlineLevel="1" collapsed="false">
      <c r="A51" s="49" t="n">
        <f aca="false">A$40</f>
        <v>45353</v>
      </c>
      <c r="B51" s="22" t="n">
        <v>400</v>
      </c>
      <c r="C51" s="36" t="s">
        <v>52</v>
      </c>
      <c r="D51" s="36" t="s">
        <v>53</v>
      </c>
      <c r="E51" s="36" t="s">
        <v>54</v>
      </c>
      <c r="F51" s="21"/>
      <c r="G51" s="21"/>
    </row>
    <row r="52" customFormat="false" ht="15" hidden="false" customHeight="true" outlineLevel="1" collapsed="false">
      <c r="A52" s="50" t="n">
        <f aca="false">A$40</f>
        <v>45353</v>
      </c>
      <c r="B52" s="22" t="n">
        <v>52000</v>
      </c>
      <c r="C52" s="36" t="s">
        <v>24</v>
      </c>
      <c r="D52" s="36" t="s">
        <v>25</v>
      </c>
      <c r="E52" s="36" t="s">
        <v>55</v>
      </c>
      <c r="F52" s="21"/>
      <c r="G52" s="21"/>
    </row>
    <row r="53" customFormat="false" ht="15" hidden="false" customHeight="true" outlineLevel="1" collapsed="false">
      <c r="A53" s="49" t="n">
        <f aca="false">A$40</f>
        <v>45353</v>
      </c>
      <c r="B53" s="22"/>
      <c r="C53" s="36"/>
      <c r="D53" s="36"/>
      <c r="E53" s="36"/>
      <c r="F53" s="21"/>
      <c r="G53" s="21"/>
    </row>
    <row r="54" customFormat="false" ht="15" hidden="false" customHeight="true" outlineLevel="1" collapsed="false">
      <c r="A54" s="49" t="n">
        <f aca="false">A$40</f>
        <v>45353</v>
      </c>
      <c r="B54" s="22"/>
      <c r="C54" s="36"/>
      <c r="D54" s="36"/>
      <c r="E54" s="36"/>
      <c r="F54" s="21"/>
      <c r="G54" s="21"/>
    </row>
    <row r="55" customFormat="false" ht="15" hidden="false" customHeight="true" outlineLevel="1" collapsed="false">
      <c r="A55" s="49" t="n">
        <f aca="false">A$40</f>
        <v>45353</v>
      </c>
      <c r="B55" s="22"/>
      <c r="C55" s="36"/>
      <c r="D55" s="36"/>
      <c r="E55" s="36"/>
      <c r="F55" s="21"/>
      <c r="G55" s="21"/>
    </row>
    <row r="56" customFormat="false" ht="15" hidden="false" customHeight="true" outlineLevel="1" collapsed="false">
      <c r="A56" s="49" t="n">
        <f aca="false">A$40</f>
        <v>45353</v>
      </c>
      <c r="B56" s="22"/>
      <c r="C56" s="36"/>
      <c r="D56" s="36"/>
      <c r="E56" s="36"/>
      <c r="F56" s="21"/>
      <c r="G56" s="21"/>
    </row>
    <row r="57" customFormat="false" ht="15" hidden="false" customHeight="true" outlineLevel="1" collapsed="false">
      <c r="A57" s="49" t="n">
        <f aca="false">A$40</f>
        <v>45353</v>
      </c>
      <c r="B57" s="22"/>
      <c r="C57" s="36"/>
      <c r="D57" s="36"/>
      <c r="E57" s="36"/>
      <c r="F57" s="21"/>
      <c r="G57" s="21"/>
    </row>
    <row r="58" customFormat="false" ht="15" hidden="false" customHeight="true" outlineLevel="1" collapsed="false">
      <c r="A58" s="49" t="n">
        <f aca="false">A$40</f>
        <v>45353</v>
      </c>
      <c r="B58" s="22"/>
      <c r="C58" s="36"/>
      <c r="D58" s="36"/>
      <c r="E58" s="36"/>
      <c r="F58" s="21"/>
      <c r="G58" s="21"/>
    </row>
    <row r="59" customFormat="false" ht="15" hidden="false" customHeight="true" outlineLevel="1" collapsed="false">
      <c r="A59" s="49" t="n">
        <f aca="false">A$40</f>
        <v>45353</v>
      </c>
      <c r="B59" s="22"/>
      <c r="C59" s="36"/>
      <c r="D59" s="36"/>
      <c r="E59" s="36"/>
      <c r="F59" s="21"/>
      <c r="G59" s="21"/>
    </row>
    <row r="60" customFormat="false" ht="15" hidden="false" customHeight="true" outlineLevel="1" collapsed="false">
      <c r="A60" s="49" t="n">
        <f aca="false">A$40</f>
        <v>45353</v>
      </c>
      <c r="B60" s="22"/>
      <c r="C60" s="36"/>
      <c r="D60" s="36"/>
      <c r="E60" s="36"/>
      <c r="F60" s="21"/>
      <c r="G60" s="21"/>
    </row>
    <row r="61" customFormat="false" ht="15" hidden="false" customHeight="true" outlineLevel="1" collapsed="false">
      <c r="A61" s="49" t="n">
        <f aca="false">A$40</f>
        <v>45353</v>
      </c>
      <c r="B61" s="22"/>
      <c r="C61" s="36"/>
      <c r="D61" s="36"/>
      <c r="E61" s="36"/>
      <c r="F61" s="21"/>
      <c r="G61" s="21"/>
    </row>
    <row r="62" customFormat="false" ht="15" hidden="false" customHeight="true" outlineLevel="1" collapsed="false">
      <c r="A62" s="49" t="n">
        <f aca="false">A$40</f>
        <v>45353</v>
      </c>
      <c r="B62" s="22"/>
      <c r="C62" s="36"/>
      <c r="D62" s="36"/>
      <c r="E62" s="36"/>
      <c r="F62" s="21"/>
      <c r="G62" s="21"/>
    </row>
    <row r="63" customFormat="false" ht="15" hidden="false" customHeight="true" outlineLevel="1" collapsed="false">
      <c r="A63" s="49" t="n">
        <f aca="false">A$40</f>
        <v>45353</v>
      </c>
      <c r="B63" s="22"/>
      <c r="C63" s="36"/>
      <c r="D63" s="36"/>
      <c r="E63" s="36"/>
      <c r="F63" s="21"/>
      <c r="G63" s="21"/>
    </row>
    <row r="64" customFormat="false" ht="15" hidden="false" customHeight="true" outlineLevel="1" collapsed="false">
      <c r="A64" s="49" t="n">
        <f aca="false">A$40</f>
        <v>45353</v>
      </c>
      <c r="B64" s="22"/>
      <c r="C64" s="36"/>
      <c r="D64" s="36"/>
      <c r="E64" s="36"/>
      <c r="F64" s="21"/>
      <c r="G64" s="21"/>
    </row>
    <row r="65" customFormat="false" ht="15" hidden="false" customHeight="true" outlineLevel="1" collapsed="false">
      <c r="A65" s="49" t="n">
        <f aca="false">A$40</f>
        <v>45353</v>
      </c>
      <c r="B65" s="22"/>
      <c r="C65" s="36"/>
      <c r="D65" s="36"/>
      <c r="E65" s="36"/>
      <c r="F65" s="21"/>
      <c r="G65" s="21"/>
    </row>
    <row r="66" customFormat="false" ht="15" hidden="false" customHeight="true" outlineLevel="1" collapsed="false">
      <c r="A66" s="49" t="n">
        <f aca="false">A$40</f>
        <v>45353</v>
      </c>
      <c r="B66" s="22"/>
      <c r="C66" s="36"/>
      <c r="D66" s="36"/>
      <c r="E66" s="36"/>
      <c r="F66" s="21"/>
      <c r="G66" s="21"/>
    </row>
    <row r="67" customFormat="false" ht="15" hidden="false" customHeight="true" outlineLevel="1" collapsed="false">
      <c r="A67" s="49" t="n">
        <f aca="false">A$40</f>
        <v>45353</v>
      </c>
      <c r="B67" s="22"/>
      <c r="C67" s="36"/>
      <c r="D67" s="36"/>
      <c r="E67" s="36"/>
      <c r="F67" s="21"/>
      <c r="G67" s="21"/>
    </row>
    <row r="68" customFormat="false" ht="15" hidden="false" customHeight="true" outlineLevel="1" collapsed="false">
      <c r="A68" s="49" t="n">
        <f aca="false">A$40</f>
        <v>45353</v>
      </c>
      <c r="B68" s="22"/>
      <c r="C68" s="36"/>
      <c r="D68" s="36"/>
      <c r="E68" s="36"/>
      <c r="F68" s="21"/>
      <c r="G68" s="21"/>
    </row>
    <row r="69" customFormat="false" ht="15" hidden="false" customHeight="true" outlineLevel="1" collapsed="false">
      <c r="A69" s="49" t="n">
        <f aca="false">A$40</f>
        <v>45353</v>
      </c>
      <c r="B69" s="22"/>
      <c r="C69" s="36"/>
      <c r="D69" s="36"/>
      <c r="E69" s="36"/>
      <c r="F69" s="21"/>
      <c r="G69" s="21"/>
    </row>
    <row r="70" customFormat="false" ht="15" hidden="false" customHeight="true" outlineLevel="1" collapsed="false">
      <c r="A70" s="49" t="n">
        <f aca="false">A$40</f>
        <v>45353</v>
      </c>
      <c r="B70" s="22"/>
      <c r="C70" s="36"/>
      <c r="D70" s="36"/>
      <c r="E70" s="36"/>
      <c r="F70" s="21"/>
      <c r="G70" s="21"/>
    </row>
    <row r="71" customFormat="false" ht="15" hidden="false" customHeight="true" outlineLevel="1" collapsed="false">
      <c r="A71" s="49" t="n">
        <f aca="false">A$40</f>
        <v>45353</v>
      </c>
      <c r="B71" s="22"/>
      <c r="C71" s="36"/>
      <c r="D71" s="36"/>
      <c r="E71" s="36"/>
      <c r="F71" s="21"/>
      <c r="G71" s="21"/>
    </row>
    <row r="72" customFormat="false" ht="15" hidden="false" customHeight="true" outlineLevel="1" collapsed="false">
      <c r="A72" s="49" t="n">
        <f aca="false">A$40</f>
        <v>45353</v>
      </c>
      <c r="B72" s="22"/>
      <c r="C72" s="36"/>
      <c r="D72" s="36"/>
      <c r="E72" s="36"/>
      <c r="F72" s="21"/>
      <c r="G72" s="21"/>
    </row>
    <row r="73" customFormat="false" ht="15" hidden="false" customHeight="true" outlineLevel="1" collapsed="false">
      <c r="A73" s="49" t="n">
        <f aca="false">A$40</f>
        <v>45353</v>
      </c>
      <c r="B73" s="22"/>
      <c r="C73" s="36"/>
      <c r="D73" s="36"/>
      <c r="E73" s="36"/>
      <c r="F73" s="21"/>
      <c r="G73" s="21"/>
    </row>
    <row r="74" customFormat="false" ht="15.75" hidden="false" customHeight="true" outlineLevel="1" collapsed="false">
      <c r="A74" s="51" t="n">
        <f aca="false">A40</f>
        <v>45353</v>
      </c>
      <c r="B74" s="27"/>
      <c r="C74" s="52"/>
      <c r="D74" s="52"/>
      <c r="E74" s="52"/>
      <c r="F74" s="53"/>
      <c r="G74" s="53"/>
    </row>
    <row r="75" customFormat="false" ht="15" hidden="false" customHeight="true" outlineLevel="1" collapsed="false">
      <c r="A75" s="13" t="n">
        <f aca="false">A40</f>
        <v>45353</v>
      </c>
      <c r="B75" s="41"/>
      <c r="C75" s="15" t="s">
        <v>47</v>
      </c>
      <c r="D75" s="16" t="s">
        <v>16</v>
      </c>
      <c r="E75" s="16" t="s">
        <v>16</v>
      </c>
      <c r="F75" s="16"/>
      <c r="G75" s="34"/>
    </row>
    <row r="76" customFormat="false" ht="15.75" hidden="false" customHeight="true" outlineLevel="1" collapsed="false">
      <c r="A76" s="26"/>
      <c r="B76" s="42"/>
      <c r="C76" s="28"/>
      <c r="D76" s="29" t="s">
        <v>23</v>
      </c>
      <c r="E76" s="29" t="s">
        <v>23</v>
      </c>
      <c r="F76" s="29"/>
      <c r="G76" s="30"/>
    </row>
    <row r="77" customFormat="false" ht="15.75" hidden="false" customHeight="false" outlineLevel="0" collapsed="false">
      <c r="A77" s="9" t="n">
        <f aca="false">A40+1</f>
        <v>45354</v>
      </c>
      <c r="B77" s="43"/>
      <c r="C77" s="43"/>
      <c r="D77" s="11" t="n">
        <f aca="false">A77</f>
        <v>45354</v>
      </c>
      <c r="E77" s="43"/>
      <c r="F77" s="43"/>
      <c r="G77" s="12" t="str">
        <f aca="false">IF(WEEKDAY(A77)=2,"понедельник",IF(WEEKDAY(A77)=3,"вторник",IF(WEEKDAY(A77)=4,"среда",IF(WEEKDAY(A77)=5,"четверг",IF(WEEKDAY(A77)=6,"пятница",IF(WEEKDAY(A77)=7,"суббота","воскресенье"))))))</f>
        <v>воскресенье</v>
      </c>
    </row>
    <row r="78" customFormat="false" ht="15" hidden="false" customHeight="true" outlineLevel="1" collapsed="false">
      <c r="A78" s="13" t="n">
        <f aca="false">A77</f>
        <v>45354</v>
      </c>
      <c r="B78" s="44" t="n">
        <f aca="false">B41+SUM(B43:B49)-SUM(B50:B74)-SUM(B75:B76)</f>
        <v>8735</v>
      </c>
      <c r="C78" s="15" t="s">
        <v>12</v>
      </c>
      <c r="D78" s="15" t="s">
        <v>13</v>
      </c>
      <c r="E78" s="16" t="s">
        <v>14</v>
      </c>
      <c r="F78" s="15" t="s">
        <v>15</v>
      </c>
      <c r="G78" s="17"/>
    </row>
    <row r="79" customFormat="false" ht="15" hidden="false" customHeight="true" outlineLevel="1" collapsed="false">
      <c r="A79" s="18"/>
      <c r="B79" s="45" t="n">
        <f aca="false">B42-B46+B75</f>
        <v>0</v>
      </c>
      <c r="C79" s="20"/>
      <c r="D79" s="20"/>
      <c r="E79" s="21" t="s">
        <v>16</v>
      </c>
      <c r="F79" s="20"/>
      <c r="G79" s="17"/>
    </row>
    <row r="80" customFormat="false" ht="15" hidden="false" customHeight="true" outlineLevel="1" collapsed="false">
      <c r="A80" s="18"/>
      <c r="B80" s="22" t="n">
        <v>5100</v>
      </c>
      <c r="C80" s="23" t="s">
        <v>17</v>
      </c>
      <c r="D80" s="23" t="s">
        <v>18</v>
      </c>
      <c r="E80" s="21" t="s">
        <v>19</v>
      </c>
      <c r="F80" s="21" t="s">
        <v>18</v>
      </c>
      <c r="G80" s="24"/>
    </row>
    <row r="81" customFormat="false" ht="15" hidden="false" customHeight="true" outlineLevel="1" collapsed="false">
      <c r="A81" s="18"/>
      <c r="B81" s="22" t="n">
        <v>10100</v>
      </c>
      <c r="C81" s="25"/>
      <c r="D81" s="20"/>
      <c r="E81" s="21" t="s">
        <v>20</v>
      </c>
      <c r="F81" s="21" t="s">
        <v>21</v>
      </c>
      <c r="G81" s="24"/>
    </row>
    <row r="82" customFormat="false" ht="15" hidden="false" customHeight="true" outlineLevel="1" collapsed="false">
      <c r="A82" s="18"/>
      <c r="B82" s="22"/>
      <c r="C82" s="25"/>
      <c r="D82" s="21" t="s">
        <v>22</v>
      </c>
      <c r="E82" s="21" t="s">
        <v>19</v>
      </c>
      <c r="F82" s="21"/>
      <c r="G82" s="24"/>
    </row>
    <row r="83" customFormat="false" ht="15" hidden="false" customHeight="true" outlineLevel="1" collapsed="false">
      <c r="A83" s="18"/>
      <c r="B83" s="22"/>
      <c r="C83" s="25"/>
      <c r="D83" s="21" t="s">
        <v>16</v>
      </c>
      <c r="E83" s="21" t="s">
        <v>16</v>
      </c>
      <c r="F83" s="21"/>
      <c r="G83" s="24"/>
    </row>
    <row r="84" customFormat="false" ht="15" hidden="false" customHeight="true" outlineLevel="1" collapsed="false">
      <c r="A84" s="18"/>
      <c r="B84" s="22" t="n">
        <v>64450</v>
      </c>
      <c r="C84" s="25"/>
      <c r="D84" s="23" t="s">
        <v>23</v>
      </c>
      <c r="E84" s="21" t="s">
        <v>23</v>
      </c>
      <c r="F84" s="21"/>
      <c r="G84" s="24"/>
    </row>
    <row r="85" customFormat="false" ht="15" hidden="false" customHeight="true" outlineLevel="1" collapsed="false">
      <c r="A85" s="18"/>
      <c r="B85" s="22" t="n">
        <v>30000</v>
      </c>
      <c r="C85" s="25"/>
      <c r="D85" s="25"/>
      <c r="E85" s="21" t="s">
        <v>23</v>
      </c>
      <c r="F85" s="21"/>
      <c r="G85" s="24"/>
    </row>
    <row r="86" customFormat="false" ht="15.75" hidden="false" customHeight="true" outlineLevel="1" collapsed="false">
      <c r="A86" s="26"/>
      <c r="B86" s="27" t="n">
        <v>6500</v>
      </c>
      <c r="C86" s="28"/>
      <c r="D86" s="28"/>
      <c r="E86" s="29" t="s">
        <v>23</v>
      </c>
      <c r="F86" s="29"/>
      <c r="G86" s="30"/>
    </row>
    <row r="87" customFormat="false" ht="15" hidden="false" customHeight="true" outlineLevel="1" collapsed="false">
      <c r="A87" s="54" t="n">
        <f aca="false">A77</f>
        <v>45354</v>
      </c>
      <c r="B87" s="32" t="n">
        <v>39450</v>
      </c>
      <c r="C87" s="47" t="s">
        <v>24</v>
      </c>
      <c r="D87" s="47" t="s">
        <v>25</v>
      </c>
      <c r="E87" s="47" t="s">
        <v>56</v>
      </c>
      <c r="F87" s="48"/>
      <c r="G87" s="48"/>
    </row>
    <row r="88" customFormat="false" ht="15" hidden="false" customHeight="true" outlineLevel="1" collapsed="false">
      <c r="A88" s="50" t="n">
        <f aca="false">A$77</f>
        <v>45354</v>
      </c>
      <c r="B88" s="22" t="n">
        <v>40000</v>
      </c>
      <c r="C88" s="36" t="s">
        <v>24</v>
      </c>
      <c r="D88" s="36" t="s">
        <v>25</v>
      </c>
      <c r="E88" s="36" t="s">
        <v>57</v>
      </c>
      <c r="F88" s="21"/>
      <c r="G88" s="21"/>
    </row>
    <row r="89" customFormat="false" ht="15" hidden="false" customHeight="true" outlineLevel="1" collapsed="false">
      <c r="A89" s="49" t="n">
        <f aca="false">A$77</f>
        <v>45354</v>
      </c>
      <c r="B89" s="22" t="n">
        <v>30000</v>
      </c>
      <c r="C89" s="36" t="s">
        <v>58</v>
      </c>
      <c r="D89" s="36" t="s">
        <v>59</v>
      </c>
      <c r="E89" s="36" t="s">
        <v>60</v>
      </c>
      <c r="F89" s="21"/>
      <c r="G89" s="21"/>
    </row>
    <row r="90" customFormat="false" ht="15" hidden="false" customHeight="true" outlineLevel="1" collapsed="false">
      <c r="A90" s="49" t="n">
        <f aca="false">A$77</f>
        <v>45354</v>
      </c>
      <c r="B90" s="22" t="n">
        <v>6500</v>
      </c>
      <c r="C90" s="36" t="s">
        <v>30</v>
      </c>
      <c r="D90" s="36" t="s">
        <v>61</v>
      </c>
      <c r="E90" s="36" t="s">
        <v>62</v>
      </c>
      <c r="F90" s="21" t="s">
        <v>63</v>
      </c>
      <c r="G90" s="21"/>
    </row>
    <row r="91" customFormat="false" ht="15" hidden="false" customHeight="true" outlineLevel="1" collapsed="false">
      <c r="A91" s="49" t="n">
        <f aca="false">A$77</f>
        <v>45354</v>
      </c>
      <c r="B91" s="22" t="n">
        <v>1100</v>
      </c>
      <c r="C91" s="36" t="s">
        <v>64</v>
      </c>
      <c r="D91" s="36" t="s">
        <v>65</v>
      </c>
      <c r="E91" s="36" t="s">
        <v>66</v>
      </c>
      <c r="F91" s="21" t="s">
        <v>67</v>
      </c>
      <c r="G91" s="21"/>
    </row>
    <row r="92" customFormat="false" ht="15" hidden="false" customHeight="true" outlineLevel="1" collapsed="false">
      <c r="A92" s="49" t="n">
        <f aca="false">A$77</f>
        <v>45354</v>
      </c>
      <c r="B92" s="22"/>
      <c r="C92" s="36"/>
      <c r="D92" s="36"/>
      <c r="E92" s="36"/>
      <c r="F92" s="21"/>
      <c r="G92" s="21"/>
    </row>
    <row r="93" customFormat="false" ht="15" hidden="false" customHeight="true" outlineLevel="1" collapsed="false">
      <c r="A93" s="49" t="n">
        <f aca="false">A$77</f>
        <v>45354</v>
      </c>
      <c r="B93" s="22"/>
      <c r="C93" s="36"/>
      <c r="D93" s="36"/>
      <c r="E93" s="36"/>
      <c r="F93" s="21"/>
      <c r="G93" s="21"/>
    </row>
    <row r="94" customFormat="false" ht="15" hidden="false" customHeight="true" outlineLevel="1" collapsed="false">
      <c r="A94" s="49" t="n">
        <f aca="false">A$77</f>
        <v>45354</v>
      </c>
      <c r="B94" s="22"/>
      <c r="C94" s="36"/>
      <c r="D94" s="36"/>
      <c r="E94" s="36"/>
      <c r="F94" s="21"/>
      <c r="G94" s="21"/>
    </row>
    <row r="95" customFormat="false" ht="15" hidden="false" customHeight="true" outlineLevel="1" collapsed="false">
      <c r="A95" s="49" t="n">
        <f aca="false">A$77</f>
        <v>45354</v>
      </c>
      <c r="B95" s="22"/>
      <c r="C95" s="36"/>
      <c r="D95" s="36"/>
      <c r="E95" s="36"/>
      <c r="F95" s="21"/>
      <c r="G95" s="21"/>
    </row>
    <row r="96" customFormat="false" ht="15" hidden="false" customHeight="true" outlineLevel="1" collapsed="false">
      <c r="A96" s="49" t="n">
        <f aca="false">A$77</f>
        <v>45354</v>
      </c>
      <c r="B96" s="22"/>
      <c r="C96" s="36"/>
      <c r="D96" s="36"/>
      <c r="E96" s="36"/>
      <c r="F96" s="21"/>
      <c r="G96" s="21"/>
    </row>
    <row r="97" customFormat="false" ht="15" hidden="false" customHeight="true" outlineLevel="1" collapsed="false">
      <c r="A97" s="49" t="n">
        <f aca="false">A$77</f>
        <v>45354</v>
      </c>
      <c r="B97" s="22"/>
      <c r="C97" s="36"/>
      <c r="D97" s="36"/>
      <c r="E97" s="36"/>
      <c r="F97" s="21"/>
      <c r="G97" s="21"/>
    </row>
    <row r="98" customFormat="false" ht="15" hidden="false" customHeight="true" outlineLevel="1" collapsed="false">
      <c r="A98" s="49" t="n">
        <f aca="false">A$77</f>
        <v>45354</v>
      </c>
      <c r="B98" s="22"/>
      <c r="C98" s="36"/>
      <c r="D98" s="36"/>
      <c r="E98" s="36"/>
      <c r="F98" s="21"/>
      <c r="G98" s="21"/>
    </row>
    <row r="99" customFormat="false" ht="15" hidden="false" customHeight="true" outlineLevel="1" collapsed="false">
      <c r="A99" s="49" t="n">
        <f aca="false">A$77</f>
        <v>45354</v>
      </c>
      <c r="B99" s="22"/>
      <c r="C99" s="36"/>
      <c r="D99" s="36"/>
      <c r="E99" s="36"/>
      <c r="F99" s="21"/>
      <c r="G99" s="21"/>
    </row>
    <row r="100" customFormat="false" ht="15" hidden="false" customHeight="true" outlineLevel="1" collapsed="false">
      <c r="A100" s="49" t="n">
        <f aca="false">A$77</f>
        <v>45354</v>
      </c>
      <c r="B100" s="22"/>
      <c r="C100" s="36"/>
      <c r="D100" s="36"/>
      <c r="E100" s="36"/>
      <c r="F100" s="21"/>
      <c r="G100" s="21"/>
    </row>
    <row r="101" customFormat="false" ht="15" hidden="false" customHeight="true" outlineLevel="1" collapsed="false">
      <c r="A101" s="49" t="n">
        <f aca="false">A$77</f>
        <v>45354</v>
      </c>
      <c r="B101" s="22"/>
      <c r="C101" s="36"/>
      <c r="D101" s="36"/>
      <c r="E101" s="36"/>
      <c r="F101" s="21"/>
      <c r="G101" s="21"/>
    </row>
    <row r="102" customFormat="false" ht="15" hidden="false" customHeight="true" outlineLevel="1" collapsed="false">
      <c r="A102" s="49" t="n">
        <f aca="false">A$77</f>
        <v>45354</v>
      </c>
      <c r="B102" s="22"/>
      <c r="C102" s="36"/>
      <c r="D102" s="36"/>
      <c r="E102" s="36"/>
      <c r="F102" s="21"/>
      <c r="G102" s="21"/>
    </row>
    <row r="103" customFormat="false" ht="15" hidden="false" customHeight="true" outlineLevel="1" collapsed="false">
      <c r="A103" s="49" t="n">
        <f aca="false">A$77</f>
        <v>45354</v>
      </c>
      <c r="B103" s="22"/>
      <c r="C103" s="36"/>
      <c r="D103" s="36"/>
      <c r="E103" s="36"/>
      <c r="F103" s="21"/>
      <c r="G103" s="21"/>
    </row>
    <row r="104" customFormat="false" ht="15" hidden="false" customHeight="true" outlineLevel="1" collapsed="false">
      <c r="A104" s="49" t="n">
        <f aca="false">A$77</f>
        <v>45354</v>
      </c>
      <c r="B104" s="22"/>
      <c r="C104" s="36"/>
      <c r="D104" s="36"/>
      <c r="E104" s="36"/>
      <c r="F104" s="21"/>
      <c r="G104" s="21"/>
    </row>
    <row r="105" customFormat="false" ht="15" hidden="false" customHeight="true" outlineLevel="1" collapsed="false">
      <c r="A105" s="49" t="n">
        <f aca="false">A$77</f>
        <v>45354</v>
      </c>
      <c r="B105" s="22"/>
      <c r="C105" s="36"/>
      <c r="D105" s="36"/>
      <c r="E105" s="36"/>
      <c r="F105" s="21"/>
      <c r="G105" s="21"/>
    </row>
    <row r="106" customFormat="false" ht="15" hidden="false" customHeight="true" outlineLevel="1" collapsed="false">
      <c r="A106" s="49" t="n">
        <f aca="false">A$77</f>
        <v>45354</v>
      </c>
      <c r="B106" s="22"/>
      <c r="C106" s="36"/>
      <c r="D106" s="36"/>
      <c r="E106" s="36"/>
      <c r="F106" s="21"/>
      <c r="G106" s="21"/>
    </row>
    <row r="107" customFormat="false" ht="15" hidden="false" customHeight="true" outlineLevel="1" collapsed="false">
      <c r="A107" s="49" t="n">
        <f aca="false">A$77</f>
        <v>45354</v>
      </c>
      <c r="B107" s="22"/>
      <c r="C107" s="36"/>
      <c r="D107" s="36"/>
      <c r="E107" s="36"/>
      <c r="F107" s="21"/>
      <c r="G107" s="21"/>
    </row>
    <row r="108" customFormat="false" ht="15" hidden="false" customHeight="true" outlineLevel="1" collapsed="false">
      <c r="A108" s="49" t="n">
        <f aca="false">A$77</f>
        <v>45354</v>
      </c>
      <c r="B108" s="22"/>
      <c r="C108" s="36"/>
      <c r="D108" s="36"/>
      <c r="E108" s="36"/>
      <c r="F108" s="21"/>
      <c r="G108" s="21"/>
    </row>
    <row r="109" customFormat="false" ht="15" hidden="false" customHeight="true" outlineLevel="1" collapsed="false">
      <c r="A109" s="49" t="n">
        <f aca="false">A$77</f>
        <v>45354</v>
      </c>
      <c r="B109" s="22"/>
      <c r="C109" s="36"/>
      <c r="D109" s="36"/>
      <c r="E109" s="36"/>
      <c r="F109" s="21"/>
      <c r="G109" s="21"/>
    </row>
    <row r="110" customFormat="false" ht="15" hidden="false" customHeight="true" outlineLevel="1" collapsed="false">
      <c r="A110" s="49" t="n">
        <f aca="false">A$77</f>
        <v>45354</v>
      </c>
      <c r="B110" s="22"/>
      <c r="C110" s="36"/>
      <c r="D110" s="36"/>
      <c r="E110" s="36"/>
      <c r="F110" s="21"/>
      <c r="G110" s="21"/>
    </row>
    <row r="111" customFormat="false" ht="15.75" hidden="false" customHeight="true" outlineLevel="1" collapsed="false">
      <c r="A111" s="51" t="n">
        <f aca="false">A77</f>
        <v>45354</v>
      </c>
      <c r="B111" s="27"/>
      <c r="C111" s="52"/>
      <c r="D111" s="52"/>
      <c r="E111" s="52"/>
      <c r="F111" s="53"/>
      <c r="G111" s="53"/>
    </row>
    <row r="112" customFormat="false" ht="15" hidden="false" customHeight="true" outlineLevel="1" collapsed="false">
      <c r="A112" s="13" t="n">
        <f aca="false">A77</f>
        <v>45354</v>
      </c>
      <c r="B112" s="41"/>
      <c r="C112" s="15" t="s">
        <v>47</v>
      </c>
      <c r="D112" s="16" t="s">
        <v>16</v>
      </c>
      <c r="E112" s="16" t="s">
        <v>16</v>
      </c>
      <c r="F112" s="16"/>
      <c r="G112" s="34"/>
    </row>
    <row r="113" customFormat="false" ht="15.75" hidden="false" customHeight="true" outlineLevel="1" collapsed="false">
      <c r="A113" s="26"/>
      <c r="B113" s="42"/>
      <c r="C113" s="28"/>
      <c r="D113" s="29" t="s">
        <v>23</v>
      </c>
      <c r="E113" s="29" t="s">
        <v>23</v>
      </c>
      <c r="F113" s="29"/>
      <c r="G113" s="30"/>
    </row>
    <row r="114" customFormat="false" ht="15.75" hidden="false" customHeight="false" outlineLevel="0" collapsed="false">
      <c r="A114" s="9" t="n">
        <f aca="false">A77+1</f>
        <v>45355</v>
      </c>
      <c r="B114" s="43"/>
      <c r="C114" s="43"/>
      <c r="D114" s="11" t="n">
        <f aca="false">A114</f>
        <v>45355</v>
      </c>
      <c r="E114" s="43"/>
      <c r="F114" s="43"/>
      <c r="G114" s="12" t="str">
        <f aca="false">IF(WEEKDAY(A114)=2,"понедельник",IF(WEEKDAY(A114)=3,"вторник",IF(WEEKDAY(A114)=4,"среда",IF(WEEKDAY(A114)=5,"четверг",IF(WEEKDAY(A114)=6,"пятница",IF(WEEKDAY(A114)=7,"суббота","воскресенье"))))))</f>
        <v>понедельник</v>
      </c>
    </row>
    <row r="115" customFormat="false" ht="15" hidden="false" customHeight="true" outlineLevel="1" collapsed="false">
      <c r="A115" s="13" t="n">
        <f aca="false">A114</f>
        <v>45355</v>
      </c>
      <c r="B115" s="44" t="n">
        <f aca="false">B78+SUM(B80:B86)-SUM(B87:B111)-SUM(B112:B113)</f>
        <v>7835</v>
      </c>
      <c r="C115" s="15" t="s">
        <v>12</v>
      </c>
      <c r="D115" s="15" t="s">
        <v>13</v>
      </c>
      <c r="E115" s="16" t="s">
        <v>14</v>
      </c>
      <c r="F115" s="15" t="s">
        <v>15</v>
      </c>
      <c r="G115" s="17"/>
    </row>
    <row r="116" customFormat="false" ht="15" hidden="false" customHeight="true" outlineLevel="1" collapsed="false">
      <c r="A116" s="18"/>
      <c r="B116" s="45" t="n">
        <f aca="false">B79-B83+B112</f>
        <v>0</v>
      </c>
      <c r="C116" s="20"/>
      <c r="D116" s="20"/>
      <c r="E116" s="21" t="s">
        <v>16</v>
      </c>
      <c r="F116" s="20"/>
      <c r="G116" s="17"/>
    </row>
    <row r="117" customFormat="false" ht="15" hidden="false" customHeight="true" outlineLevel="1" collapsed="false">
      <c r="A117" s="18"/>
      <c r="B117" s="22" t="n">
        <v>30000</v>
      </c>
      <c r="C117" s="23" t="s">
        <v>17</v>
      </c>
      <c r="D117" s="23" t="s">
        <v>18</v>
      </c>
      <c r="E117" s="21" t="s">
        <v>19</v>
      </c>
      <c r="F117" s="21" t="s">
        <v>18</v>
      </c>
      <c r="G117" s="24"/>
    </row>
    <row r="118" customFormat="false" ht="15" hidden="false" customHeight="true" outlineLevel="1" collapsed="false">
      <c r="A118" s="18"/>
      <c r="B118" s="22"/>
      <c r="C118" s="25"/>
      <c r="D118" s="20"/>
      <c r="E118" s="21" t="s">
        <v>20</v>
      </c>
      <c r="F118" s="21" t="s">
        <v>21</v>
      </c>
      <c r="G118" s="24"/>
    </row>
    <row r="119" customFormat="false" ht="15" hidden="false" customHeight="true" outlineLevel="1" collapsed="false">
      <c r="A119" s="18"/>
      <c r="B119" s="22"/>
      <c r="C119" s="25"/>
      <c r="D119" s="21" t="s">
        <v>22</v>
      </c>
      <c r="E119" s="21" t="s">
        <v>19</v>
      </c>
      <c r="F119" s="21"/>
      <c r="G119" s="24"/>
    </row>
    <row r="120" customFormat="false" ht="15" hidden="false" customHeight="true" outlineLevel="1" collapsed="false">
      <c r="A120" s="18"/>
      <c r="B120" s="22"/>
      <c r="C120" s="25"/>
      <c r="D120" s="21" t="s">
        <v>16</v>
      </c>
      <c r="E120" s="21" t="s">
        <v>16</v>
      </c>
      <c r="F120" s="21"/>
      <c r="G120" s="24"/>
    </row>
    <row r="121" customFormat="false" ht="15" hidden="false" customHeight="true" outlineLevel="1" collapsed="false">
      <c r="A121" s="18"/>
      <c r="B121" s="22" t="n">
        <f aca="false">10000+25000+33635</f>
        <v>68635</v>
      </c>
      <c r="C121" s="25"/>
      <c r="D121" s="23" t="s">
        <v>23</v>
      </c>
      <c r="E121" s="21" t="s">
        <v>23</v>
      </c>
      <c r="F121" s="21"/>
      <c r="G121" s="24"/>
    </row>
    <row r="122" customFormat="false" ht="15" hidden="false" customHeight="true" outlineLevel="1" collapsed="false">
      <c r="A122" s="18"/>
      <c r="B122" s="22" t="n">
        <v>10000</v>
      </c>
      <c r="C122" s="25"/>
      <c r="D122" s="25"/>
      <c r="E122" s="21" t="s">
        <v>23</v>
      </c>
      <c r="F122" s="21"/>
      <c r="G122" s="24"/>
    </row>
    <row r="123" customFormat="false" ht="15.75" hidden="false" customHeight="true" outlineLevel="1" collapsed="false">
      <c r="A123" s="26"/>
      <c r="B123" s="27"/>
      <c r="C123" s="28"/>
      <c r="D123" s="28"/>
      <c r="E123" s="29" t="s">
        <v>23</v>
      </c>
      <c r="F123" s="29"/>
      <c r="G123" s="30"/>
    </row>
    <row r="124" customFormat="false" ht="15" hidden="false" customHeight="true" outlineLevel="1" collapsed="false">
      <c r="A124" s="54" t="n">
        <f aca="false">A114</f>
        <v>45355</v>
      </c>
      <c r="B124" s="32" t="n">
        <v>25000</v>
      </c>
      <c r="C124" s="47" t="s">
        <v>24</v>
      </c>
      <c r="D124" s="47" t="s">
        <v>25</v>
      </c>
      <c r="E124" s="47" t="s">
        <v>68</v>
      </c>
      <c r="F124" s="48"/>
      <c r="G124" s="48"/>
    </row>
    <row r="125" customFormat="false" ht="15" hidden="false" customHeight="true" outlineLevel="1" collapsed="false">
      <c r="A125" s="50" t="n">
        <f aca="false">A$114</f>
        <v>45355</v>
      </c>
      <c r="B125" s="22" t="n">
        <v>33635</v>
      </c>
      <c r="C125" s="36" t="s">
        <v>24</v>
      </c>
      <c r="D125" s="36" t="s">
        <v>25</v>
      </c>
      <c r="E125" s="36" t="s">
        <v>37</v>
      </c>
      <c r="F125" s="21"/>
      <c r="G125" s="21"/>
    </row>
    <row r="126" customFormat="false" ht="15" hidden="false" customHeight="true" outlineLevel="1" collapsed="false">
      <c r="A126" s="49" t="n">
        <f aca="false">A$114</f>
        <v>45355</v>
      </c>
      <c r="B126" s="22" t="n">
        <v>1915</v>
      </c>
      <c r="C126" s="36" t="s">
        <v>64</v>
      </c>
      <c r="D126" s="36" t="s">
        <v>65</v>
      </c>
      <c r="E126" s="36" t="s">
        <v>66</v>
      </c>
      <c r="F126" s="21" t="s">
        <v>69</v>
      </c>
      <c r="G126" s="21"/>
    </row>
    <row r="127" customFormat="false" ht="15" hidden="false" customHeight="true" outlineLevel="1" collapsed="false">
      <c r="A127" s="50" t="n">
        <f aca="false">A$114</f>
        <v>45355</v>
      </c>
      <c r="B127" s="22" t="n">
        <v>10000</v>
      </c>
      <c r="C127" s="36" t="s">
        <v>24</v>
      </c>
      <c r="D127" s="36" t="s">
        <v>33</v>
      </c>
      <c r="E127" s="36" t="s">
        <v>70</v>
      </c>
      <c r="F127" s="21"/>
      <c r="G127" s="21"/>
    </row>
    <row r="128" customFormat="false" ht="15" hidden="false" customHeight="true" outlineLevel="1" collapsed="false">
      <c r="A128" s="49" t="n">
        <f aca="false">A$114</f>
        <v>45355</v>
      </c>
      <c r="B128" s="22"/>
      <c r="C128" s="36"/>
      <c r="D128" s="36"/>
      <c r="E128" s="36"/>
      <c r="F128" s="21"/>
      <c r="G128" s="21"/>
    </row>
    <row r="129" customFormat="false" ht="15" hidden="false" customHeight="true" outlineLevel="1" collapsed="false">
      <c r="A129" s="49" t="n">
        <f aca="false">A$114</f>
        <v>45355</v>
      </c>
      <c r="B129" s="22"/>
      <c r="C129" s="36"/>
      <c r="D129" s="36"/>
      <c r="E129" s="36"/>
      <c r="F129" s="21"/>
      <c r="G129" s="21"/>
    </row>
    <row r="130" customFormat="false" ht="15" hidden="false" customHeight="true" outlineLevel="1" collapsed="false">
      <c r="A130" s="49" t="n">
        <f aca="false">A$114</f>
        <v>45355</v>
      </c>
      <c r="B130" s="22"/>
      <c r="C130" s="36"/>
      <c r="D130" s="36"/>
      <c r="E130" s="36"/>
      <c r="F130" s="21"/>
      <c r="G130" s="21"/>
    </row>
    <row r="131" customFormat="false" ht="15" hidden="false" customHeight="true" outlineLevel="1" collapsed="false">
      <c r="A131" s="49" t="n">
        <f aca="false">A$114</f>
        <v>45355</v>
      </c>
      <c r="B131" s="22"/>
      <c r="C131" s="36"/>
      <c r="D131" s="36"/>
      <c r="E131" s="36"/>
      <c r="F131" s="21"/>
      <c r="G131" s="21"/>
    </row>
    <row r="132" customFormat="false" ht="15" hidden="false" customHeight="true" outlineLevel="1" collapsed="false">
      <c r="A132" s="49" t="n">
        <f aca="false">A$114</f>
        <v>45355</v>
      </c>
      <c r="B132" s="22"/>
      <c r="C132" s="36"/>
      <c r="D132" s="36"/>
      <c r="E132" s="36"/>
      <c r="F132" s="21"/>
      <c r="G132" s="21"/>
    </row>
    <row r="133" customFormat="false" ht="15" hidden="false" customHeight="true" outlineLevel="1" collapsed="false">
      <c r="A133" s="49" t="n">
        <f aca="false">A$114</f>
        <v>45355</v>
      </c>
      <c r="B133" s="22"/>
      <c r="C133" s="36"/>
      <c r="D133" s="36"/>
      <c r="E133" s="36"/>
      <c r="F133" s="21"/>
      <c r="G133" s="21"/>
    </row>
    <row r="134" customFormat="false" ht="15" hidden="false" customHeight="true" outlineLevel="1" collapsed="false">
      <c r="A134" s="49" t="n">
        <f aca="false">A$114</f>
        <v>45355</v>
      </c>
      <c r="B134" s="22"/>
      <c r="C134" s="36"/>
      <c r="D134" s="36"/>
      <c r="E134" s="36"/>
      <c r="F134" s="21"/>
      <c r="G134" s="21"/>
    </row>
    <row r="135" customFormat="false" ht="15" hidden="false" customHeight="true" outlineLevel="1" collapsed="false">
      <c r="A135" s="49" t="n">
        <f aca="false">A$114</f>
        <v>45355</v>
      </c>
      <c r="B135" s="22"/>
      <c r="C135" s="36"/>
      <c r="D135" s="36"/>
      <c r="E135" s="36"/>
      <c r="F135" s="21"/>
      <c r="G135" s="21"/>
    </row>
    <row r="136" customFormat="false" ht="15" hidden="false" customHeight="true" outlineLevel="1" collapsed="false">
      <c r="A136" s="49" t="n">
        <f aca="false">A$114</f>
        <v>45355</v>
      </c>
      <c r="B136" s="22"/>
      <c r="C136" s="36"/>
      <c r="D136" s="36"/>
      <c r="E136" s="36"/>
      <c r="F136" s="21"/>
      <c r="G136" s="21"/>
    </row>
    <row r="137" customFormat="false" ht="15" hidden="false" customHeight="true" outlineLevel="1" collapsed="false">
      <c r="A137" s="49" t="n">
        <f aca="false">A$114</f>
        <v>45355</v>
      </c>
      <c r="B137" s="22"/>
      <c r="C137" s="36"/>
      <c r="D137" s="36"/>
      <c r="E137" s="36"/>
      <c r="F137" s="21"/>
      <c r="G137" s="21"/>
    </row>
    <row r="138" customFormat="false" ht="15" hidden="false" customHeight="true" outlineLevel="1" collapsed="false">
      <c r="A138" s="49" t="n">
        <f aca="false">A$114</f>
        <v>45355</v>
      </c>
      <c r="B138" s="22"/>
      <c r="C138" s="36"/>
      <c r="D138" s="36"/>
      <c r="E138" s="36"/>
      <c r="F138" s="21"/>
      <c r="G138" s="21"/>
    </row>
    <row r="139" customFormat="false" ht="15" hidden="false" customHeight="true" outlineLevel="1" collapsed="false">
      <c r="A139" s="49" t="n">
        <f aca="false">A$114</f>
        <v>45355</v>
      </c>
      <c r="B139" s="22"/>
      <c r="C139" s="36"/>
      <c r="D139" s="36"/>
      <c r="E139" s="36"/>
      <c r="F139" s="21"/>
      <c r="G139" s="21"/>
    </row>
    <row r="140" customFormat="false" ht="15" hidden="false" customHeight="true" outlineLevel="1" collapsed="false">
      <c r="A140" s="49" t="n">
        <f aca="false">A$114</f>
        <v>45355</v>
      </c>
      <c r="B140" s="22"/>
      <c r="C140" s="36"/>
      <c r="D140" s="36"/>
      <c r="E140" s="36"/>
      <c r="F140" s="21"/>
      <c r="G140" s="21"/>
    </row>
    <row r="141" customFormat="false" ht="15" hidden="false" customHeight="true" outlineLevel="1" collapsed="false">
      <c r="A141" s="49" t="n">
        <f aca="false">A$114</f>
        <v>45355</v>
      </c>
      <c r="B141" s="22"/>
      <c r="C141" s="36"/>
      <c r="D141" s="36"/>
      <c r="E141" s="36"/>
      <c r="F141" s="21"/>
      <c r="G141" s="21"/>
    </row>
    <row r="142" customFormat="false" ht="15" hidden="false" customHeight="true" outlineLevel="1" collapsed="false">
      <c r="A142" s="49" t="n">
        <f aca="false">A$114</f>
        <v>45355</v>
      </c>
      <c r="B142" s="22"/>
      <c r="C142" s="36"/>
      <c r="D142" s="36"/>
      <c r="E142" s="36"/>
      <c r="F142" s="21"/>
      <c r="G142" s="21"/>
    </row>
    <row r="143" customFormat="false" ht="15" hidden="false" customHeight="true" outlineLevel="1" collapsed="false">
      <c r="A143" s="49" t="n">
        <f aca="false">A$114</f>
        <v>45355</v>
      </c>
      <c r="B143" s="22"/>
      <c r="C143" s="36"/>
      <c r="D143" s="36"/>
      <c r="E143" s="36"/>
      <c r="F143" s="21"/>
      <c r="G143" s="21"/>
    </row>
    <row r="144" customFormat="false" ht="15" hidden="false" customHeight="true" outlineLevel="1" collapsed="false">
      <c r="A144" s="49" t="n">
        <f aca="false">A$114</f>
        <v>45355</v>
      </c>
      <c r="B144" s="22"/>
      <c r="C144" s="36"/>
      <c r="D144" s="36"/>
      <c r="E144" s="36"/>
      <c r="F144" s="21"/>
      <c r="G144" s="21"/>
    </row>
    <row r="145" customFormat="false" ht="15" hidden="false" customHeight="true" outlineLevel="1" collapsed="false">
      <c r="A145" s="49" t="n">
        <f aca="false">A$114</f>
        <v>45355</v>
      </c>
      <c r="B145" s="22"/>
      <c r="C145" s="36"/>
      <c r="D145" s="36"/>
      <c r="E145" s="36"/>
      <c r="F145" s="21"/>
      <c r="G145" s="21"/>
    </row>
    <row r="146" customFormat="false" ht="15" hidden="false" customHeight="true" outlineLevel="1" collapsed="false">
      <c r="A146" s="49" t="n">
        <f aca="false">A$114</f>
        <v>45355</v>
      </c>
      <c r="B146" s="22"/>
      <c r="C146" s="36"/>
      <c r="D146" s="36"/>
      <c r="E146" s="36"/>
      <c r="F146" s="21"/>
      <c r="G146" s="21"/>
    </row>
    <row r="147" customFormat="false" ht="15" hidden="false" customHeight="true" outlineLevel="1" collapsed="false">
      <c r="A147" s="49" t="n">
        <f aca="false">A$114</f>
        <v>45355</v>
      </c>
      <c r="B147" s="22"/>
      <c r="C147" s="36"/>
      <c r="D147" s="36"/>
      <c r="E147" s="36"/>
      <c r="F147" s="21"/>
      <c r="G147" s="21"/>
    </row>
    <row r="148" customFormat="false" ht="15.75" hidden="false" customHeight="true" outlineLevel="1" collapsed="false">
      <c r="A148" s="51" t="n">
        <f aca="false">A114</f>
        <v>45355</v>
      </c>
      <c r="B148" s="27"/>
      <c r="C148" s="52"/>
      <c r="D148" s="52"/>
      <c r="E148" s="52"/>
      <c r="F148" s="53"/>
      <c r="G148" s="53"/>
    </row>
    <row r="149" customFormat="false" ht="15" hidden="false" customHeight="true" outlineLevel="1" collapsed="false">
      <c r="A149" s="13" t="n">
        <f aca="false">A114</f>
        <v>45355</v>
      </c>
      <c r="B149" s="41"/>
      <c r="C149" s="15" t="s">
        <v>47</v>
      </c>
      <c r="D149" s="16" t="s">
        <v>16</v>
      </c>
      <c r="E149" s="16" t="s">
        <v>16</v>
      </c>
      <c r="F149" s="16"/>
      <c r="G149" s="34"/>
    </row>
    <row r="150" customFormat="false" ht="15.75" hidden="false" customHeight="true" outlineLevel="1" collapsed="false">
      <c r="A150" s="26"/>
      <c r="B150" s="42"/>
      <c r="C150" s="28"/>
      <c r="D150" s="29" t="s">
        <v>23</v>
      </c>
      <c r="E150" s="29" t="s">
        <v>23</v>
      </c>
      <c r="F150" s="29"/>
      <c r="G150" s="30"/>
    </row>
    <row r="151" customFormat="false" ht="15.75" hidden="false" customHeight="false" outlineLevel="0" collapsed="false">
      <c r="A151" s="9" t="n">
        <f aca="false">A114+1</f>
        <v>45356</v>
      </c>
      <c r="B151" s="43"/>
      <c r="C151" s="43"/>
      <c r="D151" s="11" t="n">
        <f aca="false">A151</f>
        <v>45356</v>
      </c>
      <c r="E151" s="43"/>
      <c r="F151" s="43"/>
      <c r="G151" s="12" t="str">
        <f aca="false">IF(WEEKDAY(A151)=2,"понедельник",IF(WEEKDAY(A151)=3,"вторник",IF(WEEKDAY(A151)=4,"среда",IF(WEEKDAY(A151)=5,"четверг",IF(WEEKDAY(A151)=6,"пятница",IF(WEEKDAY(A151)=7,"суббота","воскресенье"))))))</f>
        <v>вторник</v>
      </c>
    </row>
    <row r="152" customFormat="false" ht="15" hidden="false" customHeight="true" outlineLevel="1" collapsed="false">
      <c r="A152" s="13" t="n">
        <f aca="false">A151</f>
        <v>45356</v>
      </c>
      <c r="B152" s="44" t="n">
        <f aca="false">B115+SUM(B117:B123)-SUM(B124:B148)-SUM(B149:B150)</f>
        <v>45920</v>
      </c>
      <c r="C152" s="15" t="s">
        <v>12</v>
      </c>
      <c r="D152" s="15" t="s">
        <v>13</v>
      </c>
      <c r="E152" s="16" t="s">
        <v>14</v>
      </c>
      <c r="F152" s="15" t="s">
        <v>15</v>
      </c>
      <c r="G152" s="17"/>
    </row>
    <row r="153" customFormat="false" ht="15" hidden="false" customHeight="true" outlineLevel="1" collapsed="false">
      <c r="A153" s="18"/>
      <c r="B153" s="45" t="n">
        <f aca="false">B116-B120+B149</f>
        <v>0</v>
      </c>
      <c r="C153" s="20"/>
      <c r="D153" s="20"/>
      <c r="E153" s="21" t="s">
        <v>16</v>
      </c>
      <c r="F153" s="20"/>
      <c r="G153" s="17"/>
    </row>
    <row r="154" customFormat="false" ht="15" hidden="false" customHeight="true" outlineLevel="1" collapsed="false">
      <c r="A154" s="18"/>
      <c r="B154" s="22"/>
      <c r="C154" s="23" t="s">
        <v>17</v>
      </c>
      <c r="D154" s="23" t="s">
        <v>18</v>
      </c>
      <c r="E154" s="21" t="s">
        <v>19</v>
      </c>
      <c r="F154" s="21" t="s">
        <v>18</v>
      </c>
      <c r="G154" s="24"/>
    </row>
    <row r="155" customFormat="false" ht="15" hidden="false" customHeight="true" outlineLevel="1" collapsed="false">
      <c r="A155" s="18"/>
      <c r="B155" s="22"/>
      <c r="C155" s="25"/>
      <c r="D155" s="20"/>
      <c r="E155" s="21" t="s">
        <v>20</v>
      </c>
      <c r="F155" s="21" t="s">
        <v>21</v>
      </c>
      <c r="G155" s="24"/>
    </row>
    <row r="156" customFormat="false" ht="15" hidden="false" customHeight="true" outlineLevel="1" collapsed="false">
      <c r="A156" s="18"/>
      <c r="B156" s="22"/>
      <c r="C156" s="25"/>
      <c r="D156" s="21" t="s">
        <v>22</v>
      </c>
      <c r="E156" s="21" t="s">
        <v>19</v>
      </c>
      <c r="F156" s="21"/>
      <c r="G156" s="24"/>
    </row>
    <row r="157" customFormat="false" ht="15" hidden="false" customHeight="true" outlineLevel="1" collapsed="false">
      <c r="A157" s="18"/>
      <c r="B157" s="22"/>
      <c r="C157" s="25"/>
      <c r="D157" s="21" t="s">
        <v>16</v>
      </c>
      <c r="E157" s="21" t="s">
        <v>16</v>
      </c>
      <c r="F157" s="21"/>
      <c r="G157" s="24"/>
    </row>
    <row r="158" customFormat="false" ht="15" hidden="false" customHeight="true" outlineLevel="1" collapsed="false">
      <c r="A158" s="18"/>
      <c r="B158" s="22" t="n">
        <v>40000</v>
      </c>
      <c r="C158" s="25"/>
      <c r="D158" s="23" t="s">
        <v>23</v>
      </c>
      <c r="E158" s="21" t="s">
        <v>23</v>
      </c>
      <c r="F158" s="21"/>
      <c r="G158" s="24"/>
    </row>
    <row r="159" customFormat="false" ht="15" hidden="false" customHeight="true" outlineLevel="1" collapsed="false">
      <c r="A159" s="18"/>
      <c r="B159" s="22"/>
      <c r="C159" s="25"/>
      <c r="D159" s="25"/>
      <c r="E159" s="21" t="s">
        <v>23</v>
      </c>
      <c r="F159" s="21"/>
      <c r="G159" s="24"/>
    </row>
    <row r="160" customFormat="false" ht="15.75" hidden="false" customHeight="true" outlineLevel="1" collapsed="false">
      <c r="A160" s="26"/>
      <c r="B160" s="27"/>
      <c r="C160" s="28"/>
      <c r="D160" s="28"/>
      <c r="E160" s="29" t="s">
        <v>23</v>
      </c>
      <c r="F160" s="29"/>
      <c r="G160" s="30"/>
    </row>
    <row r="161" customFormat="false" ht="15" hidden="false" customHeight="true" outlineLevel="1" collapsed="false">
      <c r="A161" s="54" t="n">
        <f aca="false">A151</f>
        <v>45356</v>
      </c>
      <c r="B161" s="32" t="n">
        <v>30000</v>
      </c>
      <c r="C161" s="47" t="s">
        <v>24</v>
      </c>
      <c r="D161" s="47" t="s">
        <v>25</v>
      </c>
      <c r="E161" s="47" t="s">
        <v>37</v>
      </c>
      <c r="F161" s="48"/>
      <c r="G161" s="48"/>
    </row>
    <row r="162" customFormat="false" ht="15" hidden="false" customHeight="true" outlineLevel="1" collapsed="false">
      <c r="A162" s="50" t="n">
        <f aca="false">A$151</f>
        <v>45356</v>
      </c>
      <c r="B162" s="22" t="n">
        <v>10000</v>
      </c>
      <c r="C162" s="36" t="s">
        <v>24</v>
      </c>
      <c r="D162" s="36" t="s">
        <v>33</v>
      </c>
      <c r="E162" s="36" t="s">
        <v>71</v>
      </c>
      <c r="F162" s="21"/>
      <c r="G162" s="21"/>
    </row>
    <row r="163" customFormat="false" ht="15" hidden="false" customHeight="true" outlineLevel="1" collapsed="false">
      <c r="A163" s="49" t="n">
        <f aca="false">A$151</f>
        <v>45356</v>
      </c>
      <c r="B163" s="22" t="n">
        <v>1950</v>
      </c>
      <c r="C163" s="36" t="s">
        <v>30</v>
      </c>
      <c r="D163" s="36" t="s">
        <v>72</v>
      </c>
      <c r="E163" s="36" t="s">
        <v>73</v>
      </c>
      <c r="F163" s="21" t="s">
        <v>74</v>
      </c>
      <c r="G163" s="21"/>
    </row>
    <row r="164" customFormat="false" ht="15" hidden="false" customHeight="true" outlineLevel="1" collapsed="false">
      <c r="A164" s="50" t="n">
        <f aca="false">A$151</f>
        <v>45356</v>
      </c>
      <c r="B164" s="22" t="n">
        <v>40000</v>
      </c>
      <c r="C164" s="36" t="s">
        <v>24</v>
      </c>
      <c r="D164" s="36" t="s">
        <v>25</v>
      </c>
      <c r="E164" s="36" t="s">
        <v>75</v>
      </c>
      <c r="F164" s="21"/>
      <c r="G164" s="21"/>
    </row>
    <row r="165" customFormat="false" ht="15" hidden="false" customHeight="true" outlineLevel="1" collapsed="false">
      <c r="A165" s="49" t="n">
        <f aca="false">A$151</f>
        <v>45356</v>
      </c>
      <c r="B165" s="22"/>
      <c r="C165" s="36"/>
      <c r="D165" s="36"/>
      <c r="E165" s="36"/>
      <c r="F165" s="21"/>
      <c r="G165" s="21"/>
    </row>
    <row r="166" customFormat="false" ht="15" hidden="false" customHeight="true" outlineLevel="1" collapsed="false">
      <c r="A166" s="49" t="n">
        <f aca="false">A$151</f>
        <v>45356</v>
      </c>
      <c r="B166" s="22"/>
      <c r="C166" s="36"/>
      <c r="D166" s="36"/>
      <c r="E166" s="36"/>
      <c r="F166" s="21"/>
      <c r="G166" s="21"/>
    </row>
    <row r="167" customFormat="false" ht="15" hidden="false" customHeight="true" outlineLevel="1" collapsed="false">
      <c r="A167" s="49" t="n">
        <f aca="false">A$151</f>
        <v>45356</v>
      </c>
      <c r="B167" s="22"/>
      <c r="C167" s="36"/>
      <c r="D167" s="36"/>
      <c r="E167" s="36"/>
      <c r="F167" s="21"/>
      <c r="G167" s="21"/>
    </row>
    <row r="168" customFormat="false" ht="15" hidden="false" customHeight="true" outlineLevel="1" collapsed="false">
      <c r="A168" s="49" t="n">
        <f aca="false">A$151</f>
        <v>45356</v>
      </c>
      <c r="B168" s="22"/>
      <c r="C168" s="36"/>
      <c r="D168" s="36"/>
      <c r="E168" s="36"/>
      <c r="F168" s="21"/>
      <c r="G168" s="21"/>
    </row>
    <row r="169" customFormat="false" ht="15" hidden="false" customHeight="true" outlineLevel="1" collapsed="false">
      <c r="A169" s="49" t="n">
        <f aca="false">A$151</f>
        <v>45356</v>
      </c>
      <c r="B169" s="22"/>
      <c r="C169" s="36"/>
      <c r="D169" s="36"/>
      <c r="E169" s="36"/>
      <c r="F169" s="21"/>
      <c r="G169" s="21"/>
    </row>
    <row r="170" customFormat="false" ht="15" hidden="false" customHeight="true" outlineLevel="1" collapsed="false">
      <c r="A170" s="49" t="n">
        <f aca="false">A$151</f>
        <v>45356</v>
      </c>
      <c r="B170" s="22"/>
      <c r="C170" s="36"/>
      <c r="D170" s="36"/>
      <c r="E170" s="36"/>
      <c r="F170" s="21"/>
      <c r="G170" s="21"/>
    </row>
    <row r="171" customFormat="false" ht="15" hidden="false" customHeight="true" outlineLevel="1" collapsed="false">
      <c r="A171" s="49" t="n">
        <f aca="false">A$151</f>
        <v>45356</v>
      </c>
      <c r="B171" s="22"/>
      <c r="C171" s="36"/>
      <c r="D171" s="36"/>
      <c r="E171" s="36"/>
      <c r="F171" s="21"/>
      <c r="G171" s="21"/>
    </row>
    <row r="172" customFormat="false" ht="15" hidden="false" customHeight="true" outlineLevel="1" collapsed="false">
      <c r="A172" s="49" t="n">
        <f aca="false">A$151</f>
        <v>45356</v>
      </c>
      <c r="B172" s="22"/>
      <c r="C172" s="36"/>
      <c r="D172" s="36"/>
      <c r="E172" s="36"/>
      <c r="F172" s="21"/>
      <c r="G172" s="21"/>
    </row>
    <row r="173" customFormat="false" ht="15" hidden="false" customHeight="true" outlineLevel="1" collapsed="false">
      <c r="A173" s="49" t="n">
        <f aca="false">A$151</f>
        <v>45356</v>
      </c>
      <c r="B173" s="22"/>
      <c r="C173" s="36"/>
      <c r="D173" s="36"/>
      <c r="E173" s="36"/>
      <c r="F173" s="21"/>
      <c r="G173" s="21"/>
    </row>
    <row r="174" customFormat="false" ht="15" hidden="false" customHeight="true" outlineLevel="1" collapsed="false">
      <c r="A174" s="49" t="n">
        <f aca="false">A$151</f>
        <v>45356</v>
      </c>
      <c r="B174" s="22"/>
      <c r="C174" s="36"/>
      <c r="D174" s="36"/>
      <c r="E174" s="36"/>
      <c r="F174" s="21"/>
      <c r="G174" s="21"/>
    </row>
    <row r="175" customFormat="false" ht="15" hidden="false" customHeight="true" outlineLevel="1" collapsed="false">
      <c r="A175" s="49" t="n">
        <f aca="false">A$151</f>
        <v>45356</v>
      </c>
      <c r="B175" s="22"/>
      <c r="C175" s="36"/>
      <c r="D175" s="36"/>
      <c r="E175" s="36"/>
      <c r="F175" s="21"/>
      <c r="G175" s="21"/>
    </row>
    <row r="176" customFormat="false" ht="15" hidden="false" customHeight="true" outlineLevel="1" collapsed="false">
      <c r="A176" s="49" t="n">
        <f aca="false">A$151</f>
        <v>45356</v>
      </c>
      <c r="B176" s="22"/>
      <c r="C176" s="36"/>
      <c r="D176" s="36"/>
      <c r="E176" s="36"/>
      <c r="F176" s="21"/>
      <c r="G176" s="21"/>
    </row>
    <row r="177" customFormat="false" ht="15" hidden="false" customHeight="true" outlineLevel="1" collapsed="false">
      <c r="A177" s="49" t="n">
        <f aca="false">A$151</f>
        <v>45356</v>
      </c>
      <c r="B177" s="22"/>
      <c r="C177" s="36"/>
      <c r="D177" s="36"/>
      <c r="E177" s="36"/>
      <c r="F177" s="21"/>
      <c r="G177" s="21"/>
    </row>
    <row r="178" customFormat="false" ht="15" hidden="false" customHeight="true" outlineLevel="1" collapsed="false">
      <c r="A178" s="49" t="n">
        <f aca="false">A$151</f>
        <v>45356</v>
      </c>
      <c r="B178" s="22"/>
      <c r="C178" s="36"/>
      <c r="D178" s="36"/>
      <c r="E178" s="36"/>
      <c r="F178" s="21"/>
      <c r="G178" s="21"/>
    </row>
    <row r="179" customFormat="false" ht="15" hidden="false" customHeight="true" outlineLevel="1" collapsed="false">
      <c r="A179" s="49" t="n">
        <f aca="false">A$151</f>
        <v>45356</v>
      </c>
      <c r="B179" s="22"/>
      <c r="C179" s="36"/>
      <c r="D179" s="36"/>
      <c r="E179" s="36"/>
      <c r="F179" s="21"/>
      <c r="G179" s="21"/>
    </row>
    <row r="180" customFormat="false" ht="15" hidden="false" customHeight="true" outlineLevel="1" collapsed="false">
      <c r="A180" s="49" t="n">
        <f aca="false">A$151</f>
        <v>45356</v>
      </c>
      <c r="B180" s="22"/>
      <c r="C180" s="36"/>
      <c r="D180" s="36"/>
      <c r="E180" s="36"/>
      <c r="F180" s="21"/>
      <c r="G180" s="21"/>
    </row>
    <row r="181" customFormat="false" ht="15" hidden="false" customHeight="true" outlineLevel="1" collapsed="false">
      <c r="A181" s="49" t="n">
        <f aca="false">A$151</f>
        <v>45356</v>
      </c>
      <c r="B181" s="22"/>
      <c r="C181" s="36"/>
      <c r="D181" s="36"/>
      <c r="E181" s="36"/>
      <c r="F181" s="21"/>
      <c r="G181" s="21"/>
    </row>
    <row r="182" customFormat="false" ht="15" hidden="false" customHeight="true" outlineLevel="1" collapsed="false">
      <c r="A182" s="49" t="n">
        <f aca="false">A$151</f>
        <v>45356</v>
      </c>
      <c r="B182" s="22"/>
      <c r="C182" s="36"/>
      <c r="D182" s="36"/>
      <c r="E182" s="36"/>
      <c r="F182" s="21"/>
      <c r="G182" s="21"/>
    </row>
    <row r="183" customFormat="false" ht="15" hidden="false" customHeight="true" outlineLevel="1" collapsed="false">
      <c r="A183" s="49" t="n">
        <f aca="false">A$151</f>
        <v>45356</v>
      </c>
      <c r="B183" s="22"/>
      <c r="C183" s="36"/>
      <c r="D183" s="36"/>
      <c r="E183" s="36"/>
      <c r="F183" s="21"/>
      <c r="G183" s="21"/>
    </row>
    <row r="184" customFormat="false" ht="15" hidden="false" customHeight="true" outlineLevel="1" collapsed="false">
      <c r="A184" s="49" t="n">
        <f aca="false">A$151</f>
        <v>45356</v>
      </c>
      <c r="B184" s="22"/>
      <c r="C184" s="36"/>
      <c r="D184" s="36"/>
      <c r="E184" s="36"/>
      <c r="F184" s="21"/>
      <c r="G184" s="21"/>
    </row>
    <row r="185" customFormat="false" ht="15.75" hidden="false" customHeight="true" outlineLevel="1" collapsed="false">
      <c r="A185" s="51" t="n">
        <f aca="false">A151</f>
        <v>45356</v>
      </c>
      <c r="B185" s="27"/>
      <c r="C185" s="52"/>
      <c r="D185" s="52"/>
      <c r="E185" s="52"/>
      <c r="F185" s="53"/>
      <c r="G185" s="53"/>
    </row>
    <row r="186" customFormat="false" ht="15" hidden="false" customHeight="true" outlineLevel="1" collapsed="false">
      <c r="A186" s="13" t="n">
        <f aca="false">A151</f>
        <v>45356</v>
      </c>
      <c r="B186" s="41"/>
      <c r="C186" s="15" t="s">
        <v>47</v>
      </c>
      <c r="D186" s="16" t="s">
        <v>16</v>
      </c>
      <c r="E186" s="16" t="s">
        <v>16</v>
      </c>
      <c r="F186" s="16"/>
      <c r="G186" s="34"/>
    </row>
    <row r="187" customFormat="false" ht="15.75" hidden="false" customHeight="true" outlineLevel="1" collapsed="false">
      <c r="A187" s="26"/>
      <c r="B187" s="42"/>
      <c r="C187" s="28"/>
      <c r="D187" s="29" t="s">
        <v>23</v>
      </c>
      <c r="E187" s="29" t="s">
        <v>23</v>
      </c>
      <c r="F187" s="29"/>
      <c r="G187" s="30"/>
    </row>
    <row r="188" customFormat="false" ht="15.75" hidden="false" customHeight="false" outlineLevel="0" collapsed="false">
      <c r="A188" s="9" t="n">
        <f aca="false">A151+1</f>
        <v>45357</v>
      </c>
      <c r="B188" s="43"/>
      <c r="C188" s="43"/>
      <c r="D188" s="11" t="n">
        <f aca="false">A188</f>
        <v>45357</v>
      </c>
      <c r="E188" s="43"/>
      <c r="F188" s="43"/>
      <c r="G188" s="12" t="str">
        <f aca="false">IF(WEEKDAY(A188)=2,"понедельник",IF(WEEKDAY(A188)=3,"вторник",IF(WEEKDAY(A188)=4,"среда",IF(WEEKDAY(A188)=5,"четверг",IF(WEEKDAY(A188)=6,"пятница",IF(WEEKDAY(A188)=7,"суббота","воскресенье"))))))</f>
        <v>среда</v>
      </c>
    </row>
    <row r="189" customFormat="false" ht="15" hidden="false" customHeight="true" outlineLevel="1" collapsed="false">
      <c r="A189" s="13" t="n">
        <f aca="false">A188</f>
        <v>45357</v>
      </c>
      <c r="B189" s="44" t="n">
        <f aca="false">B152+SUM(B154:B160)-SUM(B161:B185)-SUM(B186:B187)</f>
        <v>3970</v>
      </c>
      <c r="C189" s="15" t="s">
        <v>12</v>
      </c>
      <c r="D189" s="15" t="s">
        <v>13</v>
      </c>
      <c r="E189" s="16" t="s">
        <v>14</v>
      </c>
      <c r="F189" s="15" t="s">
        <v>15</v>
      </c>
      <c r="G189" s="17"/>
    </row>
    <row r="190" customFormat="false" ht="15" hidden="false" customHeight="true" outlineLevel="1" collapsed="false">
      <c r="A190" s="18"/>
      <c r="B190" s="45" t="n">
        <f aca="false">B153-B157+B186</f>
        <v>0</v>
      </c>
      <c r="C190" s="20"/>
      <c r="D190" s="20"/>
      <c r="E190" s="21" t="s">
        <v>16</v>
      </c>
      <c r="F190" s="20"/>
      <c r="G190" s="17"/>
    </row>
    <row r="191" customFormat="false" ht="15" hidden="false" customHeight="true" outlineLevel="1" collapsed="false">
      <c r="A191" s="18"/>
      <c r="B191" s="22" t="n">
        <f aca="false">9000</f>
        <v>9000</v>
      </c>
      <c r="C191" s="23" t="s">
        <v>17</v>
      </c>
      <c r="D191" s="23" t="s">
        <v>18</v>
      </c>
      <c r="E191" s="21" t="s">
        <v>19</v>
      </c>
      <c r="F191" s="21" t="s">
        <v>18</v>
      </c>
      <c r="G191" s="24"/>
    </row>
    <row r="192" customFormat="false" ht="15" hidden="false" customHeight="true" outlineLevel="1" collapsed="false">
      <c r="A192" s="18"/>
      <c r="B192" s="22" t="n">
        <f aca="false">10300</f>
        <v>10300</v>
      </c>
      <c r="C192" s="25"/>
      <c r="D192" s="20"/>
      <c r="E192" s="21" t="s">
        <v>20</v>
      </c>
      <c r="F192" s="21" t="s">
        <v>21</v>
      </c>
      <c r="G192" s="24"/>
    </row>
    <row r="193" customFormat="false" ht="15" hidden="false" customHeight="true" outlineLevel="1" collapsed="false">
      <c r="A193" s="18"/>
      <c r="B193" s="22" t="n">
        <v>20000</v>
      </c>
      <c r="C193" s="25"/>
      <c r="D193" s="21" t="s">
        <v>22</v>
      </c>
      <c r="E193" s="21" t="s">
        <v>19</v>
      </c>
      <c r="F193" s="21"/>
      <c r="G193" s="24"/>
    </row>
    <row r="194" customFormat="false" ht="15" hidden="false" customHeight="true" outlineLevel="1" collapsed="false">
      <c r="A194" s="18"/>
      <c r="B194" s="22"/>
      <c r="C194" s="25"/>
      <c r="D194" s="21" t="s">
        <v>16</v>
      </c>
      <c r="E194" s="21" t="s">
        <v>16</v>
      </c>
      <c r="F194" s="21"/>
      <c r="G194" s="24"/>
    </row>
    <row r="195" customFormat="false" ht="15" hidden="false" customHeight="true" outlineLevel="1" collapsed="false">
      <c r="A195" s="18"/>
      <c r="B195" s="22" t="n">
        <f aca="false">25000+4800</f>
        <v>29800</v>
      </c>
      <c r="C195" s="25"/>
      <c r="D195" s="23" t="s">
        <v>23</v>
      </c>
      <c r="E195" s="21" t="s">
        <v>23</v>
      </c>
      <c r="F195" s="21"/>
      <c r="G195" s="24"/>
    </row>
    <row r="196" customFormat="false" ht="15" hidden="false" customHeight="true" outlineLevel="1" collapsed="false">
      <c r="A196" s="18"/>
      <c r="B196" s="22"/>
      <c r="C196" s="25"/>
      <c r="D196" s="25"/>
      <c r="E196" s="21" t="s">
        <v>23</v>
      </c>
      <c r="F196" s="21"/>
      <c r="G196" s="24"/>
    </row>
    <row r="197" customFormat="false" ht="15.75" hidden="false" customHeight="true" outlineLevel="1" collapsed="false">
      <c r="A197" s="26"/>
      <c r="B197" s="27"/>
      <c r="C197" s="28"/>
      <c r="D197" s="28"/>
      <c r="E197" s="29" t="s">
        <v>23</v>
      </c>
      <c r="F197" s="29"/>
      <c r="G197" s="30"/>
    </row>
    <row r="198" customFormat="false" ht="15" hidden="false" customHeight="true" outlineLevel="1" collapsed="false">
      <c r="A198" s="54" t="n">
        <f aca="false">A188</f>
        <v>45357</v>
      </c>
      <c r="B198" s="32" t="n">
        <v>18800</v>
      </c>
      <c r="C198" s="47" t="s">
        <v>24</v>
      </c>
      <c r="D198" s="47" t="s">
        <v>25</v>
      </c>
      <c r="E198" s="47" t="s">
        <v>76</v>
      </c>
      <c r="F198" s="48" t="s">
        <v>77</v>
      </c>
      <c r="G198" s="48"/>
    </row>
    <row r="199" customFormat="false" ht="15" hidden="false" customHeight="true" outlineLevel="1" collapsed="false">
      <c r="A199" s="50" t="n">
        <f aca="false">A$188</f>
        <v>45357</v>
      </c>
      <c r="B199" s="22" t="n">
        <v>30000</v>
      </c>
      <c r="C199" s="36" t="s">
        <v>24</v>
      </c>
      <c r="D199" s="36" t="s">
        <v>25</v>
      </c>
      <c r="E199" s="36" t="s">
        <v>41</v>
      </c>
      <c r="F199" s="21"/>
      <c r="G199" s="21"/>
    </row>
    <row r="200" customFormat="false" ht="15" hidden="false" customHeight="true" outlineLevel="1" collapsed="false">
      <c r="A200" s="50" t="n">
        <f aca="false">A$188</f>
        <v>45357</v>
      </c>
      <c r="B200" s="22" t="n">
        <v>10000</v>
      </c>
      <c r="C200" s="36" t="s">
        <v>24</v>
      </c>
      <c r="D200" s="36" t="s">
        <v>25</v>
      </c>
      <c r="E200" s="36" t="s">
        <v>78</v>
      </c>
      <c r="F200" s="21"/>
      <c r="G200" s="21"/>
    </row>
    <row r="201" customFormat="false" ht="15" hidden="false" customHeight="true" outlineLevel="1" collapsed="false">
      <c r="A201" s="50" t="n">
        <f aca="false">A$188</f>
        <v>45357</v>
      </c>
      <c r="B201" s="22" t="n">
        <v>10000</v>
      </c>
      <c r="C201" s="36" t="s">
        <v>24</v>
      </c>
      <c r="D201" s="36" t="s">
        <v>25</v>
      </c>
      <c r="E201" s="36" t="s">
        <v>79</v>
      </c>
      <c r="F201" s="21"/>
      <c r="G201" s="21"/>
    </row>
    <row r="202" customFormat="false" ht="15" hidden="false" customHeight="true" outlineLevel="1" collapsed="false">
      <c r="A202" s="49" t="n">
        <f aca="false">A$188</f>
        <v>45357</v>
      </c>
      <c r="B202" s="22" t="n">
        <v>200</v>
      </c>
      <c r="C202" s="36" t="s">
        <v>80</v>
      </c>
      <c r="D202" s="36" t="s">
        <v>81</v>
      </c>
      <c r="E202" s="36" t="s">
        <v>73</v>
      </c>
      <c r="F202" s="21" t="s">
        <v>82</v>
      </c>
      <c r="G202" s="21"/>
    </row>
    <row r="203" customFormat="false" ht="15" hidden="false" customHeight="true" outlineLevel="1" collapsed="false">
      <c r="A203" s="49" t="n">
        <f aca="false">A$188</f>
        <v>45357</v>
      </c>
      <c r="B203" s="22"/>
      <c r="C203" s="36"/>
      <c r="D203" s="36"/>
      <c r="E203" s="36"/>
      <c r="F203" s="21"/>
      <c r="G203" s="21"/>
    </row>
    <row r="204" customFormat="false" ht="15" hidden="false" customHeight="true" outlineLevel="1" collapsed="false">
      <c r="A204" s="49" t="n">
        <f aca="false">A$188</f>
        <v>45357</v>
      </c>
      <c r="B204" s="22"/>
      <c r="C204" s="36"/>
      <c r="D204" s="36"/>
      <c r="E204" s="36"/>
      <c r="F204" s="21"/>
      <c r="G204" s="21"/>
    </row>
    <row r="205" customFormat="false" ht="15" hidden="false" customHeight="true" outlineLevel="1" collapsed="false">
      <c r="A205" s="49" t="n">
        <f aca="false">A$188</f>
        <v>45357</v>
      </c>
      <c r="B205" s="22"/>
      <c r="C205" s="36"/>
      <c r="D205" s="36"/>
      <c r="E205" s="36"/>
      <c r="F205" s="21"/>
      <c r="G205" s="21"/>
    </row>
    <row r="206" customFormat="false" ht="15" hidden="false" customHeight="true" outlineLevel="1" collapsed="false">
      <c r="A206" s="49" t="n">
        <f aca="false">A$188</f>
        <v>45357</v>
      </c>
      <c r="B206" s="22"/>
      <c r="C206" s="36"/>
      <c r="D206" s="36"/>
      <c r="E206" s="36"/>
      <c r="F206" s="21"/>
      <c r="G206" s="21"/>
    </row>
    <row r="207" customFormat="false" ht="15" hidden="false" customHeight="true" outlineLevel="1" collapsed="false">
      <c r="A207" s="49" t="n">
        <f aca="false">A$188</f>
        <v>45357</v>
      </c>
      <c r="B207" s="22"/>
      <c r="C207" s="36"/>
      <c r="D207" s="36"/>
      <c r="E207" s="36"/>
      <c r="F207" s="21"/>
      <c r="G207" s="21"/>
    </row>
    <row r="208" customFormat="false" ht="15" hidden="false" customHeight="true" outlineLevel="1" collapsed="false">
      <c r="A208" s="49" t="n">
        <f aca="false">A$188</f>
        <v>45357</v>
      </c>
      <c r="B208" s="22"/>
      <c r="C208" s="36"/>
      <c r="D208" s="36"/>
      <c r="E208" s="36"/>
      <c r="F208" s="21"/>
      <c r="G208" s="21"/>
    </row>
    <row r="209" customFormat="false" ht="15" hidden="false" customHeight="true" outlineLevel="1" collapsed="false">
      <c r="A209" s="49" t="n">
        <f aca="false">A$188</f>
        <v>45357</v>
      </c>
      <c r="B209" s="22"/>
      <c r="C209" s="36"/>
      <c r="D209" s="36"/>
      <c r="E209" s="36"/>
      <c r="F209" s="21"/>
      <c r="G209" s="21"/>
    </row>
    <row r="210" customFormat="false" ht="15" hidden="false" customHeight="true" outlineLevel="1" collapsed="false">
      <c r="A210" s="49" t="n">
        <f aca="false">A$188</f>
        <v>45357</v>
      </c>
      <c r="B210" s="22"/>
      <c r="C210" s="36"/>
      <c r="D210" s="36"/>
      <c r="E210" s="36"/>
      <c r="F210" s="21"/>
      <c r="G210" s="21"/>
    </row>
    <row r="211" customFormat="false" ht="15" hidden="false" customHeight="true" outlineLevel="1" collapsed="false">
      <c r="A211" s="49" t="n">
        <f aca="false">A$188</f>
        <v>45357</v>
      </c>
      <c r="B211" s="22"/>
      <c r="C211" s="36"/>
      <c r="D211" s="36"/>
      <c r="E211" s="36"/>
      <c r="F211" s="21"/>
      <c r="G211" s="21"/>
    </row>
    <row r="212" customFormat="false" ht="15" hidden="false" customHeight="true" outlineLevel="1" collapsed="false">
      <c r="A212" s="49" t="n">
        <f aca="false">A$188</f>
        <v>45357</v>
      </c>
      <c r="B212" s="22"/>
      <c r="C212" s="36"/>
      <c r="D212" s="36"/>
      <c r="E212" s="36"/>
      <c r="F212" s="21"/>
      <c r="G212" s="21"/>
    </row>
    <row r="213" customFormat="false" ht="15" hidden="false" customHeight="true" outlineLevel="1" collapsed="false">
      <c r="A213" s="49" t="n">
        <f aca="false">A$188</f>
        <v>45357</v>
      </c>
      <c r="B213" s="22"/>
      <c r="C213" s="36"/>
      <c r="D213" s="36"/>
      <c r="E213" s="36"/>
      <c r="F213" s="21"/>
      <c r="G213" s="21"/>
    </row>
    <row r="214" customFormat="false" ht="15" hidden="false" customHeight="true" outlineLevel="1" collapsed="false">
      <c r="A214" s="49" t="n">
        <f aca="false">A$188</f>
        <v>45357</v>
      </c>
      <c r="B214" s="22"/>
      <c r="C214" s="36"/>
      <c r="D214" s="36"/>
      <c r="E214" s="36"/>
      <c r="F214" s="21"/>
      <c r="G214" s="21"/>
    </row>
    <row r="215" customFormat="false" ht="15" hidden="false" customHeight="true" outlineLevel="1" collapsed="false">
      <c r="A215" s="49" t="n">
        <f aca="false">A$188</f>
        <v>45357</v>
      </c>
      <c r="B215" s="22"/>
      <c r="C215" s="36"/>
      <c r="D215" s="36"/>
      <c r="E215" s="36"/>
      <c r="F215" s="21"/>
      <c r="G215" s="21"/>
    </row>
    <row r="216" customFormat="false" ht="15" hidden="false" customHeight="true" outlineLevel="1" collapsed="false">
      <c r="A216" s="49" t="n">
        <f aca="false">A$188</f>
        <v>45357</v>
      </c>
      <c r="B216" s="22"/>
      <c r="C216" s="36"/>
      <c r="D216" s="36"/>
      <c r="E216" s="36"/>
      <c r="F216" s="21"/>
      <c r="G216" s="21"/>
    </row>
    <row r="217" customFormat="false" ht="15" hidden="false" customHeight="true" outlineLevel="1" collapsed="false">
      <c r="A217" s="49" t="n">
        <f aca="false">A$188</f>
        <v>45357</v>
      </c>
      <c r="B217" s="22"/>
      <c r="C217" s="36"/>
      <c r="D217" s="36"/>
      <c r="E217" s="36"/>
      <c r="F217" s="21"/>
      <c r="G217" s="21"/>
    </row>
    <row r="218" customFormat="false" ht="15" hidden="false" customHeight="true" outlineLevel="1" collapsed="false">
      <c r="A218" s="49" t="n">
        <f aca="false">A$188</f>
        <v>45357</v>
      </c>
      <c r="B218" s="22"/>
      <c r="C218" s="36"/>
      <c r="D218" s="36"/>
      <c r="E218" s="36"/>
      <c r="F218" s="21"/>
      <c r="G218" s="21"/>
    </row>
    <row r="219" customFormat="false" ht="15" hidden="false" customHeight="true" outlineLevel="1" collapsed="false">
      <c r="A219" s="49" t="n">
        <f aca="false">A$188</f>
        <v>45357</v>
      </c>
      <c r="B219" s="22"/>
      <c r="C219" s="36"/>
      <c r="D219" s="36"/>
      <c r="E219" s="36"/>
      <c r="F219" s="21"/>
      <c r="G219" s="21"/>
    </row>
    <row r="220" customFormat="false" ht="15" hidden="false" customHeight="true" outlineLevel="1" collapsed="false">
      <c r="A220" s="49" t="n">
        <f aca="false">A$188</f>
        <v>45357</v>
      </c>
      <c r="B220" s="22"/>
      <c r="C220" s="36"/>
      <c r="D220" s="36"/>
      <c r="E220" s="36"/>
      <c r="F220" s="21"/>
      <c r="G220" s="21"/>
    </row>
    <row r="221" customFormat="false" ht="15" hidden="false" customHeight="true" outlineLevel="1" collapsed="false">
      <c r="A221" s="49" t="n">
        <f aca="false">A$188</f>
        <v>45357</v>
      </c>
      <c r="B221" s="22"/>
      <c r="C221" s="36"/>
      <c r="D221" s="36"/>
      <c r="E221" s="36"/>
      <c r="F221" s="21"/>
      <c r="G221" s="21"/>
    </row>
    <row r="222" customFormat="false" ht="15.75" hidden="false" customHeight="true" outlineLevel="1" collapsed="false">
      <c r="A222" s="51" t="n">
        <f aca="false">A188</f>
        <v>45357</v>
      </c>
      <c r="B222" s="27"/>
      <c r="C222" s="52"/>
      <c r="D222" s="52"/>
      <c r="E222" s="52"/>
      <c r="F222" s="53"/>
      <c r="G222" s="53"/>
    </row>
    <row r="223" customFormat="false" ht="15" hidden="false" customHeight="true" outlineLevel="1" collapsed="false">
      <c r="A223" s="13" t="n">
        <f aca="false">A188</f>
        <v>45357</v>
      </c>
      <c r="B223" s="41"/>
      <c r="C223" s="15" t="s">
        <v>47</v>
      </c>
      <c r="D223" s="16" t="s">
        <v>16</v>
      </c>
      <c r="E223" s="16" t="s">
        <v>16</v>
      </c>
      <c r="F223" s="16"/>
      <c r="G223" s="34"/>
    </row>
    <row r="224" customFormat="false" ht="15.75" hidden="false" customHeight="true" outlineLevel="1" collapsed="false">
      <c r="A224" s="26"/>
      <c r="B224" s="42"/>
      <c r="C224" s="28"/>
      <c r="D224" s="29" t="s">
        <v>23</v>
      </c>
      <c r="E224" s="29" t="s">
        <v>23</v>
      </c>
      <c r="F224" s="29"/>
      <c r="G224" s="30"/>
    </row>
    <row r="225" customFormat="false" ht="15.75" hidden="false" customHeight="false" outlineLevel="0" collapsed="false">
      <c r="A225" s="9" t="n">
        <f aca="false">A188+1</f>
        <v>45358</v>
      </c>
      <c r="B225" s="43"/>
      <c r="C225" s="43"/>
      <c r="D225" s="11" t="n">
        <f aca="false">A225</f>
        <v>45358</v>
      </c>
      <c r="E225" s="43"/>
      <c r="F225" s="43"/>
      <c r="G225" s="12" t="str">
        <f aca="false">IF(WEEKDAY(A225)=2,"понедельник",IF(WEEKDAY(A225)=3,"вторник",IF(WEEKDAY(A225)=4,"среда",IF(WEEKDAY(A225)=5,"четверг",IF(WEEKDAY(A225)=6,"пятница",IF(WEEKDAY(A225)=7,"суббота","воскресенье"))))))</f>
        <v>четверг</v>
      </c>
    </row>
    <row r="226" customFormat="false" ht="15" hidden="false" customHeight="true" outlineLevel="1" collapsed="false">
      <c r="A226" s="13" t="n">
        <f aca="false">A225</f>
        <v>45358</v>
      </c>
      <c r="B226" s="44" t="n">
        <f aca="false">B189+SUM(B191:B197)-SUM(B198:B222)-SUM(B223:B224)</f>
        <v>4070</v>
      </c>
      <c r="C226" s="15" t="s">
        <v>12</v>
      </c>
      <c r="D226" s="15" t="s">
        <v>13</v>
      </c>
      <c r="E226" s="16" t="s">
        <v>14</v>
      </c>
      <c r="F226" s="15" t="s">
        <v>15</v>
      </c>
      <c r="G226" s="17"/>
    </row>
    <row r="227" customFormat="false" ht="15" hidden="false" customHeight="true" outlineLevel="1" collapsed="false">
      <c r="A227" s="18"/>
      <c r="B227" s="45" t="n">
        <f aca="false">B190-B194+B223</f>
        <v>0</v>
      </c>
      <c r="C227" s="20"/>
      <c r="D227" s="20"/>
      <c r="E227" s="21" t="s">
        <v>16</v>
      </c>
      <c r="F227" s="20"/>
      <c r="G227" s="17"/>
    </row>
    <row r="228" customFormat="false" ht="15" hidden="false" customHeight="true" outlineLevel="1" collapsed="false">
      <c r="A228" s="18"/>
      <c r="B228" s="22" t="n">
        <v>19000</v>
      </c>
      <c r="C228" s="23" t="s">
        <v>17</v>
      </c>
      <c r="D228" s="23" t="s">
        <v>18</v>
      </c>
      <c r="E228" s="21" t="s">
        <v>19</v>
      </c>
      <c r="F228" s="21" t="s">
        <v>18</v>
      </c>
      <c r="G228" s="24"/>
    </row>
    <row r="229" customFormat="false" ht="15" hidden="false" customHeight="true" outlineLevel="1" collapsed="false">
      <c r="A229" s="18"/>
      <c r="B229" s="22" t="n">
        <v>22400</v>
      </c>
      <c r="C229" s="25"/>
      <c r="D229" s="20"/>
      <c r="E229" s="21" t="s">
        <v>20</v>
      </c>
      <c r="F229" s="21" t="s">
        <v>21</v>
      </c>
      <c r="G229" s="24"/>
    </row>
    <row r="230" customFormat="false" ht="15" hidden="false" customHeight="true" outlineLevel="1" collapsed="false">
      <c r="A230" s="18"/>
      <c r="B230" s="22" t="n">
        <v>10000</v>
      </c>
      <c r="C230" s="25"/>
      <c r="D230" s="21" t="s">
        <v>22</v>
      </c>
      <c r="E230" s="21" t="s">
        <v>19</v>
      </c>
      <c r="F230" s="21"/>
      <c r="G230" s="24"/>
    </row>
    <row r="231" customFormat="false" ht="15" hidden="false" customHeight="true" outlineLevel="1" collapsed="false">
      <c r="A231" s="18"/>
      <c r="B231" s="22"/>
      <c r="C231" s="25"/>
      <c r="D231" s="21" t="s">
        <v>16</v>
      </c>
      <c r="E231" s="21" t="s">
        <v>16</v>
      </c>
      <c r="F231" s="21"/>
      <c r="G231" s="24"/>
    </row>
    <row r="232" customFormat="false" ht="15" hidden="false" customHeight="true" outlineLevel="1" collapsed="false">
      <c r="A232" s="18"/>
      <c r="B232" s="22" t="n">
        <v>50000</v>
      </c>
      <c r="C232" s="25"/>
      <c r="D232" s="23" t="s">
        <v>23</v>
      </c>
      <c r="E232" s="21" t="s">
        <v>23</v>
      </c>
      <c r="F232" s="21"/>
      <c r="G232" s="24"/>
    </row>
    <row r="233" customFormat="false" ht="15" hidden="false" customHeight="true" outlineLevel="1" collapsed="false">
      <c r="A233" s="18"/>
      <c r="B233" s="22" t="n">
        <f aca="false">40000+10000+10000</f>
        <v>60000</v>
      </c>
      <c r="C233" s="25"/>
      <c r="D233" s="25"/>
      <c r="E233" s="21" t="s">
        <v>23</v>
      </c>
      <c r="F233" s="21"/>
      <c r="G233" s="24"/>
    </row>
    <row r="234" customFormat="false" ht="15.75" hidden="false" customHeight="true" outlineLevel="1" collapsed="false">
      <c r="A234" s="26"/>
      <c r="B234" s="27"/>
      <c r="C234" s="28"/>
      <c r="D234" s="28"/>
      <c r="E234" s="29" t="s">
        <v>23</v>
      </c>
      <c r="F234" s="29"/>
      <c r="G234" s="30"/>
    </row>
    <row r="235" customFormat="false" ht="15" hidden="false" customHeight="true" outlineLevel="1" collapsed="false">
      <c r="A235" s="54" t="n">
        <f aca="false">A225</f>
        <v>45358</v>
      </c>
      <c r="B235" s="32" t="n">
        <v>50000</v>
      </c>
      <c r="C235" s="47" t="s">
        <v>24</v>
      </c>
      <c r="D235" s="47" t="s">
        <v>25</v>
      </c>
      <c r="E235" s="47" t="s">
        <v>38</v>
      </c>
      <c r="F235" s="48"/>
      <c r="G235" s="48"/>
    </row>
    <row r="236" customFormat="false" ht="15" hidden="false" customHeight="true" outlineLevel="1" collapsed="false">
      <c r="A236" s="50" t="n">
        <f aca="false">A$225</f>
        <v>45358</v>
      </c>
      <c r="B236" s="22" t="n">
        <v>40000</v>
      </c>
      <c r="C236" s="36" t="s">
        <v>24</v>
      </c>
      <c r="D236" s="36" t="s">
        <v>25</v>
      </c>
      <c r="E236" s="36" t="s">
        <v>43</v>
      </c>
      <c r="F236" s="21"/>
      <c r="G236" s="21"/>
    </row>
    <row r="237" customFormat="false" ht="15" hidden="false" customHeight="true" outlineLevel="1" collapsed="false">
      <c r="A237" s="50" t="n">
        <f aca="false">A$225</f>
        <v>45358</v>
      </c>
      <c r="B237" s="22" t="n">
        <v>10000</v>
      </c>
      <c r="C237" s="36" t="s">
        <v>24</v>
      </c>
      <c r="D237" s="36" t="s">
        <v>25</v>
      </c>
      <c r="E237" s="36" t="s">
        <v>42</v>
      </c>
      <c r="F237" s="21"/>
      <c r="G237" s="21"/>
    </row>
    <row r="238" customFormat="false" ht="15" hidden="false" customHeight="true" outlineLevel="1" collapsed="false">
      <c r="A238" s="50" t="n">
        <f aca="false">A$225</f>
        <v>45358</v>
      </c>
      <c r="B238" s="22" t="n">
        <v>20000</v>
      </c>
      <c r="C238" s="36" t="s">
        <v>24</v>
      </c>
      <c r="D238" s="36" t="s">
        <v>25</v>
      </c>
      <c r="E238" s="36" t="s">
        <v>83</v>
      </c>
      <c r="F238" s="21"/>
      <c r="G238" s="21"/>
    </row>
    <row r="239" customFormat="false" ht="15" hidden="false" customHeight="true" outlineLevel="1" collapsed="false">
      <c r="A239" s="50" t="n">
        <f aca="false">A$225</f>
        <v>45358</v>
      </c>
      <c r="B239" s="22" t="n">
        <v>10000</v>
      </c>
      <c r="C239" s="36" t="s">
        <v>24</v>
      </c>
      <c r="D239" s="36" t="s">
        <v>33</v>
      </c>
      <c r="E239" s="36" t="s">
        <v>84</v>
      </c>
      <c r="F239" s="21"/>
      <c r="G239" s="21"/>
    </row>
    <row r="240" customFormat="false" ht="15" hidden="false" customHeight="true" outlineLevel="1" collapsed="false">
      <c r="A240" s="50" t="n">
        <f aca="false">A$225</f>
        <v>45358</v>
      </c>
      <c r="B240" s="22" t="n">
        <v>10000</v>
      </c>
      <c r="C240" s="36" t="s">
        <v>24</v>
      </c>
      <c r="D240" s="36" t="s">
        <v>33</v>
      </c>
      <c r="E240" s="36" t="s">
        <v>85</v>
      </c>
      <c r="F240" s="21"/>
      <c r="G240" s="21"/>
    </row>
    <row r="241" customFormat="false" ht="15" hidden="false" customHeight="true" outlineLevel="1" collapsed="false">
      <c r="A241" s="50" t="n">
        <f aca="false">A$225</f>
        <v>45358</v>
      </c>
      <c r="B241" s="22" t="n">
        <v>10000</v>
      </c>
      <c r="C241" s="36" t="s">
        <v>24</v>
      </c>
      <c r="D241" s="36" t="s">
        <v>33</v>
      </c>
      <c r="E241" s="36" t="s">
        <v>86</v>
      </c>
      <c r="F241" s="21"/>
      <c r="G241" s="21"/>
    </row>
    <row r="242" customFormat="false" ht="15" hidden="false" customHeight="true" outlineLevel="1" collapsed="false">
      <c r="A242" s="49" t="n">
        <f aca="false">A$225</f>
        <v>45358</v>
      </c>
      <c r="B242" s="22" t="n">
        <v>8700</v>
      </c>
      <c r="C242" s="36" t="s">
        <v>30</v>
      </c>
      <c r="D242" s="36" t="s">
        <v>61</v>
      </c>
      <c r="E242" s="36" t="s">
        <v>87</v>
      </c>
      <c r="F242" s="21"/>
      <c r="G242" s="21"/>
    </row>
    <row r="243" customFormat="false" ht="15" hidden="false" customHeight="true" outlineLevel="1" collapsed="false">
      <c r="A243" s="49" t="n">
        <f aca="false">A$225</f>
        <v>45358</v>
      </c>
      <c r="B243" s="22"/>
      <c r="C243" s="36"/>
      <c r="D243" s="36"/>
      <c r="E243" s="36"/>
      <c r="F243" s="21"/>
      <c r="G243" s="21"/>
    </row>
    <row r="244" customFormat="false" ht="15" hidden="false" customHeight="true" outlineLevel="1" collapsed="false">
      <c r="A244" s="49" t="n">
        <f aca="false">A$225</f>
        <v>45358</v>
      </c>
      <c r="B244" s="22"/>
      <c r="C244" s="36"/>
      <c r="D244" s="36"/>
      <c r="E244" s="36"/>
      <c r="F244" s="21"/>
      <c r="G244" s="21"/>
    </row>
    <row r="245" customFormat="false" ht="15" hidden="false" customHeight="true" outlineLevel="1" collapsed="false">
      <c r="A245" s="49" t="n">
        <f aca="false">A$225</f>
        <v>45358</v>
      </c>
      <c r="B245" s="22"/>
      <c r="C245" s="36"/>
      <c r="D245" s="36"/>
      <c r="E245" s="36"/>
      <c r="F245" s="21"/>
      <c r="G245" s="21"/>
    </row>
    <row r="246" customFormat="false" ht="15" hidden="false" customHeight="true" outlineLevel="1" collapsed="false">
      <c r="A246" s="49" t="n">
        <f aca="false">A$225</f>
        <v>45358</v>
      </c>
      <c r="B246" s="22"/>
      <c r="C246" s="36"/>
      <c r="D246" s="36"/>
      <c r="E246" s="36"/>
      <c r="F246" s="21"/>
      <c r="G246" s="21"/>
    </row>
    <row r="247" customFormat="false" ht="15" hidden="false" customHeight="true" outlineLevel="1" collapsed="false">
      <c r="A247" s="49" t="n">
        <f aca="false">A$225</f>
        <v>45358</v>
      </c>
      <c r="B247" s="22"/>
      <c r="C247" s="36"/>
      <c r="D247" s="36"/>
      <c r="E247" s="36"/>
      <c r="F247" s="21"/>
      <c r="G247" s="21"/>
    </row>
    <row r="248" customFormat="false" ht="15" hidden="false" customHeight="true" outlineLevel="1" collapsed="false">
      <c r="A248" s="49" t="n">
        <f aca="false">A$225</f>
        <v>45358</v>
      </c>
      <c r="B248" s="22"/>
      <c r="C248" s="36"/>
      <c r="D248" s="36"/>
      <c r="E248" s="36"/>
      <c r="F248" s="21"/>
      <c r="G248" s="21"/>
    </row>
    <row r="249" customFormat="false" ht="15" hidden="false" customHeight="true" outlineLevel="1" collapsed="false">
      <c r="A249" s="49" t="n">
        <f aca="false">A$225</f>
        <v>45358</v>
      </c>
      <c r="B249" s="22"/>
      <c r="C249" s="36"/>
      <c r="D249" s="36"/>
      <c r="E249" s="36"/>
      <c r="F249" s="21"/>
      <c r="G249" s="21"/>
    </row>
    <row r="250" customFormat="false" ht="15" hidden="false" customHeight="true" outlineLevel="1" collapsed="false">
      <c r="A250" s="49" t="n">
        <f aca="false">A$225</f>
        <v>45358</v>
      </c>
      <c r="B250" s="22"/>
      <c r="C250" s="36"/>
      <c r="D250" s="36"/>
      <c r="E250" s="36"/>
      <c r="F250" s="21"/>
      <c r="G250" s="21"/>
    </row>
    <row r="251" customFormat="false" ht="15" hidden="false" customHeight="true" outlineLevel="1" collapsed="false">
      <c r="A251" s="49" t="n">
        <f aca="false">A$225</f>
        <v>45358</v>
      </c>
      <c r="B251" s="22"/>
      <c r="C251" s="36"/>
      <c r="D251" s="36"/>
      <c r="E251" s="36"/>
      <c r="F251" s="21"/>
      <c r="G251" s="21"/>
    </row>
    <row r="252" customFormat="false" ht="15" hidden="false" customHeight="true" outlineLevel="1" collapsed="false">
      <c r="A252" s="49" t="n">
        <f aca="false">A$225</f>
        <v>45358</v>
      </c>
      <c r="B252" s="22"/>
      <c r="C252" s="36"/>
      <c r="D252" s="36"/>
      <c r="E252" s="36"/>
      <c r="F252" s="21"/>
      <c r="G252" s="21"/>
    </row>
    <row r="253" customFormat="false" ht="15" hidden="false" customHeight="true" outlineLevel="1" collapsed="false">
      <c r="A253" s="49" t="n">
        <f aca="false">A$225</f>
        <v>45358</v>
      </c>
      <c r="B253" s="22"/>
      <c r="C253" s="36"/>
      <c r="D253" s="36"/>
      <c r="E253" s="36"/>
      <c r="F253" s="21"/>
      <c r="G253" s="21"/>
    </row>
    <row r="254" customFormat="false" ht="15" hidden="false" customHeight="true" outlineLevel="1" collapsed="false">
      <c r="A254" s="49" t="n">
        <f aca="false">A$225</f>
        <v>45358</v>
      </c>
      <c r="B254" s="22"/>
      <c r="C254" s="36"/>
      <c r="D254" s="36"/>
      <c r="E254" s="36"/>
      <c r="F254" s="21"/>
      <c r="G254" s="21"/>
    </row>
    <row r="255" customFormat="false" ht="15" hidden="false" customHeight="true" outlineLevel="1" collapsed="false">
      <c r="A255" s="49" t="n">
        <f aca="false">A$225</f>
        <v>45358</v>
      </c>
      <c r="B255" s="22"/>
      <c r="C255" s="36"/>
      <c r="D255" s="36"/>
      <c r="E255" s="36"/>
      <c r="F255" s="21"/>
      <c r="G255" s="21"/>
    </row>
    <row r="256" customFormat="false" ht="15" hidden="false" customHeight="true" outlineLevel="1" collapsed="false">
      <c r="A256" s="49" t="n">
        <f aca="false">A$225</f>
        <v>45358</v>
      </c>
      <c r="B256" s="22"/>
      <c r="C256" s="36"/>
      <c r="D256" s="36"/>
      <c r="E256" s="36"/>
      <c r="F256" s="21"/>
      <c r="G256" s="21"/>
    </row>
    <row r="257" customFormat="false" ht="15" hidden="false" customHeight="true" outlineLevel="1" collapsed="false">
      <c r="A257" s="49" t="n">
        <f aca="false">A$225</f>
        <v>45358</v>
      </c>
      <c r="B257" s="22"/>
      <c r="C257" s="36"/>
      <c r="D257" s="36"/>
      <c r="E257" s="36"/>
      <c r="F257" s="21"/>
      <c r="G257" s="21"/>
    </row>
    <row r="258" customFormat="false" ht="15" hidden="false" customHeight="true" outlineLevel="1" collapsed="false">
      <c r="A258" s="49" t="n">
        <f aca="false">A$225</f>
        <v>45358</v>
      </c>
      <c r="B258" s="22"/>
      <c r="C258" s="36"/>
      <c r="D258" s="36"/>
      <c r="E258" s="36"/>
      <c r="F258" s="21"/>
      <c r="G258" s="21"/>
    </row>
    <row r="259" customFormat="false" ht="15.75" hidden="false" customHeight="true" outlineLevel="1" collapsed="false">
      <c r="A259" s="51" t="n">
        <f aca="false">A225</f>
        <v>45358</v>
      </c>
      <c r="B259" s="27"/>
      <c r="C259" s="52"/>
      <c r="D259" s="52"/>
      <c r="E259" s="52"/>
      <c r="F259" s="53"/>
      <c r="G259" s="53"/>
    </row>
    <row r="260" customFormat="false" ht="15" hidden="false" customHeight="true" outlineLevel="1" collapsed="false">
      <c r="A260" s="13" t="n">
        <f aca="false">A225</f>
        <v>45358</v>
      </c>
      <c r="B260" s="41"/>
      <c r="C260" s="15" t="s">
        <v>47</v>
      </c>
      <c r="D260" s="16" t="s">
        <v>16</v>
      </c>
      <c r="E260" s="16" t="s">
        <v>16</v>
      </c>
      <c r="F260" s="16"/>
      <c r="G260" s="34"/>
    </row>
    <row r="261" customFormat="false" ht="15.75" hidden="false" customHeight="true" outlineLevel="1" collapsed="false">
      <c r="A261" s="26"/>
      <c r="B261" s="42"/>
      <c r="C261" s="28"/>
      <c r="D261" s="29" t="s">
        <v>23</v>
      </c>
      <c r="E261" s="29" t="s">
        <v>23</v>
      </c>
      <c r="F261" s="29"/>
      <c r="G261" s="30"/>
    </row>
    <row r="262" customFormat="false" ht="15.75" hidden="false" customHeight="false" outlineLevel="0" collapsed="false">
      <c r="A262" s="9" t="n">
        <f aca="false">A225+1</f>
        <v>45359</v>
      </c>
      <c r="B262" s="43"/>
      <c r="C262" s="43"/>
      <c r="D262" s="11" t="n">
        <f aca="false">A262</f>
        <v>45359</v>
      </c>
      <c r="E262" s="43"/>
      <c r="F262" s="43"/>
      <c r="G262" s="12" t="str">
        <f aca="false">IF(WEEKDAY(A262)=2,"понедельник",IF(WEEKDAY(A262)=3,"вторник",IF(WEEKDAY(A262)=4,"среда",IF(WEEKDAY(A262)=5,"четверг",IF(WEEKDAY(A262)=6,"пятница",IF(WEEKDAY(A262)=7,"суббота","воскресенье"))))))</f>
        <v>пятница</v>
      </c>
    </row>
    <row r="263" customFormat="false" ht="15" hidden="false" customHeight="true" outlineLevel="1" collapsed="false">
      <c r="A263" s="13" t="n">
        <f aca="false">A262</f>
        <v>45359</v>
      </c>
      <c r="B263" s="44" t="n">
        <f aca="false">B226+SUM(B228:B234)-SUM(B235:B259)-SUM(B260:B261)</f>
        <v>6770</v>
      </c>
      <c r="C263" s="15" t="s">
        <v>12</v>
      </c>
      <c r="D263" s="15" t="s">
        <v>13</v>
      </c>
      <c r="E263" s="16" t="s">
        <v>14</v>
      </c>
      <c r="F263" s="15" t="s">
        <v>15</v>
      </c>
      <c r="G263" s="17"/>
    </row>
    <row r="264" customFormat="false" ht="15" hidden="false" customHeight="true" outlineLevel="1" collapsed="false">
      <c r="A264" s="18"/>
      <c r="B264" s="45" t="n">
        <f aca="false">B227-B231+B260</f>
        <v>0</v>
      </c>
      <c r="C264" s="20"/>
      <c r="D264" s="20"/>
      <c r="E264" s="21" t="s">
        <v>16</v>
      </c>
      <c r="F264" s="20"/>
      <c r="G264" s="17"/>
    </row>
    <row r="265" customFormat="false" ht="15" hidden="false" customHeight="true" outlineLevel="1" collapsed="false">
      <c r="A265" s="18"/>
      <c r="B265" s="22"/>
      <c r="C265" s="23" t="s">
        <v>17</v>
      </c>
      <c r="D265" s="23" t="s">
        <v>18</v>
      </c>
      <c r="E265" s="21" t="s">
        <v>19</v>
      </c>
      <c r="F265" s="21" t="s">
        <v>18</v>
      </c>
      <c r="G265" s="24"/>
    </row>
    <row r="266" customFormat="false" ht="15" hidden="false" customHeight="true" outlineLevel="1" collapsed="false">
      <c r="A266" s="18"/>
      <c r="B266" s="22"/>
      <c r="C266" s="25"/>
      <c r="D266" s="20"/>
      <c r="E266" s="21" t="s">
        <v>20</v>
      </c>
      <c r="F266" s="21" t="s">
        <v>21</v>
      </c>
      <c r="G266" s="24"/>
    </row>
    <row r="267" customFormat="false" ht="15" hidden="false" customHeight="true" outlineLevel="1" collapsed="false">
      <c r="A267" s="18"/>
      <c r="B267" s="22"/>
      <c r="C267" s="25"/>
      <c r="D267" s="21" t="s">
        <v>22</v>
      </c>
      <c r="E267" s="21" t="s">
        <v>19</v>
      </c>
      <c r="F267" s="21"/>
      <c r="G267" s="24"/>
    </row>
    <row r="268" customFormat="false" ht="15" hidden="false" customHeight="true" outlineLevel="1" collapsed="false">
      <c r="A268" s="18"/>
      <c r="B268" s="22"/>
      <c r="C268" s="25"/>
      <c r="D268" s="21" t="s">
        <v>16</v>
      </c>
      <c r="E268" s="21" t="s">
        <v>16</v>
      </c>
      <c r="F268" s="21"/>
      <c r="G268" s="24"/>
    </row>
    <row r="269" customFormat="false" ht="15" hidden="false" customHeight="true" outlineLevel="1" collapsed="false">
      <c r="A269" s="18"/>
      <c r="B269" s="22"/>
      <c r="C269" s="25"/>
      <c r="D269" s="23" t="s">
        <v>23</v>
      </c>
      <c r="E269" s="21" t="s">
        <v>23</v>
      </c>
      <c r="F269" s="21"/>
      <c r="G269" s="24"/>
    </row>
    <row r="270" customFormat="false" ht="15" hidden="false" customHeight="true" outlineLevel="1" collapsed="false">
      <c r="A270" s="18"/>
      <c r="B270" s="22"/>
      <c r="C270" s="25"/>
      <c r="D270" s="25"/>
      <c r="E270" s="21" t="s">
        <v>23</v>
      </c>
      <c r="F270" s="21"/>
      <c r="G270" s="24"/>
    </row>
    <row r="271" customFormat="false" ht="15.75" hidden="false" customHeight="true" outlineLevel="1" collapsed="false">
      <c r="A271" s="26"/>
      <c r="B271" s="27"/>
      <c r="C271" s="28"/>
      <c r="D271" s="28"/>
      <c r="E271" s="29" t="s">
        <v>23</v>
      </c>
      <c r="F271" s="29"/>
      <c r="G271" s="30"/>
    </row>
    <row r="272" customFormat="false" ht="15" hidden="false" customHeight="true" outlineLevel="1" collapsed="false">
      <c r="A272" s="46" t="n">
        <f aca="false">A262</f>
        <v>45359</v>
      </c>
      <c r="B272" s="32" t="n">
        <v>400</v>
      </c>
      <c r="C272" s="47" t="s">
        <v>64</v>
      </c>
      <c r="D272" s="47" t="s">
        <v>88</v>
      </c>
      <c r="E272" s="47" t="s">
        <v>73</v>
      </c>
      <c r="F272" s="48" t="s">
        <v>89</v>
      </c>
      <c r="G272" s="48"/>
    </row>
    <row r="273" customFormat="false" ht="15" hidden="false" customHeight="true" outlineLevel="1" collapsed="false">
      <c r="A273" s="49" t="n">
        <f aca="false">A$262</f>
        <v>45359</v>
      </c>
      <c r="B273" s="22"/>
      <c r="C273" s="36"/>
      <c r="D273" s="36"/>
      <c r="E273" s="36"/>
      <c r="F273" s="21"/>
      <c r="G273" s="21"/>
    </row>
    <row r="274" customFormat="false" ht="15" hidden="false" customHeight="true" outlineLevel="1" collapsed="false">
      <c r="A274" s="49" t="n">
        <f aca="false">A$262</f>
        <v>45359</v>
      </c>
      <c r="B274" s="22"/>
      <c r="C274" s="36"/>
      <c r="D274" s="36"/>
      <c r="E274" s="36"/>
      <c r="F274" s="21"/>
      <c r="G274" s="21"/>
    </row>
    <row r="275" customFormat="false" ht="15" hidden="false" customHeight="true" outlineLevel="1" collapsed="false">
      <c r="A275" s="49" t="n">
        <f aca="false">A$262</f>
        <v>45359</v>
      </c>
      <c r="B275" s="22"/>
      <c r="C275" s="36"/>
      <c r="D275" s="36"/>
      <c r="E275" s="36"/>
      <c r="F275" s="21"/>
      <c r="G275" s="21"/>
    </row>
    <row r="276" customFormat="false" ht="15" hidden="false" customHeight="true" outlineLevel="1" collapsed="false">
      <c r="A276" s="49" t="n">
        <f aca="false">A$262</f>
        <v>45359</v>
      </c>
      <c r="B276" s="22"/>
      <c r="C276" s="36"/>
      <c r="D276" s="36"/>
      <c r="E276" s="36"/>
      <c r="F276" s="21"/>
      <c r="G276" s="21"/>
    </row>
    <row r="277" customFormat="false" ht="15" hidden="false" customHeight="true" outlineLevel="1" collapsed="false">
      <c r="A277" s="49" t="n">
        <f aca="false">A$262</f>
        <v>45359</v>
      </c>
      <c r="B277" s="22"/>
      <c r="C277" s="36"/>
      <c r="D277" s="36"/>
      <c r="E277" s="36"/>
      <c r="F277" s="21"/>
      <c r="G277" s="21"/>
    </row>
    <row r="278" customFormat="false" ht="15" hidden="false" customHeight="true" outlineLevel="1" collapsed="false">
      <c r="A278" s="49" t="n">
        <f aca="false">A$262</f>
        <v>45359</v>
      </c>
      <c r="B278" s="22"/>
      <c r="C278" s="36"/>
      <c r="D278" s="36"/>
      <c r="E278" s="36"/>
      <c r="F278" s="21"/>
      <c r="G278" s="21"/>
    </row>
    <row r="279" customFormat="false" ht="15" hidden="false" customHeight="true" outlineLevel="1" collapsed="false">
      <c r="A279" s="49" t="n">
        <f aca="false">A$262</f>
        <v>45359</v>
      </c>
      <c r="B279" s="22"/>
      <c r="C279" s="36"/>
      <c r="D279" s="36"/>
      <c r="E279" s="36"/>
      <c r="F279" s="21"/>
      <c r="G279" s="21"/>
    </row>
    <row r="280" customFormat="false" ht="15" hidden="false" customHeight="true" outlineLevel="1" collapsed="false">
      <c r="A280" s="49" t="n">
        <f aca="false">A$262</f>
        <v>45359</v>
      </c>
      <c r="B280" s="22"/>
      <c r="C280" s="36"/>
      <c r="D280" s="36"/>
      <c r="E280" s="36"/>
      <c r="F280" s="21"/>
      <c r="G280" s="21"/>
    </row>
    <row r="281" customFormat="false" ht="15" hidden="false" customHeight="true" outlineLevel="1" collapsed="false">
      <c r="A281" s="49" t="n">
        <f aca="false">A$262</f>
        <v>45359</v>
      </c>
      <c r="B281" s="22"/>
      <c r="C281" s="36"/>
      <c r="D281" s="36"/>
      <c r="E281" s="36"/>
      <c r="F281" s="21"/>
      <c r="G281" s="21"/>
    </row>
    <row r="282" customFormat="false" ht="15" hidden="false" customHeight="true" outlineLevel="1" collapsed="false">
      <c r="A282" s="49" t="n">
        <f aca="false">A$262</f>
        <v>45359</v>
      </c>
      <c r="B282" s="22"/>
      <c r="C282" s="36"/>
      <c r="D282" s="36"/>
      <c r="E282" s="36"/>
      <c r="F282" s="21"/>
      <c r="G282" s="21"/>
    </row>
    <row r="283" customFormat="false" ht="15" hidden="false" customHeight="true" outlineLevel="1" collapsed="false">
      <c r="A283" s="49" t="n">
        <f aca="false">A$262</f>
        <v>45359</v>
      </c>
      <c r="B283" s="22"/>
      <c r="C283" s="36"/>
      <c r="D283" s="36"/>
      <c r="E283" s="36"/>
      <c r="F283" s="21"/>
      <c r="G283" s="21"/>
    </row>
    <row r="284" customFormat="false" ht="15" hidden="false" customHeight="true" outlineLevel="1" collapsed="false">
      <c r="A284" s="49" t="n">
        <f aca="false">A$262</f>
        <v>45359</v>
      </c>
      <c r="B284" s="22"/>
      <c r="C284" s="36"/>
      <c r="D284" s="36"/>
      <c r="E284" s="36"/>
      <c r="F284" s="21"/>
      <c r="G284" s="21"/>
    </row>
    <row r="285" customFormat="false" ht="15" hidden="false" customHeight="true" outlineLevel="1" collapsed="false">
      <c r="A285" s="49" t="n">
        <f aca="false">A$262</f>
        <v>45359</v>
      </c>
      <c r="B285" s="22"/>
      <c r="C285" s="36"/>
      <c r="D285" s="36"/>
      <c r="E285" s="36"/>
      <c r="F285" s="21"/>
      <c r="G285" s="21"/>
    </row>
    <row r="286" customFormat="false" ht="15" hidden="false" customHeight="true" outlineLevel="1" collapsed="false">
      <c r="A286" s="49" t="n">
        <f aca="false">A$262</f>
        <v>45359</v>
      </c>
      <c r="B286" s="22"/>
      <c r="C286" s="36"/>
      <c r="D286" s="36"/>
      <c r="E286" s="36"/>
      <c r="F286" s="21"/>
      <c r="G286" s="21"/>
    </row>
    <row r="287" customFormat="false" ht="15" hidden="false" customHeight="true" outlineLevel="1" collapsed="false">
      <c r="A287" s="49" t="n">
        <f aca="false">A$262</f>
        <v>45359</v>
      </c>
      <c r="B287" s="22"/>
      <c r="C287" s="36"/>
      <c r="D287" s="36"/>
      <c r="E287" s="36"/>
      <c r="F287" s="21"/>
      <c r="G287" s="21"/>
    </row>
    <row r="288" customFormat="false" ht="15" hidden="false" customHeight="true" outlineLevel="1" collapsed="false">
      <c r="A288" s="49" t="n">
        <f aca="false">A$262</f>
        <v>45359</v>
      </c>
      <c r="B288" s="22"/>
      <c r="C288" s="36"/>
      <c r="D288" s="36"/>
      <c r="E288" s="36"/>
      <c r="F288" s="21"/>
      <c r="G288" s="21"/>
    </row>
    <row r="289" customFormat="false" ht="15" hidden="false" customHeight="true" outlineLevel="1" collapsed="false">
      <c r="A289" s="49" t="n">
        <f aca="false">A$262</f>
        <v>45359</v>
      </c>
      <c r="B289" s="22"/>
      <c r="C289" s="36"/>
      <c r="D289" s="36"/>
      <c r="E289" s="36"/>
      <c r="F289" s="21"/>
      <c r="G289" s="21"/>
    </row>
    <row r="290" customFormat="false" ht="15" hidden="false" customHeight="true" outlineLevel="1" collapsed="false">
      <c r="A290" s="49" t="n">
        <f aca="false">A$262</f>
        <v>45359</v>
      </c>
      <c r="B290" s="22"/>
      <c r="C290" s="36"/>
      <c r="D290" s="36"/>
      <c r="E290" s="36"/>
      <c r="F290" s="21"/>
      <c r="G290" s="21"/>
    </row>
    <row r="291" customFormat="false" ht="15" hidden="false" customHeight="true" outlineLevel="1" collapsed="false">
      <c r="A291" s="49" t="n">
        <f aca="false">A$262</f>
        <v>45359</v>
      </c>
      <c r="B291" s="22"/>
      <c r="C291" s="36"/>
      <c r="D291" s="36"/>
      <c r="E291" s="36"/>
      <c r="F291" s="21"/>
      <c r="G291" s="21"/>
    </row>
    <row r="292" customFormat="false" ht="15" hidden="false" customHeight="true" outlineLevel="1" collapsed="false">
      <c r="A292" s="49" t="n">
        <f aca="false">A$262</f>
        <v>45359</v>
      </c>
      <c r="B292" s="22"/>
      <c r="C292" s="36"/>
      <c r="D292" s="36"/>
      <c r="E292" s="36"/>
      <c r="F292" s="21"/>
      <c r="G292" s="21"/>
    </row>
    <row r="293" customFormat="false" ht="15" hidden="false" customHeight="true" outlineLevel="1" collapsed="false">
      <c r="A293" s="49" t="n">
        <f aca="false">A$262</f>
        <v>45359</v>
      </c>
      <c r="B293" s="22"/>
      <c r="C293" s="36"/>
      <c r="D293" s="36"/>
      <c r="E293" s="36"/>
      <c r="F293" s="21"/>
      <c r="G293" s="21"/>
    </row>
    <row r="294" customFormat="false" ht="15" hidden="false" customHeight="true" outlineLevel="1" collapsed="false">
      <c r="A294" s="49" t="n">
        <f aca="false">A$262</f>
        <v>45359</v>
      </c>
      <c r="B294" s="22"/>
      <c r="C294" s="36"/>
      <c r="D294" s="36"/>
      <c r="E294" s="36"/>
      <c r="F294" s="21"/>
      <c r="G294" s="21"/>
    </row>
    <row r="295" customFormat="false" ht="15" hidden="false" customHeight="true" outlineLevel="1" collapsed="false">
      <c r="A295" s="49" t="n">
        <f aca="false">A$262</f>
        <v>45359</v>
      </c>
      <c r="B295" s="22"/>
      <c r="C295" s="36"/>
      <c r="D295" s="36"/>
      <c r="E295" s="36"/>
      <c r="F295" s="21"/>
      <c r="G295" s="21"/>
    </row>
    <row r="296" customFormat="false" ht="15.75" hidden="false" customHeight="true" outlineLevel="1" collapsed="false">
      <c r="A296" s="51" t="n">
        <f aca="false">A262</f>
        <v>45359</v>
      </c>
      <c r="B296" s="27"/>
      <c r="C296" s="52"/>
      <c r="D296" s="52"/>
      <c r="E296" s="52"/>
      <c r="F296" s="53"/>
      <c r="G296" s="53"/>
    </row>
    <row r="297" customFormat="false" ht="15" hidden="false" customHeight="true" outlineLevel="1" collapsed="false">
      <c r="A297" s="13" t="n">
        <f aca="false">A262</f>
        <v>45359</v>
      </c>
      <c r="B297" s="41"/>
      <c r="C297" s="15" t="s">
        <v>47</v>
      </c>
      <c r="D297" s="16" t="s">
        <v>16</v>
      </c>
      <c r="E297" s="16" t="s">
        <v>16</v>
      </c>
      <c r="F297" s="16"/>
      <c r="G297" s="34"/>
    </row>
    <row r="298" customFormat="false" ht="15.75" hidden="false" customHeight="true" outlineLevel="1" collapsed="false">
      <c r="A298" s="26"/>
      <c r="B298" s="42"/>
      <c r="C298" s="28"/>
      <c r="D298" s="29" t="s">
        <v>23</v>
      </c>
      <c r="E298" s="29" t="s">
        <v>23</v>
      </c>
      <c r="F298" s="29"/>
      <c r="G298" s="30"/>
    </row>
    <row r="299" customFormat="false" ht="15.75" hidden="false" customHeight="false" outlineLevel="0" collapsed="false">
      <c r="A299" s="9" t="n">
        <f aca="false">A262+1</f>
        <v>45360</v>
      </c>
      <c r="B299" s="43"/>
      <c r="C299" s="43"/>
      <c r="D299" s="11" t="n">
        <f aca="false">A299</f>
        <v>45360</v>
      </c>
      <c r="E299" s="43"/>
      <c r="F299" s="43"/>
      <c r="G299" s="12" t="str">
        <f aca="false">IF(WEEKDAY(A299)=2,"понедельник",IF(WEEKDAY(A299)=3,"вторник",IF(WEEKDAY(A299)=4,"среда",IF(WEEKDAY(A299)=5,"четверг",IF(WEEKDAY(A299)=6,"пятница",IF(WEEKDAY(A299)=7,"суббота","воскресенье"))))))</f>
        <v>суббота</v>
      </c>
    </row>
    <row r="300" customFormat="false" ht="15" hidden="true" customHeight="true" outlineLevel="1" collapsed="false">
      <c r="A300" s="13" t="n">
        <f aca="false">A299</f>
        <v>45360</v>
      </c>
      <c r="B300" s="44" t="n">
        <f aca="false">B263+SUM(B265:B271)-SUM(B272:B296)-SUM(B297:B298)</f>
        <v>6370</v>
      </c>
      <c r="C300" s="15" t="s">
        <v>12</v>
      </c>
      <c r="D300" s="15" t="s">
        <v>13</v>
      </c>
      <c r="E300" s="16" t="s">
        <v>14</v>
      </c>
      <c r="F300" s="15" t="s">
        <v>15</v>
      </c>
      <c r="G300" s="17"/>
    </row>
    <row r="301" customFormat="false" ht="15" hidden="true" customHeight="true" outlineLevel="1" collapsed="false">
      <c r="A301" s="18"/>
      <c r="B301" s="45" t="n">
        <f aca="false">B264-B268+B297</f>
        <v>0</v>
      </c>
      <c r="C301" s="20"/>
      <c r="D301" s="20"/>
      <c r="E301" s="21" t="s">
        <v>16</v>
      </c>
      <c r="F301" s="20"/>
      <c r="G301" s="17"/>
    </row>
    <row r="302" customFormat="false" ht="15" hidden="true" customHeight="true" outlineLevel="1" collapsed="false">
      <c r="A302" s="18"/>
      <c r="B302" s="22"/>
      <c r="C302" s="23" t="s">
        <v>17</v>
      </c>
      <c r="D302" s="23" t="s">
        <v>18</v>
      </c>
      <c r="E302" s="21" t="s">
        <v>19</v>
      </c>
      <c r="F302" s="21" t="s">
        <v>18</v>
      </c>
      <c r="G302" s="24"/>
    </row>
    <row r="303" customFormat="false" ht="15" hidden="true" customHeight="true" outlineLevel="1" collapsed="false">
      <c r="A303" s="18"/>
      <c r="B303" s="22"/>
      <c r="C303" s="25"/>
      <c r="D303" s="20"/>
      <c r="E303" s="21" t="s">
        <v>20</v>
      </c>
      <c r="F303" s="21" t="s">
        <v>21</v>
      </c>
      <c r="G303" s="24"/>
    </row>
    <row r="304" customFormat="false" ht="15" hidden="true" customHeight="true" outlineLevel="1" collapsed="false">
      <c r="A304" s="18"/>
      <c r="B304" s="22"/>
      <c r="C304" s="25"/>
      <c r="D304" s="21" t="s">
        <v>22</v>
      </c>
      <c r="E304" s="21" t="s">
        <v>19</v>
      </c>
      <c r="F304" s="21"/>
      <c r="G304" s="24"/>
    </row>
    <row r="305" customFormat="false" ht="15" hidden="true" customHeight="true" outlineLevel="1" collapsed="false">
      <c r="A305" s="18"/>
      <c r="B305" s="22"/>
      <c r="C305" s="25"/>
      <c r="D305" s="21" t="s">
        <v>16</v>
      </c>
      <c r="E305" s="21" t="s">
        <v>16</v>
      </c>
      <c r="F305" s="21"/>
      <c r="G305" s="24"/>
    </row>
    <row r="306" customFormat="false" ht="15" hidden="true" customHeight="true" outlineLevel="1" collapsed="false">
      <c r="A306" s="18"/>
      <c r="B306" s="22" t="n">
        <v>10000</v>
      </c>
      <c r="C306" s="25"/>
      <c r="D306" s="23" t="s">
        <v>23</v>
      </c>
      <c r="E306" s="21" t="s">
        <v>23</v>
      </c>
      <c r="F306" s="21"/>
      <c r="G306" s="24"/>
    </row>
    <row r="307" customFormat="false" ht="15" hidden="true" customHeight="true" outlineLevel="1" collapsed="false">
      <c r="A307" s="18"/>
      <c r="B307" s="22"/>
      <c r="C307" s="25"/>
      <c r="D307" s="25"/>
      <c r="E307" s="21" t="s">
        <v>23</v>
      </c>
      <c r="F307" s="21"/>
      <c r="G307" s="24"/>
    </row>
    <row r="308" customFormat="false" ht="15.75" hidden="true" customHeight="true" outlineLevel="1" collapsed="false">
      <c r="A308" s="26"/>
      <c r="B308" s="27"/>
      <c r="C308" s="28"/>
      <c r="D308" s="28"/>
      <c r="E308" s="29" t="s">
        <v>23</v>
      </c>
      <c r="F308" s="29"/>
      <c r="G308" s="30"/>
    </row>
    <row r="309" customFormat="false" ht="15" hidden="true" customHeight="true" outlineLevel="1" collapsed="false">
      <c r="A309" s="46" t="n">
        <f aca="false">A299</f>
        <v>45360</v>
      </c>
      <c r="B309" s="32" t="n">
        <v>10000</v>
      </c>
      <c r="C309" s="47" t="s">
        <v>30</v>
      </c>
      <c r="D309" s="47" t="s">
        <v>61</v>
      </c>
      <c r="E309" s="47" t="s">
        <v>62</v>
      </c>
      <c r="F309" s="55" t="s">
        <v>90</v>
      </c>
      <c r="G309" s="48"/>
    </row>
    <row r="310" customFormat="false" ht="15" hidden="true" customHeight="true" outlineLevel="1" collapsed="false">
      <c r="A310" s="49" t="n">
        <f aca="false">A$299</f>
        <v>45360</v>
      </c>
      <c r="B310" s="22"/>
      <c r="C310" s="36"/>
      <c r="D310" s="36"/>
      <c r="E310" s="36"/>
      <c r="F310" s="21"/>
      <c r="G310" s="21"/>
    </row>
    <row r="311" customFormat="false" ht="15" hidden="true" customHeight="true" outlineLevel="1" collapsed="false">
      <c r="A311" s="49" t="n">
        <f aca="false">A$299</f>
        <v>45360</v>
      </c>
      <c r="B311" s="22"/>
      <c r="C311" s="36"/>
      <c r="D311" s="36"/>
      <c r="E311" s="36"/>
      <c r="F311" s="21"/>
      <c r="G311" s="21"/>
    </row>
    <row r="312" customFormat="false" ht="15" hidden="true" customHeight="true" outlineLevel="1" collapsed="false">
      <c r="A312" s="49" t="n">
        <f aca="false">A$299</f>
        <v>45360</v>
      </c>
      <c r="B312" s="22"/>
      <c r="C312" s="36"/>
      <c r="D312" s="36"/>
      <c r="E312" s="36"/>
      <c r="F312" s="21"/>
      <c r="G312" s="21"/>
    </row>
    <row r="313" customFormat="false" ht="15" hidden="true" customHeight="true" outlineLevel="1" collapsed="false">
      <c r="A313" s="49" t="n">
        <f aca="false">A$299</f>
        <v>45360</v>
      </c>
      <c r="B313" s="22"/>
      <c r="C313" s="36"/>
      <c r="D313" s="36"/>
      <c r="E313" s="36"/>
      <c r="F313" s="21"/>
      <c r="G313" s="21"/>
    </row>
    <row r="314" customFormat="false" ht="15" hidden="true" customHeight="true" outlineLevel="1" collapsed="false">
      <c r="A314" s="49" t="n">
        <f aca="false">A$299</f>
        <v>45360</v>
      </c>
      <c r="B314" s="22"/>
      <c r="C314" s="36"/>
      <c r="D314" s="36"/>
      <c r="E314" s="36"/>
      <c r="F314" s="21"/>
      <c r="G314" s="21"/>
    </row>
    <row r="315" customFormat="false" ht="15" hidden="true" customHeight="true" outlineLevel="1" collapsed="false">
      <c r="A315" s="49" t="n">
        <f aca="false">A$299</f>
        <v>45360</v>
      </c>
      <c r="B315" s="22"/>
      <c r="C315" s="36"/>
      <c r="D315" s="36"/>
      <c r="E315" s="36"/>
      <c r="F315" s="21"/>
      <c r="G315" s="21"/>
    </row>
    <row r="316" customFormat="false" ht="15" hidden="true" customHeight="true" outlineLevel="1" collapsed="false">
      <c r="A316" s="49" t="n">
        <f aca="false">A$299</f>
        <v>45360</v>
      </c>
      <c r="B316" s="22"/>
      <c r="C316" s="36"/>
      <c r="D316" s="36"/>
      <c r="E316" s="36"/>
      <c r="F316" s="21"/>
      <c r="G316" s="21"/>
    </row>
    <row r="317" customFormat="false" ht="15" hidden="true" customHeight="true" outlineLevel="1" collapsed="false">
      <c r="A317" s="49" t="n">
        <f aca="false">A$299</f>
        <v>45360</v>
      </c>
      <c r="B317" s="22"/>
      <c r="C317" s="36"/>
      <c r="D317" s="36"/>
      <c r="E317" s="36"/>
      <c r="F317" s="21"/>
      <c r="G317" s="21"/>
    </row>
    <row r="318" customFormat="false" ht="15" hidden="true" customHeight="true" outlineLevel="1" collapsed="false">
      <c r="A318" s="49" t="n">
        <f aca="false">A$299</f>
        <v>45360</v>
      </c>
      <c r="B318" s="22"/>
      <c r="C318" s="36"/>
      <c r="D318" s="36"/>
      <c r="E318" s="36"/>
      <c r="F318" s="21"/>
      <c r="G318" s="21"/>
    </row>
    <row r="319" customFormat="false" ht="15" hidden="true" customHeight="true" outlineLevel="1" collapsed="false">
      <c r="A319" s="49" t="n">
        <f aca="false">A$299</f>
        <v>45360</v>
      </c>
      <c r="B319" s="22"/>
      <c r="C319" s="36"/>
      <c r="D319" s="36"/>
      <c r="E319" s="36"/>
      <c r="F319" s="21"/>
      <c r="G319" s="21"/>
    </row>
    <row r="320" customFormat="false" ht="15" hidden="true" customHeight="true" outlineLevel="1" collapsed="false">
      <c r="A320" s="49" t="n">
        <f aca="false">A$299</f>
        <v>45360</v>
      </c>
      <c r="B320" s="22"/>
      <c r="C320" s="36"/>
      <c r="D320" s="36"/>
      <c r="E320" s="36"/>
      <c r="F320" s="21"/>
      <c r="G320" s="21"/>
    </row>
    <row r="321" customFormat="false" ht="15" hidden="true" customHeight="true" outlineLevel="1" collapsed="false">
      <c r="A321" s="49" t="n">
        <f aca="false">A$299</f>
        <v>45360</v>
      </c>
      <c r="B321" s="22"/>
      <c r="C321" s="36"/>
      <c r="D321" s="36"/>
      <c r="E321" s="36"/>
      <c r="F321" s="21"/>
      <c r="G321" s="21"/>
    </row>
    <row r="322" customFormat="false" ht="15" hidden="true" customHeight="true" outlineLevel="1" collapsed="false">
      <c r="A322" s="49" t="n">
        <f aca="false">A$299</f>
        <v>45360</v>
      </c>
      <c r="B322" s="22"/>
      <c r="C322" s="36"/>
      <c r="D322" s="36"/>
      <c r="E322" s="36"/>
      <c r="F322" s="21"/>
      <c r="G322" s="21"/>
    </row>
    <row r="323" customFormat="false" ht="15" hidden="true" customHeight="true" outlineLevel="1" collapsed="false">
      <c r="A323" s="49" t="n">
        <f aca="false">A$299</f>
        <v>45360</v>
      </c>
      <c r="B323" s="22"/>
      <c r="C323" s="36"/>
      <c r="D323" s="36"/>
      <c r="E323" s="36"/>
      <c r="F323" s="21"/>
      <c r="G323" s="21"/>
    </row>
    <row r="324" customFormat="false" ht="15" hidden="true" customHeight="true" outlineLevel="1" collapsed="false">
      <c r="A324" s="49" t="n">
        <f aca="false">A$299</f>
        <v>45360</v>
      </c>
      <c r="B324" s="22"/>
      <c r="C324" s="36"/>
      <c r="D324" s="36"/>
      <c r="E324" s="36"/>
      <c r="F324" s="21"/>
      <c r="G324" s="21"/>
    </row>
    <row r="325" customFormat="false" ht="15" hidden="true" customHeight="true" outlineLevel="1" collapsed="false">
      <c r="A325" s="49" t="n">
        <f aca="false">A$299</f>
        <v>45360</v>
      </c>
      <c r="B325" s="22"/>
      <c r="C325" s="36"/>
      <c r="D325" s="36"/>
      <c r="E325" s="36"/>
      <c r="F325" s="21"/>
      <c r="G325" s="21"/>
    </row>
    <row r="326" customFormat="false" ht="15" hidden="true" customHeight="true" outlineLevel="1" collapsed="false">
      <c r="A326" s="49" t="n">
        <f aca="false">A$299</f>
        <v>45360</v>
      </c>
      <c r="B326" s="22"/>
      <c r="C326" s="36"/>
      <c r="D326" s="36"/>
      <c r="E326" s="36"/>
      <c r="F326" s="21"/>
      <c r="G326" s="21"/>
    </row>
    <row r="327" customFormat="false" ht="15" hidden="true" customHeight="true" outlineLevel="1" collapsed="false">
      <c r="A327" s="49" t="n">
        <f aca="false">A$299</f>
        <v>45360</v>
      </c>
      <c r="B327" s="22"/>
      <c r="C327" s="36"/>
      <c r="D327" s="36"/>
      <c r="E327" s="36"/>
      <c r="F327" s="21"/>
      <c r="G327" s="21"/>
    </row>
    <row r="328" customFormat="false" ht="15" hidden="true" customHeight="true" outlineLevel="1" collapsed="false">
      <c r="A328" s="49" t="n">
        <f aca="false">A$299</f>
        <v>45360</v>
      </c>
      <c r="B328" s="22"/>
      <c r="C328" s="36"/>
      <c r="D328" s="36"/>
      <c r="E328" s="36"/>
      <c r="F328" s="21"/>
      <c r="G328" s="21"/>
    </row>
    <row r="329" customFormat="false" ht="15" hidden="true" customHeight="true" outlineLevel="1" collapsed="false">
      <c r="A329" s="49" t="n">
        <f aca="false">A$299</f>
        <v>45360</v>
      </c>
      <c r="B329" s="22"/>
      <c r="C329" s="36"/>
      <c r="D329" s="36"/>
      <c r="E329" s="36"/>
      <c r="F329" s="21"/>
      <c r="G329" s="21"/>
    </row>
    <row r="330" customFormat="false" ht="15" hidden="true" customHeight="true" outlineLevel="1" collapsed="false">
      <c r="A330" s="49" t="n">
        <f aca="false">A$299</f>
        <v>45360</v>
      </c>
      <c r="B330" s="22"/>
      <c r="C330" s="36"/>
      <c r="D330" s="36"/>
      <c r="E330" s="36"/>
      <c r="F330" s="21"/>
      <c r="G330" s="21"/>
    </row>
    <row r="331" customFormat="false" ht="15" hidden="true" customHeight="true" outlineLevel="1" collapsed="false">
      <c r="A331" s="49" t="n">
        <f aca="false">A$299</f>
        <v>45360</v>
      </c>
      <c r="B331" s="22"/>
      <c r="C331" s="36"/>
      <c r="D331" s="36"/>
      <c r="E331" s="36"/>
      <c r="F331" s="21"/>
      <c r="G331" s="21"/>
    </row>
    <row r="332" customFormat="false" ht="15" hidden="true" customHeight="true" outlineLevel="1" collapsed="false">
      <c r="A332" s="49" t="n">
        <f aca="false">A$299</f>
        <v>45360</v>
      </c>
      <c r="B332" s="22"/>
      <c r="C332" s="36"/>
      <c r="D332" s="36"/>
      <c r="E332" s="36"/>
      <c r="F332" s="21"/>
      <c r="G332" s="21"/>
    </row>
    <row r="333" customFormat="false" ht="15.75" hidden="true" customHeight="true" outlineLevel="1" collapsed="false">
      <c r="A333" s="51" t="n">
        <f aca="false">A299</f>
        <v>45360</v>
      </c>
      <c r="B333" s="27"/>
      <c r="C333" s="52"/>
      <c r="D333" s="52"/>
      <c r="E333" s="52"/>
      <c r="F333" s="53"/>
      <c r="G333" s="53"/>
    </row>
    <row r="334" customFormat="false" ht="15" hidden="true" customHeight="true" outlineLevel="1" collapsed="false">
      <c r="A334" s="13" t="n">
        <f aca="false">A299</f>
        <v>45360</v>
      </c>
      <c r="B334" s="41"/>
      <c r="C334" s="15" t="s">
        <v>47</v>
      </c>
      <c r="D334" s="16" t="s">
        <v>16</v>
      </c>
      <c r="E334" s="16" t="s">
        <v>16</v>
      </c>
      <c r="F334" s="16"/>
      <c r="G334" s="34"/>
    </row>
    <row r="335" customFormat="false" ht="15.75" hidden="true" customHeight="true" outlineLevel="1" collapsed="false">
      <c r="A335" s="26"/>
      <c r="B335" s="42"/>
      <c r="C335" s="28"/>
      <c r="D335" s="29" t="s">
        <v>23</v>
      </c>
      <c r="E335" s="29" t="s">
        <v>23</v>
      </c>
      <c r="F335" s="29"/>
      <c r="G335" s="30"/>
    </row>
    <row r="336" customFormat="false" ht="15.75" hidden="false" customHeight="false" outlineLevel="0" collapsed="false">
      <c r="A336" s="9" t="n">
        <f aca="false">A299+1</f>
        <v>45361</v>
      </c>
      <c r="B336" s="43"/>
      <c r="C336" s="43"/>
      <c r="D336" s="11" t="n">
        <f aca="false">A336</f>
        <v>45361</v>
      </c>
      <c r="E336" s="43"/>
      <c r="F336" s="43"/>
      <c r="G336" s="12" t="str">
        <f aca="false">IF(WEEKDAY(A336)=2,"понедельник",IF(WEEKDAY(A336)=3,"вторник",IF(WEEKDAY(A336)=4,"среда",IF(WEEKDAY(A336)=5,"четверг",IF(WEEKDAY(A336)=6,"пятница",IF(WEEKDAY(A336)=7,"суббота","воскресенье"))))))</f>
        <v>воскресенье</v>
      </c>
    </row>
    <row r="337" customFormat="false" ht="15" hidden="true" customHeight="true" outlineLevel="1" collapsed="false">
      <c r="A337" s="13" t="n">
        <f aca="false">A336</f>
        <v>45361</v>
      </c>
      <c r="B337" s="44" t="n">
        <f aca="false">B300+SUM(B302:B308)-SUM(B309:B333)-SUM(B334:B335)</f>
        <v>6370</v>
      </c>
      <c r="C337" s="15" t="s">
        <v>12</v>
      </c>
      <c r="D337" s="15" t="s">
        <v>13</v>
      </c>
      <c r="E337" s="16" t="s">
        <v>14</v>
      </c>
      <c r="F337" s="15" t="s">
        <v>15</v>
      </c>
      <c r="G337" s="17"/>
    </row>
    <row r="338" customFormat="false" ht="15" hidden="true" customHeight="true" outlineLevel="1" collapsed="false">
      <c r="A338" s="18"/>
      <c r="B338" s="45" t="n">
        <f aca="false">B301-B305+B334</f>
        <v>0</v>
      </c>
      <c r="C338" s="20"/>
      <c r="D338" s="20"/>
      <c r="E338" s="21" t="s">
        <v>16</v>
      </c>
      <c r="F338" s="20"/>
      <c r="G338" s="17"/>
    </row>
    <row r="339" customFormat="false" ht="15" hidden="true" customHeight="true" outlineLevel="1" collapsed="false">
      <c r="A339" s="18"/>
      <c r="B339" s="22" t="n">
        <f aca="false">5000+6000+15000</f>
        <v>26000</v>
      </c>
      <c r="C339" s="23" t="s">
        <v>17</v>
      </c>
      <c r="D339" s="23" t="s">
        <v>18</v>
      </c>
      <c r="E339" s="21" t="s">
        <v>19</v>
      </c>
      <c r="F339" s="21" t="s">
        <v>18</v>
      </c>
      <c r="G339" s="24"/>
    </row>
    <row r="340" customFormat="false" ht="15" hidden="true" customHeight="true" outlineLevel="1" collapsed="false">
      <c r="A340" s="18"/>
      <c r="B340" s="22"/>
      <c r="C340" s="25"/>
      <c r="D340" s="20"/>
      <c r="E340" s="21" t="s">
        <v>20</v>
      </c>
      <c r="F340" s="21" t="s">
        <v>21</v>
      </c>
      <c r="G340" s="24"/>
    </row>
    <row r="341" customFormat="false" ht="15" hidden="true" customHeight="true" outlineLevel="1" collapsed="false">
      <c r="A341" s="18"/>
      <c r="B341" s="22"/>
      <c r="C341" s="25"/>
      <c r="D341" s="21" t="s">
        <v>22</v>
      </c>
      <c r="E341" s="21" t="s">
        <v>19</v>
      </c>
      <c r="F341" s="21"/>
      <c r="G341" s="24"/>
    </row>
    <row r="342" customFormat="false" ht="15" hidden="true" customHeight="true" outlineLevel="1" collapsed="false">
      <c r="A342" s="18"/>
      <c r="B342" s="22"/>
      <c r="C342" s="25"/>
      <c r="D342" s="21" t="s">
        <v>16</v>
      </c>
      <c r="E342" s="21" t="s">
        <v>16</v>
      </c>
      <c r="F342" s="21"/>
      <c r="G342" s="24"/>
    </row>
    <row r="343" customFormat="false" ht="15" hidden="true" customHeight="true" outlineLevel="1" collapsed="false">
      <c r="A343" s="18"/>
      <c r="B343" s="22" t="n">
        <f aca="false">1000</f>
        <v>1000</v>
      </c>
      <c r="C343" s="25"/>
      <c r="D343" s="23" t="s">
        <v>23</v>
      </c>
      <c r="E343" s="21" t="s">
        <v>23</v>
      </c>
      <c r="F343" s="21"/>
      <c r="G343" s="24"/>
    </row>
    <row r="344" customFormat="false" ht="15" hidden="true" customHeight="true" outlineLevel="1" collapsed="false">
      <c r="A344" s="18"/>
      <c r="B344" s="22" t="n">
        <v>25000</v>
      </c>
      <c r="C344" s="25"/>
      <c r="D344" s="25"/>
      <c r="E344" s="21" t="s">
        <v>23</v>
      </c>
      <c r="F344" s="21"/>
      <c r="G344" s="24"/>
    </row>
    <row r="345" customFormat="false" ht="15.75" hidden="true" customHeight="true" outlineLevel="1" collapsed="false">
      <c r="A345" s="26"/>
      <c r="B345" s="27"/>
      <c r="C345" s="28"/>
      <c r="D345" s="28"/>
      <c r="E345" s="29" t="s">
        <v>23</v>
      </c>
      <c r="F345" s="29"/>
      <c r="G345" s="30"/>
    </row>
    <row r="346" customFormat="false" ht="15" hidden="true" customHeight="true" outlineLevel="1" collapsed="false">
      <c r="A346" s="46" t="n">
        <f aca="false">A336</f>
        <v>45361</v>
      </c>
      <c r="B346" s="32" t="n">
        <v>1000</v>
      </c>
      <c r="C346" s="47" t="s">
        <v>58</v>
      </c>
      <c r="D346" s="47" t="s">
        <v>91</v>
      </c>
      <c r="E346" s="47" t="s">
        <v>73</v>
      </c>
      <c r="F346" s="48" t="s">
        <v>92</v>
      </c>
      <c r="G346" s="48" t="s">
        <v>93</v>
      </c>
    </row>
    <row r="347" customFormat="false" ht="15" hidden="true" customHeight="true" outlineLevel="1" collapsed="false">
      <c r="A347" s="49" t="n">
        <f aca="false">A$336</f>
        <v>45361</v>
      </c>
      <c r="B347" s="22" t="n">
        <v>5000</v>
      </c>
      <c r="C347" s="36" t="s">
        <v>80</v>
      </c>
      <c r="D347" s="36" t="s">
        <v>94</v>
      </c>
      <c r="E347" s="36" t="s">
        <v>95</v>
      </c>
      <c r="F347" s="21" t="s">
        <v>96</v>
      </c>
      <c r="G347" s="21"/>
    </row>
    <row r="348" customFormat="false" ht="15" hidden="true" customHeight="true" outlineLevel="1" collapsed="false">
      <c r="A348" s="49" t="n">
        <f aca="false">A$336</f>
        <v>45361</v>
      </c>
      <c r="B348" s="22" t="n">
        <v>6000</v>
      </c>
      <c r="C348" s="36" t="s">
        <v>30</v>
      </c>
      <c r="D348" s="36" t="s">
        <v>61</v>
      </c>
      <c r="E348" s="36" t="s">
        <v>62</v>
      </c>
      <c r="F348" s="21" t="s">
        <v>97</v>
      </c>
      <c r="G348" s="21"/>
    </row>
    <row r="349" customFormat="false" ht="15" hidden="true" customHeight="true" outlineLevel="1" collapsed="false">
      <c r="A349" s="49" t="n">
        <f aca="false">A$336</f>
        <v>45361</v>
      </c>
      <c r="B349" s="22" t="n">
        <v>600</v>
      </c>
      <c r="C349" s="36" t="s">
        <v>52</v>
      </c>
      <c r="D349" s="36" t="s">
        <v>98</v>
      </c>
      <c r="E349" s="36" t="s">
        <v>73</v>
      </c>
      <c r="F349" s="21" t="s">
        <v>99</v>
      </c>
      <c r="G349" s="21"/>
    </row>
    <row r="350" customFormat="false" ht="15" hidden="true" customHeight="true" outlineLevel="1" collapsed="false">
      <c r="A350" s="50" t="n">
        <f aca="false">A$336</f>
        <v>45361</v>
      </c>
      <c r="B350" s="22" t="n">
        <v>40000</v>
      </c>
      <c r="C350" s="36" t="s">
        <v>24</v>
      </c>
      <c r="D350" s="36" t="s">
        <v>25</v>
      </c>
      <c r="E350" s="36" t="s">
        <v>42</v>
      </c>
      <c r="F350" s="21"/>
      <c r="G350" s="21"/>
    </row>
    <row r="351" customFormat="false" ht="15" hidden="true" customHeight="true" outlineLevel="1" collapsed="false">
      <c r="A351" s="49" t="n">
        <f aca="false">A$336</f>
        <v>45361</v>
      </c>
      <c r="B351" s="22"/>
      <c r="C351" s="36"/>
      <c r="D351" s="36"/>
      <c r="E351" s="36"/>
      <c r="F351" s="21"/>
      <c r="G351" s="21"/>
    </row>
    <row r="352" customFormat="false" ht="15" hidden="true" customHeight="true" outlineLevel="1" collapsed="false">
      <c r="A352" s="49" t="n">
        <f aca="false">A$336</f>
        <v>45361</v>
      </c>
      <c r="B352" s="22"/>
      <c r="C352" s="36"/>
      <c r="D352" s="36"/>
      <c r="E352" s="36"/>
      <c r="F352" s="21"/>
      <c r="G352" s="21"/>
    </row>
    <row r="353" customFormat="false" ht="15" hidden="true" customHeight="true" outlineLevel="1" collapsed="false">
      <c r="A353" s="49" t="n">
        <f aca="false">A$336</f>
        <v>45361</v>
      </c>
      <c r="B353" s="22"/>
      <c r="C353" s="36"/>
      <c r="D353" s="36"/>
      <c r="E353" s="36"/>
      <c r="F353" s="21"/>
      <c r="G353" s="21"/>
    </row>
    <row r="354" customFormat="false" ht="15" hidden="true" customHeight="true" outlineLevel="1" collapsed="false">
      <c r="A354" s="49" t="n">
        <f aca="false">A$336</f>
        <v>45361</v>
      </c>
      <c r="B354" s="22"/>
      <c r="C354" s="36"/>
      <c r="D354" s="36"/>
      <c r="E354" s="36"/>
      <c r="F354" s="21"/>
      <c r="G354" s="21"/>
    </row>
    <row r="355" customFormat="false" ht="15" hidden="true" customHeight="true" outlineLevel="1" collapsed="false">
      <c r="A355" s="49" t="n">
        <f aca="false">A$336</f>
        <v>45361</v>
      </c>
      <c r="B355" s="22"/>
      <c r="C355" s="36"/>
      <c r="D355" s="36"/>
      <c r="E355" s="36"/>
      <c r="F355" s="21"/>
      <c r="G355" s="21"/>
    </row>
    <row r="356" customFormat="false" ht="15" hidden="true" customHeight="true" outlineLevel="1" collapsed="false">
      <c r="A356" s="49" t="n">
        <f aca="false">A$336</f>
        <v>45361</v>
      </c>
      <c r="B356" s="22"/>
      <c r="C356" s="36"/>
      <c r="D356" s="36"/>
      <c r="E356" s="36"/>
      <c r="F356" s="21"/>
      <c r="G356" s="21"/>
    </row>
    <row r="357" customFormat="false" ht="15" hidden="true" customHeight="true" outlineLevel="1" collapsed="false">
      <c r="A357" s="49" t="n">
        <f aca="false">A$336</f>
        <v>45361</v>
      </c>
      <c r="B357" s="22"/>
      <c r="C357" s="36"/>
      <c r="D357" s="36"/>
      <c r="E357" s="36"/>
      <c r="F357" s="21"/>
      <c r="G357" s="21"/>
    </row>
    <row r="358" customFormat="false" ht="15" hidden="true" customHeight="true" outlineLevel="1" collapsed="false">
      <c r="A358" s="49" t="n">
        <f aca="false">A$336</f>
        <v>45361</v>
      </c>
      <c r="B358" s="22"/>
      <c r="C358" s="36"/>
      <c r="D358" s="36"/>
      <c r="E358" s="36"/>
      <c r="F358" s="21"/>
      <c r="G358" s="21"/>
    </row>
    <row r="359" customFormat="false" ht="15" hidden="true" customHeight="true" outlineLevel="1" collapsed="false">
      <c r="A359" s="49" t="n">
        <f aca="false">A$336</f>
        <v>45361</v>
      </c>
      <c r="B359" s="22"/>
      <c r="C359" s="36"/>
      <c r="D359" s="36"/>
      <c r="E359" s="36"/>
      <c r="F359" s="21"/>
      <c r="G359" s="21"/>
    </row>
    <row r="360" customFormat="false" ht="15" hidden="true" customHeight="true" outlineLevel="1" collapsed="false">
      <c r="A360" s="49" t="n">
        <f aca="false">A$336</f>
        <v>45361</v>
      </c>
      <c r="B360" s="22"/>
      <c r="C360" s="36"/>
      <c r="D360" s="36"/>
      <c r="E360" s="36"/>
      <c r="F360" s="21"/>
      <c r="G360" s="21"/>
    </row>
    <row r="361" customFormat="false" ht="15" hidden="true" customHeight="true" outlineLevel="1" collapsed="false">
      <c r="A361" s="49" t="n">
        <f aca="false">A$336</f>
        <v>45361</v>
      </c>
      <c r="B361" s="22"/>
      <c r="C361" s="36"/>
      <c r="D361" s="36"/>
      <c r="E361" s="36"/>
      <c r="F361" s="21"/>
      <c r="G361" s="21"/>
    </row>
    <row r="362" customFormat="false" ht="15" hidden="true" customHeight="true" outlineLevel="1" collapsed="false">
      <c r="A362" s="49" t="n">
        <f aca="false">A$336</f>
        <v>45361</v>
      </c>
      <c r="B362" s="22"/>
      <c r="C362" s="36"/>
      <c r="D362" s="36"/>
      <c r="E362" s="36"/>
      <c r="F362" s="21"/>
      <c r="G362" s="21"/>
    </row>
    <row r="363" customFormat="false" ht="15" hidden="true" customHeight="true" outlineLevel="1" collapsed="false">
      <c r="A363" s="49" t="n">
        <f aca="false">A$336</f>
        <v>45361</v>
      </c>
      <c r="B363" s="22"/>
      <c r="C363" s="36"/>
      <c r="D363" s="36"/>
      <c r="E363" s="36"/>
      <c r="F363" s="21"/>
      <c r="G363" s="21"/>
    </row>
    <row r="364" customFormat="false" ht="15" hidden="true" customHeight="true" outlineLevel="1" collapsed="false">
      <c r="A364" s="49" t="n">
        <f aca="false">A$336</f>
        <v>45361</v>
      </c>
      <c r="B364" s="22"/>
      <c r="C364" s="36"/>
      <c r="D364" s="36"/>
      <c r="E364" s="36"/>
      <c r="F364" s="21"/>
      <c r="G364" s="21"/>
    </row>
    <row r="365" customFormat="false" ht="15" hidden="true" customHeight="true" outlineLevel="1" collapsed="false">
      <c r="A365" s="49" t="n">
        <f aca="false">A$336</f>
        <v>45361</v>
      </c>
      <c r="B365" s="22"/>
      <c r="C365" s="36"/>
      <c r="D365" s="36"/>
      <c r="E365" s="36"/>
      <c r="F365" s="21"/>
      <c r="G365" s="21"/>
    </row>
    <row r="366" customFormat="false" ht="15" hidden="true" customHeight="true" outlineLevel="1" collapsed="false">
      <c r="A366" s="49" t="n">
        <f aca="false">A$336</f>
        <v>45361</v>
      </c>
      <c r="B366" s="22"/>
      <c r="C366" s="36"/>
      <c r="D366" s="36"/>
      <c r="E366" s="36"/>
      <c r="F366" s="21"/>
      <c r="G366" s="21"/>
    </row>
    <row r="367" customFormat="false" ht="15" hidden="true" customHeight="true" outlineLevel="1" collapsed="false">
      <c r="A367" s="49" t="n">
        <f aca="false">A$336</f>
        <v>45361</v>
      </c>
      <c r="B367" s="22"/>
      <c r="C367" s="36"/>
      <c r="D367" s="36"/>
      <c r="E367" s="36"/>
      <c r="F367" s="21"/>
      <c r="G367" s="21"/>
    </row>
    <row r="368" customFormat="false" ht="15" hidden="true" customHeight="true" outlineLevel="1" collapsed="false">
      <c r="A368" s="49" t="n">
        <f aca="false">A$336</f>
        <v>45361</v>
      </c>
      <c r="B368" s="22"/>
      <c r="C368" s="36"/>
      <c r="D368" s="36"/>
      <c r="E368" s="36"/>
      <c r="F368" s="21"/>
      <c r="G368" s="21"/>
    </row>
    <row r="369" customFormat="false" ht="15" hidden="true" customHeight="true" outlineLevel="1" collapsed="false">
      <c r="A369" s="49" t="n">
        <f aca="false">A$336</f>
        <v>45361</v>
      </c>
      <c r="B369" s="22"/>
      <c r="C369" s="36"/>
      <c r="D369" s="36"/>
      <c r="E369" s="36"/>
      <c r="F369" s="21"/>
      <c r="G369" s="21"/>
    </row>
    <row r="370" customFormat="false" ht="15.75" hidden="true" customHeight="true" outlineLevel="1" collapsed="false">
      <c r="A370" s="51" t="n">
        <f aca="false">A336</f>
        <v>45361</v>
      </c>
      <c r="B370" s="27"/>
      <c r="C370" s="52"/>
      <c r="D370" s="52"/>
      <c r="E370" s="52"/>
      <c r="F370" s="53"/>
      <c r="G370" s="53"/>
    </row>
    <row r="371" customFormat="false" ht="15" hidden="true" customHeight="true" outlineLevel="1" collapsed="false">
      <c r="A371" s="13" t="n">
        <f aca="false">A336</f>
        <v>45361</v>
      </c>
      <c r="B371" s="41"/>
      <c r="C371" s="15" t="s">
        <v>47</v>
      </c>
      <c r="D371" s="16" t="s">
        <v>16</v>
      </c>
      <c r="E371" s="16" t="s">
        <v>16</v>
      </c>
      <c r="F371" s="16"/>
      <c r="G371" s="34"/>
    </row>
    <row r="372" customFormat="false" ht="15.75" hidden="true" customHeight="true" outlineLevel="1" collapsed="false">
      <c r="A372" s="26"/>
      <c r="B372" s="42"/>
      <c r="C372" s="28"/>
      <c r="D372" s="29" t="s">
        <v>23</v>
      </c>
      <c r="E372" s="29" t="s">
        <v>23</v>
      </c>
      <c r="F372" s="29"/>
      <c r="G372" s="30"/>
    </row>
    <row r="373" customFormat="false" ht="15.75" hidden="false" customHeight="false" outlineLevel="0" collapsed="false">
      <c r="A373" s="9" t="n">
        <f aca="false">A336+1</f>
        <v>45362</v>
      </c>
      <c r="B373" s="43"/>
      <c r="C373" s="43"/>
      <c r="D373" s="11" t="n">
        <f aca="false">A373</f>
        <v>45362</v>
      </c>
      <c r="E373" s="43"/>
      <c r="F373" s="43"/>
      <c r="G373" s="12" t="str">
        <f aca="false">IF(WEEKDAY(A373)=2,"понедельник",IF(WEEKDAY(A373)=3,"вторник",IF(WEEKDAY(A373)=4,"среда",IF(WEEKDAY(A373)=5,"четверг",IF(WEEKDAY(A373)=6,"пятница",IF(WEEKDAY(A373)=7,"суббота","воскресенье"))))))</f>
        <v>понедельник</v>
      </c>
    </row>
    <row r="374" customFormat="false" ht="15" hidden="true" customHeight="true" outlineLevel="1" collapsed="false">
      <c r="A374" s="13" t="n">
        <f aca="false">A373</f>
        <v>45362</v>
      </c>
      <c r="B374" s="44" t="n">
        <f aca="false">B337+SUM(B339:B345)-SUM(B346:B370)-SUM(B371:B372)</f>
        <v>5770</v>
      </c>
      <c r="C374" s="15" t="s">
        <v>12</v>
      </c>
      <c r="D374" s="15" t="s">
        <v>13</v>
      </c>
      <c r="E374" s="16" t="s">
        <v>14</v>
      </c>
      <c r="F374" s="15" t="s">
        <v>15</v>
      </c>
      <c r="G374" s="17"/>
    </row>
    <row r="375" customFormat="false" ht="15" hidden="true" customHeight="true" outlineLevel="1" collapsed="false">
      <c r="A375" s="18"/>
      <c r="B375" s="45" t="n">
        <f aca="false">B338-B342+B371</f>
        <v>0</v>
      </c>
      <c r="C375" s="20"/>
      <c r="D375" s="20"/>
      <c r="E375" s="21" t="s">
        <v>16</v>
      </c>
      <c r="F375" s="20"/>
      <c r="G375" s="17"/>
    </row>
    <row r="376" customFormat="false" ht="15" hidden="true" customHeight="true" outlineLevel="1" collapsed="false">
      <c r="A376" s="18"/>
      <c r="B376" s="22" t="n">
        <f aca="false">12000</f>
        <v>12000</v>
      </c>
      <c r="C376" s="23" t="s">
        <v>17</v>
      </c>
      <c r="D376" s="23" t="s">
        <v>18</v>
      </c>
      <c r="E376" s="21" t="s">
        <v>19</v>
      </c>
      <c r="F376" s="21" t="s">
        <v>18</v>
      </c>
      <c r="G376" s="24"/>
    </row>
    <row r="377" customFormat="false" ht="15" hidden="true" customHeight="true" outlineLevel="1" collapsed="false">
      <c r="A377" s="18"/>
      <c r="B377" s="22" t="n">
        <f aca="false">7500+1000</f>
        <v>8500</v>
      </c>
      <c r="C377" s="25"/>
      <c r="D377" s="20"/>
      <c r="E377" s="21" t="s">
        <v>20</v>
      </c>
      <c r="F377" s="21" t="s">
        <v>21</v>
      </c>
      <c r="G377" s="24"/>
    </row>
    <row r="378" customFormat="false" ht="15" hidden="true" customHeight="true" outlineLevel="1" collapsed="false">
      <c r="A378" s="18"/>
      <c r="B378" s="22"/>
      <c r="C378" s="25"/>
      <c r="D378" s="21" t="s">
        <v>22</v>
      </c>
      <c r="E378" s="21" t="s">
        <v>19</v>
      </c>
      <c r="F378" s="21"/>
      <c r="G378" s="24"/>
    </row>
    <row r="379" customFormat="false" ht="15" hidden="true" customHeight="true" outlineLevel="1" collapsed="false">
      <c r="A379" s="18"/>
      <c r="B379" s="22"/>
      <c r="C379" s="25"/>
      <c r="D379" s="21" t="s">
        <v>16</v>
      </c>
      <c r="E379" s="21" t="s">
        <v>16</v>
      </c>
      <c r="F379" s="21"/>
      <c r="G379" s="24"/>
    </row>
    <row r="380" customFormat="false" ht="15" hidden="true" customHeight="true" outlineLevel="1" collapsed="false">
      <c r="A380" s="18"/>
      <c r="B380" s="22" t="n">
        <v>20000</v>
      </c>
      <c r="C380" s="25"/>
      <c r="D380" s="23" t="s">
        <v>23</v>
      </c>
      <c r="E380" s="21" t="s">
        <v>23</v>
      </c>
      <c r="F380" s="21"/>
      <c r="G380" s="24"/>
    </row>
    <row r="381" customFormat="false" ht="15" hidden="true" customHeight="true" outlineLevel="1" collapsed="false">
      <c r="A381" s="18"/>
      <c r="B381" s="22" t="n">
        <f aca="false">10000+5000+5000+5000</f>
        <v>25000</v>
      </c>
      <c r="C381" s="25"/>
      <c r="D381" s="25"/>
      <c r="E381" s="21" t="s">
        <v>23</v>
      </c>
      <c r="F381" s="21"/>
      <c r="G381" s="24"/>
    </row>
    <row r="382" customFormat="false" ht="15.75" hidden="true" customHeight="true" outlineLevel="1" collapsed="false">
      <c r="A382" s="26"/>
      <c r="B382" s="27"/>
      <c r="C382" s="28"/>
      <c r="D382" s="28"/>
      <c r="E382" s="29" t="s">
        <v>23</v>
      </c>
      <c r="F382" s="29"/>
      <c r="G382" s="30"/>
    </row>
    <row r="383" customFormat="false" ht="15" hidden="true" customHeight="true" outlineLevel="1" collapsed="false">
      <c r="A383" s="46" t="n">
        <f aca="false">A373</f>
        <v>45362</v>
      </c>
      <c r="B383" s="32" t="n">
        <v>1000</v>
      </c>
      <c r="C383" s="47" t="s">
        <v>52</v>
      </c>
      <c r="D383" s="47" t="s">
        <v>53</v>
      </c>
      <c r="E383" s="47" t="s">
        <v>54</v>
      </c>
      <c r="F383" s="48"/>
      <c r="G383" s="48"/>
    </row>
    <row r="384" customFormat="false" ht="15" hidden="true" customHeight="true" outlineLevel="1" collapsed="false">
      <c r="A384" s="50" t="n">
        <f aca="false">A$373</f>
        <v>45362</v>
      </c>
      <c r="B384" s="22" t="n">
        <v>20000</v>
      </c>
      <c r="C384" s="36" t="s">
        <v>24</v>
      </c>
      <c r="D384" s="36" t="s">
        <v>25</v>
      </c>
      <c r="E384" s="36" t="s">
        <v>100</v>
      </c>
      <c r="F384" s="21"/>
      <c r="G384" s="21"/>
    </row>
    <row r="385" customFormat="false" ht="15" hidden="true" customHeight="true" outlineLevel="1" collapsed="false">
      <c r="A385" s="50" t="n">
        <f aca="false">A$373</f>
        <v>45362</v>
      </c>
      <c r="B385" s="22" t="n">
        <v>1000</v>
      </c>
      <c r="C385" s="36" t="s">
        <v>24</v>
      </c>
      <c r="D385" s="36" t="s">
        <v>25</v>
      </c>
      <c r="E385" s="36" t="s">
        <v>101</v>
      </c>
      <c r="F385" s="21"/>
      <c r="G385" s="21"/>
    </row>
    <row r="386" customFormat="false" ht="15" hidden="true" customHeight="true" outlineLevel="1" collapsed="false">
      <c r="A386" s="50" t="n">
        <f aca="false">A$373</f>
        <v>45362</v>
      </c>
      <c r="B386" s="22" t="n">
        <v>20000</v>
      </c>
      <c r="C386" s="36" t="s">
        <v>24</v>
      </c>
      <c r="D386" s="36" t="s">
        <v>25</v>
      </c>
      <c r="E386" s="36" t="s">
        <v>38</v>
      </c>
      <c r="F386" s="21"/>
      <c r="G386" s="21"/>
    </row>
    <row r="387" customFormat="false" ht="15" hidden="true" customHeight="true" outlineLevel="1" collapsed="false">
      <c r="A387" s="56" t="n">
        <f aca="false">A$373</f>
        <v>45362</v>
      </c>
      <c r="B387" s="22" t="n">
        <v>10000</v>
      </c>
      <c r="C387" s="36" t="s">
        <v>24</v>
      </c>
      <c r="D387" s="36" t="s">
        <v>33</v>
      </c>
      <c r="E387" s="36" t="s">
        <v>68</v>
      </c>
      <c r="F387" s="21" t="s">
        <v>35</v>
      </c>
      <c r="G387" s="21"/>
    </row>
    <row r="388" customFormat="false" ht="15" hidden="true" customHeight="true" outlineLevel="1" collapsed="false">
      <c r="A388" s="56" t="n">
        <f aca="false">A$373</f>
        <v>45362</v>
      </c>
      <c r="B388" s="22" t="n">
        <v>5000</v>
      </c>
      <c r="C388" s="36" t="s">
        <v>24</v>
      </c>
      <c r="D388" s="36" t="s">
        <v>33</v>
      </c>
      <c r="E388" s="36" t="s">
        <v>102</v>
      </c>
      <c r="F388" s="21" t="s">
        <v>35</v>
      </c>
      <c r="G388" s="21"/>
    </row>
    <row r="389" customFormat="false" ht="15" hidden="true" customHeight="true" outlineLevel="1" collapsed="false">
      <c r="A389" s="56" t="n">
        <f aca="false">A$373</f>
        <v>45362</v>
      </c>
      <c r="B389" s="22" t="n">
        <v>5000</v>
      </c>
      <c r="C389" s="36" t="s">
        <v>24</v>
      </c>
      <c r="D389" s="36" t="s">
        <v>33</v>
      </c>
      <c r="E389" s="36" t="s">
        <v>27</v>
      </c>
      <c r="F389" s="21" t="s">
        <v>35</v>
      </c>
      <c r="G389" s="21"/>
    </row>
    <row r="390" customFormat="false" ht="15" hidden="true" customHeight="true" outlineLevel="1" collapsed="false">
      <c r="A390" s="56" t="n">
        <f aca="false">A$373</f>
        <v>45362</v>
      </c>
      <c r="B390" s="22" t="n">
        <v>5000</v>
      </c>
      <c r="C390" s="36" t="s">
        <v>24</v>
      </c>
      <c r="D390" s="36" t="s">
        <v>33</v>
      </c>
      <c r="E390" s="36" t="s">
        <v>46</v>
      </c>
      <c r="F390" s="21" t="s">
        <v>35</v>
      </c>
      <c r="G390" s="21"/>
    </row>
    <row r="391" customFormat="false" ht="15" hidden="true" customHeight="true" outlineLevel="1" collapsed="false">
      <c r="A391" s="49" t="n">
        <f aca="false">A$373</f>
        <v>45362</v>
      </c>
      <c r="B391" s="22"/>
      <c r="C391" s="36"/>
      <c r="D391" s="36"/>
      <c r="E391" s="36"/>
      <c r="F391" s="21"/>
      <c r="G391" s="21"/>
    </row>
    <row r="392" customFormat="false" ht="15" hidden="true" customHeight="true" outlineLevel="1" collapsed="false">
      <c r="A392" s="49" t="n">
        <f aca="false">A$373</f>
        <v>45362</v>
      </c>
      <c r="B392" s="22"/>
      <c r="C392" s="36"/>
      <c r="D392" s="36"/>
      <c r="E392" s="36"/>
      <c r="F392" s="21"/>
      <c r="G392" s="21"/>
    </row>
    <row r="393" customFormat="false" ht="15" hidden="true" customHeight="true" outlineLevel="1" collapsed="false">
      <c r="A393" s="49" t="n">
        <f aca="false">A$373</f>
        <v>45362</v>
      </c>
      <c r="B393" s="22"/>
      <c r="C393" s="36"/>
      <c r="D393" s="36"/>
      <c r="E393" s="36"/>
      <c r="F393" s="21"/>
      <c r="G393" s="21"/>
    </row>
    <row r="394" customFormat="false" ht="15" hidden="true" customHeight="true" outlineLevel="1" collapsed="false">
      <c r="A394" s="49" t="n">
        <f aca="false">A$373</f>
        <v>45362</v>
      </c>
      <c r="B394" s="22"/>
      <c r="C394" s="36"/>
      <c r="D394" s="36"/>
      <c r="E394" s="36"/>
      <c r="F394" s="21"/>
      <c r="G394" s="21"/>
    </row>
    <row r="395" customFormat="false" ht="15" hidden="true" customHeight="true" outlineLevel="1" collapsed="false">
      <c r="A395" s="49" t="n">
        <f aca="false">A$373</f>
        <v>45362</v>
      </c>
      <c r="B395" s="22"/>
      <c r="C395" s="36"/>
      <c r="D395" s="36"/>
      <c r="E395" s="36"/>
      <c r="F395" s="21"/>
      <c r="G395" s="21"/>
    </row>
    <row r="396" customFormat="false" ht="15" hidden="true" customHeight="true" outlineLevel="1" collapsed="false">
      <c r="A396" s="49" t="n">
        <f aca="false">A$373</f>
        <v>45362</v>
      </c>
      <c r="B396" s="22"/>
      <c r="C396" s="36"/>
      <c r="D396" s="36"/>
      <c r="E396" s="36"/>
      <c r="F396" s="21"/>
      <c r="G396" s="21"/>
    </row>
    <row r="397" customFormat="false" ht="15" hidden="true" customHeight="true" outlineLevel="1" collapsed="false">
      <c r="A397" s="49" t="n">
        <f aca="false">A$373</f>
        <v>45362</v>
      </c>
      <c r="B397" s="22"/>
      <c r="C397" s="36"/>
      <c r="D397" s="36"/>
      <c r="E397" s="36"/>
      <c r="F397" s="21"/>
      <c r="G397" s="21"/>
    </row>
    <row r="398" customFormat="false" ht="15" hidden="true" customHeight="true" outlineLevel="1" collapsed="false">
      <c r="A398" s="49" t="n">
        <f aca="false">A$373</f>
        <v>45362</v>
      </c>
      <c r="B398" s="22"/>
      <c r="C398" s="36"/>
      <c r="D398" s="36"/>
      <c r="E398" s="36"/>
      <c r="F398" s="21"/>
      <c r="G398" s="21"/>
    </row>
    <row r="399" customFormat="false" ht="15" hidden="true" customHeight="true" outlineLevel="1" collapsed="false">
      <c r="A399" s="49" t="n">
        <f aca="false">A$373</f>
        <v>45362</v>
      </c>
      <c r="B399" s="22"/>
      <c r="C399" s="36"/>
      <c r="D399" s="36"/>
      <c r="E399" s="36"/>
      <c r="F399" s="21"/>
      <c r="G399" s="21"/>
    </row>
    <row r="400" customFormat="false" ht="15" hidden="true" customHeight="true" outlineLevel="1" collapsed="false">
      <c r="A400" s="49" t="n">
        <f aca="false">A$373</f>
        <v>45362</v>
      </c>
      <c r="B400" s="22"/>
      <c r="C400" s="36"/>
      <c r="D400" s="36"/>
      <c r="E400" s="36"/>
      <c r="F400" s="21"/>
      <c r="G400" s="21"/>
    </row>
    <row r="401" customFormat="false" ht="15" hidden="true" customHeight="true" outlineLevel="1" collapsed="false">
      <c r="A401" s="49" t="n">
        <f aca="false">A$373</f>
        <v>45362</v>
      </c>
      <c r="B401" s="22"/>
      <c r="C401" s="36"/>
      <c r="D401" s="36"/>
      <c r="E401" s="36"/>
      <c r="F401" s="21"/>
      <c r="G401" s="21"/>
    </row>
    <row r="402" customFormat="false" ht="15" hidden="true" customHeight="true" outlineLevel="1" collapsed="false">
      <c r="A402" s="49" t="n">
        <f aca="false">A$373</f>
        <v>45362</v>
      </c>
      <c r="B402" s="22"/>
      <c r="C402" s="36"/>
      <c r="D402" s="36"/>
      <c r="E402" s="36"/>
      <c r="F402" s="21"/>
      <c r="G402" s="21"/>
    </row>
    <row r="403" customFormat="false" ht="15" hidden="true" customHeight="true" outlineLevel="1" collapsed="false">
      <c r="A403" s="49" t="n">
        <f aca="false">A$373</f>
        <v>45362</v>
      </c>
      <c r="B403" s="22"/>
      <c r="C403" s="36"/>
      <c r="D403" s="36"/>
      <c r="E403" s="36"/>
      <c r="F403" s="21"/>
      <c r="G403" s="21"/>
    </row>
    <row r="404" customFormat="false" ht="15" hidden="true" customHeight="true" outlineLevel="1" collapsed="false">
      <c r="A404" s="49" t="n">
        <f aca="false">A$373</f>
        <v>45362</v>
      </c>
      <c r="B404" s="22"/>
      <c r="C404" s="36"/>
      <c r="D404" s="36"/>
      <c r="E404" s="36"/>
      <c r="F404" s="21"/>
      <c r="G404" s="21"/>
    </row>
    <row r="405" customFormat="false" ht="15" hidden="true" customHeight="true" outlineLevel="1" collapsed="false">
      <c r="A405" s="49" t="n">
        <f aca="false">A$373</f>
        <v>45362</v>
      </c>
      <c r="B405" s="22"/>
      <c r="C405" s="36"/>
      <c r="D405" s="36"/>
      <c r="E405" s="36"/>
      <c r="F405" s="21"/>
      <c r="G405" s="21"/>
    </row>
    <row r="406" customFormat="false" ht="15" hidden="true" customHeight="true" outlineLevel="1" collapsed="false">
      <c r="A406" s="49" t="n">
        <f aca="false">A$373</f>
        <v>45362</v>
      </c>
      <c r="B406" s="22"/>
      <c r="C406" s="36"/>
      <c r="D406" s="36"/>
      <c r="E406" s="36"/>
      <c r="F406" s="21"/>
      <c r="G406" s="21"/>
    </row>
    <row r="407" customFormat="false" ht="15.75" hidden="true" customHeight="true" outlineLevel="1" collapsed="false">
      <c r="A407" s="51" t="n">
        <f aca="false">A373</f>
        <v>45362</v>
      </c>
      <c r="B407" s="27"/>
      <c r="C407" s="52"/>
      <c r="D407" s="52"/>
      <c r="E407" s="52"/>
      <c r="F407" s="53"/>
      <c r="G407" s="53"/>
    </row>
    <row r="408" customFormat="false" ht="15" hidden="true" customHeight="true" outlineLevel="1" collapsed="false">
      <c r="A408" s="13" t="n">
        <f aca="false">A373</f>
        <v>45362</v>
      </c>
      <c r="B408" s="41"/>
      <c r="C408" s="15" t="s">
        <v>47</v>
      </c>
      <c r="D408" s="16" t="s">
        <v>16</v>
      </c>
      <c r="E408" s="16" t="s">
        <v>16</v>
      </c>
      <c r="F408" s="16"/>
      <c r="G408" s="34"/>
    </row>
    <row r="409" customFormat="false" ht="15.75" hidden="true" customHeight="true" outlineLevel="1" collapsed="false">
      <c r="A409" s="26"/>
      <c r="B409" s="42"/>
      <c r="C409" s="28"/>
      <c r="D409" s="29" t="s">
        <v>23</v>
      </c>
      <c r="E409" s="29" t="s">
        <v>23</v>
      </c>
      <c r="F409" s="29"/>
      <c r="G409" s="30"/>
    </row>
    <row r="410" customFormat="false" ht="15.75" hidden="false" customHeight="false" outlineLevel="0" collapsed="false">
      <c r="A410" s="9" t="n">
        <f aca="false">A373+1</f>
        <v>45363</v>
      </c>
      <c r="B410" s="43"/>
      <c r="C410" s="43"/>
      <c r="D410" s="11" t="n">
        <f aca="false">A410</f>
        <v>45363</v>
      </c>
      <c r="E410" s="43"/>
      <c r="F410" s="43"/>
      <c r="G410" s="12" t="str">
        <f aca="false">IF(WEEKDAY(A410)=2,"понедельник",IF(WEEKDAY(A410)=3,"вторник",IF(WEEKDAY(A410)=4,"среда",IF(WEEKDAY(A410)=5,"четверг",IF(WEEKDAY(A410)=6,"пятница",IF(WEEKDAY(A410)=7,"суббота","воскресенье"))))))</f>
        <v>вторник</v>
      </c>
    </row>
    <row r="411" customFormat="false" ht="15" hidden="true" customHeight="true" outlineLevel="1" collapsed="false">
      <c r="A411" s="13" t="n">
        <f aca="false">A410</f>
        <v>45363</v>
      </c>
      <c r="B411" s="44" t="n">
        <f aca="false">B374+SUM(B376:B382)-SUM(B383:B407)-SUM(B408:B409)</f>
        <v>4270</v>
      </c>
      <c r="C411" s="15" t="s">
        <v>12</v>
      </c>
      <c r="D411" s="15" t="s">
        <v>13</v>
      </c>
      <c r="E411" s="16" t="s">
        <v>14</v>
      </c>
      <c r="F411" s="15" t="s">
        <v>15</v>
      </c>
      <c r="G411" s="17"/>
    </row>
    <row r="412" customFormat="false" ht="15" hidden="true" customHeight="true" outlineLevel="1" collapsed="false">
      <c r="A412" s="18"/>
      <c r="B412" s="45" t="n">
        <f aca="false">B375-B379+B408</f>
        <v>0</v>
      </c>
      <c r="C412" s="20"/>
      <c r="D412" s="20"/>
      <c r="E412" s="21" t="s">
        <v>16</v>
      </c>
      <c r="F412" s="20"/>
      <c r="G412" s="17"/>
    </row>
    <row r="413" customFormat="false" ht="15" hidden="true" customHeight="true" outlineLevel="1" collapsed="false">
      <c r="A413" s="18"/>
      <c r="B413" s="22" t="n">
        <v>29500</v>
      </c>
      <c r="C413" s="23" t="s">
        <v>17</v>
      </c>
      <c r="D413" s="23" t="s">
        <v>18</v>
      </c>
      <c r="E413" s="21" t="s">
        <v>19</v>
      </c>
      <c r="F413" s="21" t="s">
        <v>18</v>
      </c>
      <c r="G413" s="24"/>
    </row>
    <row r="414" customFormat="false" ht="15" hidden="true" customHeight="true" outlineLevel="1" collapsed="false">
      <c r="A414" s="18"/>
      <c r="B414" s="22" t="n">
        <v>1600</v>
      </c>
      <c r="C414" s="25"/>
      <c r="D414" s="20"/>
      <c r="E414" s="21" t="s">
        <v>20</v>
      </c>
      <c r="F414" s="21" t="s">
        <v>21</v>
      </c>
      <c r="G414" s="24"/>
    </row>
    <row r="415" customFormat="false" ht="15" hidden="true" customHeight="true" outlineLevel="1" collapsed="false">
      <c r="A415" s="18"/>
      <c r="B415" s="22"/>
      <c r="C415" s="25"/>
      <c r="D415" s="21" t="s">
        <v>22</v>
      </c>
      <c r="E415" s="21" t="s">
        <v>19</v>
      </c>
      <c r="F415" s="21"/>
      <c r="G415" s="24"/>
    </row>
    <row r="416" customFormat="false" ht="15" hidden="true" customHeight="true" outlineLevel="1" collapsed="false">
      <c r="A416" s="18"/>
      <c r="B416" s="22"/>
      <c r="C416" s="25"/>
      <c r="D416" s="21" t="s">
        <v>16</v>
      </c>
      <c r="E416" s="21" t="s">
        <v>16</v>
      </c>
      <c r="F416" s="21"/>
      <c r="G416" s="24"/>
    </row>
    <row r="417" customFormat="false" ht="15" hidden="true" customHeight="true" outlineLevel="1" collapsed="false">
      <c r="A417" s="18"/>
      <c r="B417" s="22" t="n">
        <v>74640</v>
      </c>
      <c r="C417" s="25"/>
      <c r="D417" s="23" t="s">
        <v>23</v>
      </c>
      <c r="E417" s="21" t="s">
        <v>23</v>
      </c>
      <c r="F417" s="21"/>
      <c r="G417" s="24"/>
    </row>
    <row r="418" customFormat="false" ht="15" hidden="true" customHeight="true" outlineLevel="1" collapsed="false">
      <c r="A418" s="18"/>
      <c r="B418" s="22"/>
      <c r="C418" s="25"/>
      <c r="D418" s="25"/>
      <c r="E418" s="21" t="s">
        <v>23</v>
      </c>
      <c r="F418" s="21"/>
      <c r="G418" s="24"/>
    </row>
    <row r="419" customFormat="false" ht="15.75" hidden="true" customHeight="true" outlineLevel="1" collapsed="false">
      <c r="A419" s="26"/>
      <c r="B419" s="27"/>
      <c r="C419" s="28"/>
      <c r="D419" s="28"/>
      <c r="E419" s="29" t="s">
        <v>23</v>
      </c>
      <c r="F419" s="29"/>
      <c r="G419" s="30"/>
    </row>
    <row r="420" customFormat="false" ht="15" hidden="true" customHeight="true" outlineLevel="1" collapsed="false">
      <c r="A420" s="46" t="n">
        <f aca="false">A410</f>
        <v>45363</v>
      </c>
      <c r="B420" s="32" t="n">
        <v>74640</v>
      </c>
      <c r="C420" s="47" t="s">
        <v>30</v>
      </c>
      <c r="D420" s="47" t="s">
        <v>31</v>
      </c>
      <c r="E420" s="47" t="s">
        <v>32</v>
      </c>
      <c r="F420" s="48"/>
      <c r="G420" s="48"/>
    </row>
    <row r="421" customFormat="false" ht="15" hidden="true" customHeight="true" outlineLevel="1" collapsed="false">
      <c r="A421" s="49" t="n">
        <f aca="false">A$410</f>
        <v>45363</v>
      </c>
      <c r="B421" s="22" t="n">
        <v>900</v>
      </c>
      <c r="C421" s="36" t="s">
        <v>64</v>
      </c>
      <c r="D421" s="36" t="s">
        <v>65</v>
      </c>
      <c r="E421" s="36" t="s">
        <v>103</v>
      </c>
      <c r="F421" s="21" t="s">
        <v>104</v>
      </c>
      <c r="G421" s="21"/>
    </row>
    <row r="422" customFormat="false" ht="15" hidden="true" customHeight="true" outlineLevel="1" collapsed="false">
      <c r="A422" s="49" t="n">
        <f aca="false">A$410</f>
        <v>45363</v>
      </c>
      <c r="B422" s="22" t="n">
        <v>495</v>
      </c>
      <c r="C422" s="36" t="s">
        <v>64</v>
      </c>
      <c r="D422" s="36" t="s">
        <v>65</v>
      </c>
      <c r="E422" s="36" t="s">
        <v>66</v>
      </c>
      <c r="F422" s="21"/>
      <c r="G422" s="21"/>
    </row>
    <row r="423" customFormat="false" ht="15" hidden="true" customHeight="true" outlineLevel="1" collapsed="false">
      <c r="A423" s="49" t="n">
        <f aca="false">A$410</f>
        <v>45363</v>
      </c>
      <c r="B423" s="22"/>
      <c r="C423" s="36"/>
      <c r="D423" s="36"/>
      <c r="E423" s="36"/>
      <c r="F423" s="21"/>
      <c r="G423" s="21"/>
    </row>
    <row r="424" customFormat="false" ht="15" hidden="true" customHeight="true" outlineLevel="1" collapsed="false">
      <c r="A424" s="49" t="n">
        <f aca="false">A$410</f>
        <v>45363</v>
      </c>
      <c r="B424" s="22"/>
      <c r="C424" s="36"/>
      <c r="D424" s="36"/>
      <c r="E424" s="36"/>
      <c r="F424" s="21"/>
      <c r="G424" s="21"/>
    </row>
    <row r="425" customFormat="false" ht="15" hidden="true" customHeight="true" outlineLevel="1" collapsed="false">
      <c r="A425" s="49" t="n">
        <f aca="false">A$410</f>
        <v>45363</v>
      </c>
      <c r="B425" s="22"/>
      <c r="C425" s="36"/>
      <c r="D425" s="36"/>
      <c r="E425" s="36"/>
      <c r="F425" s="21"/>
      <c r="G425" s="21"/>
    </row>
    <row r="426" customFormat="false" ht="15" hidden="true" customHeight="true" outlineLevel="1" collapsed="false">
      <c r="A426" s="49" t="n">
        <f aca="false">A$410</f>
        <v>45363</v>
      </c>
      <c r="B426" s="22"/>
      <c r="C426" s="36"/>
      <c r="D426" s="36"/>
      <c r="E426" s="36"/>
      <c r="F426" s="21"/>
      <c r="G426" s="21"/>
    </row>
    <row r="427" customFormat="false" ht="15" hidden="true" customHeight="true" outlineLevel="1" collapsed="false">
      <c r="A427" s="49" t="n">
        <f aca="false">A$410</f>
        <v>45363</v>
      </c>
      <c r="B427" s="22"/>
      <c r="C427" s="36"/>
      <c r="D427" s="36"/>
      <c r="E427" s="36"/>
      <c r="F427" s="21"/>
      <c r="G427" s="21"/>
    </row>
    <row r="428" customFormat="false" ht="15" hidden="true" customHeight="true" outlineLevel="1" collapsed="false">
      <c r="A428" s="49" t="n">
        <f aca="false">A$410</f>
        <v>45363</v>
      </c>
      <c r="B428" s="22"/>
      <c r="C428" s="36"/>
      <c r="D428" s="36"/>
      <c r="E428" s="36"/>
      <c r="F428" s="21"/>
      <c r="G428" s="21"/>
    </row>
    <row r="429" customFormat="false" ht="15" hidden="true" customHeight="true" outlineLevel="1" collapsed="false">
      <c r="A429" s="49" t="n">
        <f aca="false">A$410</f>
        <v>45363</v>
      </c>
      <c r="B429" s="22"/>
      <c r="C429" s="36"/>
      <c r="D429" s="36"/>
      <c r="E429" s="36"/>
      <c r="F429" s="21"/>
      <c r="G429" s="21"/>
    </row>
    <row r="430" customFormat="false" ht="15" hidden="true" customHeight="true" outlineLevel="1" collapsed="false">
      <c r="A430" s="49" t="n">
        <f aca="false">A$410</f>
        <v>45363</v>
      </c>
      <c r="B430" s="22"/>
      <c r="C430" s="36"/>
      <c r="D430" s="36"/>
      <c r="E430" s="36"/>
      <c r="F430" s="21"/>
      <c r="G430" s="21"/>
    </row>
    <row r="431" customFormat="false" ht="15" hidden="true" customHeight="true" outlineLevel="1" collapsed="false">
      <c r="A431" s="49" t="n">
        <f aca="false">A$410</f>
        <v>45363</v>
      </c>
      <c r="B431" s="22"/>
      <c r="C431" s="36"/>
      <c r="D431" s="36"/>
      <c r="E431" s="36"/>
      <c r="F431" s="21"/>
      <c r="G431" s="21"/>
    </row>
    <row r="432" customFormat="false" ht="15" hidden="true" customHeight="true" outlineLevel="1" collapsed="false">
      <c r="A432" s="49" t="n">
        <f aca="false">A$410</f>
        <v>45363</v>
      </c>
      <c r="B432" s="22"/>
      <c r="C432" s="36"/>
      <c r="D432" s="36"/>
      <c r="E432" s="36"/>
      <c r="F432" s="21"/>
      <c r="G432" s="21"/>
    </row>
    <row r="433" customFormat="false" ht="15" hidden="true" customHeight="true" outlineLevel="1" collapsed="false">
      <c r="A433" s="49" t="n">
        <f aca="false">A$410</f>
        <v>45363</v>
      </c>
      <c r="B433" s="22"/>
      <c r="C433" s="36"/>
      <c r="D433" s="36"/>
      <c r="E433" s="36"/>
      <c r="F433" s="21"/>
      <c r="G433" s="21"/>
    </row>
    <row r="434" customFormat="false" ht="15" hidden="true" customHeight="true" outlineLevel="1" collapsed="false">
      <c r="A434" s="49" t="n">
        <f aca="false">A$410</f>
        <v>45363</v>
      </c>
      <c r="B434" s="22"/>
      <c r="C434" s="36"/>
      <c r="D434" s="36"/>
      <c r="E434" s="36"/>
      <c r="F434" s="21"/>
      <c r="G434" s="21"/>
    </row>
    <row r="435" customFormat="false" ht="15" hidden="true" customHeight="true" outlineLevel="1" collapsed="false">
      <c r="A435" s="49" t="n">
        <f aca="false">A$410</f>
        <v>45363</v>
      </c>
      <c r="B435" s="22"/>
      <c r="C435" s="36"/>
      <c r="D435" s="36"/>
      <c r="E435" s="36"/>
      <c r="F435" s="21"/>
      <c r="G435" s="21"/>
    </row>
    <row r="436" customFormat="false" ht="15" hidden="true" customHeight="true" outlineLevel="1" collapsed="false">
      <c r="A436" s="49" t="n">
        <f aca="false">A$410</f>
        <v>45363</v>
      </c>
      <c r="B436" s="22"/>
      <c r="C436" s="36"/>
      <c r="D436" s="36"/>
      <c r="E436" s="36"/>
      <c r="F436" s="21"/>
      <c r="G436" s="21"/>
    </row>
    <row r="437" customFormat="false" ht="15" hidden="true" customHeight="true" outlineLevel="1" collapsed="false">
      <c r="A437" s="49" t="n">
        <f aca="false">A$410</f>
        <v>45363</v>
      </c>
      <c r="B437" s="22"/>
      <c r="C437" s="36"/>
      <c r="D437" s="36"/>
      <c r="E437" s="36"/>
      <c r="F437" s="21"/>
      <c r="G437" s="21"/>
    </row>
    <row r="438" customFormat="false" ht="15" hidden="true" customHeight="true" outlineLevel="1" collapsed="false">
      <c r="A438" s="49" t="n">
        <f aca="false">A$410</f>
        <v>45363</v>
      </c>
      <c r="B438" s="22"/>
      <c r="C438" s="36"/>
      <c r="D438" s="36"/>
      <c r="E438" s="36"/>
      <c r="F438" s="21"/>
      <c r="G438" s="21"/>
    </row>
    <row r="439" customFormat="false" ht="15" hidden="true" customHeight="true" outlineLevel="1" collapsed="false">
      <c r="A439" s="49" t="n">
        <f aca="false">A$410</f>
        <v>45363</v>
      </c>
      <c r="B439" s="22"/>
      <c r="C439" s="36"/>
      <c r="D439" s="36"/>
      <c r="E439" s="36"/>
      <c r="F439" s="21"/>
      <c r="G439" s="21"/>
    </row>
    <row r="440" customFormat="false" ht="15" hidden="true" customHeight="true" outlineLevel="1" collapsed="false">
      <c r="A440" s="49" t="n">
        <f aca="false">A$410</f>
        <v>45363</v>
      </c>
      <c r="B440" s="22"/>
      <c r="C440" s="36"/>
      <c r="D440" s="36"/>
      <c r="E440" s="36"/>
      <c r="F440" s="21"/>
      <c r="G440" s="21"/>
    </row>
    <row r="441" customFormat="false" ht="15" hidden="true" customHeight="true" outlineLevel="1" collapsed="false">
      <c r="A441" s="49" t="n">
        <f aca="false">A$410</f>
        <v>45363</v>
      </c>
      <c r="B441" s="22"/>
      <c r="C441" s="36"/>
      <c r="D441" s="36"/>
      <c r="E441" s="36"/>
      <c r="F441" s="21"/>
      <c r="G441" s="21"/>
    </row>
    <row r="442" customFormat="false" ht="15" hidden="true" customHeight="true" outlineLevel="1" collapsed="false">
      <c r="A442" s="49" t="n">
        <f aca="false">A$410</f>
        <v>45363</v>
      </c>
      <c r="B442" s="22"/>
      <c r="C442" s="36"/>
      <c r="D442" s="36"/>
      <c r="E442" s="36"/>
      <c r="F442" s="21"/>
      <c r="G442" s="21"/>
    </row>
    <row r="443" customFormat="false" ht="15" hidden="true" customHeight="true" outlineLevel="1" collapsed="false">
      <c r="A443" s="49" t="n">
        <f aca="false">A$410</f>
        <v>45363</v>
      </c>
      <c r="B443" s="22"/>
      <c r="C443" s="36"/>
      <c r="D443" s="36"/>
      <c r="E443" s="36"/>
      <c r="F443" s="21"/>
      <c r="G443" s="21"/>
    </row>
    <row r="444" customFormat="false" ht="15.75" hidden="true" customHeight="true" outlineLevel="1" collapsed="false">
      <c r="A444" s="51" t="n">
        <f aca="false">A410</f>
        <v>45363</v>
      </c>
      <c r="B444" s="27"/>
      <c r="C444" s="52"/>
      <c r="D444" s="52"/>
      <c r="E444" s="52"/>
      <c r="F444" s="53"/>
      <c r="G444" s="53"/>
    </row>
    <row r="445" customFormat="false" ht="15" hidden="true" customHeight="true" outlineLevel="1" collapsed="false">
      <c r="A445" s="13" t="n">
        <f aca="false">A410</f>
        <v>45363</v>
      </c>
      <c r="B445" s="41"/>
      <c r="C445" s="15" t="s">
        <v>47</v>
      </c>
      <c r="D445" s="16" t="s">
        <v>16</v>
      </c>
      <c r="E445" s="16" t="s">
        <v>16</v>
      </c>
      <c r="F445" s="16"/>
      <c r="G445" s="34"/>
    </row>
    <row r="446" customFormat="false" ht="15.75" hidden="true" customHeight="true" outlineLevel="1" collapsed="false">
      <c r="A446" s="26"/>
      <c r="B446" s="42"/>
      <c r="C446" s="28"/>
      <c r="D446" s="29" t="s">
        <v>23</v>
      </c>
      <c r="E446" s="29" t="s">
        <v>23</v>
      </c>
      <c r="F446" s="29"/>
      <c r="G446" s="30"/>
    </row>
    <row r="447" customFormat="false" ht="15.75" hidden="false" customHeight="false" outlineLevel="0" collapsed="false">
      <c r="A447" s="9" t="n">
        <f aca="false">A410+1</f>
        <v>45364</v>
      </c>
      <c r="B447" s="43"/>
      <c r="C447" s="43"/>
      <c r="D447" s="11" t="n">
        <f aca="false">A447</f>
        <v>45364</v>
      </c>
      <c r="E447" s="43"/>
      <c r="F447" s="43"/>
      <c r="G447" s="12" t="str">
        <f aca="false">IF(WEEKDAY(A447)=2,"понедельник",IF(WEEKDAY(A447)=3,"вторник",IF(WEEKDAY(A447)=4,"среда",IF(WEEKDAY(A447)=5,"четверг",IF(WEEKDAY(A447)=6,"пятница",IF(WEEKDAY(A447)=7,"суббота","воскресенье"))))))</f>
        <v>среда</v>
      </c>
    </row>
    <row r="448" customFormat="false" ht="15" hidden="true" customHeight="true" outlineLevel="1" collapsed="false">
      <c r="A448" s="13" t="n">
        <f aca="false">A447</f>
        <v>45364</v>
      </c>
      <c r="B448" s="44" t="n">
        <f aca="false">B411+SUM(B413:B419)-SUM(B420:B444)-SUM(B445:B446)</f>
        <v>33975</v>
      </c>
      <c r="C448" s="15" t="s">
        <v>12</v>
      </c>
      <c r="D448" s="15" t="s">
        <v>13</v>
      </c>
      <c r="E448" s="16" t="s">
        <v>14</v>
      </c>
      <c r="F448" s="15" t="s">
        <v>15</v>
      </c>
      <c r="G448" s="17"/>
    </row>
    <row r="449" customFormat="false" ht="15" hidden="true" customHeight="true" outlineLevel="1" collapsed="false">
      <c r="A449" s="18"/>
      <c r="B449" s="45" t="n">
        <f aca="false">B412-B416+B445</f>
        <v>0</v>
      </c>
      <c r="C449" s="20"/>
      <c r="D449" s="20"/>
      <c r="E449" s="21" t="s">
        <v>16</v>
      </c>
      <c r="F449" s="20"/>
      <c r="G449" s="17"/>
    </row>
    <row r="450" customFormat="false" ht="15" hidden="true" customHeight="true" outlineLevel="1" collapsed="false">
      <c r="A450" s="18"/>
      <c r="B450" s="22" t="n">
        <f aca="false">15000+10000</f>
        <v>25000</v>
      </c>
      <c r="C450" s="23" t="s">
        <v>17</v>
      </c>
      <c r="D450" s="23" t="s">
        <v>18</v>
      </c>
      <c r="E450" s="21" t="s">
        <v>19</v>
      </c>
      <c r="F450" s="21" t="s">
        <v>18</v>
      </c>
      <c r="G450" s="24"/>
    </row>
    <row r="451" customFormat="false" ht="15" hidden="true" customHeight="true" outlineLevel="1" collapsed="false">
      <c r="A451" s="18"/>
      <c r="B451" s="22" t="n">
        <v>16600</v>
      </c>
      <c r="C451" s="25"/>
      <c r="D451" s="20"/>
      <c r="E451" s="21" t="s">
        <v>20</v>
      </c>
      <c r="F451" s="21" t="s">
        <v>21</v>
      </c>
      <c r="G451" s="24"/>
    </row>
    <row r="452" customFormat="false" ht="15" hidden="true" customHeight="true" outlineLevel="1" collapsed="false">
      <c r="A452" s="18"/>
      <c r="B452" s="22" t="n">
        <v>30000</v>
      </c>
      <c r="C452" s="25"/>
      <c r="D452" s="21" t="s">
        <v>22</v>
      </c>
      <c r="E452" s="21" t="s">
        <v>19</v>
      </c>
      <c r="F452" s="21"/>
      <c r="G452" s="24"/>
    </row>
    <row r="453" customFormat="false" ht="15" hidden="true" customHeight="true" outlineLevel="1" collapsed="false">
      <c r="A453" s="18"/>
      <c r="B453" s="22"/>
      <c r="C453" s="25"/>
      <c r="D453" s="21" t="s">
        <v>16</v>
      </c>
      <c r="E453" s="21" t="s">
        <v>16</v>
      </c>
      <c r="F453" s="21"/>
      <c r="G453" s="24"/>
    </row>
    <row r="454" customFormat="false" ht="15" hidden="true" customHeight="true" outlineLevel="1" collapsed="false">
      <c r="A454" s="18"/>
      <c r="B454" s="22" t="n">
        <v>50000</v>
      </c>
      <c r="C454" s="25"/>
      <c r="D454" s="23" t="s">
        <v>23</v>
      </c>
      <c r="E454" s="21" t="s">
        <v>23</v>
      </c>
      <c r="F454" s="21"/>
      <c r="G454" s="24"/>
    </row>
    <row r="455" customFormat="false" ht="15" hidden="true" customHeight="true" outlineLevel="1" collapsed="false">
      <c r="A455" s="18"/>
      <c r="B455" s="22"/>
      <c r="C455" s="25"/>
      <c r="D455" s="25"/>
      <c r="E455" s="21" t="s">
        <v>23</v>
      </c>
      <c r="F455" s="21"/>
      <c r="G455" s="24"/>
    </row>
    <row r="456" customFormat="false" ht="15.75" hidden="true" customHeight="true" outlineLevel="1" collapsed="false">
      <c r="A456" s="26"/>
      <c r="B456" s="27"/>
      <c r="C456" s="28"/>
      <c r="D456" s="28"/>
      <c r="E456" s="29" t="s">
        <v>23</v>
      </c>
      <c r="F456" s="29"/>
      <c r="G456" s="30"/>
    </row>
    <row r="457" customFormat="false" ht="15" hidden="true" customHeight="true" outlineLevel="1" collapsed="false">
      <c r="A457" s="46" t="n">
        <f aca="false">A447</f>
        <v>45364</v>
      </c>
      <c r="B457" s="32" t="n">
        <v>100000</v>
      </c>
      <c r="C457" s="47" t="s">
        <v>105</v>
      </c>
      <c r="D457" s="47" t="s">
        <v>106</v>
      </c>
      <c r="E457" s="47" t="s">
        <v>107</v>
      </c>
      <c r="F457" s="48" t="s">
        <v>108</v>
      </c>
      <c r="G457" s="48"/>
    </row>
    <row r="458" customFormat="false" ht="15" hidden="true" customHeight="true" outlineLevel="1" collapsed="false">
      <c r="A458" s="50" t="n">
        <f aca="false">A$447</f>
        <v>45364</v>
      </c>
      <c r="B458" s="22" t="n">
        <v>10000</v>
      </c>
      <c r="C458" s="36" t="s">
        <v>24</v>
      </c>
      <c r="D458" s="36" t="s">
        <v>33</v>
      </c>
      <c r="E458" s="36" t="s">
        <v>109</v>
      </c>
      <c r="F458" s="21"/>
      <c r="G458" s="21"/>
    </row>
    <row r="459" customFormat="false" ht="15" hidden="true" customHeight="true" outlineLevel="1" collapsed="false">
      <c r="A459" s="50" t="n">
        <f aca="false">A$447</f>
        <v>45364</v>
      </c>
      <c r="B459" s="22" t="n">
        <v>5000</v>
      </c>
      <c r="C459" s="36" t="s">
        <v>24</v>
      </c>
      <c r="D459" s="36" t="s">
        <v>25</v>
      </c>
      <c r="E459" s="36" t="s">
        <v>101</v>
      </c>
      <c r="F459" s="21"/>
      <c r="G459" s="21"/>
    </row>
    <row r="460" customFormat="false" ht="15" hidden="true" customHeight="true" outlineLevel="1" collapsed="false">
      <c r="A460" s="49" t="n">
        <f aca="false">A$447</f>
        <v>45364</v>
      </c>
      <c r="B460" s="22" t="n">
        <v>1000</v>
      </c>
      <c r="C460" s="36" t="s">
        <v>52</v>
      </c>
      <c r="D460" s="36" t="s">
        <v>53</v>
      </c>
      <c r="E460" s="36" t="s">
        <v>54</v>
      </c>
      <c r="F460" s="21"/>
      <c r="G460" s="21"/>
    </row>
    <row r="461" customFormat="false" ht="15" hidden="true" customHeight="true" outlineLevel="1" collapsed="false">
      <c r="A461" s="49" t="n">
        <f aca="false">A$447</f>
        <v>45364</v>
      </c>
      <c r="B461" s="22" t="n">
        <v>2000</v>
      </c>
      <c r="C461" s="36" t="s">
        <v>110</v>
      </c>
      <c r="D461" s="36" t="s">
        <v>111</v>
      </c>
      <c r="E461" s="36" t="s">
        <v>73</v>
      </c>
      <c r="F461" s="21" t="s">
        <v>112</v>
      </c>
      <c r="G461" s="21"/>
    </row>
    <row r="462" customFormat="false" ht="15" hidden="true" customHeight="true" outlineLevel="1" collapsed="false">
      <c r="A462" s="49" t="n">
        <f aca="false">A$447</f>
        <v>45364</v>
      </c>
      <c r="B462" s="22" t="n">
        <v>6000</v>
      </c>
      <c r="C462" s="36" t="s">
        <v>113</v>
      </c>
      <c r="D462" s="36" t="s">
        <v>114</v>
      </c>
      <c r="E462" s="36" t="s">
        <v>73</v>
      </c>
      <c r="F462" s="21" t="s">
        <v>115</v>
      </c>
      <c r="G462" s="21"/>
    </row>
    <row r="463" customFormat="false" ht="15" hidden="true" customHeight="true" outlineLevel="1" collapsed="false">
      <c r="A463" s="49" t="n">
        <f aca="false">A$447</f>
        <v>45364</v>
      </c>
      <c r="B463" s="22"/>
      <c r="C463" s="36"/>
      <c r="D463" s="36"/>
      <c r="E463" s="36"/>
      <c r="F463" s="21"/>
      <c r="G463" s="21"/>
    </row>
    <row r="464" customFormat="false" ht="15" hidden="true" customHeight="true" outlineLevel="1" collapsed="false">
      <c r="A464" s="49" t="n">
        <f aca="false">A$447</f>
        <v>45364</v>
      </c>
      <c r="B464" s="22"/>
      <c r="C464" s="36"/>
      <c r="D464" s="36"/>
      <c r="E464" s="36"/>
      <c r="F464" s="21"/>
      <c r="G464" s="21"/>
    </row>
    <row r="465" customFormat="false" ht="15" hidden="true" customHeight="true" outlineLevel="1" collapsed="false">
      <c r="A465" s="49" t="n">
        <f aca="false">A$447</f>
        <v>45364</v>
      </c>
      <c r="B465" s="22"/>
      <c r="C465" s="36"/>
      <c r="D465" s="36"/>
      <c r="E465" s="36"/>
      <c r="F465" s="21"/>
      <c r="G465" s="21"/>
    </row>
    <row r="466" customFormat="false" ht="15" hidden="true" customHeight="true" outlineLevel="1" collapsed="false">
      <c r="A466" s="49" t="n">
        <f aca="false">A$447</f>
        <v>45364</v>
      </c>
      <c r="B466" s="22"/>
      <c r="C466" s="36"/>
      <c r="D466" s="36"/>
      <c r="E466" s="36"/>
      <c r="F466" s="21"/>
      <c r="G466" s="21"/>
    </row>
    <row r="467" customFormat="false" ht="15" hidden="true" customHeight="true" outlineLevel="1" collapsed="false">
      <c r="A467" s="49" t="n">
        <f aca="false">A$447</f>
        <v>45364</v>
      </c>
      <c r="B467" s="22"/>
      <c r="C467" s="36"/>
      <c r="D467" s="36"/>
      <c r="E467" s="36"/>
      <c r="F467" s="21"/>
      <c r="G467" s="21"/>
    </row>
    <row r="468" customFormat="false" ht="15" hidden="true" customHeight="true" outlineLevel="1" collapsed="false">
      <c r="A468" s="49" t="n">
        <f aca="false">A$447</f>
        <v>45364</v>
      </c>
      <c r="B468" s="22"/>
      <c r="C468" s="36"/>
      <c r="D468" s="36"/>
      <c r="E468" s="36"/>
      <c r="F468" s="21"/>
      <c r="G468" s="21"/>
    </row>
    <row r="469" customFormat="false" ht="15" hidden="true" customHeight="true" outlineLevel="1" collapsed="false">
      <c r="A469" s="49" t="n">
        <f aca="false">A$447</f>
        <v>45364</v>
      </c>
      <c r="B469" s="22"/>
      <c r="C469" s="36"/>
      <c r="D469" s="36"/>
      <c r="E469" s="36"/>
      <c r="F469" s="21"/>
      <c r="G469" s="21"/>
    </row>
    <row r="470" customFormat="false" ht="15" hidden="true" customHeight="true" outlineLevel="1" collapsed="false">
      <c r="A470" s="49" t="n">
        <f aca="false">A$447</f>
        <v>45364</v>
      </c>
      <c r="B470" s="22"/>
      <c r="C470" s="36"/>
      <c r="D470" s="36"/>
      <c r="E470" s="36"/>
      <c r="F470" s="21"/>
      <c r="G470" s="21"/>
    </row>
    <row r="471" customFormat="false" ht="15" hidden="true" customHeight="true" outlineLevel="1" collapsed="false">
      <c r="A471" s="49" t="n">
        <f aca="false">A$447</f>
        <v>45364</v>
      </c>
      <c r="B471" s="22"/>
      <c r="C471" s="36"/>
      <c r="D471" s="36"/>
      <c r="E471" s="36"/>
      <c r="F471" s="21"/>
      <c r="G471" s="21"/>
    </row>
    <row r="472" customFormat="false" ht="15" hidden="true" customHeight="true" outlineLevel="1" collapsed="false">
      <c r="A472" s="49" t="n">
        <f aca="false">A$447</f>
        <v>45364</v>
      </c>
      <c r="B472" s="22"/>
      <c r="C472" s="36"/>
      <c r="D472" s="36"/>
      <c r="E472" s="36"/>
      <c r="F472" s="21"/>
      <c r="G472" s="21"/>
    </row>
    <row r="473" customFormat="false" ht="15" hidden="true" customHeight="true" outlineLevel="1" collapsed="false">
      <c r="A473" s="49" t="n">
        <f aca="false">A$447</f>
        <v>45364</v>
      </c>
      <c r="B473" s="22"/>
      <c r="C473" s="36"/>
      <c r="D473" s="36"/>
      <c r="E473" s="36"/>
      <c r="F473" s="21"/>
      <c r="G473" s="21"/>
    </row>
    <row r="474" customFormat="false" ht="15" hidden="true" customHeight="true" outlineLevel="1" collapsed="false">
      <c r="A474" s="49" t="n">
        <f aca="false">A$447</f>
        <v>45364</v>
      </c>
      <c r="B474" s="22"/>
      <c r="C474" s="36"/>
      <c r="D474" s="36"/>
      <c r="E474" s="36"/>
      <c r="F474" s="21"/>
      <c r="G474" s="21"/>
    </row>
    <row r="475" customFormat="false" ht="15" hidden="true" customHeight="true" outlineLevel="1" collapsed="false">
      <c r="A475" s="49" t="n">
        <f aca="false">A$447</f>
        <v>45364</v>
      </c>
      <c r="B475" s="22"/>
      <c r="C475" s="36"/>
      <c r="D475" s="36"/>
      <c r="E475" s="36"/>
      <c r="F475" s="21"/>
      <c r="G475" s="21"/>
    </row>
    <row r="476" customFormat="false" ht="15" hidden="true" customHeight="true" outlineLevel="1" collapsed="false">
      <c r="A476" s="49" t="n">
        <f aca="false">A$447</f>
        <v>45364</v>
      </c>
      <c r="B476" s="22"/>
      <c r="C476" s="36"/>
      <c r="D476" s="36"/>
      <c r="E476" s="36"/>
      <c r="F476" s="21"/>
      <c r="G476" s="21"/>
    </row>
    <row r="477" customFormat="false" ht="15" hidden="true" customHeight="true" outlineLevel="1" collapsed="false">
      <c r="A477" s="49" t="n">
        <f aca="false">A$447</f>
        <v>45364</v>
      </c>
      <c r="B477" s="22"/>
      <c r="C477" s="36"/>
      <c r="D477" s="36"/>
      <c r="E477" s="36"/>
      <c r="F477" s="21"/>
      <c r="G477" s="21"/>
    </row>
    <row r="478" customFormat="false" ht="15" hidden="true" customHeight="true" outlineLevel="1" collapsed="false">
      <c r="A478" s="49" t="n">
        <f aca="false">A$447</f>
        <v>45364</v>
      </c>
      <c r="B478" s="22"/>
      <c r="C478" s="36"/>
      <c r="D478" s="36"/>
      <c r="E478" s="36"/>
      <c r="F478" s="21"/>
      <c r="G478" s="21"/>
    </row>
    <row r="479" customFormat="false" ht="15" hidden="true" customHeight="true" outlineLevel="1" collapsed="false">
      <c r="A479" s="49" t="n">
        <f aca="false">A$447</f>
        <v>45364</v>
      </c>
      <c r="B479" s="22"/>
      <c r="C479" s="36"/>
      <c r="D479" s="36"/>
      <c r="E479" s="36"/>
      <c r="F479" s="21"/>
      <c r="G479" s="21"/>
    </row>
    <row r="480" customFormat="false" ht="15" hidden="true" customHeight="true" outlineLevel="1" collapsed="false">
      <c r="A480" s="49" t="n">
        <f aca="false">A$447</f>
        <v>45364</v>
      </c>
      <c r="B480" s="22"/>
      <c r="C480" s="36"/>
      <c r="D480" s="36"/>
      <c r="E480" s="36"/>
      <c r="F480" s="21"/>
      <c r="G480" s="21"/>
    </row>
    <row r="481" customFormat="false" ht="15.75" hidden="true" customHeight="true" outlineLevel="1" collapsed="false">
      <c r="A481" s="51" t="n">
        <f aca="false">A447</f>
        <v>45364</v>
      </c>
      <c r="B481" s="27"/>
      <c r="C481" s="52"/>
      <c r="D481" s="52"/>
      <c r="E481" s="52"/>
      <c r="F481" s="53"/>
      <c r="G481" s="53"/>
    </row>
    <row r="482" customFormat="false" ht="15" hidden="true" customHeight="true" outlineLevel="1" collapsed="false">
      <c r="A482" s="13" t="n">
        <f aca="false">A447</f>
        <v>45364</v>
      </c>
      <c r="B482" s="41"/>
      <c r="C482" s="15" t="s">
        <v>47</v>
      </c>
      <c r="D482" s="16" t="s">
        <v>16</v>
      </c>
      <c r="E482" s="16" t="s">
        <v>16</v>
      </c>
      <c r="F482" s="16"/>
      <c r="G482" s="34"/>
    </row>
    <row r="483" customFormat="false" ht="15.75" hidden="true" customHeight="true" outlineLevel="1" collapsed="false">
      <c r="A483" s="26"/>
      <c r="B483" s="42"/>
      <c r="C483" s="28"/>
      <c r="D483" s="29" t="s">
        <v>23</v>
      </c>
      <c r="E483" s="29" t="s">
        <v>23</v>
      </c>
      <c r="F483" s="29"/>
      <c r="G483" s="30"/>
    </row>
    <row r="484" customFormat="false" ht="15.75" hidden="false" customHeight="false" outlineLevel="0" collapsed="false">
      <c r="A484" s="9" t="n">
        <f aca="false">A447+1</f>
        <v>45365</v>
      </c>
      <c r="B484" s="43"/>
      <c r="C484" s="43"/>
      <c r="D484" s="11" t="n">
        <f aca="false">A484</f>
        <v>45365</v>
      </c>
      <c r="E484" s="43"/>
      <c r="F484" s="43"/>
      <c r="G484" s="12" t="str">
        <f aca="false">IF(WEEKDAY(A484)=2,"понедельник",IF(WEEKDAY(A484)=3,"вторник",IF(WEEKDAY(A484)=4,"среда",IF(WEEKDAY(A484)=5,"четверг",IF(WEEKDAY(A484)=6,"пятница",IF(WEEKDAY(A484)=7,"суббота","воскресенье"))))))</f>
        <v>четверг</v>
      </c>
    </row>
    <row r="485" customFormat="false" ht="15" hidden="true" customHeight="true" outlineLevel="1" collapsed="false">
      <c r="A485" s="13" t="n">
        <f aca="false">A484</f>
        <v>45365</v>
      </c>
      <c r="B485" s="44" t="n">
        <f aca="false">B448+SUM(B450:B456)-SUM(B457:B481)-SUM(B482:B483)</f>
        <v>31575</v>
      </c>
      <c r="C485" s="15" t="s">
        <v>12</v>
      </c>
      <c r="D485" s="15" t="s">
        <v>13</v>
      </c>
      <c r="E485" s="16" t="s">
        <v>14</v>
      </c>
      <c r="F485" s="15" t="s">
        <v>15</v>
      </c>
      <c r="G485" s="17"/>
    </row>
    <row r="486" customFormat="false" ht="15" hidden="true" customHeight="true" outlineLevel="1" collapsed="false">
      <c r="A486" s="18"/>
      <c r="B486" s="45" t="n">
        <f aca="false">B449-B453+B482</f>
        <v>0</v>
      </c>
      <c r="C486" s="20"/>
      <c r="D486" s="20"/>
      <c r="E486" s="21" t="s">
        <v>16</v>
      </c>
      <c r="F486" s="20"/>
      <c r="G486" s="17"/>
    </row>
    <row r="487" customFormat="false" ht="15" hidden="true" customHeight="true" outlineLevel="1" collapsed="false">
      <c r="A487" s="18"/>
      <c r="B487" s="22" t="n">
        <f aca="false">3500+3000+10100</f>
        <v>16600</v>
      </c>
      <c r="C487" s="23" t="s">
        <v>17</v>
      </c>
      <c r="D487" s="23" t="s">
        <v>18</v>
      </c>
      <c r="E487" s="21" t="s">
        <v>19</v>
      </c>
      <c r="F487" s="21" t="s">
        <v>18</v>
      </c>
      <c r="G487" s="24"/>
    </row>
    <row r="488" customFormat="false" ht="15" hidden="true" customHeight="true" outlineLevel="1" collapsed="false">
      <c r="A488" s="18"/>
      <c r="B488" s="22"/>
      <c r="C488" s="25"/>
      <c r="D488" s="20"/>
      <c r="E488" s="21" t="s">
        <v>20</v>
      </c>
      <c r="F488" s="21" t="s">
        <v>21</v>
      </c>
      <c r="G488" s="24"/>
    </row>
    <row r="489" customFormat="false" ht="15" hidden="true" customHeight="true" outlineLevel="1" collapsed="false">
      <c r="A489" s="18"/>
      <c r="B489" s="22" t="n">
        <v>18000</v>
      </c>
      <c r="C489" s="25"/>
      <c r="D489" s="21" t="s">
        <v>22</v>
      </c>
      <c r="E489" s="21" t="s">
        <v>19</v>
      </c>
      <c r="F489" s="21"/>
      <c r="G489" s="24"/>
    </row>
    <row r="490" customFormat="false" ht="15" hidden="true" customHeight="true" outlineLevel="1" collapsed="false">
      <c r="A490" s="18"/>
      <c r="B490" s="22"/>
      <c r="C490" s="25"/>
      <c r="D490" s="21" t="s">
        <v>16</v>
      </c>
      <c r="E490" s="21" t="s">
        <v>16</v>
      </c>
      <c r="F490" s="21"/>
      <c r="G490" s="24"/>
    </row>
    <row r="491" customFormat="false" ht="15" hidden="true" customHeight="true" outlineLevel="1" collapsed="false">
      <c r="A491" s="18"/>
      <c r="B491" s="22" t="n">
        <v>30000</v>
      </c>
      <c r="C491" s="25"/>
      <c r="D491" s="23" t="s">
        <v>23</v>
      </c>
      <c r="E491" s="21" t="s">
        <v>23</v>
      </c>
      <c r="F491" s="21"/>
      <c r="G491" s="24"/>
    </row>
    <row r="492" customFormat="false" ht="15" hidden="true" customHeight="true" outlineLevel="1" collapsed="false">
      <c r="A492" s="18"/>
      <c r="B492" s="22"/>
      <c r="C492" s="25"/>
      <c r="D492" s="25"/>
      <c r="E492" s="21" t="s">
        <v>23</v>
      </c>
      <c r="F492" s="21"/>
      <c r="G492" s="24"/>
    </row>
    <row r="493" customFormat="false" ht="15.75" hidden="true" customHeight="true" outlineLevel="1" collapsed="false">
      <c r="A493" s="26"/>
      <c r="B493" s="27"/>
      <c r="C493" s="28"/>
      <c r="D493" s="28"/>
      <c r="E493" s="29" t="s">
        <v>23</v>
      </c>
      <c r="F493" s="29"/>
      <c r="G493" s="30"/>
    </row>
    <row r="494" customFormat="false" ht="15" hidden="true" customHeight="true" outlineLevel="1" collapsed="false">
      <c r="A494" s="46" t="n">
        <f aca="false">A484</f>
        <v>45365</v>
      </c>
      <c r="B494" s="32" t="n">
        <v>3500</v>
      </c>
      <c r="C494" s="47" t="s">
        <v>80</v>
      </c>
      <c r="D494" s="47" t="s">
        <v>94</v>
      </c>
      <c r="E494" s="47" t="s">
        <v>116</v>
      </c>
      <c r="F494" s="55" t="s">
        <v>117</v>
      </c>
      <c r="G494" s="48"/>
    </row>
    <row r="495" customFormat="false" ht="15" hidden="true" customHeight="true" outlineLevel="1" collapsed="false">
      <c r="A495" s="49" t="n">
        <f aca="false">A$484</f>
        <v>45365</v>
      </c>
      <c r="B495" s="22" t="n">
        <v>3000</v>
      </c>
      <c r="C495" s="36" t="s">
        <v>58</v>
      </c>
      <c r="D495" s="36" t="s">
        <v>118</v>
      </c>
      <c r="E495" s="36" t="s">
        <v>119</v>
      </c>
      <c r="F495" s="21" t="s">
        <v>120</v>
      </c>
      <c r="G495" s="21"/>
    </row>
    <row r="496" customFormat="false" ht="15" hidden="true" customHeight="true" outlineLevel="1" collapsed="false">
      <c r="A496" s="50" t="n">
        <f aca="false">A$484</f>
        <v>45365</v>
      </c>
      <c r="B496" s="22" t="n">
        <v>15000</v>
      </c>
      <c r="C496" s="36" t="s">
        <v>24</v>
      </c>
      <c r="D496" s="36" t="s">
        <v>33</v>
      </c>
      <c r="E496" s="36" t="s">
        <v>28</v>
      </c>
      <c r="F496" s="21"/>
      <c r="G496" s="21"/>
    </row>
    <row r="497" customFormat="false" ht="15" hidden="true" customHeight="true" outlineLevel="1" collapsed="false">
      <c r="A497" s="50" t="n">
        <f aca="false">A$484</f>
        <v>45365</v>
      </c>
      <c r="B497" s="22" t="n">
        <v>20000</v>
      </c>
      <c r="C497" s="36" t="s">
        <v>24</v>
      </c>
      <c r="D497" s="36" t="s">
        <v>33</v>
      </c>
      <c r="E497" s="36" t="s">
        <v>79</v>
      </c>
      <c r="F497" s="21"/>
      <c r="G497" s="21"/>
    </row>
    <row r="498" customFormat="false" ht="15" hidden="true" customHeight="true" outlineLevel="1" collapsed="false">
      <c r="A498" s="50" t="n">
        <f aca="false">A$484</f>
        <v>45365</v>
      </c>
      <c r="B498" s="22" t="n">
        <v>50000</v>
      </c>
      <c r="C498" s="36" t="s">
        <v>24</v>
      </c>
      <c r="D498" s="36" t="s">
        <v>25</v>
      </c>
      <c r="E498" s="36" t="s">
        <v>121</v>
      </c>
      <c r="F498" s="21"/>
      <c r="G498" s="21"/>
    </row>
    <row r="499" customFormat="false" ht="15" hidden="true" customHeight="true" outlineLevel="1" collapsed="false">
      <c r="A499" s="50" t="n">
        <f aca="false">A$484</f>
        <v>45365</v>
      </c>
      <c r="B499" s="22" t="n">
        <v>3000</v>
      </c>
      <c r="C499" s="36" t="s">
        <v>24</v>
      </c>
      <c r="D499" s="36" t="s">
        <v>25</v>
      </c>
      <c r="E499" s="36" t="s">
        <v>101</v>
      </c>
      <c r="F499" s="21"/>
      <c r="G499" s="21"/>
    </row>
    <row r="500" customFormat="false" ht="15" hidden="true" customHeight="true" outlineLevel="1" collapsed="false">
      <c r="A500" s="49" t="n">
        <f aca="false">A$484</f>
        <v>45365</v>
      </c>
      <c r="B500" s="22"/>
      <c r="C500" s="36"/>
      <c r="D500" s="36"/>
      <c r="E500" s="36"/>
      <c r="F500" s="21"/>
      <c r="G500" s="21"/>
    </row>
    <row r="501" customFormat="false" ht="15" hidden="true" customHeight="true" outlineLevel="1" collapsed="false">
      <c r="A501" s="49" t="n">
        <f aca="false">A$484</f>
        <v>45365</v>
      </c>
      <c r="B501" s="22"/>
      <c r="C501" s="36"/>
      <c r="D501" s="36"/>
      <c r="E501" s="36"/>
      <c r="F501" s="21"/>
      <c r="G501" s="21"/>
    </row>
    <row r="502" customFormat="false" ht="15" hidden="true" customHeight="true" outlineLevel="1" collapsed="false">
      <c r="A502" s="49" t="n">
        <f aca="false">A$484</f>
        <v>45365</v>
      </c>
      <c r="B502" s="22"/>
      <c r="C502" s="36"/>
      <c r="D502" s="36"/>
      <c r="E502" s="36"/>
      <c r="F502" s="21"/>
      <c r="G502" s="21"/>
    </row>
    <row r="503" customFormat="false" ht="15" hidden="true" customHeight="true" outlineLevel="1" collapsed="false">
      <c r="A503" s="49" t="n">
        <f aca="false">A$484</f>
        <v>45365</v>
      </c>
      <c r="B503" s="22"/>
      <c r="C503" s="36"/>
      <c r="D503" s="36"/>
      <c r="E503" s="36"/>
      <c r="F503" s="21"/>
      <c r="G503" s="21"/>
    </row>
    <row r="504" customFormat="false" ht="15" hidden="true" customHeight="true" outlineLevel="1" collapsed="false">
      <c r="A504" s="49" t="n">
        <f aca="false">A$484</f>
        <v>45365</v>
      </c>
      <c r="B504" s="22"/>
      <c r="C504" s="36"/>
      <c r="D504" s="36"/>
      <c r="E504" s="36"/>
      <c r="F504" s="21"/>
      <c r="G504" s="21"/>
    </row>
    <row r="505" customFormat="false" ht="15" hidden="true" customHeight="true" outlineLevel="1" collapsed="false">
      <c r="A505" s="49" t="n">
        <f aca="false">A$484</f>
        <v>45365</v>
      </c>
      <c r="B505" s="22"/>
      <c r="C505" s="36"/>
      <c r="D505" s="36"/>
      <c r="E505" s="36"/>
      <c r="F505" s="21"/>
      <c r="G505" s="21"/>
    </row>
    <row r="506" customFormat="false" ht="15" hidden="true" customHeight="true" outlineLevel="1" collapsed="false">
      <c r="A506" s="49" t="n">
        <f aca="false">A$484</f>
        <v>45365</v>
      </c>
      <c r="B506" s="22"/>
      <c r="C506" s="36"/>
      <c r="D506" s="36"/>
      <c r="E506" s="36"/>
      <c r="F506" s="21"/>
      <c r="G506" s="21"/>
    </row>
    <row r="507" customFormat="false" ht="15" hidden="true" customHeight="true" outlineLevel="1" collapsed="false">
      <c r="A507" s="49" t="n">
        <f aca="false">A$484</f>
        <v>45365</v>
      </c>
      <c r="B507" s="22"/>
      <c r="C507" s="36"/>
      <c r="D507" s="36"/>
      <c r="E507" s="36"/>
      <c r="F507" s="21"/>
      <c r="G507" s="21"/>
    </row>
    <row r="508" customFormat="false" ht="15" hidden="true" customHeight="true" outlineLevel="1" collapsed="false">
      <c r="A508" s="49" t="n">
        <f aca="false">A$484</f>
        <v>45365</v>
      </c>
      <c r="B508" s="22"/>
      <c r="C508" s="36"/>
      <c r="D508" s="36"/>
      <c r="E508" s="36"/>
      <c r="F508" s="21"/>
      <c r="G508" s="21"/>
    </row>
    <row r="509" customFormat="false" ht="15" hidden="true" customHeight="true" outlineLevel="1" collapsed="false">
      <c r="A509" s="49" t="n">
        <f aca="false">A$484</f>
        <v>45365</v>
      </c>
      <c r="B509" s="22"/>
      <c r="C509" s="36"/>
      <c r="D509" s="36"/>
      <c r="E509" s="36"/>
      <c r="F509" s="21"/>
      <c r="G509" s="21"/>
    </row>
    <row r="510" customFormat="false" ht="15" hidden="true" customHeight="true" outlineLevel="1" collapsed="false">
      <c r="A510" s="49" t="n">
        <f aca="false">A$484</f>
        <v>45365</v>
      </c>
      <c r="B510" s="22"/>
      <c r="C510" s="36"/>
      <c r="D510" s="36"/>
      <c r="E510" s="36"/>
      <c r="F510" s="21"/>
      <c r="G510" s="21"/>
    </row>
    <row r="511" customFormat="false" ht="15" hidden="true" customHeight="true" outlineLevel="1" collapsed="false">
      <c r="A511" s="49" t="n">
        <f aca="false">A$484</f>
        <v>45365</v>
      </c>
      <c r="B511" s="22"/>
      <c r="C511" s="36"/>
      <c r="D511" s="36"/>
      <c r="E511" s="36"/>
      <c r="F511" s="21"/>
      <c r="G511" s="21"/>
    </row>
    <row r="512" customFormat="false" ht="15" hidden="true" customHeight="true" outlineLevel="1" collapsed="false">
      <c r="A512" s="49" t="n">
        <f aca="false">A$484</f>
        <v>45365</v>
      </c>
      <c r="B512" s="22"/>
      <c r="C512" s="36"/>
      <c r="D512" s="36"/>
      <c r="E512" s="36"/>
      <c r="F512" s="21"/>
      <c r="G512" s="21"/>
    </row>
    <row r="513" customFormat="false" ht="15" hidden="true" customHeight="true" outlineLevel="1" collapsed="false">
      <c r="A513" s="49" t="n">
        <f aca="false">A$484</f>
        <v>45365</v>
      </c>
      <c r="B513" s="22"/>
      <c r="C513" s="36"/>
      <c r="D513" s="36"/>
      <c r="E513" s="36"/>
      <c r="F513" s="21"/>
      <c r="G513" s="21"/>
    </row>
    <row r="514" customFormat="false" ht="15" hidden="true" customHeight="true" outlineLevel="1" collapsed="false">
      <c r="A514" s="49" t="n">
        <f aca="false">A$484</f>
        <v>45365</v>
      </c>
      <c r="B514" s="22"/>
      <c r="C514" s="36"/>
      <c r="D514" s="36"/>
      <c r="E514" s="36"/>
      <c r="F514" s="21"/>
      <c r="G514" s="21"/>
    </row>
    <row r="515" customFormat="false" ht="15" hidden="true" customHeight="true" outlineLevel="1" collapsed="false">
      <c r="A515" s="49" t="n">
        <f aca="false">A$484</f>
        <v>45365</v>
      </c>
      <c r="B515" s="22"/>
      <c r="C515" s="36"/>
      <c r="D515" s="36"/>
      <c r="E515" s="36"/>
      <c r="F515" s="21"/>
      <c r="G515" s="21"/>
    </row>
    <row r="516" customFormat="false" ht="15" hidden="true" customHeight="true" outlineLevel="1" collapsed="false">
      <c r="A516" s="49" t="n">
        <f aca="false">A$484</f>
        <v>45365</v>
      </c>
      <c r="B516" s="22"/>
      <c r="C516" s="36"/>
      <c r="D516" s="36"/>
      <c r="E516" s="36"/>
      <c r="F516" s="21"/>
      <c r="G516" s="21"/>
    </row>
    <row r="517" customFormat="false" ht="15" hidden="true" customHeight="true" outlineLevel="1" collapsed="false">
      <c r="A517" s="49" t="n">
        <f aca="false">A$484</f>
        <v>45365</v>
      </c>
      <c r="B517" s="22"/>
      <c r="C517" s="36"/>
      <c r="D517" s="36"/>
      <c r="E517" s="36"/>
      <c r="F517" s="21"/>
      <c r="G517" s="21"/>
    </row>
    <row r="518" customFormat="false" ht="15.75" hidden="true" customHeight="true" outlineLevel="1" collapsed="false">
      <c r="A518" s="51" t="n">
        <f aca="false">A484</f>
        <v>45365</v>
      </c>
      <c r="B518" s="27"/>
      <c r="C518" s="52"/>
      <c r="D518" s="52"/>
      <c r="E518" s="52"/>
      <c r="F518" s="53"/>
      <c r="G518" s="53"/>
    </row>
    <row r="519" customFormat="false" ht="15" hidden="true" customHeight="true" outlineLevel="1" collapsed="false">
      <c r="A519" s="13" t="n">
        <f aca="false">A484</f>
        <v>45365</v>
      </c>
      <c r="B519" s="41"/>
      <c r="C519" s="15" t="s">
        <v>47</v>
      </c>
      <c r="D519" s="16" t="s">
        <v>16</v>
      </c>
      <c r="E519" s="16" t="s">
        <v>16</v>
      </c>
      <c r="F519" s="16"/>
      <c r="G519" s="34"/>
    </row>
    <row r="520" customFormat="false" ht="15.75" hidden="true" customHeight="true" outlineLevel="1" collapsed="false">
      <c r="A520" s="26"/>
      <c r="B520" s="42"/>
      <c r="C520" s="28"/>
      <c r="D520" s="29" t="s">
        <v>23</v>
      </c>
      <c r="E520" s="29" t="s">
        <v>23</v>
      </c>
      <c r="F520" s="29"/>
      <c r="G520" s="30"/>
    </row>
    <row r="521" customFormat="false" ht="15.75" hidden="false" customHeight="false" outlineLevel="0" collapsed="false">
      <c r="A521" s="9" t="n">
        <f aca="false">A484+1</f>
        <v>45366</v>
      </c>
      <c r="B521" s="43"/>
      <c r="C521" s="43"/>
      <c r="D521" s="11" t="n">
        <f aca="false">A521</f>
        <v>45366</v>
      </c>
      <c r="E521" s="43"/>
      <c r="F521" s="43"/>
      <c r="G521" s="12" t="str">
        <f aca="false">IF(WEEKDAY(A521)=2,"понедельник",IF(WEEKDAY(A521)=3,"вторник",IF(WEEKDAY(A521)=4,"среда",IF(WEEKDAY(A521)=5,"четверг",IF(WEEKDAY(A521)=6,"пятница",IF(WEEKDAY(A521)=7,"суббота","воскресенье"))))))</f>
        <v>пятница</v>
      </c>
    </row>
    <row r="522" customFormat="false" ht="15" hidden="true" customHeight="true" outlineLevel="1" collapsed="false">
      <c r="A522" s="13" t="n">
        <f aca="false">A521</f>
        <v>45366</v>
      </c>
      <c r="B522" s="44" t="n">
        <f aca="false">B485+SUM(B487:B493)-SUM(B494:B518)-SUM(B519:B520)</f>
        <v>1675</v>
      </c>
      <c r="C522" s="15" t="s">
        <v>12</v>
      </c>
      <c r="D522" s="15" t="s">
        <v>13</v>
      </c>
      <c r="E522" s="16" t="s">
        <v>14</v>
      </c>
      <c r="F522" s="15" t="s">
        <v>15</v>
      </c>
      <c r="G522" s="17"/>
    </row>
    <row r="523" customFormat="false" ht="15" hidden="true" customHeight="true" outlineLevel="1" collapsed="false">
      <c r="A523" s="18"/>
      <c r="B523" s="45" t="n">
        <f aca="false">B486-B490+B519</f>
        <v>0</v>
      </c>
      <c r="C523" s="20"/>
      <c r="D523" s="20"/>
      <c r="E523" s="21" t="s">
        <v>16</v>
      </c>
      <c r="F523" s="20"/>
      <c r="G523" s="17"/>
    </row>
    <row r="524" customFormat="false" ht="15" hidden="true" customHeight="true" outlineLevel="1" collapsed="false">
      <c r="A524" s="18"/>
      <c r="B524" s="22" t="n">
        <v>16000</v>
      </c>
      <c r="C524" s="23" t="s">
        <v>17</v>
      </c>
      <c r="D524" s="23" t="s">
        <v>18</v>
      </c>
      <c r="E524" s="21" t="s">
        <v>19</v>
      </c>
      <c r="F524" s="21" t="s">
        <v>18</v>
      </c>
      <c r="G524" s="24"/>
    </row>
    <row r="525" customFormat="false" ht="15" hidden="true" customHeight="true" outlineLevel="1" collapsed="false">
      <c r="A525" s="18"/>
      <c r="B525" s="22" t="n">
        <v>15000</v>
      </c>
      <c r="C525" s="25"/>
      <c r="D525" s="20"/>
      <c r="E525" s="21" t="s">
        <v>20</v>
      </c>
      <c r="F525" s="21" t="s">
        <v>21</v>
      </c>
      <c r="G525" s="24"/>
    </row>
    <row r="526" customFormat="false" ht="15" hidden="true" customHeight="true" outlineLevel="1" collapsed="false">
      <c r="A526" s="18"/>
      <c r="B526" s="22" t="n">
        <v>2000</v>
      </c>
      <c r="C526" s="25"/>
      <c r="D526" s="21" t="s">
        <v>22</v>
      </c>
      <c r="E526" s="21" t="s">
        <v>19</v>
      </c>
      <c r="F526" s="21"/>
      <c r="G526" s="24"/>
    </row>
    <row r="527" customFormat="false" ht="15" hidden="true" customHeight="true" outlineLevel="1" collapsed="false">
      <c r="A527" s="18"/>
      <c r="B527" s="22"/>
      <c r="C527" s="25"/>
      <c r="D527" s="21" t="s">
        <v>16</v>
      </c>
      <c r="E527" s="21" t="s">
        <v>16</v>
      </c>
      <c r="F527" s="21"/>
      <c r="G527" s="24"/>
    </row>
    <row r="528" customFormat="false" ht="15" hidden="true" customHeight="true" outlineLevel="1" collapsed="false">
      <c r="A528" s="18"/>
      <c r="B528" s="22" t="n">
        <v>40000</v>
      </c>
      <c r="C528" s="25"/>
      <c r="D528" s="23" t="s">
        <v>23</v>
      </c>
      <c r="E528" s="21" t="s">
        <v>23</v>
      </c>
      <c r="F528" s="21"/>
      <c r="G528" s="24"/>
    </row>
    <row r="529" customFormat="false" ht="15" hidden="true" customHeight="true" outlineLevel="1" collapsed="false">
      <c r="A529" s="18"/>
      <c r="B529" s="22" t="n">
        <v>45530</v>
      </c>
      <c r="C529" s="25"/>
      <c r="D529" s="25"/>
      <c r="E529" s="21" t="s">
        <v>23</v>
      </c>
      <c r="F529" s="21"/>
      <c r="G529" s="24"/>
    </row>
    <row r="530" customFormat="false" ht="15.75" hidden="true" customHeight="true" outlineLevel="1" collapsed="false">
      <c r="A530" s="26"/>
      <c r="B530" s="27" t="n">
        <v>900</v>
      </c>
      <c r="C530" s="28"/>
      <c r="D530" s="28"/>
      <c r="E530" s="29" t="s">
        <v>23</v>
      </c>
      <c r="F530" s="29" t="s">
        <v>122</v>
      </c>
      <c r="G530" s="30"/>
    </row>
    <row r="531" customFormat="false" ht="15" hidden="true" customHeight="true" outlineLevel="1" collapsed="false">
      <c r="A531" s="46" t="n">
        <f aca="false">A521</f>
        <v>45366</v>
      </c>
      <c r="B531" s="32" t="n">
        <v>45530</v>
      </c>
      <c r="C531" s="47" t="s">
        <v>30</v>
      </c>
      <c r="D531" s="47" t="s">
        <v>31</v>
      </c>
      <c r="E531" s="47" t="s">
        <v>32</v>
      </c>
      <c r="F531" s="48"/>
      <c r="G531" s="48"/>
    </row>
    <row r="532" customFormat="false" ht="15" hidden="true" customHeight="true" outlineLevel="1" collapsed="false">
      <c r="A532" s="50" t="n">
        <f aca="false">A$521</f>
        <v>45366</v>
      </c>
      <c r="B532" s="22" t="n">
        <v>40000</v>
      </c>
      <c r="C532" s="36" t="s">
        <v>24</v>
      </c>
      <c r="D532" s="36" t="s">
        <v>25</v>
      </c>
      <c r="E532" s="36" t="s">
        <v>123</v>
      </c>
      <c r="F532" s="21"/>
      <c r="G532" s="21"/>
    </row>
    <row r="533" customFormat="false" ht="15" hidden="true" customHeight="true" outlineLevel="1" collapsed="false">
      <c r="A533" s="50" t="n">
        <f aca="false">A$521</f>
        <v>45366</v>
      </c>
      <c r="B533" s="22" t="n">
        <v>20000</v>
      </c>
      <c r="C533" s="36" t="s">
        <v>24</v>
      </c>
      <c r="D533" s="36" t="s">
        <v>25</v>
      </c>
      <c r="E533" s="36" t="s">
        <v>124</v>
      </c>
      <c r="F533" s="21"/>
      <c r="G533" s="21"/>
    </row>
    <row r="534" customFormat="false" ht="15" hidden="true" customHeight="true" outlineLevel="1" collapsed="false">
      <c r="A534" s="49" t="n">
        <f aca="false">A$521</f>
        <v>45366</v>
      </c>
      <c r="B534" s="22" t="n">
        <v>2000</v>
      </c>
      <c r="C534" s="36" t="s">
        <v>52</v>
      </c>
      <c r="D534" s="36" t="s">
        <v>98</v>
      </c>
      <c r="E534" s="36" t="s">
        <v>125</v>
      </c>
      <c r="F534" s="21" t="s">
        <v>126</v>
      </c>
      <c r="G534" s="21"/>
    </row>
    <row r="535" customFormat="false" ht="15" hidden="true" customHeight="true" outlineLevel="1" collapsed="false">
      <c r="A535" s="49" t="n">
        <f aca="false">A$521</f>
        <v>45366</v>
      </c>
      <c r="B535" s="22"/>
      <c r="C535" s="36"/>
      <c r="D535" s="36"/>
      <c r="E535" s="36"/>
      <c r="F535" s="21"/>
      <c r="G535" s="21"/>
    </row>
    <row r="536" customFormat="false" ht="15" hidden="true" customHeight="true" outlineLevel="1" collapsed="false">
      <c r="A536" s="49" t="n">
        <f aca="false">A$521</f>
        <v>45366</v>
      </c>
      <c r="B536" s="22"/>
      <c r="C536" s="36"/>
      <c r="D536" s="36"/>
      <c r="E536" s="36"/>
      <c r="F536" s="21"/>
      <c r="G536" s="21"/>
    </row>
    <row r="537" customFormat="false" ht="15" hidden="true" customHeight="true" outlineLevel="1" collapsed="false">
      <c r="A537" s="49" t="n">
        <f aca="false">A$521</f>
        <v>45366</v>
      </c>
      <c r="B537" s="22"/>
      <c r="C537" s="36"/>
      <c r="D537" s="36"/>
      <c r="E537" s="36"/>
      <c r="F537" s="21"/>
      <c r="G537" s="21"/>
    </row>
    <row r="538" customFormat="false" ht="15" hidden="true" customHeight="true" outlineLevel="1" collapsed="false">
      <c r="A538" s="49" t="n">
        <f aca="false">A$521</f>
        <v>45366</v>
      </c>
      <c r="B538" s="22"/>
      <c r="C538" s="36"/>
      <c r="D538" s="36"/>
      <c r="E538" s="36"/>
      <c r="F538" s="21"/>
      <c r="G538" s="21"/>
    </row>
    <row r="539" customFormat="false" ht="15" hidden="true" customHeight="true" outlineLevel="1" collapsed="false">
      <c r="A539" s="49" t="n">
        <f aca="false">A$521</f>
        <v>45366</v>
      </c>
      <c r="B539" s="22"/>
      <c r="C539" s="36"/>
      <c r="D539" s="36"/>
      <c r="E539" s="36"/>
      <c r="F539" s="21"/>
      <c r="G539" s="21"/>
    </row>
    <row r="540" customFormat="false" ht="15" hidden="true" customHeight="true" outlineLevel="1" collapsed="false">
      <c r="A540" s="49" t="n">
        <f aca="false">A$521</f>
        <v>45366</v>
      </c>
      <c r="B540" s="22"/>
      <c r="C540" s="36"/>
      <c r="D540" s="36"/>
      <c r="E540" s="36"/>
      <c r="F540" s="21"/>
      <c r="G540" s="21"/>
    </row>
    <row r="541" customFormat="false" ht="15" hidden="true" customHeight="true" outlineLevel="1" collapsed="false">
      <c r="A541" s="49" t="n">
        <f aca="false">A$521</f>
        <v>45366</v>
      </c>
      <c r="B541" s="22"/>
      <c r="C541" s="36"/>
      <c r="D541" s="36"/>
      <c r="E541" s="36"/>
      <c r="F541" s="21"/>
      <c r="G541" s="21"/>
    </row>
    <row r="542" customFormat="false" ht="15" hidden="true" customHeight="true" outlineLevel="1" collapsed="false">
      <c r="A542" s="49" t="n">
        <f aca="false">A$521</f>
        <v>45366</v>
      </c>
      <c r="B542" s="22"/>
      <c r="C542" s="36"/>
      <c r="D542" s="36"/>
      <c r="E542" s="36"/>
      <c r="F542" s="21"/>
      <c r="G542" s="21"/>
    </row>
    <row r="543" customFormat="false" ht="15" hidden="true" customHeight="true" outlineLevel="1" collapsed="false">
      <c r="A543" s="49" t="n">
        <f aca="false">A$521</f>
        <v>45366</v>
      </c>
      <c r="B543" s="22"/>
      <c r="C543" s="36"/>
      <c r="D543" s="36"/>
      <c r="E543" s="36"/>
      <c r="F543" s="21"/>
      <c r="G543" s="21"/>
    </row>
    <row r="544" customFormat="false" ht="15" hidden="true" customHeight="true" outlineLevel="1" collapsed="false">
      <c r="A544" s="49" t="n">
        <f aca="false">A$521</f>
        <v>45366</v>
      </c>
      <c r="B544" s="22"/>
      <c r="C544" s="36"/>
      <c r="D544" s="36"/>
      <c r="E544" s="36"/>
      <c r="F544" s="21"/>
      <c r="G544" s="21"/>
    </row>
    <row r="545" customFormat="false" ht="15" hidden="true" customHeight="true" outlineLevel="1" collapsed="false">
      <c r="A545" s="49" t="n">
        <f aca="false">A$521</f>
        <v>45366</v>
      </c>
      <c r="B545" s="22"/>
      <c r="C545" s="36"/>
      <c r="D545" s="36"/>
      <c r="E545" s="36"/>
      <c r="F545" s="21"/>
      <c r="G545" s="21"/>
    </row>
    <row r="546" customFormat="false" ht="15" hidden="true" customHeight="true" outlineLevel="1" collapsed="false">
      <c r="A546" s="49" t="n">
        <f aca="false">A$521</f>
        <v>45366</v>
      </c>
      <c r="B546" s="22"/>
      <c r="C546" s="36"/>
      <c r="D546" s="36"/>
      <c r="E546" s="36"/>
      <c r="F546" s="21"/>
      <c r="G546" s="21"/>
    </row>
    <row r="547" customFormat="false" ht="15" hidden="true" customHeight="true" outlineLevel="1" collapsed="false">
      <c r="A547" s="49" t="n">
        <f aca="false">A$521</f>
        <v>45366</v>
      </c>
      <c r="B547" s="22"/>
      <c r="C547" s="36"/>
      <c r="D547" s="36"/>
      <c r="E547" s="36"/>
      <c r="F547" s="21"/>
      <c r="G547" s="21"/>
    </row>
    <row r="548" customFormat="false" ht="15" hidden="true" customHeight="true" outlineLevel="1" collapsed="false">
      <c r="A548" s="49" t="n">
        <f aca="false">A$521</f>
        <v>45366</v>
      </c>
      <c r="B548" s="22"/>
      <c r="C548" s="36"/>
      <c r="D548" s="36"/>
      <c r="E548" s="36"/>
      <c r="F548" s="21"/>
      <c r="G548" s="21"/>
    </row>
    <row r="549" customFormat="false" ht="15" hidden="true" customHeight="true" outlineLevel="1" collapsed="false">
      <c r="A549" s="49" t="n">
        <f aca="false">A$521</f>
        <v>45366</v>
      </c>
      <c r="B549" s="22"/>
      <c r="C549" s="36"/>
      <c r="D549" s="36"/>
      <c r="E549" s="36"/>
      <c r="F549" s="21"/>
      <c r="G549" s="21"/>
    </row>
    <row r="550" customFormat="false" ht="15" hidden="true" customHeight="true" outlineLevel="1" collapsed="false">
      <c r="A550" s="49" t="n">
        <f aca="false">A$521</f>
        <v>45366</v>
      </c>
      <c r="B550" s="22"/>
      <c r="C550" s="36"/>
      <c r="D550" s="36"/>
      <c r="E550" s="36"/>
      <c r="F550" s="21"/>
      <c r="G550" s="21"/>
    </row>
    <row r="551" customFormat="false" ht="15" hidden="true" customHeight="true" outlineLevel="1" collapsed="false">
      <c r="A551" s="49" t="n">
        <f aca="false">A$521</f>
        <v>45366</v>
      </c>
      <c r="B551" s="22"/>
      <c r="C551" s="36"/>
      <c r="D551" s="36"/>
      <c r="E551" s="36"/>
      <c r="F551" s="21"/>
      <c r="G551" s="21"/>
    </row>
    <row r="552" customFormat="false" ht="15" hidden="true" customHeight="true" outlineLevel="1" collapsed="false">
      <c r="A552" s="49" t="n">
        <f aca="false">A$521</f>
        <v>45366</v>
      </c>
      <c r="B552" s="22"/>
      <c r="C552" s="36"/>
      <c r="D552" s="36"/>
      <c r="E552" s="36"/>
      <c r="F552" s="21"/>
      <c r="G552" s="21"/>
    </row>
    <row r="553" customFormat="false" ht="15" hidden="true" customHeight="true" outlineLevel="1" collapsed="false">
      <c r="A553" s="49" t="n">
        <f aca="false">A$521</f>
        <v>45366</v>
      </c>
      <c r="B553" s="22"/>
      <c r="C553" s="36"/>
      <c r="D553" s="36"/>
      <c r="E553" s="36"/>
      <c r="F553" s="21"/>
      <c r="G553" s="21"/>
    </row>
    <row r="554" customFormat="false" ht="15" hidden="true" customHeight="true" outlineLevel="1" collapsed="false">
      <c r="A554" s="49" t="n">
        <f aca="false">A$521</f>
        <v>45366</v>
      </c>
      <c r="B554" s="22"/>
      <c r="C554" s="36"/>
      <c r="D554" s="36"/>
      <c r="E554" s="36"/>
      <c r="F554" s="21"/>
      <c r="G554" s="21"/>
    </row>
    <row r="555" customFormat="false" ht="15.75" hidden="true" customHeight="true" outlineLevel="1" collapsed="false">
      <c r="A555" s="51" t="n">
        <f aca="false">A521</f>
        <v>45366</v>
      </c>
      <c r="B555" s="27"/>
      <c r="C555" s="52"/>
      <c r="D555" s="52"/>
      <c r="E555" s="52"/>
      <c r="F555" s="53"/>
      <c r="G555" s="53"/>
    </row>
    <row r="556" customFormat="false" ht="15" hidden="true" customHeight="true" outlineLevel="1" collapsed="false">
      <c r="A556" s="13" t="n">
        <f aca="false">A521</f>
        <v>45366</v>
      </c>
      <c r="B556" s="41"/>
      <c r="C556" s="15" t="s">
        <v>47</v>
      </c>
      <c r="D556" s="16" t="s">
        <v>16</v>
      </c>
      <c r="E556" s="16" t="s">
        <v>16</v>
      </c>
      <c r="F556" s="16"/>
      <c r="G556" s="34"/>
    </row>
    <row r="557" customFormat="false" ht="15.75" hidden="true" customHeight="true" outlineLevel="1" collapsed="false">
      <c r="A557" s="26"/>
      <c r="B557" s="42" t="n">
        <v>900</v>
      </c>
      <c r="C557" s="28"/>
      <c r="D557" s="29" t="s">
        <v>23</v>
      </c>
      <c r="E557" s="29" t="s">
        <v>23</v>
      </c>
      <c r="F557" s="29" t="s">
        <v>122</v>
      </c>
      <c r="G557" s="30"/>
    </row>
    <row r="558" customFormat="false" ht="15.75" hidden="false" customHeight="false" outlineLevel="0" collapsed="false">
      <c r="A558" s="9" t="n">
        <f aca="false">A521+1</f>
        <v>45367</v>
      </c>
      <c r="B558" s="43"/>
      <c r="C558" s="43"/>
      <c r="D558" s="11" t="n">
        <f aca="false">A558</f>
        <v>45367</v>
      </c>
      <c r="E558" s="43"/>
      <c r="F558" s="43"/>
      <c r="G558" s="12" t="str">
        <f aca="false">IF(WEEKDAY(A558)=2,"понедельник",IF(WEEKDAY(A558)=3,"вторник",IF(WEEKDAY(A558)=4,"среда",IF(WEEKDAY(A558)=5,"четверг",IF(WEEKDAY(A558)=6,"пятница",IF(WEEKDAY(A558)=7,"суббота","воскресенье"))))))</f>
        <v>суббота</v>
      </c>
    </row>
    <row r="559" customFormat="false" ht="15" hidden="true" customHeight="true" outlineLevel="1" collapsed="false">
      <c r="A559" s="13" t="n">
        <f aca="false">A558</f>
        <v>45367</v>
      </c>
      <c r="B559" s="44" t="n">
        <f aca="false">B522+SUM(B524:B530)-SUM(B531:B555)-SUM(B556:B557)</f>
        <v>12675</v>
      </c>
      <c r="C559" s="15" t="s">
        <v>12</v>
      </c>
      <c r="D559" s="15" t="s">
        <v>13</v>
      </c>
      <c r="E559" s="16" t="s">
        <v>14</v>
      </c>
      <c r="F559" s="15" t="s">
        <v>15</v>
      </c>
      <c r="G559" s="17"/>
    </row>
    <row r="560" customFormat="false" ht="15" hidden="true" customHeight="true" outlineLevel="1" collapsed="false">
      <c r="A560" s="18"/>
      <c r="B560" s="45" t="n">
        <f aca="false">B523-B527+B556</f>
        <v>0</v>
      </c>
      <c r="C560" s="20"/>
      <c r="D560" s="20"/>
      <c r="E560" s="21" t="s">
        <v>16</v>
      </c>
      <c r="F560" s="20"/>
      <c r="G560" s="17"/>
    </row>
    <row r="561" customFormat="false" ht="15" hidden="true" customHeight="true" outlineLevel="1" collapsed="false">
      <c r="A561" s="18"/>
      <c r="B561" s="22"/>
      <c r="C561" s="23" t="s">
        <v>17</v>
      </c>
      <c r="D561" s="23" t="s">
        <v>18</v>
      </c>
      <c r="E561" s="21" t="s">
        <v>19</v>
      </c>
      <c r="F561" s="21" t="s">
        <v>18</v>
      </c>
      <c r="G561" s="24"/>
    </row>
    <row r="562" customFormat="false" ht="15" hidden="true" customHeight="true" outlineLevel="1" collapsed="false">
      <c r="A562" s="18"/>
      <c r="B562" s="22"/>
      <c r="C562" s="25"/>
      <c r="D562" s="20"/>
      <c r="E562" s="21" t="s">
        <v>20</v>
      </c>
      <c r="F562" s="21" t="s">
        <v>21</v>
      </c>
      <c r="G562" s="24"/>
    </row>
    <row r="563" customFormat="false" ht="15" hidden="true" customHeight="true" outlineLevel="1" collapsed="false">
      <c r="A563" s="18"/>
      <c r="B563" s="22" t="n">
        <v>25000</v>
      </c>
      <c r="C563" s="25"/>
      <c r="D563" s="21" t="s">
        <v>22</v>
      </c>
      <c r="E563" s="21" t="s">
        <v>19</v>
      </c>
      <c r="F563" s="21"/>
      <c r="G563" s="24"/>
    </row>
    <row r="564" customFormat="false" ht="15" hidden="true" customHeight="true" outlineLevel="1" collapsed="false">
      <c r="A564" s="18"/>
      <c r="B564" s="22"/>
      <c r="C564" s="25"/>
      <c r="D564" s="21" t="s">
        <v>16</v>
      </c>
      <c r="E564" s="21" t="s">
        <v>16</v>
      </c>
      <c r="F564" s="21"/>
      <c r="G564" s="24"/>
    </row>
    <row r="565" customFormat="false" ht="15" hidden="true" customHeight="true" outlineLevel="1" collapsed="false">
      <c r="A565" s="18"/>
      <c r="B565" s="22"/>
      <c r="C565" s="25"/>
      <c r="D565" s="23" t="s">
        <v>23</v>
      </c>
      <c r="E565" s="21" t="s">
        <v>23</v>
      </c>
      <c r="F565" s="21"/>
      <c r="G565" s="24"/>
    </row>
    <row r="566" customFormat="false" ht="15" hidden="true" customHeight="true" outlineLevel="1" collapsed="false">
      <c r="A566" s="18"/>
      <c r="B566" s="22"/>
      <c r="C566" s="25"/>
      <c r="D566" s="25"/>
      <c r="E566" s="21" t="s">
        <v>23</v>
      </c>
      <c r="F566" s="21"/>
      <c r="G566" s="24"/>
    </row>
    <row r="567" customFormat="false" ht="15.75" hidden="true" customHeight="true" outlineLevel="1" collapsed="false">
      <c r="A567" s="26"/>
      <c r="B567" s="27"/>
      <c r="C567" s="28"/>
      <c r="D567" s="28"/>
      <c r="E567" s="29" t="s">
        <v>23</v>
      </c>
      <c r="F567" s="29"/>
      <c r="G567" s="30"/>
    </row>
    <row r="568" customFormat="false" ht="15" hidden="true" customHeight="true" outlineLevel="1" collapsed="false">
      <c r="A568" s="54" t="n">
        <f aca="false">A558</f>
        <v>45367</v>
      </c>
      <c r="B568" s="32" t="n">
        <v>10000</v>
      </c>
      <c r="C568" s="47" t="s">
        <v>24</v>
      </c>
      <c r="D568" s="47" t="s">
        <v>33</v>
      </c>
      <c r="E568" s="47" t="s">
        <v>29</v>
      </c>
      <c r="F568" s="48"/>
      <c r="G568" s="48"/>
    </row>
    <row r="569" customFormat="false" ht="15" hidden="true" customHeight="true" outlineLevel="1" collapsed="false">
      <c r="A569" s="50" t="n">
        <f aca="false">A$558</f>
        <v>45367</v>
      </c>
      <c r="B569" s="22" t="n">
        <v>15000</v>
      </c>
      <c r="C569" s="36" t="s">
        <v>24</v>
      </c>
      <c r="D569" s="36" t="s">
        <v>33</v>
      </c>
      <c r="E569" s="36" t="s">
        <v>78</v>
      </c>
      <c r="F569" s="21"/>
      <c r="G569" s="21"/>
    </row>
    <row r="570" customFormat="false" ht="15" hidden="true" customHeight="true" outlineLevel="1" collapsed="false">
      <c r="A570" s="49" t="n">
        <f aca="false">A$558</f>
        <v>45367</v>
      </c>
      <c r="B570" s="22"/>
      <c r="C570" s="36"/>
      <c r="D570" s="36"/>
      <c r="E570" s="36"/>
      <c r="F570" s="21"/>
      <c r="G570" s="21"/>
    </row>
    <row r="571" customFormat="false" ht="15" hidden="true" customHeight="true" outlineLevel="1" collapsed="false">
      <c r="A571" s="49" t="n">
        <f aca="false">A$558</f>
        <v>45367</v>
      </c>
      <c r="B571" s="22"/>
      <c r="C571" s="36"/>
      <c r="D571" s="36"/>
      <c r="E571" s="36"/>
      <c r="F571" s="21"/>
      <c r="G571" s="21"/>
    </row>
    <row r="572" customFormat="false" ht="15" hidden="true" customHeight="true" outlineLevel="1" collapsed="false">
      <c r="A572" s="49" t="n">
        <f aca="false">A$558</f>
        <v>45367</v>
      </c>
      <c r="B572" s="22"/>
      <c r="C572" s="36"/>
      <c r="D572" s="36"/>
      <c r="E572" s="36"/>
      <c r="F572" s="21"/>
      <c r="G572" s="21"/>
    </row>
    <row r="573" customFormat="false" ht="15" hidden="true" customHeight="true" outlineLevel="1" collapsed="false">
      <c r="A573" s="49" t="n">
        <f aca="false">A$558</f>
        <v>45367</v>
      </c>
      <c r="B573" s="22"/>
      <c r="C573" s="36"/>
      <c r="D573" s="36"/>
      <c r="E573" s="36"/>
      <c r="F573" s="21"/>
      <c r="G573" s="21"/>
    </row>
    <row r="574" customFormat="false" ht="15" hidden="true" customHeight="true" outlineLevel="1" collapsed="false">
      <c r="A574" s="49" t="n">
        <f aca="false">A$558</f>
        <v>45367</v>
      </c>
      <c r="B574" s="22"/>
      <c r="C574" s="36"/>
      <c r="D574" s="36"/>
      <c r="E574" s="36"/>
      <c r="F574" s="21"/>
      <c r="G574" s="21"/>
    </row>
    <row r="575" customFormat="false" ht="15" hidden="true" customHeight="true" outlineLevel="1" collapsed="false">
      <c r="A575" s="49" t="n">
        <f aca="false">A$558</f>
        <v>45367</v>
      </c>
      <c r="B575" s="22"/>
      <c r="C575" s="36"/>
      <c r="D575" s="36"/>
      <c r="E575" s="36"/>
      <c r="F575" s="21"/>
      <c r="G575" s="21"/>
    </row>
    <row r="576" customFormat="false" ht="15" hidden="true" customHeight="true" outlineLevel="1" collapsed="false">
      <c r="A576" s="49" t="n">
        <f aca="false">A$558</f>
        <v>45367</v>
      </c>
      <c r="B576" s="22"/>
      <c r="C576" s="36"/>
      <c r="D576" s="36"/>
      <c r="E576" s="36"/>
      <c r="F576" s="21"/>
      <c r="G576" s="21"/>
    </row>
    <row r="577" customFormat="false" ht="15" hidden="true" customHeight="true" outlineLevel="1" collapsed="false">
      <c r="A577" s="49" t="n">
        <f aca="false">A$558</f>
        <v>45367</v>
      </c>
      <c r="B577" s="22"/>
      <c r="C577" s="36"/>
      <c r="D577" s="36"/>
      <c r="E577" s="36"/>
      <c r="F577" s="21"/>
      <c r="G577" s="21"/>
    </row>
    <row r="578" customFormat="false" ht="15" hidden="true" customHeight="true" outlineLevel="1" collapsed="false">
      <c r="A578" s="49" t="n">
        <f aca="false">A$558</f>
        <v>45367</v>
      </c>
      <c r="B578" s="22"/>
      <c r="C578" s="36"/>
      <c r="D578" s="36"/>
      <c r="E578" s="36"/>
      <c r="F578" s="21"/>
      <c r="G578" s="21"/>
    </row>
    <row r="579" customFormat="false" ht="15" hidden="true" customHeight="true" outlineLevel="1" collapsed="false">
      <c r="A579" s="49" t="n">
        <f aca="false">A$558</f>
        <v>45367</v>
      </c>
      <c r="B579" s="22"/>
      <c r="C579" s="36"/>
      <c r="D579" s="36"/>
      <c r="E579" s="36"/>
      <c r="F579" s="21"/>
      <c r="G579" s="21"/>
    </row>
    <row r="580" customFormat="false" ht="15" hidden="true" customHeight="true" outlineLevel="1" collapsed="false">
      <c r="A580" s="49" t="n">
        <f aca="false">A$558</f>
        <v>45367</v>
      </c>
      <c r="B580" s="22"/>
      <c r="C580" s="36"/>
      <c r="D580" s="36"/>
      <c r="E580" s="36"/>
      <c r="F580" s="21"/>
      <c r="G580" s="21"/>
    </row>
    <row r="581" customFormat="false" ht="15" hidden="true" customHeight="true" outlineLevel="1" collapsed="false">
      <c r="A581" s="49" t="n">
        <f aca="false">A$558</f>
        <v>45367</v>
      </c>
      <c r="B581" s="22"/>
      <c r="C581" s="36"/>
      <c r="D581" s="36"/>
      <c r="E581" s="36"/>
      <c r="F581" s="21"/>
      <c r="G581" s="21"/>
    </row>
    <row r="582" customFormat="false" ht="15" hidden="true" customHeight="true" outlineLevel="1" collapsed="false">
      <c r="A582" s="49" t="n">
        <f aca="false">A$558</f>
        <v>45367</v>
      </c>
      <c r="B582" s="22"/>
      <c r="C582" s="36"/>
      <c r="D582" s="36"/>
      <c r="E582" s="36"/>
      <c r="F582" s="21"/>
      <c r="G582" s="21"/>
    </row>
    <row r="583" customFormat="false" ht="15" hidden="true" customHeight="true" outlineLevel="1" collapsed="false">
      <c r="A583" s="49" t="n">
        <f aca="false">A$558</f>
        <v>45367</v>
      </c>
      <c r="B583" s="22"/>
      <c r="C583" s="36"/>
      <c r="D583" s="36"/>
      <c r="E583" s="36"/>
      <c r="F583" s="21"/>
      <c r="G583" s="21"/>
    </row>
    <row r="584" customFormat="false" ht="15" hidden="true" customHeight="true" outlineLevel="1" collapsed="false">
      <c r="A584" s="49" t="n">
        <f aca="false">A$558</f>
        <v>45367</v>
      </c>
      <c r="B584" s="22"/>
      <c r="C584" s="36"/>
      <c r="D584" s="36"/>
      <c r="E584" s="36"/>
      <c r="F584" s="21"/>
      <c r="G584" s="21"/>
    </row>
    <row r="585" customFormat="false" ht="15" hidden="true" customHeight="true" outlineLevel="1" collapsed="false">
      <c r="A585" s="49" t="n">
        <f aca="false">A$558</f>
        <v>45367</v>
      </c>
      <c r="B585" s="22"/>
      <c r="C585" s="36"/>
      <c r="D585" s="36"/>
      <c r="E585" s="36"/>
      <c r="F585" s="21"/>
      <c r="G585" s="21"/>
    </row>
    <row r="586" customFormat="false" ht="15" hidden="true" customHeight="true" outlineLevel="1" collapsed="false">
      <c r="A586" s="49" t="n">
        <f aca="false">A$558</f>
        <v>45367</v>
      </c>
      <c r="B586" s="22"/>
      <c r="C586" s="36"/>
      <c r="D586" s="36"/>
      <c r="E586" s="36"/>
      <c r="F586" s="21"/>
      <c r="G586" s="21"/>
    </row>
    <row r="587" customFormat="false" ht="15" hidden="true" customHeight="true" outlineLevel="1" collapsed="false">
      <c r="A587" s="49" t="n">
        <f aca="false">A$558</f>
        <v>45367</v>
      </c>
      <c r="B587" s="22"/>
      <c r="C587" s="36"/>
      <c r="D587" s="36"/>
      <c r="E587" s="36"/>
      <c r="F587" s="21"/>
      <c r="G587" s="21"/>
    </row>
    <row r="588" customFormat="false" ht="15" hidden="true" customHeight="true" outlineLevel="1" collapsed="false">
      <c r="A588" s="49" t="n">
        <f aca="false">A$558</f>
        <v>45367</v>
      </c>
      <c r="B588" s="22"/>
      <c r="C588" s="36"/>
      <c r="D588" s="36"/>
      <c r="E588" s="36"/>
      <c r="F588" s="21"/>
      <c r="G588" s="21"/>
    </row>
    <row r="589" customFormat="false" ht="15" hidden="true" customHeight="true" outlineLevel="1" collapsed="false">
      <c r="A589" s="49" t="n">
        <f aca="false">A$558</f>
        <v>45367</v>
      </c>
      <c r="B589" s="22"/>
      <c r="C589" s="36"/>
      <c r="D589" s="36"/>
      <c r="E589" s="36"/>
      <c r="F589" s="21"/>
      <c r="G589" s="21"/>
    </row>
    <row r="590" customFormat="false" ht="15" hidden="true" customHeight="true" outlineLevel="1" collapsed="false">
      <c r="A590" s="49" t="n">
        <f aca="false">A$558</f>
        <v>45367</v>
      </c>
      <c r="B590" s="22"/>
      <c r="C590" s="36"/>
      <c r="D590" s="36"/>
      <c r="E590" s="36"/>
      <c r="F590" s="21"/>
      <c r="G590" s="21"/>
    </row>
    <row r="591" customFormat="false" ht="15" hidden="true" customHeight="true" outlineLevel="1" collapsed="false">
      <c r="A591" s="49" t="n">
        <f aca="false">A$558</f>
        <v>45367</v>
      </c>
      <c r="B591" s="22"/>
      <c r="C591" s="36"/>
      <c r="D591" s="36"/>
      <c r="E591" s="36"/>
      <c r="F591" s="21"/>
      <c r="G591" s="21"/>
    </row>
    <row r="592" customFormat="false" ht="15.75" hidden="true" customHeight="true" outlineLevel="1" collapsed="false">
      <c r="A592" s="51" t="n">
        <f aca="false">A558</f>
        <v>45367</v>
      </c>
      <c r="B592" s="27"/>
      <c r="C592" s="52"/>
      <c r="D592" s="52"/>
      <c r="E592" s="52"/>
      <c r="F592" s="53"/>
      <c r="G592" s="53"/>
    </row>
    <row r="593" customFormat="false" ht="15" hidden="true" customHeight="true" outlineLevel="1" collapsed="false">
      <c r="A593" s="13" t="n">
        <f aca="false">A558</f>
        <v>45367</v>
      </c>
      <c r="B593" s="41"/>
      <c r="C593" s="15" t="s">
        <v>47</v>
      </c>
      <c r="D593" s="16" t="s">
        <v>16</v>
      </c>
      <c r="E593" s="16" t="s">
        <v>16</v>
      </c>
      <c r="F593" s="16"/>
      <c r="G593" s="34"/>
    </row>
    <row r="594" customFormat="false" ht="15.75" hidden="true" customHeight="true" outlineLevel="1" collapsed="false">
      <c r="A594" s="26"/>
      <c r="B594" s="42"/>
      <c r="C594" s="28"/>
      <c r="D594" s="29" t="s">
        <v>23</v>
      </c>
      <c r="E594" s="29" t="s">
        <v>23</v>
      </c>
      <c r="F594" s="29"/>
      <c r="G594" s="30"/>
    </row>
    <row r="595" customFormat="false" ht="15.75" hidden="false" customHeight="false" outlineLevel="0" collapsed="false">
      <c r="A595" s="9" t="n">
        <f aca="false">A558+1</f>
        <v>45368</v>
      </c>
      <c r="B595" s="43"/>
      <c r="C595" s="43"/>
      <c r="D595" s="11" t="n">
        <f aca="false">A595</f>
        <v>45368</v>
      </c>
      <c r="E595" s="43"/>
      <c r="F595" s="43"/>
      <c r="G595" s="12" t="str">
        <f aca="false">IF(WEEKDAY(A595)=2,"понедельник",IF(WEEKDAY(A595)=3,"вторник",IF(WEEKDAY(A595)=4,"среда",IF(WEEKDAY(A595)=5,"четверг",IF(WEEKDAY(A595)=6,"пятница",IF(WEEKDAY(A595)=7,"суббота","воскресенье"))))))</f>
        <v>воскресенье</v>
      </c>
    </row>
    <row r="596" customFormat="false" ht="15" hidden="true" customHeight="true" outlineLevel="1" collapsed="false">
      <c r="A596" s="13" t="n">
        <f aca="false">A595</f>
        <v>45368</v>
      </c>
      <c r="B596" s="44" t="n">
        <f aca="false">B559+SUM(B561:B567)-SUM(B568:B592)-SUM(B593:B594)</f>
        <v>12675</v>
      </c>
      <c r="C596" s="15" t="s">
        <v>12</v>
      </c>
      <c r="D596" s="15" t="s">
        <v>13</v>
      </c>
      <c r="E596" s="16" t="s">
        <v>14</v>
      </c>
      <c r="F596" s="15" t="s">
        <v>15</v>
      </c>
      <c r="G596" s="17"/>
    </row>
    <row r="597" customFormat="false" ht="15" hidden="true" customHeight="true" outlineLevel="1" collapsed="false">
      <c r="A597" s="18"/>
      <c r="B597" s="45" t="n">
        <f aca="false">B560-B564+B593</f>
        <v>0</v>
      </c>
      <c r="C597" s="20"/>
      <c r="D597" s="20"/>
      <c r="E597" s="21" t="s">
        <v>16</v>
      </c>
      <c r="F597" s="20"/>
      <c r="G597" s="17"/>
    </row>
    <row r="598" customFormat="false" ht="15" hidden="true" customHeight="true" outlineLevel="1" collapsed="false">
      <c r="A598" s="18"/>
      <c r="B598" s="22" t="n">
        <f aca="false">50000+1900+10000</f>
        <v>61900</v>
      </c>
      <c r="C598" s="23" t="s">
        <v>17</v>
      </c>
      <c r="D598" s="23" t="s">
        <v>18</v>
      </c>
      <c r="E598" s="21" t="s">
        <v>19</v>
      </c>
      <c r="F598" s="21" t="s">
        <v>18</v>
      </c>
      <c r="G598" s="24"/>
    </row>
    <row r="599" customFormat="false" ht="15" hidden="true" customHeight="true" outlineLevel="1" collapsed="false">
      <c r="A599" s="18"/>
      <c r="B599" s="22" t="n">
        <v>11000</v>
      </c>
      <c r="C599" s="25"/>
      <c r="D599" s="20"/>
      <c r="E599" s="21" t="s">
        <v>20</v>
      </c>
      <c r="F599" s="21" t="s">
        <v>21</v>
      </c>
      <c r="G599" s="24"/>
    </row>
    <row r="600" customFormat="false" ht="15" hidden="true" customHeight="true" outlineLevel="1" collapsed="false">
      <c r="A600" s="18"/>
      <c r="B600" s="22"/>
      <c r="C600" s="25"/>
      <c r="D600" s="21" t="s">
        <v>22</v>
      </c>
      <c r="E600" s="21" t="s">
        <v>19</v>
      </c>
      <c r="F600" s="21"/>
      <c r="G600" s="24"/>
    </row>
    <row r="601" customFormat="false" ht="15" hidden="true" customHeight="true" outlineLevel="1" collapsed="false">
      <c r="A601" s="18"/>
      <c r="B601" s="22"/>
      <c r="C601" s="25"/>
      <c r="D601" s="21" t="s">
        <v>16</v>
      </c>
      <c r="E601" s="21" t="s">
        <v>16</v>
      </c>
      <c r="F601" s="21"/>
      <c r="G601" s="24"/>
    </row>
    <row r="602" customFormat="false" ht="15" hidden="true" customHeight="true" outlineLevel="1" collapsed="false">
      <c r="A602" s="18"/>
      <c r="B602" s="22" t="n">
        <v>30000</v>
      </c>
      <c r="C602" s="25"/>
      <c r="D602" s="23" t="s">
        <v>23</v>
      </c>
      <c r="E602" s="21" t="s">
        <v>23</v>
      </c>
      <c r="F602" s="21"/>
      <c r="G602" s="24"/>
    </row>
    <row r="603" customFormat="false" ht="15" hidden="true" customHeight="true" outlineLevel="1" collapsed="false">
      <c r="A603" s="18"/>
      <c r="B603" s="22"/>
      <c r="C603" s="25"/>
      <c r="D603" s="25"/>
      <c r="E603" s="21" t="s">
        <v>23</v>
      </c>
      <c r="F603" s="21"/>
      <c r="G603" s="24"/>
    </row>
    <row r="604" customFormat="false" ht="15.75" hidden="true" customHeight="true" outlineLevel="1" collapsed="false">
      <c r="A604" s="26"/>
      <c r="B604" s="27"/>
      <c r="C604" s="28"/>
      <c r="D604" s="28"/>
      <c r="E604" s="29" t="s">
        <v>23</v>
      </c>
      <c r="F604" s="29"/>
      <c r="G604" s="30"/>
    </row>
    <row r="605" customFormat="false" ht="15" hidden="true" customHeight="true" outlineLevel="1" collapsed="false">
      <c r="A605" s="46" t="n">
        <f aca="false">A595</f>
        <v>45368</v>
      </c>
      <c r="B605" s="32" t="n">
        <v>5000</v>
      </c>
      <c r="C605" s="47" t="s">
        <v>64</v>
      </c>
      <c r="D605" s="47" t="s">
        <v>127</v>
      </c>
      <c r="E605" s="47" t="s">
        <v>128</v>
      </c>
      <c r="F605" s="48" t="s">
        <v>129</v>
      </c>
      <c r="G605" s="48"/>
    </row>
    <row r="606" customFormat="false" ht="15" hidden="true" customHeight="true" outlineLevel="1" collapsed="false">
      <c r="A606" s="50" t="n">
        <f aca="false">A$595</f>
        <v>45368</v>
      </c>
      <c r="B606" s="22" t="n">
        <v>45000</v>
      </c>
      <c r="C606" s="36" t="s">
        <v>24</v>
      </c>
      <c r="D606" s="36" t="s">
        <v>25</v>
      </c>
      <c r="E606" s="36" t="s">
        <v>70</v>
      </c>
      <c r="F606" s="21"/>
      <c r="G606" s="21"/>
    </row>
    <row r="607" customFormat="false" ht="15" hidden="true" customHeight="true" outlineLevel="1" collapsed="false">
      <c r="A607" s="50" t="n">
        <f aca="false">A$595</f>
        <v>45368</v>
      </c>
      <c r="B607" s="22" t="n">
        <v>20000</v>
      </c>
      <c r="C607" s="36" t="s">
        <v>24</v>
      </c>
      <c r="D607" s="36" t="s">
        <v>25</v>
      </c>
      <c r="E607" s="36" t="s">
        <v>102</v>
      </c>
      <c r="F607" s="21"/>
      <c r="G607" s="21"/>
    </row>
    <row r="608" customFormat="false" ht="15" hidden="true" customHeight="true" outlineLevel="1" collapsed="false">
      <c r="A608" s="50" t="n">
        <f aca="false">A$595</f>
        <v>45368</v>
      </c>
      <c r="B608" s="22" t="n">
        <v>37000</v>
      </c>
      <c r="C608" s="36" t="s">
        <v>24</v>
      </c>
      <c r="D608" s="36" t="s">
        <v>25</v>
      </c>
      <c r="E608" s="36" t="s">
        <v>36</v>
      </c>
      <c r="F608" s="21"/>
      <c r="G608" s="21"/>
    </row>
    <row r="609" customFormat="false" ht="15" hidden="true" customHeight="true" outlineLevel="1" collapsed="false">
      <c r="A609" s="50" t="n">
        <f aca="false">A$595</f>
        <v>45368</v>
      </c>
      <c r="B609" s="22" t="n">
        <v>1000</v>
      </c>
      <c r="C609" s="36" t="s">
        <v>24</v>
      </c>
      <c r="D609" s="36" t="s">
        <v>25</v>
      </c>
      <c r="E609" s="36" t="s">
        <v>101</v>
      </c>
      <c r="F609" s="21"/>
      <c r="G609" s="21"/>
    </row>
    <row r="610" customFormat="false" ht="15" hidden="true" customHeight="true" outlineLevel="1" collapsed="false">
      <c r="A610" s="50" t="n">
        <f aca="false">A$595</f>
        <v>45368</v>
      </c>
      <c r="B610" s="22" t="n">
        <v>5000</v>
      </c>
      <c r="C610" s="36" t="s">
        <v>24</v>
      </c>
      <c r="D610" s="36" t="s">
        <v>25</v>
      </c>
      <c r="E610" s="36" t="s">
        <v>26</v>
      </c>
      <c r="F610" s="21"/>
      <c r="G610" s="21"/>
    </row>
    <row r="611" customFormat="false" ht="15" hidden="true" customHeight="true" outlineLevel="1" collapsed="false">
      <c r="A611" s="49" t="n">
        <f aca="false">A$595</f>
        <v>45368</v>
      </c>
      <c r="B611" s="22"/>
      <c r="C611" s="36"/>
      <c r="D611" s="36"/>
      <c r="E611" s="36"/>
      <c r="F611" s="21"/>
      <c r="G611" s="21"/>
    </row>
    <row r="612" customFormat="false" ht="15" hidden="true" customHeight="true" outlineLevel="1" collapsed="false">
      <c r="A612" s="49" t="n">
        <f aca="false">A$595</f>
        <v>45368</v>
      </c>
      <c r="B612" s="22"/>
      <c r="C612" s="36"/>
      <c r="D612" s="36"/>
      <c r="E612" s="36"/>
      <c r="F612" s="21"/>
      <c r="G612" s="21"/>
    </row>
    <row r="613" customFormat="false" ht="15" hidden="true" customHeight="true" outlineLevel="1" collapsed="false">
      <c r="A613" s="49" t="n">
        <f aca="false">A$595</f>
        <v>45368</v>
      </c>
      <c r="B613" s="22"/>
      <c r="C613" s="36"/>
      <c r="D613" s="36"/>
      <c r="E613" s="36"/>
      <c r="F613" s="21"/>
      <c r="G613" s="21"/>
    </row>
    <row r="614" customFormat="false" ht="15" hidden="true" customHeight="true" outlineLevel="1" collapsed="false">
      <c r="A614" s="49" t="n">
        <f aca="false">A$595</f>
        <v>45368</v>
      </c>
      <c r="B614" s="22"/>
      <c r="C614" s="36"/>
      <c r="D614" s="36"/>
      <c r="E614" s="36"/>
      <c r="F614" s="21"/>
      <c r="G614" s="21"/>
    </row>
    <row r="615" customFormat="false" ht="15" hidden="true" customHeight="true" outlineLevel="1" collapsed="false">
      <c r="A615" s="49" t="n">
        <f aca="false">A$595</f>
        <v>45368</v>
      </c>
      <c r="B615" s="22"/>
      <c r="C615" s="36"/>
      <c r="D615" s="36"/>
      <c r="E615" s="36"/>
      <c r="F615" s="21"/>
      <c r="G615" s="21"/>
    </row>
    <row r="616" customFormat="false" ht="15" hidden="true" customHeight="true" outlineLevel="1" collapsed="false">
      <c r="A616" s="49" t="n">
        <f aca="false">A$595</f>
        <v>45368</v>
      </c>
      <c r="B616" s="22"/>
      <c r="C616" s="36"/>
      <c r="D616" s="36"/>
      <c r="E616" s="36"/>
      <c r="F616" s="21"/>
      <c r="G616" s="21"/>
    </row>
    <row r="617" customFormat="false" ht="15" hidden="true" customHeight="true" outlineLevel="1" collapsed="false">
      <c r="A617" s="49" t="n">
        <f aca="false">A$595</f>
        <v>45368</v>
      </c>
      <c r="B617" s="22"/>
      <c r="C617" s="36"/>
      <c r="D617" s="36"/>
      <c r="E617" s="36"/>
      <c r="F617" s="21"/>
      <c r="G617" s="21"/>
    </row>
    <row r="618" customFormat="false" ht="15" hidden="true" customHeight="true" outlineLevel="1" collapsed="false">
      <c r="A618" s="49" t="n">
        <f aca="false">A$595</f>
        <v>45368</v>
      </c>
      <c r="B618" s="22"/>
      <c r="C618" s="36"/>
      <c r="D618" s="36"/>
      <c r="E618" s="36"/>
      <c r="F618" s="21"/>
      <c r="G618" s="21"/>
    </row>
    <row r="619" customFormat="false" ht="15" hidden="true" customHeight="true" outlineLevel="1" collapsed="false">
      <c r="A619" s="49" t="n">
        <f aca="false">A$595</f>
        <v>45368</v>
      </c>
      <c r="B619" s="22"/>
      <c r="C619" s="36"/>
      <c r="D619" s="36"/>
      <c r="E619" s="36"/>
      <c r="F619" s="21"/>
      <c r="G619" s="21"/>
    </row>
    <row r="620" customFormat="false" ht="15" hidden="true" customHeight="true" outlineLevel="1" collapsed="false">
      <c r="A620" s="49" t="n">
        <f aca="false">A$595</f>
        <v>45368</v>
      </c>
      <c r="B620" s="22"/>
      <c r="C620" s="36"/>
      <c r="D620" s="36"/>
      <c r="E620" s="36"/>
      <c r="F620" s="21"/>
      <c r="G620" s="21"/>
    </row>
    <row r="621" customFormat="false" ht="15" hidden="true" customHeight="true" outlineLevel="1" collapsed="false">
      <c r="A621" s="49" t="n">
        <f aca="false">A$595</f>
        <v>45368</v>
      </c>
      <c r="B621" s="22"/>
      <c r="C621" s="36"/>
      <c r="D621" s="36"/>
      <c r="E621" s="36"/>
      <c r="F621" s="21"/>
      <c r="G621" s="21"/>
    </row>
    <row r="622" customFormat="false" ht="15" hidden="true" customHeight="true" outlineLevel="1" collapsed="false">
      <c r="A622" s="49" t="n">
        <f aca="false">A$595</f>
        <v>45368</v>
      </c>
      <c r="B622" s="22"/>
      <c r="C622" s="36"/>
      <c r="D622" s="36"/>
      <c r="E622" s="36"/>
      <c r="F622" s="21"/>
      <c r="G622" s="21"/>
    </row>
    <row r="623" customFormat="false" ht="15" hidden="true" customHeight="true" outlineLevel="1" collapsed="false">
      <c r="A623" s="49" t="n">
        <f aca="false">A$595</f>
        <v>45368</v>
      </c>
      <c r="B623" s="22"/>
      <c r="C623" s="36"/>
      <c r="D623" s="36"/>
      <c r="E623" s="36"/>
      <c r="F623" s="21"/>
      <c r="G623" s="21"/>
    </row>
    <row r="624" customFormat="false" ht="15" hidden="true" customHeight="true" outlineLevel="1" collapsed="false">
      <c r="A624" s="49" t="n">
        <f aca="false">A$595</f>
        <v>45368</v>
      </c>
      <c r="B624" s="22"/>
      <c r="C624" s="36"/>
      <c r="D624" s="36"/>
      <c r="E624" s="36"/>
      <c r="F624" s="21"/>
      <c r="G624" s="21"/>
    </row>
    <row r="625" customFormat="false" ht="15" hidden="true" customHeight="true" outlineLevel="1" collapsed="false">
      <c r="A625" s="49" t="n">
        <f aca="false">A$595</f>
        <v>45368</v>
      </c>
      <c r="B625" s="22"/>
      <c r="C625" s="36"/>
      <c r="D625" s="36"/>
      <c r="E625" s="36"/>
      <c r="F625" s="21"/>
      <c r="G625" s="21"/>
    </row>
    <row r="626" customFormat="false" ht="15" hidden="true" customHeight="true" outlineLevel="1" collapsed="false">
      <c r="A626" s="49" t="n">
        <f aca="false">A$595</f>
        <v>45368</v>
      </c>
      <c r="B626" s="22"/>
      <c r="C626" s="36"/>
      <c r="D626" s="36"/>
      <c r="E626" s="36"/>
      <c r="F626" s="21"/>
      <c r="G626" s="21"/>
    </row>
    <row r="627" customFormat="false" ht="15" hidden="true" customHeight="true" outlineLevel="1" collapsed="false">
      <c r="A627" s="49" t="n">
        <f aca="false">A$595</f>
        <v>45368</v>
      </c>
      <c r="B627" s="22"/>
      <c r="C627" s="36"/>
      <c r="D627" s="36"/>
      <c r="E627" s="36"/>
      <c r="F627" s="21"/>
      <c r="G627" s="21"/>
    </row>
    <row r="628" customFormat="false" ht="15" hidden="true" customHeight="true" outlineLevel="1" collapsed="false">
      <c r="A628" s="49" t="n">
        <f aca="false">A$595</f>
        <v>45368</v>
      </c>
      <c r="B628" s="22"/>
      <c r="C628" s="36"/>
      <c r="D628" s="36"/>
      <c r="E628" s="36"/>
      <c r="F628" s="21"/>
      <c r="G628" s="21"/>
    </row>
    <row r="629" customFormat="false" ht="15.75" hidden="true" customHeight="true" outlineLevel="1" collapsed="false">
      <c r="A629" s="51" t="n">
        <f aca="false">A595</f>
        <v>45368</v>
      </c>
      <c r="B629" s="27"/>
      <c r="C629" s="52"/>
      <c r="D629" s="52"/>
      <c r="E629" s="52"/>
      <c r="F629" s="53"/>
      <c r="G629" s="53"/>
    </row>
    <row r="630" customFormat="false" ht="15" hidden="true" customHeight="true" outlineLevel="1" collapsed="false">
      <c r="A630" s="13" t="n">
        <f aca="false">A595</f>
        <v>45368</v>
      </c>
      <c r="B630" s="41"/>
      <c r="C630" s="15" t="s">
        <v>47</v>
      </c>
      <c r="D630" s="16" t="s">
        <v>16</v>
      </c>
      <c r="E630" s="16" t="s">
        <v>16</v>
      </c>
      <c r="F630" s="16"/>
      <c r="G630" s="34"/>
    </row>
    <row r="631" customFormat="false" ht="15.75" hidden="true" customHeight="true" outlineLevel="1" collapsed="false">
      <c r="A631" s="26"/>
      <c r="B631" s="42"/>
      <c r="C631" s="28"/>
      <c r="D631" s="29" t="s">
        <v>23</v>
      </c>
      <c r="E631" s="29" t="s">
        <v>23</v>
      </c>
      <c r="F631" s="29"/>
      <c r="G631" s="30"/>
    </row>
    <row r="632" customFormat="false" ht="15.75" hidden="false" customHeight="false" outlineLevel="0" collapsed="false">
      <c r="A632" s="9" t="n">
        <f aca="false">A595+1</f>
        <v>45369</v>
      </c>
      <c r="B632" s="43"/>
      <c r="C632" s="43"/>
      <c r="D632" s="11" t="n">
        <f aca="false">A632</f>
        <v>45369</v>
      </c>
      <c r="E632" s="43"/>
      <c r="F632" s="43"/>
      <c r="G632" s="12" t="str">
        <f aca="false">IF(WEEKDAY(A632)=2,"понедельник",IF(WEEKDAY(A632)=3,"вторник",IF(WEEKDAY(A632)=4,"среда",IF(WEEKDAY(A632)=5,"четверг",IF(WEEKDAY(A632)=6,"пятница",IF(WEEKDAY(A632)=7,"суббота","воскресенье"))))))</f>
        <v>понедельник</v>
      </c>
    </row>
    <row r="633" customFormat="false" ht="15" hidden="true" customHeight="true" outlineLevel="1" collapsed="false">
      <c r="A633" s="13" t="n">
        <f aca="false">A632</f>
        <v>45369</v>
      </c>
      <c r="B633" s="44" t="n">
        <f aca="false">B596+SUM(B598:B604)-SUM(B605:B629)-SUM(B630:B631)</f>
        <v>2575</v>
      </c>
      <c r="C633" s="15" t="s">
        <v>12</v>
      </c>
      <c r="D633" s="15" t="s">
        <v>13</v>
      </c>
      <c r="E633" s="16" t="s">
        <v>14</v>
      </c>
      <c r="F633" s="15" t="s">
        <v>15</v>
      </c>
      <c r="G633" s="17"/>
    </row>
    <row r="634" customFormat="false" ht="15" hidden="true" customHeight="true" outlineLevel="1" collapsed="false">
      <c r="A634" s="18"/>
      <c r="B634" s="45" t="n">
        <f aca="false">B597-B601+B630</f>
        <v>0</v>
      </c>
      <c r="C634" s="20"/>
      <c r="D634" s="20"/>
      <c r="E634" s="21" t="s">
        <v>16</v>
      </c>
      <c r="F634" s="20"/>
      <c r="G634" s="17"/>
    </row>
    <row r="635" customFormat="false" ht="15" hidden="true" customHeight="true" outlineLevel="1" collapsed="false">
      <c r="A635" s="18"/>
      <c r="B635" s="22" t="n">
        <f aca="false">15000+800</f>
        <v>15800</v>
      </c>
      <c r="C635" s="23" t="s">
        <v>17</v>
      </c>
      <c r="D635" s="23" t="s">
        <v>18</v>
      </c>
      <c r="E635" s="21" t="s">
        <v>19</v>
      </c>
      <c r="F635" s="21" t="s">
        <v>18</v>
      </c>
      <c r="G635" s="24"/>
    </row>
    <row r="636" customFormat="false" ht="15" hidden="true" customHeight="true" outlineLevel="1" collapsed="false">
      <c r="A636" s="18"/>
      <c r="B636" s="22"/>
      <c r="C636" s="25"/>
      <c r="D636" s="20"/>
      <c r="E636" s="21" t="s">
        <v>20</v>
      </c>
      <c r="F636" s="21" t="s">
        <v>21</v>
      </c>
      <c r="G636" s="24"/>
    </row>
    <row r="637" customFormat="false" ht="15" hidden="true" customHeight="true" outlineLevel="1" collapsed="false">
      <c r="A637" s="18"/>
      <c r="B637" s="22"/>
      <c r="C637" s="25"/>
      <c r="D637" s="21" t="s">
        <v>22</v>
      </c>
      <c r="E637" s="21" t="s">
        <v>19</v>
      </c>
      <c r="F637" s="21"/>
      <c r="G637" s="24"/>
    </row>
    <row r="638" customFormat="false" ht="15" hidden="true" customHeight="true" outlineLevel="1" collapsed="false">
      <c r="A638" s="18"/>
      <c r="B638" s="22"/>
      <c r="C638" s="25"/>
      <c r="D638" s="21" t="s">
        <v>16</v>
      </c>
      <c r="E638" s="21" t="s">
        <v>16</v>
      </c>
      <c r="F638" s="21"/>
      <c r="G638" s="24"/>
    </row>
    <row r="639" customFormat="false" ht="15" hidden="true" customHeight="true" outlineLevel="1" collapsed="false">
      <c r="A639" s="18"/>
      <c r="B639" s="22" t="n">
        <v>90000</v>
      </c>
      <c r="C639" s="25"/>
      <c r="D639" s="23" t="s">
        <v>23</v>
      </c>
      <c r="E639" s="21" t="s">
        <v>23</v>
      </c>
      <c r="F639" s="21"/>
      <c r="G639" s="24"/>
    </row>
    <row r="640" customFormat="false" ht="15" hidden="true" customHeight="true" outlineLevel="1" collapsed="false">
      <c r="A640" s="18"/>
      <c r="B640" s="22" t="n">
        <v>10000</v>
      </c>
      <c r="C640" s="25"/>
      <c r="D640" s="25"/>
      <c r="E640" s="21" t="s">
        <v>23</v>
      </c>
      <c r="F640" s="21"/>
      <c r="G640" s="24"/>
    </row>
    <row r="641" customFormat="false" ht="15.75" hidden="true" customHeight="true" outlineLevel="1" collapsed="false">
      <c r="A641" s="26"/>
      <c r="B641" s="27"/>
      <c r="C641" s="28"/>
      <c r="D641" s="28"/>
      <c r="E641" s="29" t="s">
        <v>23</v>
      </c>
      <c r="F641" s="29"/>
      <c r="G641" s="30"/>
    </row>
    <row r="642" customFormat="false" ht="15" hidden="true" customHeight="true" outlineLevel="1" collapsed="false">
      <c r="A642" s="54" t="n">
        <f aca="false">A632</f>
        <v>45369</v>
      </c>
      <c r="B642" s="32" t="n">
        <v>20000</v>
      </c>
      <c r="C642" s="47" t="s">
        <v>24</v>
      </c>
      <c r="D642" s="47" t="s">
        <v>33</v>
      </c>
      <c r="E642" s="47" t="s">
        <v>55</v>
      </c>
      <c r="F642" s="48"/>
      <c r="G642" s="48"/>
    </row>
    <row r="643" customFormat="false" ht="15" hidden="true" customHeight="true" outlineLevel="1" collapsed="false">
      <c r="A643" s="50" t="n">
        <f aca="false">A$632</f>
        <v>45369</v>
      </c>
      <c r="B643" s="22" t="n">
        <v>5000</v>
      </c>
      <c r="C643" s="36" t="s">
        <v>24</v>
      </c>
      <c r="D643" s="36" t="s">
        <v>25</v>
      </c>
      <c r="E643" s="36" t="s">
        <v>36</v>
      </c>
      <c r="F643" s="21"/>
      <c r="G643" s="21"/>
    </row>
    <row r="644" customFormat="false" ht="15" hidden="true" customHeight="true" outlineLevel="1" collapsed="false">
      <c r="A644" s="50" t="n">
        <f aca="false">A$632</f>
        <v>45369</v>
      </c>
      <c r="B644" s="22" t="n">
        <v>20000</v>
      </c>
      <c r="C644" s="36" t="s">
        <v>24</v>
      </c>
      <c r="D644" s="36" t="s">
        <v>33</v>
      </c>
      <c r="E644" s="36" t="s">
        <v>27</v>
      </c>
      <c r="F644" s="21"/>
      <c r="G644" s="21"/>
    </row>
    <row r="645" customFormat="false" ht="15" hidden="true" customHeight="true" outlineLevel="1" collapsed="false">
      <c r="A645" s="49" t="n">
        <f aca="false">A$632</f>
        <v>45369</v>
      </c>
      <c r="B645" s="22" t="n">
        <v>800</v>
      </c>
      <c r="C645" s="36" t="s">
        <v>80</v>
      </c>
      <c r="D645" s="36" t="s">
        <v>94</v>
      </c>
      <c r="E645" s="36" t="s">
        <v>95</v>
      </c>
      <c r="F645" s="21" t="s">
        <v>130</v>
      </c>
      <c r="G645" s="21"/>
    </row>
    <row r="646" customFormat="false" ht="15" hidden="true" customHeight="true" outlineLevel="1" collapsed="false">
      <c r="A646" s="50" t="n">
        <f aca="false">A$632</f>
        <v>45369</v>
      </c>
      <c r="B646" s="22" t="n">
        <v>20000</v>
      </c>
      <c r="C646" s="36" t="s">
        <v>24</v>
      </c>
      <c r="D646" s="36" t="s">
        <v>25</v>
      </c>
      <c r="E646" s="36" t="s">
        <v>70</v>
      </c>
      <c r="F646" s="21"/>
      <c r="G646" s="21"/>
    </row>
    <row r="647" customFormat="false" ht="15" hidden="true" customHeight="true" outlineLevel="1" collapsed="false">
      <c r="A647" s="50" t="n">
        <f aca="false">A$632</f>
        <v>45369</v>
      </c>
      <c r="B647" s="22" t="n">
        <v>40000</v>
      </c>
      <c r="C647" s="36" t="s">
        <v>24</v>
      </c>
      <c r="D647" s="36" t="s">
        <v>25</v>
      </c>
      <c r="E647" s="36" t="s">
        <v>101</v>
      </c>
      <c r="F647" s="21"/>
      <c r="G647" s="21"/>
    </row>
    <row r="648" customFormat="false" ht="15" hidden="true" customHeight="true" outlineLevel="1" collapsed="false">
      <c r="A648" s="49" t="n">
        <f aca="false">A$632</f>
        <v>45369</v>
      </c>
      <c r="B648" s="22" t="n">
        <v>10000</v>
      </c>
      <c r="C648" s="36" t="s">
        <v>30</v>
      </c>
      <c r="D648" s="36" t="s">
        <v>61</v>
      </c>
      <c r="E648" s="36" t="s">
        <v>62</v>
      </c>
      <c r="F648" s="21" t="s">
        <v>131</v>
      </c>
      <c r="G648" s="21"/>
    </row>
    <row r="649" customFormat="false" ht="15" hidden="true" customHeight="true" outlineLevel="1" collapsed="false">
      <c r="A649" s="49" t="n">
        <f aca="false">A$632</f>
        <v>45369</v>
      </c>
      <c r="B649" s="22"/>
      <c r="C649" s="36"/>
      <c r="D649" s="36"/>
      <c r="E649" s="36"/>
      <c r="F649" s="21"/>
      <c r="G649" s="21"/>
    </row>
    <row r="650" customFormat="false" ht="15" hidden="true" customHeight="true" outlineLevel="1" collapsed="false">
      <c r="A650" s="49" t="n">
        <f aca="false">A$632</f>
        <v>45369</v>
      </c>
      <c r="B650" s="22"/>
      <c r="C650" s="36"/>
      <c r="D650" s="36"/>
      <c r="E650" s="36"/>
      <c r="F650" s="21"/>
      <c r="G650" s="21"/>
    </row>
    <row r="651" customFormat="false" ht="15" hidden="true" customHeight="true" outlineLevel="1" collapsed="false">
      <c r="A651" s="49" t="n">
        <f aca="false">A$632</f>
        <v>45369</v>
      </c>
      <c r="B651" s="22"/>
      <c r="C651" s="36"/>
      <c r="D651" s="36"/>
      <c r="E651" s="36"/>
      <c r="F651" s="21"/>
      <c r="G651" s="21"/>
    </row>
    <row r="652" customFormat="false" ht="15" hidden="true" customHeight="true" outlineLevel="1" collapsed="false">
      <c r="A652" s="49" t="n">
        <f aca="false">A$632</f>
        <v>45369</v>
      </c>
      <c r="B652" s="22"/>
      <c r="C652" s="36"/>
      <c r="D652" s="36"/>
      <c r="E652" s="36"/>
      <c r="F652" s="21"/>
      <c r="G652" s="21"/>
    </row>
    <row r="653" customFormat="false" ht="15" hidden="true" customHeight="true" outlineLevel="1" collapsed="false">
      <c r="A653" s="49" t="n">
        <f aca="false">A$632</f>
        <v>45369</v>
      </c>
      <c r="B653" s="22"/>
      <c r="C653" s="36"/>
      <c r="D653" s="36"/>
      <c r="E653" s="36"/>
      <c r="F653" s="21"/>
      <c r="G653" s="21"/>
    </row>
    <row r="654" customFormat="false" ht="15" hidden="true" customHeight="true" outlineLevel="1" collapsed="false">
      <c r="A654" s="49" t="n">
        <f aca="false">A$632</f>
        <v>45369</v>
      </c>
      <c r="B654" s="22"/>
      <c r="C654" s="36"/>
      <c r="D654" s="36"/>
      <c r="E654" s="36"/>
      <c r="F654" s="21"/>
      <c r="G654" s="21"/>
    </row>
    <row r="655" customFormat="false" ht="15" hidden="true" customHeight="true" outlineLevel="1" collapsed="false">
      <c r="A655" s="49" t="n">
        <f aca="false">A$632</f>
        <v>45369</v>
      </c>
      <c r="B655" s="22"/>
      <c r="C655" s="36"/>
      <c r="D655" s="36"/>
      <c r="E655" s="36"/>
      <c r="F655" s="21"/>
      <c r="G655" s="21"/>
    </row>
    <row r="656" customFormat="false" ht="15" hidden="true" customHeight="true" outlineLevel="1" collapsed="false">
      <c r="A656" s="49" t="n">
        <f aca="false">A$632</f>
        <v>45369</v>
      </c>
      <c r="B656" s="22"/>
      <c r="C656" s="36"/>
      <c r="D656" s="36"/>
      <c r="E656" s="36"/>
      <c r="F656" s="21"/>
      <c r="G656" s="21"/>
    </row>
    <row r="657" customFormat="false" ht="15" hidden="true" customHeight="true" outlineLevel="1" collapsed="false">
      <c r="A657" s="49" t="n">
        <f aca="false">A$632</f>
        <v>45369</v>
      </c>
      <c r="B657" s="22"/>
      <c r="C657" s="36"/>
      <c r="D657" s="36"/>
      <c r="E657" s="36"/>
      <c r="F657" s="21"/>
      <c r="G657" s="21"/>
    </row>
    <row r="658" customFormat="false" ht="15" hidden="true" customHeight="true" outlineLevel="1" collapsed="false">
      <c r="A658" s="49" t="n">
        <f aca="false">A$632</f>
        <v>45369</v>
      </c>
      <c r="B658" s="22"/>
      <c r="C658" s="36"/>
      <c r="D658" s="36"/>
      <c r="E658" s="36"/>
      <c r="F658" s="21"/>
      <c r="G658" s="21"/>
    </row>
    <row r="659" customFormat="false" ht="15" hidden="true" customHeight="true" outlineLevel="1" collapsed="false">
      <c r="A659" s="49" t="n">
        <f aca="false">A$632</f>
        <v>45369</v>
      </c>
      <c r="B659" s="22"/>
      <c r="C659" s="36"/>
      <c r="D659" s="36"/>
      <c r="E659" s="36"/>
      <c r="F659" s="21"/>
      <c r="G659" s="21"/>
    </row>
    <row r="660" customFormat="false" ht="15" hidden="true" customHeight="true" outlineLevel="1" collapsed="false">
      <c r="A660" s="49" t="n">
        <f aca="false">A$632</f>
        <v>45369</v>
      </c>
      <c r="B660" s="22"/>
      <c r="C660" s="36"/>
      <c r="D660" s="36"/>
      <c r="E660" s="36"/>
      <c r="F660" s="21"/>
      <c r="G660" s="21"/>
    </row>
    <row r="661" customFormat="false" ht="15" hidden="true" customHeight="true" outlineLevel="1" collapsed="false">
      <c r="A661" s="49" t="n">
        <f aca="false">A$632</f>
        <v>45369</v>
      </c>
      <c r="B661" s="22"/>
      <c r="C661" s="36"/>
      <c r="D661" s="36"/>
      <c r="E661" s="36"/>
      <c r="F661" s="21"/>
      <c r="G661" s="21"/>
    </row>
    <row r="662" customFormat="false" ht="15" hidden="true" customHeight="true" outlineLevel="1" collapsed="false">
      <c r="A662" s="49" t="n">
        <f aca="false">A$632</f>
        <v>45369</v>
      </c>
      <c r="B662" s="22"/>
      <c r="C662" s="36"/>
      <c r="D662" s="36"/>
      <c r="E662" s="36"/>
      <c r="F662" s="21"/>
      <c r="G662" s="21"/>
    </row>
    <row r="663" customFormat="false" ht="15" hidden="true" customHeight="true" outlineLevel="1" collapsed="false">
      <c r="A663" s="49" t="n">
        <f aca="false">A$632</f>
        <v>45369</v>
      </c>
      <c r="B663" s="22"/>
      <c r="C663" s="36"/>
      <c r="D663" s="36"/>
      <c r="E663" s="36"/>
      <c r="F663" s="21"/>
      <c r="G663" s="21"/>
    </row>
    <row r="664" customFormat="false" ht="15" hidden="true" customHeight="true" outlineLevel="1" collapsed="false">
      <c r="A664" s="49" t="n">
        <f aca="false">A$632</f>
        <v>45369</v>
      </c>
      <c r="B664" s="22"/>
      <c r="C664" s="36"/>
      <c r="D664" s="36"/>
      <c r="E664" s="36"/>
      <c r="F664" s="21"/>
      <c r="G664" s="21"/>
    </row>
    <row r="665" customFormat="false" ht="15" hidden="true" customHeight="true" outlineLevel="1" collapsed="false">
      <c r="A665" s="49" t="n">
        <f aca="false">A$632</f>
        <v>45369</v>
      </c>
      <c r="B665" s="22"/>
      <c r="C665" s="36"/>
      <c r="D665" s="36"/>
      <c r="E665" s="36"/>
      <c r="F665" s="21"/>
      <c r="G665" s="21"/>
    </row>
    <row r="666" customFormat="false" ht="15.75" hidden="true" customHeight="true" outlineLevel="1" collapsed="false">
      <c r="A666" s="51" t="n">
        <f aca="false">A632</f>
        <v>45369</v>
      </c>
      <c r="B666" s="27"/>
      <c r="C666" s="52"/>
      <c r="D666" s="52"/>
      <c r="E666" s="52"/>
      <c r="F666" s="53"/>
      <c r="G666" s="53"/>
    </row>
    <row r="667" customFormat="false" ht="15" hidden="true" customHeight="true" outlineLevel="1" collapsed="false">
      <c r="A667" s="13" t="n">
        <f aca="false">A632</f>
        <v>45369</v>
      </c>
      <c r="B667" s="41"/>
      <c r="C667" s="15" t="s">
        <v>47</v>
      </c>
      <c r="D667" s="16" t="s">
        <v>16</v>
      </c>
      <c r="E667" s="16" t="s">
        <v>16</v>
      </c>
      <c r="F667" s="16"/>
      <c r="G667" s="34"/>
    </row>
    <row r="668" customFormat="false" ht="15.75" hidden="true" customHeight="true" outlineLevel="1" collapsed="false">
      <c r="A668" s="26"/>
      <c r="B668" s="42"/>
      <c r="C668" s="28"/>
      <c r="D668" s="29" t="s">
        <v>23</v>
      </c>
      <c r="E668" s="29" t="s">
        <v>23</v>
      </c>
      <c r="F668" s="29"/>
      <c r="G668" s="30"/>
    </row>
    <row r="669" customFormat="false" ht="15.75" hidden="false" customHeight="false" outlineLevel="0" collapsed="false">
      <c r="A669" s="9" t="n">
        <f aca="false">A632+1</f>
        <v>45370</v>
      </c>
      <c r="B669" s="43"/>
      <c r="C669" s="43"/>
      <c r="D669" s="11" t="n">
        <f aca="false">A669</f>
        <v>45370</v>
      </c>
      <c r="E669" s="43"/>
      <c r="F669" s="43"/>
      <c r="G669" s="12" t="str">
        <f aca="false">IF(WEEKDAY(A669)=2,"понедельник",IF(WEEKDAY(A669)=3,"вторник",IF(WEEKDAY(A669)=4,"среда",IF(WEEKDAY(A669)=5,"четверг",IF(WEEKDAY(A669)=6,"пятница",IF(WEEKDAY(A669)=7,"суббота","воскресенье"))))))</f>
        <v>вторник</v>
      </c>
    </row>
    <row r="670" customFormat="false" ht="15" hidden="true" customHeight="true" outlineLevel="1" collapsed="false">
      <c r="A670" s="13" t="n">
        <f aca="false">A669</f>
        <v>45370</v>
      </c>
      <c r="B670" s="44" t="n">
        <f aca="false">B633+SUM(B635:B641)-SUM(B642:B666)-SUM(B667:B668)</f>
        <v>2575</v>
      </c>
      <c r="C670" s="15" t="s">
        <v>12</v>
      </c>
      <c r="D670" s="15" t="s">
        <v>13</v>
      </c>
      <c r="E670" s="16" t="s">
        <v>14</v>
      </c>
      <c r="F670" s="15" t="s">
        <v>15</v>
      </c>
      <c r="G670" s="17"/>
    </row>
    <row r="671" customFormat="false" ht="15" hidden="true" customHeight="true" outlineLevel="1" collapsed="false">
      <c r="A671" s="18"/>
      <c r="B671" s="45" t="n">
        <f aca="false">B634-B638+B667</f>
        <v>0</v>
      </c>
      <c r="C671" s="20"/>
      <c r="D671" s="20"/>
      <c r="E671" s="21" t="s">
        <v>16</v>
      </c>
      <c r="F671" s="20"/>
      <c r="G671" s="17"/>
    </row>
    <row r="672" customFormat="false" ht="15" hidden="true" customHeight="true" outlineLevel="1" collapsed="false">
      <c r="A672" s="18"/>
      <c r="B672" s="22" t="n">
        <f aca="false">24000+2500</f>
        <v>26500</v>
      </c>
      <c r="C672" s="23" t="s">
        <v>17</v>
      </c>
      <c r="D672" s="23" t="s">
        <v>18</v>
      </c>
      <c r="E672" s="21" t="s">
        <v>19</v>
      </c>
      <c r="F672" s="21" t="s">
        <v>18</v>
      </c>
      <c r="G672" s="24"/>
    </row>
    <row r="673" customFormat="false" ht="15" hidden="true" customHeight="true" outlineLevel="1" collapsed="false">
      <c r="A673" s="18"/>
      <c r="B673" s="22" t="n">
        <f aca="false">9600+400+6900+13500</f>
        <v>30400</v>
      </c>
      <c r="C673" s="25"/>
      <c r="D673" s="20"/>
      <c r="E673" s="21" t="s">
        <v>20</v>
      </c>
      <c r="F673" s="21" t="s">
        <v>21</v>
      </c>
      <c r="G673" s="24"/>
    </row>
    <row r="674" customFormat="false" ht="15" hidden="true" customHeight="true" outlineLevel="1" collapsed="false">
      <c r="A674" s="18"/>
      <c r="B674" s="22"/>
      <c r="C674" s="25"/>
      <c r="D674" s="21" t="s">
        <v>22</v>
      </c>
      <c r="E674" s="21" t="s">
        <v>19</v>
      </c>
      <c r="F674" s="21"/>
      <c r="G674" s="24"/>
    </row>
    <row r="675" customFormat="false" ht="15" hidden="true" customHeight="true" outlineLevel="1" collapsed="false">
      <c r="A675" s="18"/>
      <c r="B675" s="22"/>
      <c r="C675" s="25"/>
      <c r="D675" s="21" t="s">
        <v>16</v>
      </c>
      <c r="E675" s="21" t="s">
        <v>16</v>
      </c>
      <c r="F675" s="21"/>
      <c r="G675" s="24"/>
    </row>
    <row r="676" customFormat="false" ht="15" hidden="true" customHeight="true" outlineLevel="1" collapsed="false">
      <c r="A676" s="18"/>
      <c r="B676" s="22" t="n">
        <v>40000</v>
      </c>
      <c r="C676" s="25"/>
      <c r="D676" s="23" t="s">
        <v>23</v>
      </c>
      <c r="E676" s="21" t="s">
        <v>23</v>
      </c>
      <c r="F676" s="21"/>
      <c r="G676" s="24"/>
    </row>
    <row r="677" customFormat="false" ht="15" hidden="true" customHeight="true" outlineLevel="1" collapsed="false">
      <c r="A677" s="18"/>
      <c r="B677" s="22" t="n">
        <f aca="false">5000+10000+5000+20000+11180+5000+40000+5000</f>
        <v>101180</v>
      </c>
      <c r="C677" s="25"/>
      <c r="D677" s="25"/>
      <c r="E677" s="21" t="s">
        <v>23</v>
      </c>
      <c r="F677" s="21"/>
      <c r="G677" s="24"/>
    </row>
    <row r="678" customFormat="false" ht="15.75" hidden="true" customHeight="true" outlineLevel="1" collapsed="false">
      <c r="A678" s="26"/>
      <c r="B678" s="27" t="n">
        <v>15000</v>
      </c>
      <c r="C678" s="28"/>
      <c r="D678" s="28"/>
      <c r="E678" s="29" t="s">
        <v>23</v>
      </c>
      <c r="F678" s="29"/>
      <c r="G678" s="30"/>
    </row>
    <row r="679" customFormat="false" ht="15" hidden="true" customHeight="true" outlineLevel="1" collapsed="false">
      <c r="A679" s="46" t="n">
        <f aca="false">A669</f>
        <v>45370</v>
      </c>
      <c r="B679" s="32" t="n">
        <v>400</v>
      </c>
      <c r="C679" s="47" t="s">
        <v>52</v>
      </c>
      <c r="D679" s="47" t="s">
        <v>53</v>
      </c>
      <c r="E679" s="47" t="s">
        <v>54</v>
      </c>
      <c r="F679" s="48"/>
      <c r="G679" s="48"/>
    </row>
    <row r="680" customFormat="false" ht="15" hidden="true" customHeight="true" outlineLevel="1" collapsed="false">
      <c r="A680" s="50" t="n">
        <f aca="false">A$669</f>
        <v>45370</v>
      </c>
      <c r="B680" s="22" t="n">
        <v>15000</v>
      </c>
      <c r="C680" s="36" t="s">
        <v>24</v>
      </c>
      <c r="D680" s="36" t="s">
        <v>33</v>
      </c>
      <c r="E680" s="36" t="s">
        <v>57</v>
      </c>
      <c r="F680" s="21"/>
      <c r="G680" s="21"/>
    </row>
    <row r="681" customFormat="false" ht="15" hidden="true" customHeight="true" outlineLevel="1" collapsed="false">
      <c r="A681" s="50" t="n">
        <f aca="false">A$669</f>
        <v>45370</v>
      </c>
      <c r="B681" s="22" t="n">
        <v>10000</v>
      </c>
      <c r="C681" s="36" t="s">
        <v>24</v>
      </c>
      <c r="D681" s="36" t="s">
        <v>25</v>
      </c>
      <c r="E681" s="36" t="s">
        <v>26</v>
      </c>
      <c r="F681" s="21"/>
      <c r="G681" s="21"/>
    </row>
    <row r="682" customFormat="false" ht="15" hidden="true" customHeight="true" outlineLevel="1" collapsed="false">
      <c r="A682" s="50" t="n">
        <f aca="false">A$669</f>
        <v>45370</v>
      </c>
      <c r="B682" s="22" t="n">
        <v>10000</v>
      </c>
      <c r="C682" s="36" t="s">
        <v>24</v>
      </c>
      <c r="D682" s="36" t="s">
        <v>25</v>
      </c>
      <c r="E682" s="36" t="s">
        <v>123</v>
      </c>
      <c r="F682" s="21"/>
      <c r="G682" s="21"/>
    </row>
    <row r="683" customFormat="false" ht="15" hidden="true" customHeight="true" outlineLevel="1" collapsed="false">
      <c r="A683" s="50" t="n">
        <f aca="false">A$669</f>
        <v>45370</v>
      </c>
      <c r="B683" s="22" t="n">
        <v>10000</v>
      </c>
      <c r="C683" s="36" t="s">
        <v>24</v>
      </c>
      <c r="D683" s="36" t="s">
        <v>25</v>
      </c>
      <c r="E683" s="36" t="s">
        <v>56</v>
      </c>
      <c r="F683" s="21"/>
      <c r="G683" s="21"/>
    </row>
    <row r="684" customFormat="false" ht="15" hidden="true" customHeight="true" outlineLevel="1" collapsed="false">
      <c r="A684" s="50" t="n">
        <f aca="false">A$669</f>
        <v>45370</v>
      </c>
      <c r="B684" s="22" t="n">
        <v>10000</v>
      </c>
      <c r="C684" s="36" t="s">
        <v>24</v>
      </c>
      <c r="D684" s="36" t="s">
        <v>25</v>
      </c>
      <c r="E684" s="36" t="s">
        <v>34</v>
      </c>
      <c r="F684" s="21"/>
      <c r="G684" s="21"/>
    </row>
    <row r="685" customFormat="false" ht="15" hidden="true" customHeight="true" outlineLevel="1" collapsed="false">
      <c r="A685" s="50" t="n">
        <f aca="false">A$669</f>
        <v>45370</v>
      </c>
      <c r="B685" s="22" t="n">
        <v>40000</v>
      </c>
      <c r="C685" s="36" t="s">
        <v>24</v>
      </c>
      <c r="D685" s="36" t="s">
        <v>25</v>
      </c>
      <c r="E685" s="36" t="s">
        <v>101</v>
      </c>
      <c r="F685" s="21"/>
      <c r="G685" s="21"/>
    </row>
    <row r="686" customFormat="false" ht="15" hidden="true" customHeight="true" outlineLevel="1" collapsed="false">
      <c r="A686" s="56" t="n">
        <f aca="false">A$669</f>
        <v>45370</v>
      </c>
      <c r="B686" s="22" t="n">
        <v>5000</v>
      </c>
      <c r="C686" s="36" t="s">
        <v>24</v>
      </c>
      <c r="D686" s="36" t="s">
        <v>33</v>
      </c>
      <c r="E686" s="36" t="s">
        <v>34</v>
      </c>
      <c r="F686" s="21" t="s">
        <v>35</v>
      </c>
      <c r="G686" s="21"/>
    </row>
    <row r="687" customFormat="false" ht="15" hidden="true" customHeight="true" outlineLevel="1" collapsed="false">
      <c r="A687" s="56" t="n">
        <f aca="false">A$669</f>
        <v>45370</v>
      </c>
      <c r="B687" s="22" t="n">
        <v>10000</v>
      </c>
      <c r="C687" s="36" t="s">
        <v>24</v>
      </c>
      <c r="D687" s="36" t="s">
        <v>33</v>
      </c>
      <c r="E687" s="36" t="s">
        <v>36</v>
      </c>
      <c r="F687" s="21" t="s">
        <v>35</v>
      </c>
      <c r="G687" s="21"/>
    </row>
    <row r="688" customFormat="false" ht="15" hidden="true" customHeight="true" outlineLevel="1" collapsed="false">
      <c r="A688" s="56" t="n">
        <f aca="false">A$669</f>
        <v>45370</v>
      </c>
      <c r="B688" s="22" t="n">
        <v>5000</v>
      </c>
      <c r="C688" s="36" t="s">
        <v>24</v>
      </c>
      <c r="D688" s="36" t="s">
        <v>33</v>
      </c>
      <c r="E688" s="36" t="s">
        <v>37</v>
      </c>
      <c r="F688" s="21" t="s">
        <v>35</v>
      </c>
      <c r="G688" s="21"/>
    </row>
    <row r="689" customFormat="false" ht="15" hidden="true" customHeight="true" outlineLevel="1" collapsed="false">
      <c r="A689" s="56" t="n">
        <f aca="false">A$669</f>
        <v>45370</v>
      </c>
      <c r="B689" s="22" t="n">
        <v>10000</v>
      </c>
      <c r="C689" s="36" t="s">
        <v>24</v>
      </c>
      <c r="D689" s="36" t="s">
        <v>33</v>
      </c>
      <c r="E689" s="36" t="s">
        <v>38</v>
      </c>
      <c r="F689" s="21" t="s">
        <v>35</v>
      </c>
      <c r="G689" s="21"/>
    </row>
    <row r="690" customFormat="false" ht="15" hidden="true" customHeight="true" outlineLevel="1" collapsed="false">
      <c r="A690" s="56" t="n">
        <f aca="false">A$669</f>
        <v>45370</v>
      </c>
      <c r="B690" s="22" t="n">
        <v>10000</v>
      </c>
      <c r="C690" s="36" t="s">
        <v>24</v>
      </c>
      <c r="D690" s="36" t="s">
        <v>33</v>
      </c>
      <c r="E690" s="36" t="s">
        <v>39</v>
      </c>
      <c r="F690" s="21" t="s">
        <v>35</v>
      </c>
      <c r="G690" s="21"/>
    </row>
    <row r="691" customFormat="false" ht="15" hidden="true" customHeight="true" outlineLevel="1" collapsed="false">
      <c r="A691" s="56" t="n">
        <f aca="false">A$669</f>
        <v>45370</v>
      </c>
      <c r="B691" s="22" t="n">
        <v>11180</v>
      </c>
      <c r="C691" s="36" t="s">
        <v>24</v>
      </c>
      <c r="D691" s="36" t="s">
        <v>33</v>
      </c>
      <c r="E691" s="36" t="s">
        <v>40</v>
      </c>
      <c r="F691" s="21" t="s">
        <v>35</v>
      </c>
      <c r="G691" s="21"/>
    </row>
    <row r="692" customFormat="false" ht="15" hidden="true" customHeight="true" outlineLevel="1" collapsed="false">
      <c r="A692" s="56" t="n">
        <f aca="false">A$669</f>
        <v>45370</v>
      </c>
      <c r="B692" s="22" t="n">
        <v>5000</v>
      </c>
      <c r="C692" s="36" t="s">
        <v>24</v>
      </c>
      <c r="D692" s="36" t="s">
        <v>33</v>
      </c>
      <c r="E692" s="36" t="s">
        <v>41</v>
      </c>
      <c r="F692" s="21" t="s">
        <v>35</v>
      </c>
      <c r="G692" s="21"/>
    </row>
    <row r="693" customFormat="false" ht="15" hidden="true" customHeight="true" outlineLevel="1" collapsed="false">
      <c r="A693" s="56" t="n">
        <f aca="false">A$669</f>
        <v>45370</v>
      </c>
      <c r="B693" s="22" t="n">
        <v>10000</v>
      </c>
      <c r="C693" s="36" t="s">
        <v>24</v>
      </c>
      <c r="D693" s="36" t="s">
        <v>33</v>
      </c>
      <c r="E693" s="36" t="s">
        <v>42</v>
      </c>
      <c r="F693" s="21" t="s">
        <v>35</v>
      </c>
      <c r="G693" s="21"/>
    </row>
    <row r="694" customFormat="false" ht="15" hidden="true" customHeight="true" outlineLevel="1" collapsed="false">
      <c r="A694" s="56" t="n">
        <f aca="false">A$669</f>
        <v>45370</v>
      </c>
      <c r="B694" s="22" t="n">
        <v>10000</v>
      </c>
      <c r="C694" s="36" t="s">
        <v>24</v>
      </c>
      <c r="D694" s="36" t="s">
        <v>33</v>
      </c>
      <c r="E694" s="36" t="s">
        <v>43</v>
      </c>
      <c r="F694" s="21" t="s">
        <v>35</v>
      </c>
      <c r="G694" s="21"/>
    </row>
    <row r="695" customFormat="false" ht="15" hidden="true" customHeight="true" outlineLevel="1" collapsed="false">
      <c r="A695" s="56" t="n">
        <f aca="false">A$669</f>
        <v>45370</v>
      </c>
      <c r="B695" s="22" t="n">
        <v>10000</v>
      </c>
      <c r="C695" s="36" t="s">
        <v>24</v>
      </c>
      <c r="D695" s="36" t="s">
        <v>33</v>
      </c>
      <c r="E695" s="36" t="s">
        <v>44</v>
      </c>
      <c r="F695" s="21" t="s">
        <v>35</v>
      </c>
      <c r="G695" s="21"/>
    </row>
    <row r="696" customFormat="false" ht="15" hidden="true" customHeight="true" outlineLevel="1" collapsed="false">
      <c r="A696" s="56" t="n">
        <f aca="false">A$669</f>
        <v>45370</v>
      </c>
      <c r="B696" s="22" t="n">
        <v>10000</v>
      </c>
      <c r="C696" s="36" t="s">
        <v>24</v>
      </c>
      <c r="D696" s="36" t="s">
        <v>33</v>
      </c>
      <c r="E696" s="36" t="s">
        <v>45</v>
      </c>
      <c r="F696" s="21" t="s">
        <v>35</v>
      </c>
      <c r="G696" s="21"/>
    </row>
    <row r="697" customFormat="false" ht="15" hidden="true" customHeight="true" outlineLevel="1" collapsed="false">
      <c r="A697" s="56" t="n">
        <f aca="false">A$669</f>
        <v>45370</v>
      </c>
      <c r="B697" s="22" t="n">
        <v>5000</v>
      </c>
      <c r="C697" s="36" t="s">
        <v>24</v>
      </c>
      <c r="D697" s="36" t="s">
        <v>33</v>
      </c>
      <c r="E697" s="36" t="s">
        <v>132</v>
      </c>
      <c r="F697" s="21" t="s">
        <v>35</v>
      </c>
      <c r="G697" s="21"/>
    </row>
    <row r="698" customFormat="false" ht="15" hidden="true" customHeight="true" outlineLevel="1" collapsed="false">
      <c r="A698" s="49" t="n">
        <f aca="false">A$669</f>
        <v>45370</v>
      </c>
      <c r="B698" s="22" t="n">
        <v>15000</v>
      </c>
      <c r="C698" s="36" t="s">
        <v>110</v>
      </c>
      <c r="D698" s="36" t="s">
        <v>111</v>
      </c>
      <c r="E698" s="36" t="s">
        <v>133</v>
      </c>
      <c r="F698" s="21" t="s">
        <v>134</v>
      </c>
      <c r="G698" s="21"/>
    </row>
    <row r="699" customFormat="false" ht="15" hidden="true" customHeight="true" outlineLevel="1" collapsed="false">
      <c r="A699" s="49" t="n">
        <f aca="false">A$669</f>
        <v>45370</v>
      </c>
      <c r="B699" s="22"/>
      <c r="C699" s="36"/>
      <c r="D699" s="36"/>
      <c r="E699" s="36"/>
      <c r="F699" s="21"/>
      <c r="G699" s="21"/>
    </row>
    <row r="700" customFormat="false" ht="15" hidden="true" customHeight="true" outlineLevel="1" collapsed="false">
      <c r="A700" s="49" t="n">
        <f aca="false">A$669</f>
        <v>45370</v>
      </c>
      <c r="B700" s="22"/>
      <c r="C700" s="36"/>
      <c r="D700" s="36"/>
      <c r="E700" s="36"/>
      <c r="F700" s="21"/>
      <c r="G700" s="21"/>
    </row>
    <row r="701" customFormat="false" ht="15" hidden="true" customHeight="true" outlineLevel="1" collapsed="false">
      <c r="A701" s="49" t="n">
        <f aca="false">A$669</f>
        <v>45370</v>
      </c>
      <c r="B701" s="22"/>
      <c r="C701" s="36"/>
      <c r="D701" s="36"/>
      <c r="E701" s="36"/>
      <c r="F701" s="21"/>
      <c r="G701" s="21"/>
    </row>
    <row r="702" customFormat="false" ht="15" hidden="true" customHeight="true" outlineLevel="1" collapsed="false">
      <c r="A702" s="49" t="n">
        <f aca="false">A$669</f>
        <v>45370</v>
      </c>
      <c r="B702" s="22"/>
      <c r="C702" s="36"/>
      <c r="D702" s="36"/>
      <c r="E702" s="36"/>
      <c r="F702" s="21"/>
      <c r="G702" s="21"/>
    </row>
    <row r="703" customFormat="false" ht="15.75" hidden="true" customHeight="true" outlineLevel="1" collapsed="false">
      <c r="A703" s="51" t="n">
        <f aca="false">A669</f>
        <v>45370</v>
      </c>
      <c r="B703" s="27"/>
      <c r="C703" s="52"/>
      <c r="D703" s="52"/>
      <c r="E703" s="52"/>
      <c r="F703" s="53"/>
      <c r="G703" s="53"/>
    </row>
    <row r="704" customFormat="false" ht="15" hidden="true" customHeight="true" outlineLevel="1" collapsed="false">
      <c r="A704" s="13" t="n">
        <f aca="false">A669</f>
        <v>45370</v>
      </c>
      <c r="B704" s="41"/>
      <c r="C704" s="15" t="s">
        <v>47</v>
      </c>
      <c r="D704" s="16" t="s">
        <v>16</v>
      </c>
      <c r="E704" s="16" t="s">
        <v>16</v>
      </c>
      <c r="F704" s="16"/>
      <c r="G704" s="34"/>
    </row>
    <row r="705" customFormat="false" ht="15.75" hidden="true" customHeight="true" outlineLevel="1" collapsed="false">
      <c r="A705" s="26"/>
      <c r="B705" s="42"/>
      <c r="C705" s="28"/>
      <c r="D705" s="29" t="s">
        <v>23</v>
      </c>
      <c r="E705" s="29" t="s">
        <v>23</v>
      </c>
      <c r="F705" s="29"/>
      <c r="G705" s="30"/>
    </row>
    <row r="706" customFormat="false" ht="15.75" hidden="false" customHeight="false" outlineLevel="0" collapsed="false">
      <c r="A706" s="9" t="n">
        <f aca="false">A669+1</f>
        <v>45371</v>
      </c>
      <c r="B706" s="43"/>
      <c r="C706" s="43"/>
      <c r="D706" s="11" t="n">
        <f aca="false">A706</f>
        <v>45371</v>
      </c>
      <c r="E706" s="43"/>
      <c r="F706" s="43"/>
      <c r="G706" s="12" t="str">
        <f aca="false">IF(WEEKDAY(A706)=2,"понедельник",IF(WEEKDAY(A706)=3,"вторник",IF(WEEKDAY(A706)=4,"среда",IF(WEEKDAY(A706)=5,"четверг",IF(WEEKDAY(A706)=6,"пятница",IF(WEEKDAY(A706)=7,"суббота","воскресенье"))))))</f>
        <v>среда</v>
      </c>
    </row>
    <row r="707" customFormat="false" ht="15" hidden="true" customHeight="true" outlineLevel="1" collapsed="false">
      <c r="A707" s="13" t="n">
        <f aca="false">A706</f>
        <v>45371</v>
      </c>
      <c r="B707" s="44" t="n">
        <f aca="false">B670+SUM(B672:B678)-SUM(B679:B703)-SUM(B704:B705)</f>
        <v>4075</v>
      </c>
      <c r="C707" s="15" t="s">
        <v>12</v>
      </c>
      <c r="D707" s="15" t="s">
        <v>13</v>
      </c>
      <c r="E707" s="16" t="s">
        <v>14</v>
      </c>
      <c r="F707" s="15" t="s">
        <v>15</v>
      </c>
      <c r="G707" s="17"/>
    </row>
    <row r="708" customFormat="false" ht="15" hidden="true" customHeight="true" outlineLevel="1" collapsed="false">
      <c r="A708" s="18"/>
      <c r="B708" s="45" t="n">
        <f aca="false">B671-B675+B704</f>
        <v>0</v>
      </c>
      <c r="C708" s="20"/>
      <c r="D708" s="20"/>
      <c r="E708" s="21" t="s">
        <v>16</v>
      </c>
      <c r="F708" s="20"/>
      <c r="G708" s="17"/>
    </row>
    <row r="709" customFormat="false" ht="15" hidden="true" customHeight="true" outlineLevel="1" collapsed="false">
      <c r="A709" s="18"/>
      <c r="B709" s="22" t="n">
        <f aca="false">6000+6200+20000+2000</f>
        <v>34200</v>
      </c>
      <c r="C709" s="23" t="s">
        <v>17</v>
      </c>
      <c r="D709" s="23" t="s">
        <v>18</v>
      </c>
      <c r="E709" s="21" t="s">
        <v>19</v>
      </c>
      <c r="F709" s="21" t="s">
        <v>18</v>
      </c>
      <c r="G709" s="24"/>
    </row>
    <row r="710" customFormat="false" ht="15" hidden="true" customHeight="true" outlineLevel="1" collapsed="false">
      <c r="A710" s="18"/>
      <c r="B710" s="22"/>
      <c r="C710" s="25"/>
      <c r="D710" s="20"/>
      <c r="E710" s="21" t="s">
        <v>20</v>
      </c>
      <c r="F710" s="21" t="s">
        <v>21</v>
      </c>
      <c r="G710" s="24"/>
    </row>
    <row r="711" customFormat="false" ht="15" hidden="true" customHeight="true" outlineLevel="1" collapsed="false">
      <c r="A711" s="18"/>
      <c r="B711" s="22" t="n">
        <v>3000</v>
      </c>
      <c r="C711" s="25"/>
      <c r="D711" s="21" t="s">
        <v>22</v>
      </c>
      <c r="E711" s="21" t="s">
        <v>19</v>
      </c>
      <c r="F711" s="21"/>
      <c r="G711" s="24"/>
    </row>
    <row r="712" customFormat="false" ht="15" hidden="true" customHeight="true" outlineLevel="1" collapsed="false">
      <c r="A712" s="18"/>
      <c r="B712" s="22"/>
      <c r="C712" s="25"/>
      <c r="D712" s="21" t="s">
        <v>16</v>
      </c>
      <c r="E712" s="21" t="s">
        <v>16</v>
      </c>
      <c r="F712" s="21"/>
      <c r="G712" s="24"/>
    </row>
    <row r="713" customFormat="false" ht="15" hidden="true" customHeight="true" outlineLevel="1" collapsed="false">
      <c r="A713" s="18"/>
      <c r="B713" s="22" t="n">
        <v>39000</v>
      </c>
      <c r="C713" s="25"/>
      <c r="D713" s="23" t="s">
        <v>23</v>
      </c>
      <c r="E713" s="21" t="s">
        <v>23</v>
      </c>
      <c r="F713" s="21"/>
      <c r="G713" s="24"/>
    </row>
    <row r="714" customFormat="false" ht="15" hidden="true" customHeight="true" outlineLevel="1" collapsed="false">
      <c r="A714" s="18"/>
      <c r="B714" s="22" t="n">
        <f aca="false">12550+28000+7390</f>
        <v>47940</v>
      </c>
      <c r="C714" s="25"/>
      <c r="D714" s="25"/>
      <c r="E714" s="21" t="s">
        <v>23</v>
      </c>
      <c r="F714" s="21"/>
      <c r="G714" s="24"/>
    </row>
    <row r="715" customFormat="false" ht="15.75" hidden="true" customHeight="true" outlineLevel="1" collapsed="false">
      <c r="A715" s="26"/>
      <c r="B715" s="27"/>
      <c r="C715" s="28"/>
      <c r="D715" s="28"/>
      <c r="E715" s="29" t="s">
        <v>23</v>
      </c>
      <c r="F715" s="29"/>
      <c r="G715" s="30"/>
    </row>
    <row r="716" customFormat="false" ht="15" hidden="true" customHeight="true" outlineLevel="1" collapsed="false">
      <c r="A716" s="46" t="n">
        <f aca="false">A706</f>
        <v>45371</v>
      </c>
      <c r="B716" s="32" t="n">
        <v>9000</v>
      </c>
      <c r="C716" s="47" t="s">
        <v>52</v>
      </c>
      <c r="D716" s="47" t="s">
        <v>98</v>
      </c>
      <c r="E716" s="47" t="s">
        <v>125</v>
      </c>
      <c r="F716" s="48" t="s">
        <v>135</v>
      </c>
      <c r="G716" s="48"/>
    </row>
    <row r="717" customFormat="false" ht="15" hidden="true" customHeight="true" outlineLevel="1" collapsed="false">
      <c r="A717" s="49" t="n">
        <f aca="false">A$706</f>
        <v>45371</v>
      </c>
      <c r="B717" s="22" t="n">
        <v>27000</v>
      </c>
      <c r="C717" s="36" t="s">
        <v>58</v>
      </c>
      <c r="D717" s="36" t="s">
        <v>118</v>
      </c>
      <c r="E717" s="36" t="s">
        <v>119</v>
      </c>
      <c r="F717" s="21" t="s">
        <v>136</v>
      </c>
      <c r="G717" s="21"/>
    </row>
    <row r="718" customFormat="false" ht="15" hidden="true" customHeight="true" outlineLevel="1" collapsed="false">
      <c r="A718" s="50" t="n">
        <f aca="false">A$706</f>
        <v>45371</v>
      </c>
      <c r="B718" s="22" t="n">
        <v>30000</v>
      </c>
      <c r="C718" s="36" t="s">
        <v>24</v>
      </c>
      <c r="D718" s="36" t="s">
        <v>25</v>
      </c>
      <c r="E718" s="36" t="s">
        <v>41</v>
      </c>
      <c r="F718" s="21"/>
      <c r="G718" s="21"/>
    </row>
    <row r="719" customFormat="false" ht="15" hidden="true" customHeight="true" outlineLevel="1" collapsed="false">
      <c r="A719" s="50" t="n">
        <f aca="false">A$706</f>
        <v>45371</v>
      </c>
      <c r="B719" s="22" t="n">
        <v>2000</v>
      </c>
      <c r="C719" s="36" t="s">
        <v>24</v>
      </c>
      <c r="D719" s="36" t="s">
        <v>25</v>
      </c>
      <c r="E719" s="36" t="s">
        <v>68</v>
      </c>
      <c r="F719" s="21"/>
      <c r="G719" s="21"/>
    </row>
    <row r="720" customFormat="false" ht="15" hidden="true" customHeight="true" outlineLevel="1" collapsed="false">
      <c r="A720" s="49" t="n">
        <f aca="false">A$706</f>
        <v>45371</v>
      </c>
      <c r="B720" s="22" t="n">
        <v>6200</v>
      </c>
      <c r="C720" s="36" t="s">
        <v>30</v>
      </c>
      <c r="D720" s="36" t="s">
        <v>61</v>
      </c>
      <c r="E720" s="36" t="s">
        <v>137</v>
      </c>
      <c r="F720" s="21" t="s">
        <v>138</v>
      </c>
      <c r="G720" s="21"/>
    </row>
    <row r="721" customFormat="false" ht="15" hidden="true" customHeight="true" outlineLevel="1" collapsed="false">
      <c r="A721" s="49" t="n">
        <f aca="false">A$706</f>
        <v>45371</v>
      </c>
      <c r="B721" s="22" t="n">
        <v>28000</v>
      </c>
      <c r="C721" s="36" t="s">
        <v>113</v>
      </c>
      <c r="D721" s="36" t="s">
        <v>139</v>
      </c>
      <c r="E721" s="36" t="s">
        <v>140</v>
      </c>
      <c r="F721" s="21" t="s">
        <v>141</v>
      </c>
      <c r="G721" s="21"/>
    </row>
    <row r="722" customFormat="false" ht="15" hidden="true" customHeight="true" outlineLevel="1" collapsed="false">
      <c r="A722" s="49" t="n">
        <f aca="false">A$706</f>
        <v>45371</v>
      </c>
      <c r="B722" s="22" t="n">
        <v>12550</v>
      </c>
      <c r="C722" s="36" t="s">
        <v>64</v>
      </c>
      <c r="D722" s="36" t="s">
        <v>142</v>
      </c>
      <c r="E722" s="36" t="s">
        <v>143</v>
      </c>
      <c r="F722" s="21" t="s">
        <v>144</v>
      </c>
      <c r="G722" s="21"/>
    </row>
    <row r="723" customFormat="false" ht="15" hidden="true" customHeight="true" outlineLevel="1" collapsed="false">
      <c r="A723" s="56" t="n">
        <f aca="false">A$706</f>
        <v>45371</v>
      </c>
      <c r="B723" s="22" t="n">
        <v>7390</v>
      </c>
      <c r="C723" s="36" t="s">
        <v>24</v>
      </c>
      <c r="D723" s="36" t="s">
        <v>25</v>
      </c>
      <c r="E723" s="36" t="s">
        <v>101</v>
      </c>
      <c r="F723" s="21" t="s">
        <v>35</v>
      </c>
      <c r="G723" s="21"/>
    </row>
    <row r="724" customFormat="false" ht="15" hidden="true" customHeight="true" outlineLevel="1" collapsed="false">
      <c r="A724" s="49" t="n">
        <f aca="false">A$706</f>
        <v>45371</v>
      </c>
      <c r="B724" s="22" t="n">
        <v>2000</v>
      </c>
      <c r="C724" s="36" t="s">
        <v>80</v>
      </c>
      <c r="D724" s="36" t="s">
        <v>94</v>
      </c>
      <c r="E724" s="36" t="s">
        <v>95</v>
      </c>
      <c r="F724" s="21"/>
      <c r="G724" s="21"/>
    </row>
    <row r="725" customFormat="false" ht="15" hidden="true" customHeight="true" outlineLevel="1" collapsed="false">
      <c r="A725" s="49" t="n">
        <f aca="false">A$706</f>
        <v>45371</v>
      </c>
      <c r="B725" s="22"/>
      <c r="C725" s="36"/>
      <c r="D725" s="36"/>
      <c r="E725" s="36"/>
      <c r="F725" s="21"/>
      <c r="G725" s="21"/>
    </row>
    <row r="726" customFormat="false" ht="15" hidden="true" customHeight="true" outlineLevel="1" collapsed="false">
      <c r="A726" s="49" t="n">
        <f aca="false">A$706</f>
        <v>45371</v>
      </c>
      <c r="B726" s="22"/>
      <c r="C726" s="36"/>
      <c r="D726" s="36"/>
      <c r="E726" s="36"/>
      <c r="F726" s="21"/>
      <c r="G726" s="21"/>
    </row>
    <row r="727" customFormat="false" ht="15" hidden="true" customHeight="true" outlineLevel="1" collapsed="false">
      <c r="A727" s="49" t="n">
        <f aca="false">A$706</f>
        <v>45371</v>
      </c>
      <c r="B727" s="22"/>
      <c r="C727" s="36"/>
      <c r="D727" s="36"/>
      <c r="E727" s="36"/>
      <c r="F727" s="21"/>
      <c r="G727" s="21"/>
    </row>
    <row r="728" customFormat="false" ht="15" hidden="true" customHeight="true" outlineLevel="1" collapsed="false">
      <c r="A728" s="49" t="n">
        <f aca="false">A$706</f>
        <v>45371</v>
      </c>
      <c r="B728" s="22"/>
      <c r="C728" s="36"/>
      <c r="D728" s="36"/>
      <c r="E728" s="36"/>
      <c r="F728" s="21"/>
      <c r="G728" s="21"/>
    </row>
    <row r="729" customFormat="false" ht="15" hidden="true" customHeight="true" outlineLevel="1" collapsed="false">
      <c r="A729" s="49" t="n">
        <f aca="false">A$706</f>
        <v>45371</v>
      </c>
      <c r="B729" s="22"/>
      <c r="C729" s="36"/>
      <c r="D729" s="36"/>
      <c r="E729" s="36"/>
      <c r="F729" s="21"/>
      <c r="G729" s="21"/>
    </row>
    <row r="730" customFormat="false" ht="15" hidden="true" customHeight="true" outlineLevel="1" collapsed="false">
      <c r="A730" s="49" t="n">
        <f aca="false">A$706</f>
        <v>45371</v>
      </c>
      <c r="B730" s="22"/>
      <c r="C730" s="36"/>
      <c r="D730" s="36"/>
      <c r="E730" s="36"/>
      <c r="F730" s="21"/>
      <c r="G730" s="21"/>
    </row>
    <row r="731" customFormat="false" ht="15" hidden="true" customHeight="true" outlineLevel="1" collapsed="false">
      <c r="A731" s="49" t="n">
        <f aca="false">A$706</f>
        <v>45371</v>
      </c>
      <c r="B731" s="22"/>
      <c r="C731" s="36"/>
      <c r="D731" s="36"/>
      <c r="E731" s="36"/>
      <c r="F731" s="21"/>
      <c r="G731" s="21"/>
    </row>
    <row r="732" customFormat="false" ht="15" hidden="true" customHeight="true" outlineLevel="1" collapsed="false">
      <c r="A732" s="49" t="n">
        <f aca="false">A$706</f>
        <v>45371</v>
      </c>
      <c r="B732" s="22"/>
      <c r="C732" s="36"/>
      <c r="D732" s="36"/>
      <c r="E732" s="36"/>
      <c r="F732" s="21"/>
      <c r="G732" s="21"/>
    </row>
    <row r="733" customFormat="false" ht="15" hidden="true" customHeight="true" outlineLevel="1" collapsed="false">
      <c r="A733" s="49" t="n">
        <f aca="false">A$706</f>
        <v>45371</v>
      </c>
      <c r="B733" s="22"/>
      <c r="C733" s="36"/>
      <c r="D733" s="36"/>
      <c r="E733" s="36"/>
      <c r="F733" s="21"/>
      <c r="G733" s="21"/>
    </row>
    <row r="734" customFormat="false" ht="15" hidden="true" customHeight="true" outlineLevel="1" collapsed="false">
      <c r="A734" s="49" t="n">
        <f aca="false">A$706</f>
        <v>45371</v>
      </c>
      <c r="B734" s="22"/>
      <c r="C734" s="36"/>
      <c r="D734" s="36"/>
      <c r="E734" s="36"/>
      <c r="F734" s="21"/>
      <c r="G734" s="21"/>
    </row>
    <row r="735" customFormat="false" ht="15" hidden="true" customHeight="true" outlineLevel="1" collapsed="false">
      <c r="A735" s="49" t="n">
        <f aca="false">A$706</f>
        <v>45371</v>
      </c>
      <c r="B735" s="22"/>
      <c r="C735" s="36"/>
      <c r="D735" s="36"/>
      <c r="E735" s="36"/>
      <c r="F735" s="21"/>
      <c r="G735" s="21"/>
    </row>
    <row r="736" customFormat="false" ht="15" hidden="true" customHeight="true" outlineLevel="1" collapsed="false">
      <c r="A736" s="49" t="n">
        <f aca="false">A$706</f>
        <v>45371</v>
      </c>
      <c r="B736" s="22"/>
      <c r="C736" s="36"/>
      <c r="D736" s="36"/>
      <c r="E736" s="36"/>
      <c r="F736" s="21"/>
      <c r="G736" s="21"/>
    </row>
    <row r="737" customFormat="false" ht="15" hidden="true" customHeight="true" outlineLevel="1" collapsed="false">
      <c r="A737" s="49" t="n">
        <f aca="false">A$706</f>
        <v>45371</v>
      </c>
      <c r="B737" s="22"/>
      <c r="C737" s="36"/>
      <c r="D737" s="36"/>
      <c r="E737" s="36"/>
      <c r="F737" s="21"/>
      <c r="G737" s="21"/>
    </row>
    <row r="738" customFormat="false" ht="15" hidden="true" customHeight="true" outlineLevel="1" collapsed="false">
      <c r="A738" s="49" t="n">
        <f aca="false">A$706</f>
        <v>45371</v>
      </c>
      <c r="B738" s="22"/>
      <c r="C738" s="36"/>
      <c r="D738" s="36"/>
      <c r="E738" s="36"/>
      <c r="F738" s="21"/>
      <c r="G738" s="21"/>
    </row>
    <row r="739" customFormat="false" ht="15" hidden="true" customHeight="true" outlineLevel="1" collapsed="false">
      <c r="A739" s="49" t="n">
        <f aca="false">A$706</f>
        <v>45371</v>
      </c>
      <c r="B739" s="22"/>
      <c r="C739" s="36"/>
      <c r="D739" s="36"/>
      <c r="E739" s="36"/>
      <c r="F739" s="21"/>
      <c r="G739" s="21"/>
    </row>
    <row r="740" customFormat="false" ht="15.75" hidden="true" customHeight="true" outlineLevel="1" collapsed="false">
      <c r="A740" s="51" t="n">
        <f aca="false">A706</f>
        <v>45371</v>
      </c>
      <c r="B740" s="27"/>
      <c r="C740" s="52"/>
      <c r="D740" s="52"/>
      <c r="E740" s="52"/>
      <c r="F740" s="53"/>
      <c r="G740" s="53"/>
    </row>
    <row r="741" customFormat="false" ht="15" hidden="true" customHeight="true" outlineLevel="1" collapsed="false">
      <c r="A741" s="13" t="n">
        <f aca="false">A706</f>
        <v>45371</v>
      </c>
      <c r="B741" s="41"/>
      <c r="C741" s="15" t="s">
        <v>47</v>
      </c>
      <c r="D741" s="16" t="s">
        <v>16</v>
      </c>
      <c r="E741" s="16" t="s">
        <v>16</v>
      </c>
      <c r="F741" s="16"/>
      <c r="G741" s="34"/>
    </row>
    <row r="742" customFormat="false" ht="15.75" hidden="true" customHeight="true" outlineLevel="1" collapsed="false">
      <c r="A742" s="26"/>
      <c r="B742" s="42"/>
      <c r="C742" s="28"/>
      <c r="D742" s="29" t="s">
        <v>23</v>
      </c>
      <c r="E742" s="29" t="s">
        <v>23</v>
      </c>
      <c r="F742" s="29"/>
      <c r="G742" s="30"/>
    </row>
    <row r="743" customFormat="false" ht="15.75" hidden="false" customHeight="false" outlineLevel="0" collapsed="false">
      <c r="A743" s="9" t="n">
        <f aca="false">A706+1</f>
        <v>45372</v>
      </c>
      <c r="B743" s="43"/>
      <c r="C743" s="43"/>
      <c r="D743" s="11" t="n">
        <f aca="false">A743</f>
        <v>45372</v>
      </c>
      <c r="E743" s="43"/>
      <c r="F743" s="43"/>
      <c r="G743" s="12" t="str">
        <f aca="false">IF(WEEKDAY(A743)=2,"понедельник",IF(WEEKDAY(A743)=3,"вторник",IF(WEEKDAY(A743)=4,"среда",IF(WEEKDAY(A743)=5,"четверг",IF(WEEKDAY(A743)=6,"пятница",IF(WEEKDAY(A743)=7,"суббота","воскресенье"))))))</f>
        <v>четверг</v>
      </c>
    </row>
    <row r="744" customFormat="false" ht="15" hidden="true" customHeight="true" outlineLevel="1" collapsed="false">
      <c r="A744" s="13" t="n">
        <f aca="false">A743</f>
        <v>45372</v>
      </c>
      <c r="B744" s="44" t="n">
        <f aca="false">B707+SUM(B709:B715)-SUM(B716:B740)-SUM(B741:B742)</f>
        <v>4075</v>
      </c>
      <c r="C744" s="15" t="s">
        <v>12</v>
      </c>
      <c r="D744" s="15" t="s">
        <v>13</v>
      </c>
      <c r="E744" s="16" t="s">
        <v>14</v>
      </c>
      <c r="F744" s="15" t="s">
        <v>15</v>
      </c>
      <c r="G744" s="17"/>
    </row>
    <row r="745" customFormat="false" ht="15" hidden="true" customHeight="true" outlineLevel="1" collapsed="false">
      <c r="A745" s="18"/>
      <c r="B745" s="45" t="n">
        <f aca="false">B708-B712+B741</f>
        <v>0</v>
      </c>
      <c r="C745" s="20"/>
      <c r="D745" s="20"/>
      <c r="E745" s="21" t="s">
        <v>16</v>
      </c>
      <c r="F745" s="20"/>
      <c r="G745" s="17"/>
    </row>
    <row r="746" customFormat="false" ht="15" hidden="true" customHeight="true" outlineLevel="1" collapsed="false">
      <c r="A746" s="18"/>
      <c r="B746" s="22"/>
      <c r="C746" s="23" t="s">
        <v>17</v>
      </c>
      <c r="D746" s="23" t="s">
        <v>18</v>
      </c>
      <c r="E746" s="21" t="s">
        <v>19</v>
      </c>
      <c r="F746" s="21" t="s">
        <v>18</v>
      </c>
      <c r="G746" s="24"/>
    </row>
    <row r="747" customFormat="false" ht="15" hidden="true" customHeight="true" outlineLevel="1" collapsed="false">
      <c r="A747" s="18"/>
      <c r="B747" s="22" t="n">
        <v>400</v>
      </c>
      <c r="C747" s="25"/>
      <c r="D747" s="20"/>
      <c r="E747" s="21" t="s">
        <v>20</v>
      </c>
      <c r="F747" s="21" t="s">
        <v>21</v>
      </c>
      <c r="G747" s="24"/>
    </row>
    <row r="748" customFormat="false" ht="15" hidden="true" customHeight="true" outlineLevel="1" collapsed="false">
      <c r="A748" s="18"/>
      <c r="B748" s="22" t="n">
        <v>20000</v>
      </c>
      <c r="C748" s="25"/>
      <c r="D748" s="21" t="s">
        <v>22</v>
      </c>
      <c r="E748" s="21" t="s">
        <v>19</v>
      </c>
      <c r="F748" s="21"/>
      <c r="G748" s="24"/>
    </row>
    <row r="749" customFormat="false" ht="15" hidden="true" customHeight="true" outlineLevel="1" collapsed="false">
      <c r="A749" s="18"/>
      <c r="B749" s="22"/>
      <c r="C749" s="25"/>
      <c r="D749" s="21" t="s">
        <v>16</v>
      </c>
      <c r="E749" s="21" t="s">
        <v>16</v>
      </c>
      <c r="F749" s="21"/>
      <c r="G749" s="24"/>
    </row>
    <row r="750" customFormat="false" ht="15" hidden="true" customHeight="true" outlineLevel="1" collapsed="false">
      <c r="A750" s="18"/>
      <c r="B750" s="22"/>
      <c r="C750" s="25"/>
      <c r="D750" s="23" t="s">
        <v>23</v>
      </c>
      <c r="E750" s="21" t="s">
        <v>23</v>
      </c>
      <c r="F750" s="21"/>
      <c r="G750" s="24"/>
    </row>
    <row r="751" customFormat="false" ht="15" hidden="true" customHeight="true" outlineLevel="1" collapsed="false">
      <c r="A751" s="18"/>
      <c r="B751" s="22" t="n">
        <f aca="false">55590</f>
        <v>55590</v>
      </c>
      <c r="C751" s="25"/>
      <c r="D751" s="25"/>
      <c r="E751" s="21" t="s">
        <v>23</v>
      </c>
      <c r="F751" s="21"/>
      <c r="G751" s="24"/>
    </row>
    <row r="752" customFormat="false" ht="15.75" hidden="true" customHeight="true" outlineLevel="1" collapsed="false">
      <c r="A752" s="26"/>
      <c r="B752" s="27" t="n">
        <v>30000</v>
      </c>
      <c r="C752" s="28"/>
      <c r="D752" s="28"/>
      <c r="E752" s="29" t="s">
        <v>23</v>
      </c>
      <c r="F752" s="29"/>
      <c r="G752" s="30"/>
    </row>
    <row r="753" customFormat="false" ht="15" hidden="true" customHeight="true" outlineLevel="1" collapsed="false">
      <c r="A753" s="54" t="n">
        <f aca="false">A743</f>
        <v>45372</v>
      </c>
      <c r="B753" s="32" t="n">
        <v>20000</v>
      </c>
      <c r="C753" s="47" t="s">
        <v>24</v>
      </c>
      <c r="D753" s="47" t="s">
        <v>145</v>
      </c>
      <c r="E753" s="47" t="s">
        <v>83</v>
      </c>
      <c r="F753" s="48"/>
      <c r="G753" s="48"/>
    </row>
    <row r="754" customFormat="false" ht="15" hidden="true" customHeight="true" outlineLevel="1" collapsed="false">
      <c r="A754" s="49" t="n">
        <f aca="false">A$743</f>
        <v>45372</v>
      </c>
      <c r="B754" s="22" t="n">
        <v>400</v>
      </c>
      <c r="C754" s="36" t="s">
        <v>52</v>
      </c>
      <c r="D754" s="36" t="s">
        <v>53</v>
      </c>
      <c r="E754" s="36" t="s">
        <v>54</v>
      </c>
      <c r="F754" s="21"/>
      <c r="G754" s="21"/>
    </row>
    <row r="755" customFormat="false" ht="15" hidden="true" customHeight="true" outlineLevel="1" collapsed="false">
      <c r="A755" s="50" t="n">
        <f aca="false">A$743</f>
        <v>45372</v>
      </c>
      <c r="B755" s="22" t="n">
        <v>30000</v>
      </c>
      <c r="C755" s="36" t="s">
        <v>24</v>
      </c>
      <c r="D755" s="36" t="s">
        <v>25</v>
      </c>
      <c r="E755" s="36" t="s">
        <v>46</v>
      </c>
      <c r="F755" s="21"/>
      <c r="G755" s="21"/>
    </row>
    <row r="756" customFormat="false" ht="15" hidden="true" customHeight="true" outlineLevel="1" collapsed="false">
      <c r="A756" s="49" t="n">
        <f aca="false">A$743</f>
        <v>45372</v>
      </c>
      <c r="B756" s="22" t="n">
        <v>55590</v>
      </c>
      <c r="C756" s="36" t="s">
        <v>30</v>
      </c>
      <c r="D756" s="36" t="s">
        <v>31</v>
      </c>
      <c r="E756" s="36" t="s">
        <v>32</v>
      </c>
      <c r="F756" s="21"/>
      <c r="G756" s="21"/>
    </row>
    <row r="757" customFormat="false" ht="15" hidden="true" customHeight="true" outlineLevel="1" collapsed="false">
      <c r="A757" s="49" t="n">
        <f aca="false">A$743</f>
        <v>45372</v>
      </c>
      <c r="B757" s="22"/>
      <c r="C757" s="36"/>
      <c r="D757" s="36"/>
      <c r="E757" s="36"/>
      <c r="F757" s="21"/>
      <c r="G757" s="21"/>
    </row>
    <row r="758" customFormat="false" ht="15" hidden="true" customHeight="true" outlineLevel="1" collapsed="false">
      <c r="A758" s="49" t="n">
        <f aca="false">A$743</f>
        <v>45372</v>
      </c>
      <c r="B758" s="22"/>
      <c r="C758" s="36"/>
      <c r="D758" s="36"/>
      <c r="E758" s="36"/>
      <c r="F758" s="21"/>
      <c r="G758" s="21"/>
    </row>
    <row r="759" customFormat="false" ht="15" hidden="true" customHeight="true" outlineLevel="1" collapsed="false">
      <c r="A759" s="49" t="n">
        <f aca="false">A$743</f>
        <v>45372</v>
      </c>
      <c r="B759" s="22"/>
      <c r="C759" s="36"/>
      <c r="D759" s="36"/>
      <c r="E759" s="36"/>
      <c r="F759" s="21"/>
      <c r="G759" s="21"/>
    </row>
    <row r="760" customFormat="false" ht="15" hidden="true" customHeight="true" outlineLevel="1" collapsed="false">
      <c r="A760" s="49" t="n">
        <f aca="false">A$743</f>
        <v>45372</v>
      </c>
      <c r="B760" s="22"/>
      <c r="C760" s="36"/>
      <c r="D760" s="36"/>
      <c r="E760" s="36"/>
      <c r="F760" s="21"/>
      <c r="G760" s="21"/>
    </row>
    <row r="761" customFormat="false" ht="15" hidden="true" customHeight="true" outlineLevel="1" collapsed="false">
      <c r="A761" s="49" t="n">
        <f aca="false">A$743</f>
        <v>45372</v>
      </c>
      <c r="B761" s="22"/>
      <c r="C761" s="36"/>
      <c r="D761" s="36"/>
      <c r="E761" s="36"/>
      <c r="F761" s="21"/>
      <c r="G761" s="21"/>
    </row>
    <row r="762" customFormat="false" ht="15" hidden="true" customHeight="true" outlineLevel="1" collapsed="false">
      <c r="A762" s="49" t="n">
        <f aca="false">A$743</f>
        <v>45372</v>
      </c>
      <c r="B762" s="22"/>
      <c r="C762" s="36"/>
      <c r="D762" s="36"/>
      <c r="E762" s="36"/>
      <c r="F762" s="21"/>
      <c r="G762" s="21"/>
    </row>
    <row r="763" customFormat="false" ht="15" hidden="true" customHeight="true" outlineLevel="1" collapsed="false">
      <c r="A763" s="49" t="n">
        <f aca="false">A$743</f>
        <v>45372</v>
      </c>
      <c r="B763" s="22"/>
      <c r="C763" s="36"/>
      <c r="D763" s="36"/>
      <c r="E763" s="36"/>
      <c r="F763" s="21"/>
      <c r="G763" s="21"/>
    </row>
    <row r="764" customFormat="false" ht="15" hidden="true" customHeight="true" outlineLevel="1" collapsed="false">
      <c r="A764" s="49" t="n">
        <f aca="false">A$743</f>
        <v>45372</v>
      </c>
      <c r="B764" s="22"/>
      <c r="C764" s="36"/>
      <c r="D764" s="36"/>
      <c r="E764" s="36"/>
      <c r="F764" s="21"/>
      <c r="G764" s="21"/>
    </row>
    <row r="765" customFormat="false" ht="15" hidden="true" customHeight="true" outlineLevel="1" collapsed="false">
      <c r="A765" s="49" t="n">
        <f aca="false">A$743</f>
        <v>45372</v>
      </c>
      <c r="B765" s="22"/>
      <c r="C765" s="36"/>
      <c r="D765" s="36"/>
      <c r="E765" s="36"/>
      <c r="F765" s="21"/>
      <c r="G765" s="21"/>
    </row>
    <row r="766" customFormat="false" ht="15" hidden="true" customHeight="true" outlineLevel="1" collapsed="false">
      <c r="A766" s="49" t="n">
        <f aca="false">A$743</f>
        <v>45372</v>
      </c>
      <c r="B766" s="22"/>
      <c r="C766" s="36"/>
      <c r="D766" s="36"/>
      <c r="E766" s="36"/>
      <c r="F766" s="21"/>
      <c r="G766" s="21"/>
    </row>
    <row r="767" customFormat="false" ht="15" hidden="true" customHeight="true" outlineLevel="1" collapsed="false">
      <c r="A767" s="49" t="n">
        <f aca="false">A$743</f>
        <v>45372</v>
      </c>
      <c r="B767" s="22"/>
      <c r="C767" s="36"/>
      <c r="D767" s="36"/>
      <c r="E767" s="36"/>
      <c r="F767" s="21"/>
      <c r="G767" s="21"/>
    </row>
    <row r="768" customFormat="false" ht="15" hidden="true" customHeight="true" outlineLevel="1" collapsed="false">
      <c r="A768" s="49" t="n">
        <f aca="false">A$743</f>
        <v>45372</v>
      </c>
      <c r="B768" s="22"/>
      <c r="C768" s="36"/>
      <c r="D768" s="36"/>
      <c r="E768" s="36"/>
      <c r="F768" s="21"/>
      <c r="G768" s="21"/>
    </row>
    <row r="769" customFormat="false" ht="15" hidden="true" customHeight="true" outlineLevel="1" collapsed="false">
      <c r="A769" s="49" t="n">
        <f aca="false">A$743</f>
        <v>45372</v>
      </c>
      <c r="B769" s="22"/>
      <c r="C769" s="36"/>
      <c r="D769" s="36"/>
      <c r="E769" s="36"/>
      <c r="F769" s="21"/>
      <c r="G769" s="21"/>
    </row>
    <row r="770" customFormat="false" ht="15" hidden="true" customHeight="true" outlineLevel="1" collapsed="false">
      <c r="A770" s="49" t="n">
        <f aca="false">A$743</f>
        <v>45372</v>
      </c>
      <c r="B770" s="22"/>
      <c r="C770" s="36"/>
      <c r="D770" s="36"/>
      <c r="E770" s="36"/>
      <c r="F770" s="21"/>
      <c r="G770" s="21"/>
    </row>
    <row r="771" customFormat="false" ht="15" hidden="true" customHeight="true" outlineLevel="1" collapsed="false">
      <c r="A771" s="49" t="n">
        <f aca="false">A$743</f>
        <v>45372</v>
      </c>
      <c r="B771" s="22"/>
      <c r="C771" s="36"/>
      <c r="D771" s="36"/>
      <c r="E771" s="36"/>
      <c r="F771" s="21"/>
      <c r="G771" s="21"/>
    </row>
    <row r="772" customFormat="false" ht="15" hidden="true" customHeight="true" outlineLevel="1" collapsed="false">
      <c r="A772" s="49" t="n">
        <f aca="false">A$743</f>
        <v>45372</v>
      </c>
      <c r="B772" s="22"/>
      <c r="C772" s="36"/>
      <c r="D772" s="36"/>
      <c r="E772" s="36"/>
      <c r="F772" s="21"/>
      <c r="G772" s="21"/>
    </row>
    <row r="773" customFormat="false" ht="15" hidden="true" customHeight="true" outlineLevel="1" collapsed="false">
      <c r="A773" s="49" t="n">
        <f aca="false">A$743</f>
        <v>45372</v>
      </c>
      <c r="B773" s="22"/>
      <c r="C773" s="36"/>
      <c r="D773" s="36"/>
      <c r="E773" s="36"/>
      <c r="F773" s="21"/>
      <c r="G773" s="21"/>
    </row>
    <row r="774" customFormat="false" ht="15" hidden="true" customHeight="true" outlineLevel="1" collapsed="false">
      <c r="A774" s="49" t="n">
        <f aca="false">A$743</f>
        <v>45372</v>
      </c>
      <c r="B774" s="22"/>
      <c r="C774" s="36"/>
      <c r="D774" s="36"/>
      <c r="E774" s="36"/>
      <c r="F774" s="21"/>
      <c r="G774" s="21"/>
    </row>
    <row r="775" customFormat="false" ht="15" hidden="true" customHeight="true" outlineLevel="1" collapsed="false">
      <c r="A775" s="49" t="n">
        <f aca="false">A$743</f>
        <v>45372</v>
      </c>
      <c r="B775" s="22"/>
      <c r="C775" s="36"/>
      <c r="D775" s="36"/>
      <c r="E775" s="36"/>
      <c r="F775" s="21"/>
      <c r="G775" s="21"/>
    </row>
    <row r="776" customFormat="false" ht="15" hidden="true" customHeight="true" outlineLevel="1" collapsed="false">
      <c r="A776" s="49" t="n">
        <f aca="false">A$743</f>
        <v>45372</v>
      </c>
      <c r="B776" s="22"/>
      <c r="C776" s="36"/>
      <c r="D776" s="36"/>
      <c r="E776" s="36"/>
      <c r="F776" s="21"/>
      <c r="G776" s="21"/>
    </row>
    <row r="777" customFormat="false" ht="15.75" hidden="true" customHeight="true" outlineLevel="1" collapsed="false">
      <c r="A777" s="51" t="n">
        <f aca="false">A743</f>
        <v>45372</v>
      </c>
      <c r="B777" s="27"/>
      <c r="C777" s="52"/>
      <c r="D777" s="52"/>
      <c r="E777" s="52"/>
      <c r="F777" s="53"/>
      <c r="G777" s="53"/>
    </row>
    <row r="778" customFormat="false" ht="15" hidden="true" customHeight="true" outlineLevel="1" collapsed="false">
      <c r="A778" s="13" t="n">
        <f aca="false">A743</f>
        <v>45372</v>
      </c>
      <c r="B778" s="41"/>
      <c r="C778" s="15" t="s">
        <v>47</v>
      </c>
      <c r="D778" s="16" t="s">
        <v>16</v>
      </c>
      <c r="E778" s="16" t="s">
        <v>16</v>
      </c>
      <c r="F778" s="16"/>
      <c r="G778" s="34"/>
    </row>
    <row r="779" customFormat="false" ht="15.75" hidden="true" customHeight="true" outlineLevel="1" collapsed="false">
      <c r="A779" s="26"/>
      <c r="B779" s="42"/>
      <c r="C779" s="28"/>
      <c r="D779" s="29" t="s">
        <v>23</v>
      </c>
      <c r="E779" s="29" t="s">
        <v>23</v>
      </c>
      <c r="F779" s="29"/>
      <c r="G779" s="30"/>
    </row>
    <row r="780" customFormat="false" ht="15.75" hidden="false" customHeight="false" outlineLevel="0" collapsed="false">
      <c r="A780" s="9" t="n">
        <f aca="false">A743+1</f>
        <v>45373</v>
      </c>
      <c r="B780" s="43"/>
      <c r="C780" s="43"/>
      <c r="D780" s="11" t="n">
        <f aca="false">A780</f>
        <v>45373</v>
      </c>
      <c r="E780" s="43"/>
      <c r="F780" s="43"/>
      <c r="G780" s="12" t="str">
        <f aca="false">IF(WEEKDAY(A780)=2,"понедельник",IF(WEEKDAY(A780)=3,"вторник",IF(WEEKDAY(A780)=4,"среда",IF(WEEKDAY(A780)=5,"четверг",IF(WEEKDAY(A780)=6,"пятница",IF(WEEKDAY(A780)=7,"суббота","воскресенье"))))))</f>
        <v>пятница</v>
      </c>
    </row>
    <row r="781" customFormat="false" ht="15" hidden="true" customHeight="true" outlineLevel="1" collapsed="false">
      <c r="A781" s="13" t="n">
        <f aca="false">A780</f>
        <v>45373</v>
      </c>
      <c r="B781" s="44" t="n">
        <f aca="false">B744+SUM(B746:B752)-SUM(B753:B777)-SUM(B778:B779)</f>
        <v>4075</v>
      </c>
      <c r="C781" s="15" t="s">
        <v>12</v>
      </c>
      <c r="D781" s="15" t="s">
        <v>13</v>
      </c>
      <c r="E781" s="16" t="s">
        <v>14</v>
      </c>
      <c r="F781" s="15" t="s">
        <v>15</v>
      </c>
      <c r="G781" s="17"/>
    </row>
    <row r="782" customFormat="false" ht="15" hidden="true" customHeight="true" outlineLevel="1" collapsed="false">
      <c r="A782" s="18"/>
      <c r="B782" s="45" t="n">
        <f aca="false">B745-B749+B778</f>
        <v>0</v>
      </c>
      <c r="C782" s="20"/>
      <c r="D782" s="20"/>
      <c r="E782" s="21" t="s">
        <v>16</v>
      </c>
      <c r="F782" s="20"/>
      <c r="G782" s="17"/>
    </row>
    <row r="783" customFormat="false" ht="15" hidden="true" customHeight="true" outlineLevel="1" collapsed="false">
      <c r="A783" s="18"/>
      <c r="B783" s="22"/>
      <c r="C783" s="23" t="s">
        <v>17</v>
      </c>
      <c r="D783" s="23" t="s">
        <v>18</v>
      </c>
      <c r="E783" s="21" t="s">
        <v>19</v>
      </c>
      <c r="F783" s="21" t="s">
        <v>18</v>
      </c>
      <c r="G783" s="24"/>
    </row>
    <row r="784" customFormat="false" ht="15" hidden="true" customHeight="true" outlineLevel="1" collapsed="false">
      <c r="A784" s="18"/>
      <c r="B784" s="22" t="n">
        <v>1000</v>
      </c>
      <c r="C784" s="25"/>
      <c r="D784" s="20"/>
      <c r="E784" s="21" t="s">
        <v>20</v>
      </c>
      <c r="F784" s="21" t="s">
        <v>21</v>
      </c>
      <c r="G784" s="24"/>
    </row>
    <row r="785" customFormat="false" ht="15" hidden="true" customHeight="true" outlineLevel="1" collapsed="false">
      <c r="A785" s="18"/>
      <c r="B785" s="22"/>
      <c r="C785" s="25"/>
      <c r="D785" s="21" t="s">
        <v>22</v>
      </c>
      <c r="E785" s="21" t="s">
        <v>19</v>
      </c>
      <c r="F785" s="21"/>
      <c r="G785" s="24"/>
    </row>
    <row r="786" customFormat="false" ht="15" hidden="true" customHeight="true" outlineLevel="1" collapsed="false">
      <c r="A786" s="18"/>
      <c r="B786" s="22"/>
      <c r="C786" s="25"/>
      <c r="D786" s="21" t="s">
        <v>16</v>
      </c>
      <c r="E786" s="21" t="s">
        <v>16</v>
      </c>
      <c r="F786" s="21"/>
      <c r="G786" s="24"/>
    </row>
    <row r="787" customFormat="false" ht="15" hidden="true" customHeight="true" outlineLevel="1" collapsed="false">
      <c r="A787" s="18"/>
      <c r="B787" s="22" t="n">
        <f aca="false">9300+1290+25000+17800+1300+1360</f>
        <v>56050</v>
      </c>
      <c r="C787" s="25"/>
      <c r="D787" s="23" t="s">
        <v>23</v>
      </c>
      <c r="E787" s="21" t="s">
        <v>23</v>
      </c>
      <c r="F787" s="21"/>
      <c r="G787" s="24"/>
    </row>
    <row r="788" customFormat="false" ht="15" hidden="true" customHeight="true" outlineLevel="1" collapsed="false">
      <c r="A788" s="18"/>
      <c r="B788" s="22"/>
      <c r="C788" s="25"/>
      <c r="D788" s="25"/>
      <c r="E788" s="21" t="s">
        <v>23</v>
      </c>
      <c r="F788" s="21"/>
      <c r="G788" s="24"/>
    </row>
    <row r="789" customFormat="false" ht="15.75" hidden="true" customHeight="true" outlineLevel="1" collapsed="false">
      <c r="A789" s="26"/>
      <c r="B789" s="27"/>
      <c r="C789" s="28"/>
      <c r="D789" s="28"/>
      <c r="E789" s="29" t="s">
        <v>23</v>
      </c>
      <c r="F789" s="29"/>
      <c r="G789" s="30"/>
    </row>
    <row r="790" customFormat="false" ht="15" hidden="true" customHeight="true" outlineLevel="1" collapsed="false">
      <c r="A790" s="46" t="n">
        <f aca="false">A780</f>
        <v>45373</v>
      </c>
      <c r="B790" s="32" t="n">
        <v>1000</v>
      </c>
      <c r="C790" s="47" t="s">
        <v>52</v>
      </c>
      <c r="D790" s="47" t="s">
        <v>53</v>
      </c>
      <c r="E790" s="47" t="s">
        <v>54</v>
      </c>
      <c r="F790" s="48" t="s">
        <v>146</v>
      </c>
      <c r="G790" s="48"/>
    </row>
    <row r="791" customFormat="false" ht="15" hidden="true" customHeight="true" outlineLevel="1" collapsed="false">
      <c r="A791" s="49" t="n">
        <f aca="false">A$780</f>
        <v>45373</v>
      </c>
      <c r="B791" s="22" t="n">
        <v>25000</v>
      </c>
      <c r="C791" s="36" t="s">
        <v>30</v>
      </c>
      <c r="D791" s="36" t="s">
        <v>31</v>
      </c>
      <c r="E791" s="36" t="s">
        <v>147</v>
      </c>
      <c r="F791" s="21"/>
      <c r="G791" s="21"/>
    </row>
    <row r="792" customFormat="false" ht="15" hidden="true" customHeight="true" outlineLevel="1" collapsed="false">
      <c r="A792" s="49" t="n">
        <f aca="false">A$780</f>
        <v>45373</v>
      </c>
      <c r="B792" s="22" t="n">
        <v>9300</v>
      </c>
      <c r="C792" s="36" t="s">
        <v>113</v>
      </c>
      <c r="D792" s="36" t="s">
        <v>114</v>
      </c>
      <c r="E792" s="36" t="s">
        <v>148</v>
      </c>
      <c r="F792" s="21"/>
      <c r="G792" s="21"/>
    </row>
    <row r="793" customFormat="false" ht="15" hidden="true" customHeight="true" outlineLevel="1" collapsed="false">
      <c r="A793" s="49" t="n">
        <f aca="false">A$780</f>
        <v>45373</v>
      </c>
      <c r="B793" s="22" t="n">
        <v>1290</v>
      </c>
      <c r="C793" s="36" t="s">
        <v>113</v>
      </c>
      <c r="D793" s="36" t="s">
        <v>149</v>
      </c>
      <c r="E793" s="36" t="s">
        <v>148</v>
      </c>
      <c r="F793" s="21" t="s">
        <v>150</v>
      </c>
      <c r="G793" s="21"/>
    </row>
    <row r="794" customFormat="false" ht="15" hidden="true" customHeight="true" outlineLevel="1" collapsed="false">
      <c r="A794" s="49" t="n">
        <f aca="false">A$780</f>
        <v>45373</v>
      </c>
      <c r="B794" s="22" t="n">
        <v>17800</v>
      </c>
      <c r="C794" s="36" t="s">
        <v>80</v>
      </c>
      <c r="D794" s="36" t="s">
        <v>151</v>
      </c>
      <c r="E794" s="36" t="s">
        <v>148</v>
      </c>
      <c r="F794" s="21" t="s">
        <v>152</v>
      </c>
      <c r="G794" s="21"/>
    </row>
    <row r="795" customFormat="false" ht="15" hidden="true" customHeight="true" outlineLevel="1" collapsed="false">
      <c r="A795" s="49" t="n">
        <f aca="false">A$780</f>
        <v>45373</v>
      </c>
      <c r="B795" s="22" t="n">
        <v>1300</v>
      </c>
      <c r="C795" s="36" t="s">
        <v>113</v>
      </c>
      <c r="D795" s="36" t="s">
        <v>149</v>
      </c>
      <c r="E795" s="36" t="s">
        <v>148</v>
      </c>
      <c r="F795" s="21" t="s">
        <v>153</v>
      </c>
      <c r="G795" s="21"/>
    </row>
    <row r="796" customFormat="false" ht="15" hidden="true" customHeight="true" outlineLevel="1" collapsed="false">
      <c r="A796" s="49" t="n">
        <f aca="false">A$780</f>
        <v>45373</v>
      </c>
      <c r="B796" s="22" t="n">
        <v>1360</v>
      </c>
      <c r="C796" s="36" t="s">
        <v>113</v>
      </c>
      <c r="D796" s="36" t="s">
        <v>149</v>
      </c>
      <c r="E796" s="36" t="s">
        <v>148</v>
      </c>
      <c r="F796" s="21" t="s">
        <v>154</v>
      </c>
      <c r="G796" s="21"/>
    </row>
    <row r="797" customFormat="false" ht="15" hidden="true" customHeight="true" outlineLevel="1" collapsed="false">
      <c r="A797" s="49" t="n">
        <f aca="false">A$780</f>
        <v>45373</v>
      </c>
      <c r="B797" s="22"/>
      <c r="C797" s="36"/>
      <c r="D797" s="36"/>
      <c r="E797" s="36"/>
      <c r="F797" s="21"/>
      <c r="G797" s="21"/>
    </row>
    <row r="798" customFormat="false" ht="15" hidden="true" customHeight="true" outlineLevel="1" collapsed="false">
      <c r="A798" s="49" t="n">
        <f aca="false">A$780</f>
        <v>45373</v>
      </c>
      <c r="B798" s="22"/>
      <c r="C798" s="36"/>
      <c r="D798" s="36"/>
      <c r="E798" s="36"/>
      <c r="F798" s="21"/>
      <c r="G798" s="21"/>
    </row>
    <row r="799" customFormat="false" ht="15" hidden="true" customHeight="true" outlineLevel="1" collapsed="false">
      <c r="A799" s="49" t="n">
        <f aca="false">A$780</f>
        <v>45373</v>
      </c>
      <c r="B799" s="22"/>
      <c r="C799" s="36"/>
      <c r="D799" s="36"/>
      <c r="E799" s="36"/>
      <c r="F799" s="21"/>
      <c r="G799" s="21"/>
    </row>
    <row r="800" customFormat="false" ht="15" hidden="true" customHeight="true" outlineLevel="1" collapsed="false">
      <c r="A800" s="49" t="n">
        <f aca="false">A$780</f>
        <v>45373</v>
      </c>
      <c r="B800" s="22"/>
      <c r="C800" s="36"/>
      <c r="D800" s="36"/>
      <c r="E800" s="36"/>
      <c r="F800" s="21"/>
      <c r="G800" s="21"/>
    </row>
    <row r="801" customFormat="false" ht="15" hidden="true" customHeight="true" outlineLevel="1" collapsed="false">
      <c r="A801" s="49" t="n">
        <f aca="false">A$780</f>
        <v>45373</v>
      </c>
      <c r="B801" s="22"/>
      <c r="C801" s="36"/>
      <c r="D801" s="36"/>
      <c r="E801" s="36"/>
      <c r="F801" s="21"/>
      <c r="G801" s="21"/>
    </row>
    <row r="802" customFormat="false" ht="15" hidden="true" customHeight="true" outlineLevel="1" collapsed="false">
      <c r="A802" s="49" t="n">
        <f aca="false">A$780</f>
        <v>45373</v>
      </c>
      <c r="B802" s="22"/>
      <c r="C802" s="36"/>
      <c r="D802" s="36"/>
      <c r="E802" s="36"/>
      <c r="F802" s="21"/>
      <c r="G802" s="21"/>
    </row>
    <row r="803" customFormat="false" ht="15" hidden="true" customHeight="true" outlineLevel="1" collapsed="false">
      <c r="A803" s="49" t="n">
        <f aca="false">A$780</f>
        <v>45373</v>
      </c>
      <c r="B803" s="22"/>
      <c r="C803" s="36"/>
      <c r="D803" s="36"/>
      <c r="E803" s="36"/>
      <c r="F803" s="21"/>
      <c r="G803" s="21"/>
    </row>
    <row r="804" customFormat="false" ht="15" hidden="true" customHeight="true" outlineLevel="1" collapsed="false">
      <c r="A804" s="49" t="n">
        <f aca="false">A$780</f>
        <v>45373</v>
      </c>
      <c r="B804" s="22"/>
      <c r="C804" s="36"/>
      <c r="D804" s="36"/>
      <c r="E804" s="36"/>
      <c r="F804" s="21"/>
      <c r="G804" s="21"/>
    </row>
    <row r="805" customFormat="false" ht="15" hidden="true" customHeight="true" outlineLevel="1" collapsed="false">
      <c r="A805" s="49" t="n">
        <f aca="false">A$780</f>
        <v>45373</v>
      </c>
      <c r="B805" s="22"/>
      <c r="C805" s="36"/>
      <c r="D805" s="36"/>
      <c r="E805" s="36"/>
      <c r="F805" s="21"/>
      <c r="G805" s="21"/>
    </row>
    <row r="806" customFormat="false" ht="15" hidden="true" customHeight="true" outlineLevel="1" collapsed="false">
      <c r="A806" s="49" t="n">
        <f aca="false">A$780</f>
        <v>45373</v>
      </c>
      <c r="B806" s="22"/>
      <c r="C806" s="36"/>
      <c r="D806" s="36"/>
      <c r="E806" s="36"/>
      <c r="F806" s="21"/>
      <c r="G806" s="21"/>
    </row>
    <row r="807" customFormat="false" ht="15" hidden="true" customHeight="true" outlineLevel="1" collapsed="false">
      <c r="A807" s="49" t="n">
        <f aca="false">A$780</f>
        <v>45373</v>
      </c>
      <c r="B807" s="22"/>
      <c r="C807" s="36"/>
      <c r="D807" s="36"/>
      <c r="E807" s="36"/>
      <c r="F807" s="21"/>
      <c r="G807" s="21"/>
    </row>
    <row r="808" customFormat="false" ht="15" hidden="true" customHeight="true" outlineLevel="1" collapsed="false">
      <c r="A808" s="49" t="n">
        <f aca="false">A$780</f>
        <v>45373</v>
      </c>
      <c r="B808" s="22"/>
      <c r="C808" s="36"/>
      <c r="D808" s="36"/>
      <c r="E808" s="36"/>
      <c r="F808" s="21"/>
      <c r="G808" s="21"/>
    </row>
    <row r="809" customFormat="false" ht="15" hidden="true" customHeight="true" outlineLevel="1" collapsed="false">
      <c r="A809" s="49" t="n">
        <f aca="false">A$780</f>
        <v>45373</v>
      </c>
      <c r="B809" s="22"/>
      <c r="C809" s="36"/>
      <c r="D809" s="36"/>
      <c r="E809" s="36"/>
      <c r="F809" s="21"/>
      <c r="G809" s="21"/>
    </row>
    <row r="810" customFormat="false" ht="15" hidden="true" customHeight="true" outlineLevel="1" collapsed="false">
      <c r="A810" s="49" t="n">
        <f aca="false">A$780</f>
        <v>45373</v>
      </c>
      <c r="B810" s="22"/>
      <c r="C810" s="36"/>
      <c r="D810" s="36"/>
      <c r="E810" s="36"/>
      <c r="F810" s="21"/>
      <c r="G810" s="21"/>
    </row>
    <row r="811" customFormat="false" ht="15" hidden="true" customHeight="true" outlineLevel="1" collapsed="false">
      <c r="A811" s="49" t="n">
        <f aca="false">A$780</f>
        <v>45373</v>
      </c>
      <c r="B811" s="22"/>
      <c r="C811" s="36"/>
      <c r="D811" s="36"/>
      <c r="E811" s="36"/>
      <c r="F811" s="21"/>
      <c r="G811" s="21"/>
    </row>
    <row r="812" customFormat="false" ht="15" hidden="true" customHeight="true" outlineLevel="1" collapsed="false">
      <c r="A812" s="49" t="n">
        <f aca="false">A$780</f>
        <v>45373</v>
      </c>
      <c r="B812" s="22"/>
      <c r="C812" s="36"/>
      <c r="D812" s="36"/>
      <c r="E812" s="36"/>
      <c r="F812" s="21"/>
      <c r="G812" s="21"/>
    </row>
    <row r="813" customFormat="false" ht="15" hidden="true" customHeight="true" outlineLevel="1" collapsed="false">
      <c r="A813" s="49" t="n">
        <f aca="false">A$780</f>
        <v>45373</v>
      </c>
      <c r="B813" s="22"/>
      <c r="C813" s="36"/>
      <c r="D813" s="36"/>
      <c r="E813" s="36"/>
      <c r="F813" s="21"/>
      <c r="G813" s="21"/>
    </row>
    <row r="814" customFormat="false" ht="15.75" hidden="true" customHeight="true" outlineLevel="1" collapsed="false">
      <c r="A814" s="51" t="n">
        <f aca="false">A780</f>
        <v>45373</v>
      </c>
      <c r="B814" s="27"/>
      <c r="C814" s="52"/>
      <c r="D814" s="52"/>
      <c r="E814" s="52"/>
      <c r="F814" s="53"/>
      <c r="G814" s="53"/>
    </row>
    <row r="815" customFormat="false" ht="15" hidden="true" customHeight="true" outlineLevel="1" collapsed="false">
      <c r="A815" s="13" t="n">
        <f aca="false">A780</f>
        <v>45373</v>
      </c>
      <c r="B815" s="41"/>
      <c r="C815" s="15" t="s">
        <v>47</v>
      </c>
      <c r="D815" s="16" t="s">
        <v>16</v>
      </c>
      <c r="E815" s="16" t="s">
        <v>16</v>
      </c>
      <c r="F815" s="16"/>
      <c r="G815" s="34"/>
    </row>
    <row r="816" customFormat="false" ht="15.75" hidden="true" customHeight="true" outlineLevel="1" collapsed="false">
      <c r="A816" s="26"/>
      <c r="B816" s="42"/>
      <c r="C816" s="28"/>
      <c r="D816" s="29" t="s">
        <v>23</v>
      </c>
      <c r="E816" s="29" t="s">
        <v>23</v>
      </c>
      <c r="F816" s="29"/>
      <c r="G816" s="30"/>
    </row>
    <row r="817" customFormat="false" ht="15.75" hidden="false" customHeight="false" outlineLevel="0" collapsed="false">
      <c r="A817" s="9" t="n">
        <f aca="false">A780+1</f>
        <v>45374</v>
      </c>
      <c r="B817" s="43"/>
      <c r="C817" s="43"/>
      <c r="D817" s="11" t="n">
        <f aca="false">A817</f>
        <v>45374</v>
      </c>
      <c r="E817" s="43"/>
      <c r="F817" s="43"/>
      <c r="G817" s="12" t="str">
        <f aca="false">IF(WEEKDAY(A817)=2,"понедельник",IF(WEEKDAY(A817)=3,"вторник",IF(WEEKDAY(A817)=4,"среда",IF(WEEKDAY(A817)=5,"четверг",IF(WEEKDAY(A817)=6,"пятница",IF(WEEKDAY(A817)=7,"суббота","воскресенье"))))))</f>
        <v>суббота</v>
      </c>
    </row>
    <row r="818" customFormat="false" ht="15" hidden="true" customHeight="true" outlineLevel="1" collapsed="false">
      <c r="A818" s="13" t="n">
        <f aca="false">A817</f>
        <v>45374</v>
      </c>
      <c r="B818" s="44" t="n">
        <f aca="false">B781+SUM(B783:B789)-SUM(B790:B814)-SUM(B815:B816)</f>
        <v>4075</v>
      </c>
      <c r="C818" s="15" t="s">
        <v>12</v>
      </c>
      <c r="D818" s="15" t="s">
        <v>13</v>
      </c>
      <c r="E818" s="16" t="s">
        <v>14</v>
      </c>
      <c r="F818" s="15" t="s">
        <v>15</v>
      </c>
      <c r="G818" s="17"/>
    </row>
    <row r="819" customFormat="false" ht="15" hidden="true" customHeight="true" outlineLevel="1" collapsed="false">
      <c r="A819" s="18"/>
      <c r="B819" s="45" t="n">
        <f aca="false">B782-B786+B815</f>
        <v>0</v>
      </c>
      <c r="C819" s="20"/>
      <c r="D819" s="20"/>
      <c r="E819" s="21" t="s">
        <v>16</v>
      </c>
      <c r="F819" s="20"/>
      <c r="G819" s="17"/>
    </row>
    <row r="820" customFormat="false" ht="15" hidden="true" customHeight="true" outlineLevel="1" collapsed="false">
      <c r="A820" s="18"/>
      <c r="B820" s="22" t="n">
        <f aca="false">8000+70000</f>
        <v>78000</v>
      </c>
      <c r="C820" s="23" t="s">
        <v>17</v>
      </c>
      <c r="D820" s="23" t="s">
        <v>18</v>
      </c>
      <c r="E820" s="21" t="s">
        <v>19</v>
      </c>
      <c r="F820" s="21" t="s">
        <v>18</v>
      </c>
      <c r="G820" s="24"/>
    </row>
    <row r="821" customFormat="false" ht="15" hidden="true" customHeight="true" outlineLevel="1" collapsed="false">
      <c r="A821" s="18"/>
      <c r="B821" s="22"/>
      <c r="C821" s="25"/>
      <c r="D821" s="20"/>
      <c r="E821" s="21" t="s">
        <v>20</v>
      </c>
      <c r="F821" s="21" t="s">
        <v>21</v>
      </c>
      <c r="G821" s="24"/>
    </row>
    <row r="822" customFormat="false" ht="15" hidden="true" customHeight="true" outlineLevel="1" collapsed="false">
      <c r="A822" s="18"/>
      <c r="B822" s="22"/>
      <c r="C822" s="25"/>
      <c r="D822" s="21" t="s">
        <v>22</v>
      </c>
      <c r="E822" s="21" t="s">
        <v>19</v>
      </c>
      <c r="F822" s="21"/>
      <c r="G822" s="24"/>
    </row>
    <row r="823" customFormat="false" ht="15" hidden="true" customHeight="true" outlineLevel="1" collapsed="false">
      <c r="A823" s="18"/>
      <c r="B823" s="22"/>
      <c r="C823" s="25"/>
      <c r="D823" s="21" t="s">
        <v>16</v>
      </c>
      <c r="E823" s="21" t="s">
        <v>16</v>
      </c>
      <c r="F823" s="21"/>
      <c r="G823" s="24"/>
    </row>
    <row r="824" customFormat="false" ht="15" hidden="true" customHeight="true" outlineLevel="1" collapsed="false">
      <c r="A824" s="18"/>
      <c r="B824" s="22"/>
      <c r="C824" s="25"/>
      <c r="D824" s="23" t="s">
        <v>23</v>
      </c>
      <c r="E824" s="21" t="s">
        <v>23</v>
      </c>
      <c r="F824" s="21"/>
      <c r="G824" s="24"/>
    </row>
    <row r="825" customFormat="false" ht="15" hidden="true" customHeight="true" outlineLevel="1" collapsed="false">
      <c r="A825" s="18"/>
      <c r="B825" s="22"/>
      <c r="C825" s="25"/>
      <c r="D825" s="25"/>
      <c r="E825" s="21" t="s">
        <v>23</v>
      </c>
      <c r="F825" s="21"/>
      <c r="G825" s="24"/>
    </row>
    <row r="826" customFormat="false" ht="15.75" hidden="true" customHeight="true" outlineLevel="1" collapsed="false">
      <c r="A826" s="26"/>
      <c r="B826" s="27"/>
      <c r="C826" s="28"/>
      <c r="D826" s="28"/>
      <c r="E826" s="29" t="s">
        <v>23</v>
      </c>
      <c r="F826" s="29"/>
      <c r="G826" s="30"/>
    </row>
    <row r="827" customFormat="false" ht="15" hidden="true" customHeight="true" outlineLevel="1" collapsed="false">
      <c r="A827" s="46" t="n">
        <f aca="false">A817</f>
        <v>45374</v>
      </c>
      <c r="B827" s="32" t="n">
        <v>8000</v>
      </c>
      <c r="C827" s="47" t="s">
        <v>30</v>
      </c>
      <c r="D827" s="47" t="s">
        <v>72</v>
      </c>
      <c r="E827" s="47" t="s">
        <v>73</v>
      </c>
      <c r="F827" s="48" t="s">
        <v>155</v>
      </c>
      <c r="G827" s="48"/>
    </row>
    <row r="828" customFormat="false" ht="15" hidden="true" customHeight="true" outlineLevel="1" collapsed="false">
      <c r="A828" s="50" t="n">
        <f aca="false">A$817</f>
        <v>45374</v>
      </c>
      <c r="B828" s="22" t="n">
        <v>40000</v>
      </c>
      <c r="C828" s="36" t="s">
        <v>24</v>
      </c>
      <c r="D828" s="36" t="s">
        <v>25</v>
      </c>
      <c r="E828" s="36" t="s">
        <v>26</v>
      </c>
      <c r="F828" s="21"/>
      <c r="G828" s="21"/>
    </row>
    <row r="829" customFormat="false" ht="15" hidden="true" customHeight="true" outlineLevel="1" collapsed="false">
      <c r="A829" s="50" t="n">
        <f aca="false">A$817</f>
        <v>45374</v>
      </c>
      <c r="B829" s="22" t="n">
        <v>30000</v>
      </c>
      <c r="C829" s="36" t="s">
        <v>24</v>
      </c>
      <c r="D829" s="36" t="s">
        <v>25</v>
      </c>
      <c r="E829" s="36" t="s">
        <v>71</v>
      </c>
      <c r="F829" s="21"/>
      <c r="G829" s="21"/>
    </row>
    <row r="830" customFormat="false" ht="15" hidden="true" customHeight="true" outlineLevel="1" collapsed="false">
      <c r="A830" s="49" t="n">
        <f aca="false">A$817</f>
        <v>45374</v>
      </c>
      <c r="B830" s="22" t="n">
        <v>200</v>
      </c>
      <c r="C830" s="36" t="s">
        <v>52</v>
      </c>
      <c r="D830" s="36" t="s">
        <v>53</v>
      </c>
      <c r="E830" s="36" t="s">
        <v>54</v>
      </c>
      <c r="F830" s="21"/>
      <c r="G830" s="21"/>
    </row>
    <row r="831" customFormat="false" ht="15" hidden="true" customHeight="true" outlineLevel="1" collapsed="false">
      <c r="A831" s="49" t="n">
        <f aca="false">A$817</f>
        <v>45374</v>
      </c>
      <c r="B831" s="22"/>
      <c r="C831" s="36"/>
      <c r="D831" s="36"/>
      <c r="E831" s="36"/>
      <c r="F831" s="21"/>
      <c r="G831" s="21"/>
    </row>
    <row r="832" customFormat="false" ht="15" hidden="true" customHeight="true" outlineLevel="1" collapsed="false">
      <c r="A832" s="49" t="n">
        <f aca="false">A$817</f>
        <v>45374</v>
      </c>
      <c r="B832" s="22"/>
      <c r="C832" s="36"/>
      <c r="D832" s="36"/>
      <c r="E832" s="36"/>
      <c r="F832" s="21"/>
      <c r="G832" s="21"/>
    </row>
    <row r="833" customFormat="false" ht="15" hidden="true" customHeight="true" outlineLevel="1" collapsed="false">
      <c r="A833" s="49" t="n">
        <f aca="false">A$817</f>
        <v>45374</v>
      </c>
      <c r="B833" s="22"/>
      <c r="C833" s="36"/>
      <c r="D833" s="36"/>
      <c r="E833" s="36"/>
      <c r="F833" s="21"/>
      <c r="G833" s="21"/>
    </row>
    <row r="834" customFormat="false" ht="15" hidden="true" customHeight="true" outlineLevel="1" collapsed="false">
      <c r="A834" s="49" t="n">
        <f aca="false">A$817</f>
        <v>45374</v>
      </c>
      <c r="B834" s="22"/>
      <c r="C834" s="36"/>
      <c r="D834" s="36"/>
      <c r="E834" s="36"/>
      <c r="F834" s="21"/>
      <c r="G834" s="21"/>
    </row>
    <row r="835" customFormat="false" ht="15" hidden="true" customHeight="true" outlineLevel="1" collapsed="false">
      <c r="A835" s="49" t="n">
        <f aca="false">A$817</f>
        <v>45374</v>
      </c>
      <c r="B835" s="22"/>
      <c r="C835" s="36"/>
      <c r="D835" s="36"/>
      <c r="E835" s="36"/>
      <c r="F835" s="21"/>
      <c r="G835" s="21"/>
    </row>
    <row r="836" customFormat="false" ht="15" hidden="true" customHeight="true" outlineLevel="1" collapsed="false">
      <c r="A836" s="49" t="n">
        <f aca="false">A$817</f>
        <v>45374</v>
      </c>
      <c r="B836" s="22"/>
      <c r="C836" s="36"/>
      <c r="D836" s="36"/>
      <c r="E836" s="36"/>
      <c r="F836" s="21"/>
      <c r="G836" s="21"/>
    </row>
    <row r="837" customFormat="false" ht="15" hidden="true" customHeight="true" outlineLevel="1" collapsed="false">
      <c r="A837" s="49" t="n">
        <f aca="false">A$817</f>
        <v>45374</v>
      </c>
      <c r="B837" s="22"/>
      <c r="C837" s="36"/>
      <c r="D837" s="36"/>
      <c r="E837" s="36"/>
      <c r="F837" s="21"/>
      <c r="G837" s="21"/>
    </row>
    <row r="838" customFormat="false" ht="15" hidden="true" customHeight="true" outlineLevel="1" collapsed="false">
      <c r="A838" s="49" t="n">
        <f aca="false">A$817</f>
        <v>45374</v>
      </c>
      <c r="B838" s="22"/>
      <c r="C838" s="36"/>
      <c r="D838" s="36"/>
      <c r="E838" s="36"/>
      <c r="F838" s="21"/>
      <c r="G838" s="21"/>
    </row>
    <row r="839" customFormat="false" ht="15" hidden="true" customHeight="true" outlineLevel="1" collapsed="false">
      <c r="A839" s="49" t="n">
        <f aca="false">A$817</f>
        <v>45374</v>
      </c>
      <c r="B839" s="22"/>
      <c r="C839" s="36"/>
      <c r="D839" s="36"/>
      <c r="E839" s="36"/>
      <c r="F839" s="21"/>
      <c r="G839" s="21"/>
    </row>
    <row r="840" customFormat="false" ht="15" hidden="true" customHeight="true" outlineLevel="1" collapsed="false">
      <c r="A840" s="49" t="n">
        <f aca="false">A$817</f>
        <v>45374</v>
      </c>
      <c r="B840" s="22"/>
      <c r="C840" s="36"/>
      <c r="D840" s="36"/>
      <c r="E840" s="36"/>
      <c r="F840" s="21"/>
      <c r="G840" s="21"/>
    </row>
    <row r="841" customFormat="false" ht="15" hidden="true" customHeight="true" outlineLevel="1" collapsed="false">
      <c r="A841" s="49" t="n">
        <f aca="false">A$817</f>
        <v>45374</v>
      </c>
      <c r="B841" s="22"/>
      <c r="C841" s="36"/>
      <c r="D841" s="36"/>
      <c r="E841" s="36"/>
      <c r="F841" s="21"/>
      <c r="G841" s="21"/>
    </row>
    <row r="842" customFormat="false" ht="15" hidden="true" customHeight="true" outlineLevel="1" collapsed="false">
      <c r="A842" s="49" t="n">
        <f aca="false">A$817</f>
        <v>45374</v>
      </c>
      <c r="B842" s="22"/>
      <c r="C842" s="36"/>
      <c r="D842" s="36"/>
      <c r="E842" s="36"/>
      <c r="F842" s="21"/>
      <c r="G842" s="21"/>
    </row>
    <row r="843" customFormat="false" ht="15" hidden="true" customHeight="true" outlineLevel="1" collapsed="false">
      <c r="A843" s="49" t="n">
        <f aca="false">A$817</f>
        <v>45374</v>
      </c>
      <c r="B843" s="22"/>
      <c r="C843" s="36"/>
      <c r="D843" s="36"/>
      <c r="E843" s="36"/>
      <c r="F843" s="21"/>
      <c r="G843" s="21"/>
    </row>
    <row r="844" customFormat="false" ht="15" hidden="true" customHeight="true" outlineLevel="1" collapsed="false">
      <c r="A844" s="49" t="n">
        <f aca="false">A$817</f>
        <v>45374</v>
      </c>
      <c r="B844" s="22"/>
      <c r="C844" s="36"/>
      <c r="D844" s="36"/>
      <c r="E844" s="36"/>
      <c r="F844" s="21"/>
      <c r="G844" s="21"/>
    </row>
    <row r="845" customFormat="false" ht="15" hidden="true" customHeight="true" outlineLevel="1" collapsed="false">
      <c r="A845" s="49" t="n">
        <f aca="false">A$817</f>
        <v>45374</v>
      </c>
      <c r="B845" s="22"/>
      <c r="C845" s="36"/>
      <c r="D845" s="36"/>
      <c r="E845" s="36"/>
      <c r="F845" s="21"/>
      <c r="G845" s="21"/>
    </row>
    <row r="846" customFormat="false" ht="15" hidden="true" customHeight="true" outlineLevel="1" collapsed="false">
      <c r="A846" s="49" t="n">
        <f aca="false">A$817</f>
        <v>45374</v>
      </c>
      <c r="B846" s="22"/>
      <c r="C846" s="36"/>
      <c r="D846" s="36"/>
      <c r="E846" s="36"/>
      <c r="F846" s="21"/>
      <c r="G846" s="21"/>
    </row>
    <row r="847" customFormat="false" ht="15" hidden="true" customHeight="true" outlineLevel="1" collapsed="false">
      <c r="A847" s="49" t="n">
        <f aca="false">A$817</f>
        <v>45374</v>
      </c>
      <c r="B847" s="22"/>
      <c r="C847" s="36"/>
      <c r="D847" s="36"/>
      <c r="E847" s="36"/>
      <c r="F847" s="21"/>
      <c r="G847" s="21"/>
    </row>
    <row r="848" customFormat="false" ht="15" hidden="true" customHeight="true" outlineLevel="1" collapsed="false">
      <c r="A848" s="49" t="n">
        <f aca="false">A$817</f>
        <v>45374</v>
      </c>
      <c r="B848" s="22"/>
      <c r="C848" s="36"/>
      <c r="D848" s="36"/>
      <c r="E848" s="36"/>
      <c r="F848" s="21"/>
      <c r="G848" s="21"/>
    </row>
    <row r="849" customFormat="false" ht="15" hidden="true" customHeight="true" outlineLevel="1" collapsed="false">
      <c r="A849" s="49" t="n">
        <f aca="false">A$817</f>
        <v>45374</v>
      </c>
      <c r="B849" s="22"/>
      <c r="C849" s="36"/>
      <c r="D849" s="36"/>
      <c r="E849" s="36"/>
      <c r="F849" s="21"/>
      <c r="G849" s="21"/>
    </row>
    <row r="850" customFormat="false" ht="15" hidden="true" customHeight="true" outlineLevel="1" collapsed="false">
      <c r="A850" s="49" t="n">
        <f aca="false">A$817</f>
        <v>45374</v>
      </c>
      <c r="B850" s="22"/>
      <c r="C850" s="36"/>
      <c r="D850" s="36"/>
      <c r="E850" s="36"/>
      <c r="F850" s="21"/>
      <c r="G850" s="21"/>
    </row>
    <row r="851" customFormat="false" ht="15.75" hidden="true" customHeight="true" outlineLevel="1" collapsed="false">
      <c r="A851" s="51" t="n">
        <f aca="false">A817</f>
        <v>45374</v>
      </c>
      <c r="B851" s="27"/>
      <c r="C851" s="52"/>
      <c r="D851" s="52"/>
      <c r="E851" s="52"/>
      <c r="F851" s="53"/>
      <c r="G851" s="53"/>
    </row>
    <row r="852" customFormat="false" ht="15" hidden="true" customHeight="true" outlineLevel="1" collapsed="false">
      <c r="A852" s="13" t="n">
        <f aca="false">A817</f>
        <v>45374</v>
      </c>
      <c r="B852" s="41"/>
      <c r="C852" s="15" t="s">
        <v>47</v>
      </c>
      <c r="D852" s="16" t="s">
        <v>16</v>
      </c>
      <c r="E852" s="16" t="s">
        <v>16</v>
      </c>
      <c r="F852" s="16"/>
      <c r="G852" s="34"/>
    </row>
    <row r="853" customFormat="false" ht="15.75" hidden="true" customHeight="true" outlineLevel="1" collapsed="false">
      <c r="A853" s="26"/>
      <c r="B853" s="42"/>
      <c r="C853" s="28"/>
      <c r="D853" s="29" t="s">
        <v>23</v>
      </c>
      <c r="E853" s="29" t="s">
        <v>23</v>
      </c>
      <c r="F853" s="29"/>
      <c r="G853" s="30"/>
    </row>
    <row r="854" customFormat="false" ht="15.75" hidden="false" customHeight="false" outlineLevel="0" collapsed="false">
      <c r="A854" s="9" t="n">
        <f aca="false">A817+1</f>
        <v>45375</v>
      </c>
      <c r="B854" s="43"/>
      <c r="C854" s="43"/>
      <c r="D854" s="11" t="n">
        <f aca="false">A854</f>
        <v>45375</v>
      </c>
      <c r="E854" s="43"/>
      <c r="F854" s="43"/>
      <c r="G854" s="12" t="str">
        <f aca="false">IF(WEEKDAY(A854)=2,"понедельник",IF(WEEKDAY(A854)=3,"вторник",IF(WEEKDAY(A854)=4,"среда",IF(WEEKDAY(A854)=5,"четверг",IF(WEEKDAY(A854)=6,"пятница",IF(WEEKDAY(A854)=7,"суббота","воскресенье"))))))</f>
        <v>воскресенье</v>
      </c>
    </row>
    <row r="855" customFormat="false" ht="15" hidden="true" customHeight="true" outlineLevel="1" collapsed="false">
      <c r="A855" s="13" t="n">
        <f aca="false">A854</f>
        <v>45375</v>
      </c>
      <c r="B855" s="44" t="n">
        <f aca="false">B818+SUM(B820:B826)-SUM(B827:B851)-SUM(B852:B853)</f>
        <v>3875</v>
      </c>
      <c r="C855" s="15" t="s">
        <v>12</v>
      </c>
      <c r="D855" s="15" t="s">
        <v>13</v>
      </c>
      <c r="E855" s="16" t="s">
        <v>14</v>
      </c>
      <c r="F855" s="15" t="s">
        <v>15</v>
      </c>
      <c r="G855" s="17"/>
    </row>
    <row r="856" customFormat="false" ht="15" hidden="true" customHeight="true" outlineLevel="1" collapsed="false">
      <c r="A856" s="18"/>
      <c r="B856" s="45" t="n">
        <f aca="false">B819-B823+B852</f>
        <v>0</v>
      </c>
      <c r="C856" s="20"/>
      <c r="D856" s="20"/>
      <c r="E856" s="21" t="s">
        <v>16</v>
      </c>
      <c r="F856" s="20"/>
      <c r="G856" s="17"/>
    </row>
    <row r="857" customFormat="false" ht="15" hidden="true" customHeight="true" outlineLevel="1" collapsed="false">
      <c r="A857" s="18"/>
      <c r="B857" s="22"/>
      <c r="C857" s="23" t="s">
        <v>17</v>
      </c>
      <c r="D857" s="23" t="s">
        <v>18</v>
      </c>
      <c r="E857" s="21" t="s">
        <v>19</v>
      </c>
      <c r="F857" s="21" t="s">
        <v>18</v>
      </c>
      <c r="G857" s="24"/>
    </row>
    <row r="858" customFormat="false" ht="15" hidden="true" customHeight="true" outlineLevel="1" collapsed="false">
      <c r="A858" s="18"/>
      <c r="B858" s="22" t="n">
        <v>400</v>
      </c>
      <c r="C858" s="25"/>
      <c r="D858" s="20"/>
      <c r="E858" s="21" t="s">
        <v>20</v>
      </c>
      <c r="F858" s="21" t="s">
        <v>21</v>
      </c>
      <c r="G858" s="24"/>
    </row>
    <row r="859" customFormat="false" ht="15" hidden="true" customHeight="true" outlineLevel="1" collapsed="false">
      <c r="A859" s="18"/>
      <c r="B859" s="22" t="n">
        <v>42000</v>
      </c>
      <c r="C859" s="25"/>
      <c r="D859" s="21" t="s">
        <v>22</v>
      </c>
      <c r="E859" s="21" t="s">
        <v>19</v>
      </c>
      <c r="F859" s="21"/>
      <c r="G859" s="24"/>
    </row>
    <row r="860" customFormat="false" ht="15" hidden="true" customHeight="true" outlineLevel="1" collapsed="false">
      <c r="A860" s="18"/>
      <c r="B860" s="22"/>
      <c r="C860" s="25"/>
      <c r="D860" s="21" t="s">
        <v>16</v>
      </c>
      <c r="E860" s="21" t="s">
        <v>16</v>
      </c>
      <c r="F860" s="21"/>
      <c r="G860" s="24"/>
    </row>
    <row r="861" customFormat="false" ht="15" hidden="true" customHeight="true" outlineLevel="1" collapsed="false">
      <c r="A861" s="18"/>
      <c r="B861" s="22"/>
      <c r="C861" s="25"/>
      <c r="D861" s="23" t="s">
        <v>23</v>
      </c>
      <c r="E861" s="21" t="s">
        <v>23</v>
      </c>
      <c r="F861" s="21"/>
      <c r="G861" s="24"/>
    </row>
    <row r="862" customFormat="false" ht="15" hidden="true" customHeight="true" outlineLevel="1" collapsed="false">
      <c r="A862" s="18"/>
      <c r="B862" s="22"/>
      <c r="C862" s="25"/>
      <c r="D862" s="25"/>
      <c r="E862" s="21" t="s">
        <v>23</v>
      </c>
      <c r="F862" s="21"/>
      <c r="G862" s="24"/>
    </row>
    <row r="863" customFormat="false" ht="15.75" hidden="true" customHeight="true" outlineLevel="1" collapsed="false">
      <c r="A863" s="26"/>
      <c r="B863" s="27"/>
      <c r="C863" s="28"/>
      <c r="D863" s="28"/>
      <c r="E863" s="29" t="s">
        <v>23</v>
      </c>
      <c r="F863" s="29"/>
      <c r="G863" s="30"/>
    </row>
    <row r="864" customFormat="false" ht="15" hidden="true" customHeight="true" outlineLevel="1" collapsed="false">
      <c r="A864" s="46" t="n">
        <f aca="false">A854</f>
        <v>45375</v>
      </c>
      <c r="B864" s="32" t="n">
        <v>400</v>
      </c>
      <c r="C864" s="47" t="s">
        <v>52</v>
      </c>
      <c r="D864" s="47" t="s">
        <v>53</v>
      </c>
      <c r="E864" s="47" t="s">
        <v>54</v>
      </c>
      <c r="F864" s="48"/>
      <c r="G864" s="48"/>
    </row>
    <row r="865" customFormat="false" ht="15" hidden="true" customHeight="true" outlineLevel="1" collapsed="false">
      <c r="A865" s="50" t="n">
        <f aca="false">A$854</f>
        <v>45375</v>
      </c>
      <c r="B865" s="22" t="n">
        <v>42000</v>
      </c>
      <c r="C865" s="36" t="s">
        <v>24</v>
      </c>
      <c r="D865" s="36" t="s">
        <v>25</v>
      </c>
      <c r="E865" s="36" t="s">
        <v>29</v>
      </c>
      <c r="F865" s="21"/>
      <c r="G865" s="21"/>
    </row>
    <row r="866" customFormat="false" ht="15" hidden="true" customHeight="true" outlineLevel="1" collapsed="false">
      <c r="A866" s="49" t="n">
        <f aca="false">A$854</f>
        <v>45375</v>
      </c>
      <c r="B866" s="22"/>
      <c r="C866" s="36"/>
      <c r="D866" s="36"/>
      <c r="E866" s="36"/>
      <c r="F866" s="21"/>
      <c r="G866" s="21"/>
    </row>
    <row r="867" customFormat="false" ht="15" hidden="true" customHeight="true" outlineLevel="1" collapsed="false">
      <c r="A867" s="49" t="n">
        <f aca="false">A$854</f>
        <v>45375</v>
      </c>
      <c r="B867" s="22"/>
      <c r="C867" s="36"/>
      <c r="D867" s="36"/>
      <c r="E867" s="36"/>
      <c r="F867" s="21"/>
      <c r="G867" s="21"/>
    </row>
    <row r="868" customFormat="false" ht="15" hidden="true" customHeight="true" outlineLevel="1" collapsed="false">
      <c r="A868" s="49" t="n">
        <f aca="false">A$854</f>
        <v>45375</v>
      </c>
      <c r="B868" s="22"/>
      <c r="C868" s="36"/>
      <c r="D868" s="36"/>
      <c r="E868" s="36"/>
      <c r="F868" s="21"/>
      <c r="G868" s="21"/>
    </row>
    <row r="869" customFormat="false" ht="15" hidden="true" customHeight="true" outlineLevel="1" collapsed="false">
      <c r="A869" s="49" t="n">
        <f aca="false">A$854</f>
        <v>45375</v>
      </c>
      <c r="B869" s="22"/>
      <c r="C869" s="36"/>
      <c r="D869" s="36"/>
      <c r="E869" s="36"/>
      <c r="F869" s="21"/>
      <c r="G869" s="21"/>
    </row>
    <row r="870" customFormat="false" ht="15" hidden="true" customHeight="true" outlineLevel="1" collapsed="false">
      <c r="A870" s="49" t="n">
        <f aca="false">A$854</f>
        <v>45375</v>
      </c>
      <c r="B870" s="22"/>
      <c r="C870" s="36"/>
      <c r="D870" s="36"/>
      <c r="E870" s="36"/>
      <c r="F870" s="21"/>
      <c r="G870" s="21"/>
    </row>
    <row r="871" customFormat="false" ht="15" hidden="true" customHeight="true" outlineLevel="1" collapsed="false">
      <c r="A871" s="49" t="n">
        <f aca="false">A$854</f>
        <v>45375</v>
      </c>
      <c r="B871" s="22"/>
      <c r="C871" s="36"/>
      <c r="D871" s="36"/>
      <c r="E871" s="36"/>
      <c r="F871" s="21"/>
      <c r="G871" s="21"/>
    </row>
    <row r="872" customFormat="false" ht="15" hidden="true" customHeight="true" outlineLevel="1" collapsed="false">
      <c r="A872" s="49" t="n">
        <f aca="false">A$854</f>
        <v>45375</v>
      </c>
      <c r="B872" s="22"/>
      <c r="C872" s="36"/>
      <c r="D872" s="36"/>
      <c r="E872" s="36"/>
      <c r="F872" s="21"/>
      <c r="G872" s="21"/>
    </row>
    <row r="873" customFormat="false" ht="15" hidden="true" customHeight="true" outlineLevel="1" collapsed="false">
      <c r="A873" s="49" t="n">
        <f aca="false">A$854</f>
        <v>45375</v>
      </c>
      <c r="B873" s="22"/>
      <c r="C873" s="36"/>
      <c r="D873" s="36"/>
      <c r="E873" s="36"/>
      <c r="F873" s="21"/>
      <c r="G873" s="21"/>
    </row>
    <row r="874" customFormat="false" ht="15" hidden="true" customHeight="true" outlineLevel="1" collapsed="false">
      <c r="A874" s="49" t="n">
        <f aca="false">A$854</f>
        <v>45375</v>
      </c>
      <c r="B874" s="22"/>
      <c r="C874" s="36"/>
      <c r="D874" s="36"/>
      <c r="E874" s="36"/>
      <c r="F874" s="21"/>
      <c r="G874" s="21"/>
    </row>
    <row r="875" customFormat="false" ht="15" hidden="true" customHeight="true" outlineLevel="1" collapsed="false">
      <c r="A875" s="49" t="n">
        <f aca="false">A$854</f>
        <v>45375</v>
      </c>
      <c r="B875" s="22"/>
      <c r="C875" s="36"/>
      <c r="D875" s="36"/>
      <c r="E875" s="36"/>
      <c r="F875" s="21"/>
      <c r="G875" s="21"/>
    </row>
    <row r="876" customFormat="false" ht="15" hidden="true" customHeight="true" outlineLevel="1" collapsed="false">
      <c r="A876" s="49" t="n">
        <f aca="false">A$854</f>
        <v>45375</v>
      </c>
      <c r="B876" s="22"/>
      <c r="C876" s="36"/>
      <c r="D876" s="36"/>
      <c r="E876" s="36"/>
      <c r="F876" s="21"/>
      <c r="G876" s="21"/>
    </row>
    <row r="877" customFormat="false" ht="15" hidden="true" customHeight="true" outlineLevel="1" collapsed="false">
      <c r="A877" s="49" t="n">
        <f aca="false">A$854</f>
        <v>45375</v>
      </c>
      <c r="B877" s="22"/>
      <c r="C877" s="36"/>
      <c r="D877" s="36"/>
      <c r="E877" s="36"/>
      <c r="F877" s="21"/>
      <c r="G877" s="21"/>
    </row>
    <row r="878" customFormat="false" ht="15" hidden="true" customHeight="true" outlineLevel="1" collapsed="false">
      <c r="A878" s="49" t="n">
        <f aca="false">A$854</f>
        <v>45375</v>
      </c>
      <c r="B878" s="22"/>
      <c r="C878" s="36"/>
      <c r="D878" s="36"/>
      <c r="E878" s="36"/>
      <c r="F878" s="21"/>
      <c r="G878" s="21"/>
    </row>
    <row r="879" customFormat="false" ht="15" hidden="true" customHeight="true" outlineLevel="1" collapsed="false">
      <c r="A879" s="49" t="n">
        <f aca="false">A$854</f>
        <v>45375</v>
      </c>
      <c r="B879" s="22"/>
      <c r="C879" s="36"/>
      <c r="D879" s="36"/>
      <c r="E879" s="36"/>
      <c r="F879" s="21"/>
      <c r="G879" s="21"/>
    </row>
    <row r="880" customFormat="false" ht="15" hidden="true" customHeight="true" outlineLevel="1" collapsed="false">
      <c r="A880" s="49" t="n">
        <f aca="false">A$854</f>
        <v>45375</v>
      </c>
      <c r="B880" s="22"/>
      <c r="C880" s="36"/>
      <c r="D880" s="36"/>
      <c r="E880" s="36"/>
      <c r="F880" s="21"/>
      <c r="G880" s="21"/>
    </row>
    <row r="881" customFormat="false" ht="15" hidden="true" customHeight="true" outlineLevel="1" collapsed="false">
      <c r="A881" s="49" t="n">
        <f aca="false">A$854</f>
        <v>45375</v>
      </c>
      <c r="B881" s="22"/>
      <c r="C881" s="36"/>
      <c r="D881" s="36"/>
      <c r="E881" s="36"/>
      <c r="F881" s="21"/>
      <c r="G881" s="21"/>
    </row>
    <row r="882" customFormat="false" ht="15" hidden="true" customHeight="true" outlineLevel="1" collapsed="false">
      <c r="A882" s="49" t="n">
        <f aca="false">A$854</f>
        <v>45375</v>
      </c>
      <c r="B882" s="22"/>
      <c r="C882" s="36"/>
      <c r="D882" s="36"/>
      <c r="E882" s="36"/>
      <c r="F882" s="21"/>
      <c r="G882" s="21"/>
    </row>
    <row r="883" customFormat="false" ht="15" hidden="true" customHeight="true" outlineLevel="1" collapsed="false">
      <c r="A883" s="49" t="n">
        <f aca="false">A$854</f>
        <v>45375</v>
      </c>
      <c r="B883" s="22"/>
      <c r="C883" s="36"/>
      <c r="D883" s="36"/>
      <c r="E883" s="36"/>
      <c r="F883" s="21"/>
      <c r="G883" s="21"/>
    </row>
    <row r="884" customFormat="false" ht="15" hidden="true" customHeight="true" outlineLevel="1" collapsed="false">
      <c r="A884" s="49" t="n">
        <f aca="false">A$854</f>
        <v>45375</v>
      </c>
      <c r="B884" s="22"/>
      <c r="C884" s="36"/>
      <c r="D884" s="36"/>
      <c r="E884" s="36"/>
      <c r="F884" s="21"/>
      <c r="G884" s="21"/>
    </row>
    <row r="885" customFormat="false" ht="15" hidden="true" customHeight="true" outlineLevel="1" collapsed="false">
      <c r="A885" s="49" t="n">
        <f aca="false">A$854</f>
        <v>45375</v>
      </c>
      <c r="B885" s="22"/>
      <c r="C885" s="36"/>
      <c r="D885" s="36"/>
      <c r="E885" s="36"/>
      <c r="F885" s="21"/>
      <c r="G885" s="21"/>
    </row>
    <row r="886" customFormat="false" ht="15" hidden="true" customHeight="true" outlineLevel="1" collapsed="false">
      <c r="A886" s="49" t="n">
        <f aca="false">A$854</f>
        <v>45375</v>
      </c>
      <c r="B886" s="22"/>
      <c r="C886" s="36"/>
      <c r="D886" s="36"/>
      <c r="E886" s="36"/>
      <c r="F886" s="21"/>
      <c r="G886" s="21"/>
    </row>
    <row r="887" customFormat="false" ht="15" hidden="true" customHeight="true" outlineLevel="1" collapsed="false">
      <c r="A887" s="49" t="n">
        <f aca="false">A$854</f>
        <v>45375</v>
      </c>
      <c r="B887" s="22"/>
      <c r="C887" s="36"/>
      <c r="D887" s="36"/>
      <c r="E887" s="36"/>
      <c r="F887" s="21"/>
      <c r="G887" s="21"/>
    </row>
    <row r="888" customFormat="false" ht="15.75" hidden="true" customHeight="true" outlineLevel="1" collapsed="false">
      <c r="A888" s="51" t="n">
        <f aca="false">A854</f>
        <v>45375</v>
      </c>
      <c r="B888" s="27"/>
      <c r="C888" s="52"/>
      <c r="D888" s="52"/>
      <c r="E888" s="52"/>
      <c r="F888" s="53"/>
      <c r="G888" s="53"/>
    </row>
    <row r="889" customFormat="false" ht="15" hidden="true" customHeight="true" outlineLevel="1" collapsed="false">
      <c r="A889" s="13" t="n">
        <f aca="false">A854</f>
        <v>45375</v>
      </c>
      <c r="B889" s="41"/>
      <c r="C889" s="15" t="s">
        <v>47</v>
      </c>
      <c r="D889" s="16" t="s">
        <v>16</v>
      </c>
      <c r="E889" s="16" t="s">
        <v>16</v>
      </c>
      <c r="F889" s="16"/>
      <c r="G889" s="34"/>
    </row>
    <row r="890" customFormat="false" ht="15.75" hidden="true" customHeight="true" outlineLevel="1" collapsed="false">
      <c r="A890" s="26"/>
      <c r="B890" s="42"/>
      <c r="C890" s="28"/>
      <c r="D890" s="29" t="s">
        <v>23</v>
      </c>
      <c r="E890" s="29" t="s">
        <v>23</v>
      </c>
      <c r="F890" s="29"/>
      <c r="G890" s="30"/>
    </row>
    <row r="891" customFormat="false" ht="15.75" hidden="false" customHeight="false" outlineLevel="0" collapsed="false">
      <c r="A891" s="9" t="n">
        <f aca="false">A854+1</f>
        <v>45376</v>
      </c>
      <c r="B891" s="43"/>
      <c r="C891" s="43"/>
      <c r="D891" s="11" t="n">
        <f aca="false">A891</f>
        <v>45376</v>
      </c>
      <c r="E891" s="43"/>
      <c r="F891" s="43"/>
      <c r="G891" s="12" t="str">
        <f aca="false">IF(WEEKDAY(A891)=2,"понедельник",IF(WEEKDAY(A891)=3,"вторник",IF(WEEKDAY(A891)=4,"среда",IF(WEEKDAY(A891)=5,"четверг",IF(WEEKDAY(A891)=6,"пятница",IF(WEEKDAY(A891)=7,"суббота","воскресенье"))))))</f>
        <v>понедельник</v>
      </c>
    </row>
    <row r="892" customFormat="false" ht="15" hidden="true" customHeight="true" outlineLevel="1" collapsed="false">
      <c r="A892" s="13" t="n">
        <f aca="false">A891</f>
        <v>45376</v>
      </c>
      <c r="B892" s="44" t="n">
        <f aca="false">B855+SUM(B857:B863)-SUM(B864:B888)-SUM(B889:B890)</f>
        <v>3875</v>
      </c>
      <c r="C892" s="15" t="s">
        <v>12</v>
      </c>
      <c r="D892" s="15" t="s">
        <v>13</v>
      </c>
      <c r="E892" s="16" t="s">
        <v>14</v>
      </c>
      <c r="F892" s="15" t="s">
        <v>15</v>
      </c>
      <c r="G892" s="17"/>
    </row>
    <row r="893" customFormat="false" ht="15" hidden="true" customHeight="true" outlineLevel="1" collapsed="false">
      <c r="A893" s="18"/>
      <c r="B893" s="45" t="n">
        <f aca="false">B856-B860+B889</f>
        <v>0</v>
      </c>
      <c r="C893" s="20"/>
      <c r="D893" s="20"/>
      <c r="E893" s="21" t="s">
        <v>16</v>
      </c>
      <c r="F893" s="20"/>
      <c r="G893" s="17"/>
    </row>
    <row r="894" customFormat="false" ht="15" hidden="true" customHeight="true" outlineLevel="1" collapsed="false">
      <c r="A894" s="18"/>
      <c r="B894" s="22"/>
      <c r="C894" s="23" t="s">
        <v>17</v>
      </c>
      <c r="D894" s="23" t="s">
        <v>18</v>
      </c>
      <c r="E894" s="21" t="s">
        <v>19</v>
      </c>
      <c r="F894" s="21" t="s">
        <v>18</v>
      </c>
      <c r="G894" s="24"/>
    </row>
    <row r="895" customFormat="false" ht="15" hidden="true" customHeight="true" outlineLevel="1" collapsed="false">
      <c r="A895" s="18"/>
      <c r="B895" s="22"/>
      <c r="C895" s="25"/>
      <c r="D895" s="20"/>
      <c r="E895" s="21" t="s">
        <v>20</v>
      </c>
      <c r="F895" s="21" t="s">
        <v>21</v>
      </c>
      <c r="G895" s="24"/>
    </row>
    <row r="896" customFormat="false" ht="15" hidden="true" customHeight="true" outlineLevel="1" collapsed="false">
      <c r="A896" s="18"/>
      <c r="B896" s="22"/>
      <c r="C896" s="25"/>
      <c r="D896" s="21" t="s">
        <v>22</v>
      </c>
      <c r="E896" s="21" t="s">
        <v>19</v>
      </c>
      <c r="F896" s="21"/>
      <c r="G896" s="24"/>
    </row>
    <row r="897" customFormat="false" ht="15" hidden="true" customHeight="true" outlineLevel="1" collapsed="false">
      <c r="A897" s="18"/>
      <c r="B897" s="22"/>
      <c r="C897" s="25"/>
      <c r="D897" s="21" t="s">
        <v>16</v>
      </c>
      <c r="E897" s="21" t="s">
        <v>16</v>
      </c>
      <c r="F897" s="21"/>
      <c r="G897" s="24"/>
    </row>
    <row r="898" customFormat="false" ht="15" hidden="true" customHeight="true" outlineLevel="1" collapsed="false">
      <c r="A898" s="18"/>
      <c r="B898" s="22" t="n">
        <f aca="false">29350</f>
        <v>29350</v>
      </c>
      <c r="C898" s="25"/>
      <c r="D898" s="23" t="s">
        <v>23</v>
      </c>
      <c r="E898" s="21" t="s">
        <v>23</v>
      </c>
      <c r="F898" s="21"/>
      <c r="G898" s="24"/>
    </row>
    <row r="899" customFormat="false" ht="15" hidden="true" customHeight="true" outlineLevel="1" collapsed="false">
      <c r="A899" s="18"/>
      <c r="B899" s="22" t="n">
        <v>30000</v>
      </c>
      <c r="C899" s="25"/>
      <c r="D899" s="25"/>
      <c r="E899" s="21" t="s">
        <v>23</v>
      </c>
      <c r="F899" s="21"/>
      <c r="G899" s="24"/>
    </row>
    <row r="900" customFormat="false" ht="15.75" hidden="true" customHeight="true" outlineLevel="1" collapsed="false">
      <c r="A900" s="26"/>
      <c r="B900" s="27"/>
      <c r="C900" s="28"/>
      <c r="D900" s="28"/>
      <c r="E900" s="29" t="s">
        <v>23</v>
      </c>
      <c r="F900" s="29"/>
      <c r="G900" s="30"/>
    </row>
    <row r="901" customFormat="false" ht="15" hidden="true" customHeight="true" outlineLevel="1" collapsed="false">
      <c r="A901" s="46" t="n">
        <f aca="false">A891</f>
        <v>45376</v>
      </c>
      <c r="B901" s="32" t="n">
        <v>30000</v>
      </c>
      <c r="C901" s="47" t="s">
        <v>105</v>
      </c>
      <c r="D901" s="47" t="s">
        <v>156</v>
      </c>
      <c r="E901" s="47" t="s">
        <v>157</v>
      </c>
      <c r="F901" s="48" t="s">
        <v>107</v>
      </c>
      <c r="G901" s="48"/>
    </row>
    <row r="902" customFormat="false" ht="15" hidden="true" customHeight="true" outlineLevel="1" collapsed="false">
      <c r="A902" s="49" t="n">
        <f aca="false">A$891</f>
        <v>45376</v>
      </c>
      <c r="B902" s="22" t="n">
        <v>29350</v>
      </c>
      <c r="C902" s="36" t="s">
        <v>30</v>
      </c>
      <c r="D902" s="36" t="s">
        <v>31</v>
      </c>
      <c r="E902" s="36" t="s">
        <v>147</v>
      </c>
      <c r="F902" s="21" t="s">
        <v>158</v>
      </c>
      <c r="G902" s="21"/>
    </row>
    <row r="903" customFormat="false" ht="15" hidden="true" customHeight="true" outlineLevel="1" collapsed="false">
      <c r="A903" s="49" t="n">
        <f aca="false">A$891</f>
        <v>45376</v>
      </c>
      <c r="B903" s="22"/>
      <c r="C903" s="36"/>
      <c r="D903" s="36"/>
      <c r="E903" s="36"/>
      <c r="F903" s="21"/>
      <c r="G903" s="21"/>
    </row>
    <row r="904" customFormat="false" ht="15" hidden="true" customHeight="true" outlineLevel="1" collapsed="false">
      <c r="A904" s="49" t="n">
        <f aca="false">A$891</f>
        <v>45376</v>
      </c>
      <c r="B904" s="22"/>
      <c r="C904" s="36"/>
      <c r="D904" s="36"/>
      <c r="E904" s="36"/>
      <c r="F904" s="21"/>
      <c r="G904" s="21"/>
    </row>
    <row r="905" customFormat="false" ht="15" hidden="true" customHeight="true" outlineLevel="1" collapsed="false">
      <c r="A905" s="49" t="n">
        <f aca="false">A$891</f>
        <v>45376</v>
      </c>
      <c r="B905" s="22"/>
      <c r="C905" s="36"/>
      <c r="D905" s="36"/>
      <c r="E905" s="36"/>
      <c r="F905" s="21"/>
      <c r="G905" s="21"/>
    </row>
    <row r="906" customFormat="false" ht="15" hidden="true" customHeight="true" outlineLevel="1" collapsed="false">
      <c r="A906" s="49" t="n">
        <f aca="false">A$891</f>
        <v>45376</v>
      </c>
      <c r="B906" s="22"/>
      <c r="C906" s="36"/>
      <c r="D906" s="36"/>
      <c r="E906" s="36"/>
      <c r="F906" s="21"/>
      <c r="G906" s="21"/>
    </row>
    <row r="907" customFormat="false" ht="15" hidden="true" customHeight="true" outlineLevel="1" collapsed="false">
      <c r="A907" s="49" t="n">
        <f aca="false">A$891</f>
        <v>45376</v>
      </c>
      <c r="B907" s="22"/>
      <c r="C907" s="36"/>
      <c r="D907" s="36"/>
      <c r="E907" s="36"/>
      <c r="F907" s="21"/>
      <c r="G907" s="21"/>
    </row>
    <row r="908" customFormat="false" ht="15" hidden="true" customHeight="true" outlineLevel="1" collapsed="false">
      <c r="A908" s="49" t="n">
        <f aca="false">A$891</f>
        <v>45376</v>
      </c>
      <c r="B908" s="22"/>
      <c r="C908" s="36"/>
      <c r="D908" s="36"/>
      <c r="E908" s="36"/>
      <c r="F908" s="21"/>
      <c r="G908" s="21"/>
    </row>
    <row r="909" customFormat="false" ht="15" hidden="true" customHeight="true" outlineLevel="1" collapsed="false">
      <c r="A909" s="49" t="n">
        <f aca="false">A$891</f>
        <v>45376</v>
      </c>
      <c r="B909" s="22"/>
      <c r="C909" s="36"/>
      <c r="D909" s="36"/>
      <c r="E909" s="36"/>
      <c r="F909" s="21"/>
      <c r="G909" s="21"/>
    </row>
    <row r="910" customFormat="false" ht="15" hidden="true" customHeight="true" outlineLevel="1" collapsed="false">
      <c r="A910" s="49" t="n">
        <f aca="false">A$891</f>
        <v>45376</v>
      </c>
      <c r="B910" s="22"/>
      <c r="C910" s="36"/>
      <c r="D910" s="36"/>
      <c r="E910" s="36"/>
      <c r="F910" s="21"/>
      <c r="G910" s="21"/>
    </row>
    <row r="911" customFormat="false" ht="15" hidden="true" customHeight="true" outlineLevel="1" collapsed="false">
      <c r="A911" s="49" t="n">
        <f aca="false">A$891</f>
        <v>45376</v>
      </c>
      <c r="B911" s="22"/>
      <c r="C911" s="36"/>
      <c r="D911" s="36"/>
      <c r="E911" s="36"/>
      <c r="F911" s="21"/>
      <c r="G911" s="21"/>
    </row>
    <row r="912" customFormat="false" ht="15" hidden="true" customHeight="true" outlineLevel="1" collapsed="false">
      <c r="A912" s="49" t="n">
        <f aca="false">A$891</f>
        <v>45376</v>
      </c>
      <c r="B912" s="22"/>
      <c r="C912" s="36"/>
      <c r="D912" s="36"/>
      <c r="E912" s="36"/>
      <c r="F912" s="21"/>
      <c r="G912" s="21"/>
    </row>
    <row r="913" customFormat="false" ht="15" hidden="true" customHeight="true" outlineLevel="1" collapsed="false">
      <c r="A913" s="49" t="n">
        <f aca="false">A$891</f>
        <v>45376</v>
      </c>
      <c r="B913" s="22"/>
      <c r="C913" s="36"/>
      <c r="D913" s="36"/>
      <c r="E913" s="36"/>
      <c r="F913" s="21"/>
      <c r="G913" s="21"/>
    </row>
    <row r="914" customFormat="false" ht="15" hidden="true" customHeight="true" outlineLevel="1" collapsed="false">
      <c r="A914" s="49" t="n">
        <f aca="false">A$891</f>
        <v>45376</v>
      </c>
      <c r="B914" s="22"/>
      <c r="C914" s="36"/>
      <c r="D914" s="36"/>
      <c r="E914" s="36"/>
      <c r="F914" s="21"/>
      <c r="G914" s="21"/>
    </row>
    <row r="915" customFormat="false" ht="15" hidden="true" customHeight="true" outlineLevel="1" collapsed="false">
      <c r="A915" s="49" t="n">
        <f aca="false">A$891</f>
        <v>45376</v>
      </c>
      <c r="B915" s="22"/>
      <c r="C915" s="36"/>
      <c r="D915" s="36"/>
      <c r="E915" s="36"/>
      <c r="F915" s="21"/>
      <c r="G915" s="21"/>
    </row>
    <row r="916" customFormat="false" ht="15" hidden="true" customHeight="true" outlineLevel="1" collapsed="false">
      <c r="A916" s="49" t="n">
        <f aca="false">A$891</f>
        <v>45376</v>
      </c>
      <c r="B916" s="22"/>
      <c r="C916" s="36"/>
      <c r="D916" s="36"/>
      <c r="E916" s="36"/>
      <c r="F916" s="21"/>
      <c r="G916" s="21"/>
    </row>
    <row r="917" customFormat="false" ht="15" hidden="true" customHeight="true" outlineLevel="1" collapsed="false">
      <c r="A917" s="49" t="n">
        <f aca="false">A$891</f>
        <v>45376</v>
      </c>
      <c r="B917" s="22"/>
      <c r="C917" s="36"/>
      <c r="D917" s="36"/>
      <c r="E917" s="36"/>
      <c r="F917" s="21"/>
      <c r="G917" s="21"/>
    </row>
    <row r="918" customFormat="false" ht="15" hidden="true" customHeight="true" outlineLevel="1" collapsed="false">
      <c r="A918" s="49" t="n">
        <f aca="false">A$891</f>
        <v>45376</v>
      </c>
      <c r="B918" s="22"/>
      <c r="C918" s="36"/>
      <c r="D918" s="36"/>
      <c r="E918" s="36"/>
      <c r="F918" s="21"/>
      <c r="G918" s="21"/>
    </row>
    <row r="919" customFormat="false" ht="15" hidden="true" customHeight="true" outlineLevel="1" collapsed="false">
      <c r="A919" s="49" t="n">
        <f aca="false">A$891</f>
        <v>45376</v>
      </c>
      <c r="B919" s="22"/>
      <c r="C919" s="36"/>
      <c r="D919" s="36"/>
      <c r="E919" s="36"/>
      <c r="F919" s="21"/>
      <c r="G919" s="21"/>
    </row>
    <row r="920" customFormat="false" ht="15" hidden="true" customHeight="true" outlineLevel="1" collapsed="false">
      <c r="A920" s="49" t="n">
        <f aca="false">A$891</f>
        <v>45376</v>
      </c>
      <c r="B920" s="22"/>
      <c r="C920" s="36"/>
      <c r="D920" s="36"/>
      <c r="E920" s="36"/>
      <c r="F920" s="21"/>
      <c r="G920" s="21"/>
    </row>
    <row r="921" customFormat="false" ht="15" hidden="true" customHeight="true" outlineLevel="1" collapsed="false">
      <c r="A921" s="49" t="n">
        <f aca="false">A$891</f>
        <v>45376</v>
      </c>
      <c r="B921" s="22"/>
      <c r="C921" s="36"/>
      <c r="D921" s="36"/>
      <c r="E921" s="36"/>
      <c r="F921" s="21"/>
      <c r="G921" s="21"/>
    </row>
    <row r="922" customFormat="false" ht="15" hidden="true" customHeight="true" outlineLevel="1" collapsed="false">
      <c r="A922" s="49" t="n">
        <f aca="false">A$891</f>
        <v>45376</v>
      </c>
      <c r="B922" s="22"/>
      <c r="C922" s="36"/>
      <c r="D922" s="36"/>
      <c r="E922" s="36"/>
      <c r="F922" s="21"/>
      <c r="G922" s="21"/>
    </row>
    <row r="923" customFormat="false" ht="15" hidden="true" customHeight="true" outlineLevel="1" collapsed="false">
      <c r="A923" s="49" t="n">
        <f aca="false">A$891</f>
        <v>45376</v>
      </c>
      <c r="B923" s="22"/>
      <c r="C923" s="36"/>
      <c r="D923" s="36"/>
      <c r="E923" s="36"/>
      <c r="F923" s="21"/>
      <c r="G923" s="21"/>
    </row>
    <row r="924" customFormat="false" ht="15" hidden="true" customHeight="true" outlineLevel="1" collapsed="false">
      <c r="A924" s="49" t="n">
        <f aca="false">A$891</f>
        <v>45376</v>
      </c>
      <c r="B924" s="22"/>
      <c r="C924" s="36"/>
      <c r="D924" s="36"/>
      <c r="E924" s="36"/>
      <c r="F924" s="21"/>
      <c r="G924" s="21"/>
    </row>
    <row r="925" customFormat="false" ht="15.75" hidden="true" customHeight="true" outlineLevel="1" collapsed="false">
      <c r="A925" s="51" t="n">
        <f aca="false">A891</f>
        <v>45376</v>
      </c>
      <c r="B925" s="27"/>
      <c r="C925" s="52"/>
      <c r="D925" s="52"/>
      <c r="E925" s="52"/>
      <c r="F925" s="53"/>
      <c r="G925" s="53"/>
    </row>
    <row r="926" customFormat="false" ht="15" hidden="true" customHeight="true" outlineLevel="1" collapsed="false">
      <c r="A926" s="13" t="n">
        <f aca="false">A891</f>
        <v>45376</v>
      </c>
      <c r="B926" s="41"/>
      <c r="C926" s="15" t="s">
        <v>47</v>
      </c>
      <c r="D926" s="16" t="s">
        <v>16</v>
      </c>
      <c r="E926" s="16" t="s">
        <v>16</v>
      </c>
      <c r="F926" s="16"/>
      <c r="G926" s="34"/>
    </row>
    <row r="927" customFormat="false" ht="15.75" hidden="true" customHeight="true" outlineLevel="1" collapsed="false">
      <c r="A927" s="26"/>
      <c r="B927" s="42"/>
      <c r="C927" s="28"/>
      <c r="D927" s="29" t="s">
        <v>23</v>
      </c>
      <c r="E927" s="29" t="s">
        <v>23</v>
      </c>
      <c r="F927" s="29"/>
      <c r="G927" s="30"/>
    </row>
    <row r="928" customFormat="false" ht="15.75" hidden="false" customHeight="false" outlineLevel="0" collapsed="false">
      <c r="A928" s="9" t="n">
        <f aca="false">A891+1</f>
        <v>45377</v>
      </c>
      <c r="B928" s="43"/>
      <c r="C928" s="43"/>
      <c r="D928" s="11" t="n">
        <f aca="false">A928</f>
        <v>45377</v>
      </c>
      <c r="E928" s="43"/>
      <c r="F928" s="43"/>
      <c r="G928" s="12" t="str">
        <f aca="false">IF(WEEKDAY(A928)=2,"понедельник",IF(WEEKDAY(A928)=3,"вторник",IF(WEEKDAY(A928)=4,"среда",IF(WEEKDAY(A928)=5,"четверг",IF(WEEKDAY(A928)=6,"пятница",IF(WEEKDAY(A928)=7,"суббота","воскресенье"))))))</f>
        <v>вторник</v>
      </c>
    </row>
    <row r="929" customFormat="false" ht="15" hidden="false" customHeight="true" outlineLevel="1" collapsed="false">
      <c r="A929" s="13" t="n">
        <f aca="false">A928</f>
        <v>45377</v>
      </c>
      <c r="B929" s="44" t="n">
        <f aca="false">B892+SUM(B894:B900)-SUM(B901:B925)-SUM(B926:B927)</f>
        <v>3875</v>
      </c>
      <c r="C929" s="15" t="s">
        <v>12</v>
      </c>
      <c r="D929" s="15" t="s">
        <v>13</v>
      </c>
      <c r="E929" s="16" t="s">
        <v>14</v>
      </c>
      <c r="F929" s="15" t="s">
        <v>15</v>
      </c>
      <c r="G929" s="17"/>
    </row>
    <row r="930" customFormat="false" ht="15" hidden="false" customHeight="true" outlineLevel="1" collapsed="false">
      <c r="A930" s="18"/>
      <c r="B930" s="45" t="n">
        <f aca="false">B893-B897+B926</f>
        <v>0</v>
      </c>
      <c r="C930" s="20"/>
      <c r="D930" s="20"/>
      <c r="E930" s="21" t="s">
        <v>16</v>
      </c>
      <c r="F930" s="20"/>
      <c r="G930" s="17"/>
    </row>
    <row r="931" customFormat="false" ht="15" hidden="false" customHeight="true" outlineLevel="1" collapsed="false">
      <c r="A931" s="18"/>
      <c r="B931" s="22" t="n">
        <f aca="false">2000+1500+700+300</f>
        <v>4500</v>
      </c>
      <c r="C931" s="23" t="s">
        <v>17</v>
      </c>
      <c r="D931" s="23" t="s">
        <v>18</v>
      </c>
      <c r="E931" s="21" t="s">
        <v>19</v>
      </c>
      <c r="F931" s="21" t="s">
        <v>18</v>
      </c>
      <c r="G931" s="24"/>
    </row>
    <row r="932" customFormat="false" ht="15" hidden="false" customHeight="true" outlineLevel="1" collapsed="false">
      <c r="A932" s="18"/>
      <c r="B932" s="22"/>
      <c r="C932" s="25"/>
      <c r="D932" s="20"/>
      <c r="E932" s="21" t="s">
        <v>20</v>
      </c>
      <c r="F932" s="21" t="s">
        <v>21</v>
      </c>
      <c r="G932" s="24"/>
    </row>
    <row r="933" customFormat="false" ht="15" hidden="false" customHeight="true" outlineLevel="1" collapsed="false">
      <c r="A933" s="18"/>
      <c r="B933" s="22" t="n">
        <v>35000</v>
      </c>
      <c r="C933" s="25"/>
      <c r="D933" s="21" t="s">
        <v>22</v>
      </c>
      <c r="E933" s="21" t="s">
        <v>19</v>
      </c>
      <c r="F933" s="21"/>
      <c r="G933" s="24"/>
    </row>
    <row r="934" customFormat="false" ht="15" hidden="false" customHeight="true" outlineLevel="1" collapsed="false">
      <c r="A934" s="18"/>
      <c r="B934" s="22"/>
      <c r="C934" s="25"/>
      <c r="D934" s="21" t="s">
        <v>16</v>
      </c>
      <c r="E934" s="21" t="s">
        <v>16</v>
      </c>
      <c r="F934" s="21"/>
      <c r="G934" s="24"/>
    </row>
    <row r="935" customFormat="false" ht="15" hidden="false" customHeight="true" outlineLevel="1" collapsed="false">
      <c r="A935" s="18"/>
      <c r="B935" s="22"/>
      <c r="C935" s="25"/>
      <c r="D935" s="23" t="s">
        <v>23</v>
      </c>
      <c r="E935" s="21" t="s">
        <v>23</v>
      </c>
      <c r="F935" s="21"/>
      <c r="G935" s="24"/>
    </row>
    <row r="936" customFormat="false" ht="15" hidden="false" customHeight="true" outlineLevel="1" collapsed="false">
      <c r="A936" s="18"/>
      <c r="B936" s="22"/>
      <c r="C936" s="25"/>
      <c r="D936" s="25"/>
      <c r="E936" s="21" t="s">
        <v>23</v>
      </c>
      <c r="F936" s="21"/>
      <c r="G936" s="24"/>
    </row>
    <row r="937" customFormat="false" ht="15.75" hidden="false" customHeight="true" outlineLevel="1" collapsed="false">
      <c r="A937" s="26"/>
      <c r="B937" s="27"/>
      <c r="C937" s="28"/>
      <c r="D937" s="28"/>
      <c r="E937" s="29" t="s">
        <v>23</v>
      </c>
      <c r="F937" s="29"/>
      <c r="G937" s="30"/>
    </row>
    <row r="938" customFormat="false" ht="15" hidden="false" customHeight="true" outlineLevel="1" collapsed="false">
      <c r="A938" s="54" t="n">
        <f aca="false">A928</f>
        <v>45377</v>
      </c>
      <c r="B938" s="32" t="n">
        <v>35000</v>
      </c>
      <c r="C938" s="47" t="s">
        <v>24</v>
      </c>
      <c r="D938" s="47" t="s">
        <v>25</v>
      </c>
      <c r="E938" s="47" t="s">
        <v>79</v>
      </c>
      <c r="F938" s="48"/>
      <c r="G938" s="48"/>
    </row>
    <row r="939" customFormat="false" ht="15" hidden="false" customHeight="true" outlineLevel="1" collapsed="false">
      <c r="A939" s="50" t="n">
        <f aca="false">A$928</f>
        <v>45377</v>
      </c>
      <c r="B939" s="22" t="n">
        <v>2000</v>
      </c>
      <c r="C939" s="36" t="s">
        <v>24</v>
      </c>
      <c r="D939" s="36" t="s">
        <v>25</v>
      </c>
      <c r="E939" s="36" t="s">
        <v>68</v>
      </c>
      <c r="F939" s="21"/>
      <c r="G939" s="21"/>
    </row>
    <row r="940" customFormat="false" ht="15" hidden="false" customHeight="true" outlineLevel="1" collapsed="false">
      <c r="A940" s="49" t="n">
        <f aca="false">A$928</f>
        <v>45377</v>
      </c>
      <c r="B940" s="22" t="n">
        <v>1500</v>
      </c>
      <c r="C940" s="36" t="s">
        <v>48</v>
      </c>
      <c r="D940" s="36" t="s">
        <v>49</v>
      </c>
      <c r="E940" s="36" t="s">
        <v>159</v>
      </c>
      <c r="F940" s="21" t="s">
        <v>160</v>
      </c>
      <c r="G940" s="21"/>
    </row>
    <row r="941" customFormat="false" ht="15" hidden="false" customHeight="true" outlineLevel="1" collapsed="false">
      <c r="A941" s="49" t="n">
        <f aca="false">A$928</f>
        <v>45377</v>
      </c>
      <c r="B941" s="22" t="n">
        <v>700</v>
      </c>
      <c r="C941" s="36" t="s">
        <v>48</v>
      </c>
      <c r="D941" s="36" t="s">
        <v>161</v>
      </c>
      <c r="E941" s="36" t="s">
        <v>162</v>
      </c>
      <c r="F941" s="21" t="s">
        <v>163</v>
      </c>
      <c r="G941" s="21"/>
    </row>
    <row r="942" customFormat="false" ht="15" hidden="false" customHeight="true" outlineLevel="1" collapsed="false">
      <c r="A942" s="49" t="n">
        <f aca="false">A$928</f>
        <v>45377</v>
      </c>
      <c r="B942" s="22" t="n">
        <v>300</v>
      </c>
      <c r="C942" s="36" t="s">
        <v>48</v>
      </c>
      <c r="D942" s="36" t="s">
        <v>161</v>
      </c>
      <c r="E942" s="36" t="s">
        <v>73</v>
      </c>
      <c r="F942" s="21" t="s">
        <v>164</v>
      </c>
      <c r="G942" s="21"/>
    </row>
    <row r="943" customFormat="false" ht="15" hidden="false" customHeight="true" outlineLevel="1" collapsed="false">
      <c r="A943" s="49" t="n">
        <f aca="false">A$928</f>
        <v>45377</v>
      </c>
      <c r="B943" s="22"/>
      <c r="C943" s="36"/>
      <c r="D943" s="36"/>
      <c r="E943" s="36"/>
      <c r="F943" s="21"/>
      <c r="G943" s="21"/>
    </row>
    <row r="944" customFormat="false" ht="15" hidden="false" customHeight="true" outlineLevel="1" collapsed="false">
      <c r="A944" s="49" t="n">
        <f aca="false">A$928</f>
        <v>45377</v>
      </c>
      <c r="B944" s="22"/>
      <c r="C944" s="36"/>
      <c r="D944" s="36"/>
      <c r="E944" s="36"/>
      <c r="F944" s="21"/>
      <c r="G944" s="21"/>
    </row>
    <row r="945" customFormat="false" ht="15" hidden="false" customHeight="true" outlineLevel="1" collapsed="false">
      <c r="A945" s="49" t="n">
        <f aca="false">A$928</f>
        <v>45377</v>
      </c>
      <c r="B945" s="22"/>
      <c r="C945" s="36"/>
      <c r="D945" s="36"/>
      <c r="E945" s="36"/>
      <c r="F945" s="21"/>
      <c r="G945" s="21"/>
    </row>
    <row r="946" customFormat="false" ht="15" hidden="false" customHeight="true" outlineLevel="1" collapsed="false">
      <c r="A946" s="49" t="n">
        <f aca="false">A$928</f>
        <v>45377</v>
      </c>
      <c r="B946" s="22"/>
      <c r="C946" s="36"/>
      <c r="D946" s="36"/>
      <c r="E946" s="36"/>
      <c r="F946" s="21"/>
      <c r="G946" s="21"/>
    </row>
    <row r="947" customFormat="false" ht="15" hidden="false" customHeight="true" outlineLevel="1" collapsed="false">
      <c r="A947" s="49" t="n">
        <f aca="false">A$928</f>
        <v>45377</v>
      </c>
      <c r="B947" s="22"/>
      <c r="C947" s="36"/>
      <c r="D947" s="36"/>
      <c r="E947" s="36"/>
      <c r="F947" s="21"/>
      <c r="G947" s="21"/>
    </row>
    <row r="948" customFormat="false" ht="15" hidden="false" customHeight="true" outlineLevel="1" collapsed="false">
      <c r="A948" s="49" t="n">
        <f aca="false">A$928</f>
        <v>45377</v>
      </c>
      <c r="B948" s="22"/>
      <c r="C948" s="36"/>
      <c r="D948" s="36"/>
      <c r="E948" s="36"/>
      <c r="F948" s="21"/>
      <c r="G948" s="21"/>
    </row>
    <row r="949" customFormat="false" ht="15" hidden="false" customHeight="true" outlineLevel="1" collapsed="false">
      <c r="A949" s="49" t="n">
        <f aca="false">A$928</f>
        <v>45377</v>
      </c>
      <c r="B949" s="22"/>
      <c r="C949" s="36"/>
      <c r="D949" s="36"/>
      <c r="E949" s="36"/>
      <c r="F949" s="21"/>
      <c r="G949" s="21"/>
    </row>
    <row r="950" customFormat="false" ht="15" hidden="false" customHeight="true" outlineLevel="1" collapsed="false">
      <c r="A950" s="49" t="n">
        <f aca="false">A$928</f>
        <v>45377</v>
      </c>
      <c r="B950" s="22"/>
      <c r="C950" s="36"/>
      <c r="D950" s="36"/>
      <c r="E950" s="36"/>
      <c r="F950" s="21"/>
      <c r="G950" s="21"/>
    </row>
    <row r="951" customFormat="false" ht="15" hidden="false" customHeight="true" outlineLevel="1" collapsed="false">
      <c r="A951" s="49" t="n">
        <f aca="false">A$928</f>
        <v>45377</v>
      </c>
      <c r="B951" s="22"/>
      <c r="C951" s="36"/>
      <c r="D951" s="36"/>
      <c r="E951" s="36"/>
      <c r="F951" s="21"/>
      <c r="G951" s="21"/>
    </row>
    <row r="952" customFormat="false" ht="15" hidden="false" customHeight="true" outlineLevel="1" collapsed="false">
      <c r="A952" s="49" t="n">
        <f aca="false">A$928</f>
        <v>45377</v>
      </c>
      <c r="B952" s="22"/>
      <c r="C952" s="36"/>
      <c r="D952" s="36"/>
      <c r="E952" s="36"/>
      <c r="F952" s="21"/>
      <c r="G952" s="21"/>
    </row>
    <row r="953" customFormat="false" ht="15" hidden="false" customHeight="true" outlineLevel="1" collapsed="false">
      <c r="A953" s="49" t="n">
        <f aca="false">A$928</f>
        <v>45377</v>
      </c>
      <c r="B953" s="22"/>
      <c r="C953" s="36"/>
      <c r="D953" s="36"/>
      <c r="E953" s="36"/>
      <c r="F953" s="21"/>
      <c r="G953" s="21"/>
    </row>
    <row r="954" customFormat="false" ht="15" hidden="false" customHeight="true" outlineLevel="1" collapsed="false">
      <c r="A954" s="49" t="n">
        <f aca="false">A$928</f>
        <v>45377</v>
      </c>
      <c r="B954" s="22"/>
      <c r="C954" s="36"/>
      <c r="D954" s="36"/>
      <c r="E954" s="36"/>
      <c r="F954" s="21"/>
      <c r="G954" s="21"/>
    </row>
    <row r="955" customFormat="false" ht="15" hidden="false" customHeight="true" outlineLevel="1" collapsed="false">
      <c r="A955" s="49" t="n">
        <f aca="false">A$928</f>
        <v>45377</v>
      </c>
      <c r="B955" s="22"/>
      <c r="C955" s="36"/>
      <c r="D955" s="36"/>
      <c r="E955" s="36"/>
      <c r="F955" s="21"/>
      <c r="G955" s="21"/>
    </row>
    <row r="956" customFormat="false" ht="15" hidden="false" customHeight="true" outlineLevel="1" collapsed="false">
      <c r="A956" s="49" t="n">
        <f aca="false">A$928</f>
        <v>45377</v>
      </c>
      <c r="B956" s="22"/>
      <c r="C956" s="36"/>
      <c r="D956" s="36"/>
      <c r="E956" s="36"/>
      <c r="F956" s="21"/>
      <c r="G956" s="21"/>
    </row>
    <row r="957" customFormat="false" ht="15" hidden="false" customHeight="true" outlineLevel="1" collapsed="false">
      <c r="A957" s="49" t="n">
        <f aca="false">A$928</f>
        <v>45377</v>
      </c>
      <c r="B957" s="22"/>
      <c r="C957" s="36"/>
      <c r="D957" s="36"/>
      <c r="E957" s="36"/>
      <c r="F957" s="21"/>
      <c r="G957" s="21"/>
    </row>
    <row r="958" customFormat="false" ht="15" hidden="false" customHeight="true" outlineLevel="1" collapsed="false">
      <c r="A958" s="49" t="n">
        <f aca="false">A$928</f>
        <v>45377</v>
      </c>
      <c r="B958" s="22"/>
      <c r="C958" s="36"/>
      <c r="D958" s="36"/>
      <c r="E958" s="36"/>
      <c r="F958" s="21"/>
      <c r="G958" s="21"/>
    </row>
    <row r="959" customFormat="false" ht="15" hidden="false" customHeight="true" outlineLevel="1" collapsed="false">
      <c r="A959" s="49" t="n">
        <f aca="false">A$928</f>
        <v>45377</v>
      </c>
      <c r="B959" s="22"/>
      <c r="C959" s="36"/>
      <c r="D959" s="36"/>
      <c r="E959" s="36"/>
      <c r="F959" s="21"/>
      <c r="G959" s="21"/>
    </row>
    <row r="960" customFormat="false" ht="15" hidden="false" customHeight="true" outlineLevel="1" collapsed="false">
      <c r="A960" s="49" t="n">
        <f aca="false">A$928</f>
        <v>45377</v>
      </c>
      <c r="B960" s="22"/>
      <c r="C960" s="36"/>
      <c r="D960" s="36"/>
      <c r="E960" s="36"/>
      <c r="F960" s="21"/>
      <c r="G960" s="21"/>
    </row>
    <row r="961" customFormat="false" ht="15" hidden="false" customHeight="true" outlineLevel="1" collapsed="false">
      <c r="A961" s="49" t="n">
        <f aca="false">A$928</f>
        <v>45377</v>
      </c>
      <c r="B961" s="22"/>
      <c r="C961" s="36"/>
      <c r="D961" s="36"/>
      <c r="E961" s="36"/>
      <c r="F961" s="21"/>
      <c r="G961" s="21"/>
    </row>
    <row r="962" customFormat="false" ht="15.75" hidden="false" customHeight="true" outlineLevel="1" collapsed="false">
      <c r="A962" s="51" t="n">
        <f aca="false">A928</f>
        <v>45377</v>
      </c>
      <c r="B962" s="27"/>
      <c r="C962" s="52"/>
      <c r="D962" s="52"/>
      <c r="E962" s="52"/>
      <c r="F962" s="53"/>
      <c r="G962" s="53"/>
    </row>
    <row r="963" customFormat="false" ht="15" hidden="false" customHeight="true" outlineLevel="1" collapsed="false">
      <c r="A963" s="13" t="n">
        <f aca="false">A928</f>
        <v>45377</v>
      </c>
      <c r="B963" s="41"/>
      <c r="C963" s="15" t="s">
        <v>47</v>
      </c>
      <c r="D963" s="16" t="s">
        <v>16</v>
      </c>
      <c r="E963" s="16" t="s">
        <v>16</v>
      </c>
      <c r="F963" s="16"/>
      <c r="G963" s="34"/>
    </row>
    <row r="964" customFormat="false" ht="15.75" hidden="false" customHeight="true" outlineLevel="1" collapsed="false">
      <c r="A964" s="26"/>
      <c r="B964" s="42"/>
      <c r="C964" s="28"/>
      <c r="D964" s="29" t="s">
        <v>23</v>
      </c>
      <c r="E964" s="29" t="s">
        <v>23</v>
      </c>
      <c r="F964" s="29"/>
      <c r="G964" s="30"/>
    </row>
    <row r="965" customFormat="false" ht="15.75" hidden="false" customHeight="false" outlineLevel="0" collapsed="false">
      <c r="A965" s="9" t="n">
        <f aca="false">A928+1</f>
        <v>45378</v>
      </c>
      <c r="B965" s="43"/>
      <c r="C965" s="43"/>
      <c r="D965" s="11" t="n">
        <f aca="false">A965</f>
        <v>45378</v>
      </c>
      <c r="E965" s="43"/>
      <c r="F965" s="43"/>
      <c r="G965" s="12" t="str">
        <f aca="false">IF(WEEKDAY(A965)=2,"понедельник",IF(WEEKDAY(A965)=3,"вторник",IF(WEEKDAY(A965)=4,"среда",IF(WEEKDAY(A965)=5,"четверг",IF(WEEKDAY(A965)=6,"пятница",IF(WEEKDAY(A965)=7,"суббота","воскресенье"))))))</f>
        <v>среда</v>
      </c>
    </row>
    <row r="966" customFormat="false" ht="15" hidden="false" customHeight="true" outlineLevel="1" collapsed="false">
      <c r="A966" s="13" t="n">
        <f aca="false">A965</f>
        <v>45378</v>
      </c>
      <c r="B966" s="44" t="n">
        <f aca="false">B929+SUM(B931:B937)-SUM(B938:B962)-SUM(B963:B964)</f>
        <v>3875</v>
      </c>
      <c r="C966" s="15" t="s">
        <v>12</v>
      </c>
      <c r="D966" s="15" t="s">
        <v>13</v>
      </c>
      <c r="E966" s="16" t="s">
        <v>14</v>
      </c>
      <c r="F966" s="15" t="s">
        <v>15</v>
      </c>
      <c r="G966" s="17"/>
    </row>
    <row r="967" customFormat="false" ht="15" hidden="false" customHeight="true" outlineLevel="1" collapsed="false">
      <c r="A967" s="18"/>
      <c r="B967" s="45" t="n">
        <f aca="false">B930-B934+B963</f>
        <v>0</v>
      </c>
      <c r="C967" s="20"/>
      <c r="D967" s="20"/>
      <c r="E967" s="21" t="s">
        <v>16</v>
      </c>
      <c r="F967" s="20"/>
      <c r="G967" s="17"/>
    </row>
    <row r="968" customFormat="false" ht="15" hidden="false" customHeight="true" outlineLevel="1" collapsed="false">
      <c r="A968" s="18"/>
      <c r="B968" s="22"/>
      <c r="C968" s="23" t="s">
        <v>17</v>
      </c>
      <c r="D968" s="23" t="s">
        <v>18</v>
      </c>
      <c r="E968" s="21" t="s">
        <v>19</v>
      </c>
      <c r="F968" s="21" t="s">
        <v>18</v>
      </c>
      <c r="G968" s="24"/>
    </row>
    <row r="969" customFormat="false" ht="15" hidden="false" customHeight="true" outlineLevel="1" collapsed="false">
      <c r="A969" s="18"/>
      <c r="B969" s="22"/>
      <c r="C969" s="25"/>
      <c r="D969" s="20"/>
      <c r="E969" s="21" t="s">
        <v>20</v>
      </c>
      <c r="F969" s="21" t="s">
        <v>21</v>
      </c>
      <c r="G969" s="24"/>
    </row>
    <row r="970" customFormat="false" ht="15" hidden="false" customHeight="true" outlineLevel="1" collapsed="false">
      <c r="A970" s="18"/>
      <c r="B970" s="22"/>
      <c r="C970" s="25"/>
      <c r="D970" s="21" t="s">
        <v>22</v>
      </c>
      <c r="E970" s="21" t="s">
        <v>19</v>
      </c>
      <c r="F970" s="21"/>
      <c r="G970" s="24"/>
    </row>
    <row r="971" customFormat="false" ht="15" hidden="false" customHeight="true" outlineLevel="1" collapsed="false">
      <c r="A971" s="18"/>
      <c r="B971" s="22"/>
      <c r="C971" s="25"/>
      <c r="D971" s="21" t="s">
        <v>16</v>
      </c>
      <c r="E971" s="21" t="s">
        <v>16</v>
      </c>
      <c r="F971" s="21"/>
      <c r="G971" s="24"/>
    </row>
    <row r="972" customFormat="false" ht="15" hidden="false" customHeight="true" outlineLevel="1" collapsed="false">
      <c r="A972" s="18"/>
      <c r="B972" s="22"/>
      <c r="C972" s="25"/>
      <c r="D972" s="23" t="s">
        <v>23</v>
      </c>
      <c r="E972" s="21" t="s">
        <v>23</v>
      </c>
      <c r="F972" s="21"/>
      <c r="G972" s="24"/>
    </row>
    <row r="973" customFormat="false" ht="15" hidden="false" customHeight="true" outlineLevel="1" collapsed="false">
      <c r="A973" s="18"/>
      <c r="B973" s="22"/>
      <c r="C973" s="25"/>
      <c r="D973" s="25"/>
      <c r="E973" s="21" t="s">
        <v>23</v>
      </c>
      <c r="F973" s="21"/>
      <c r="G973" s="24"/>
    </row>
    <row r="974" customFormat="false" ht="15.75" hidden="false" customHeight="true" outlineLevel="1" collapsed="false">
      <c r="A974" s="26"/>
      <c r="B974" s="27"/>
      <c r="C974" s="28"/>
      <c r="D974" s="28"/>
      <c r="E974" s="29" t="s">
        <v>23</v>
      </c>
      <c r="F974" s="29"/>
      <c r="G974" s="30"/>
    </row>
    <row r="975" customFormat="false" ht="15" hidden="false" customHeight="true" outlineLevel="1" collapsed="false">
      <c r="A975" s="57" t="n">
        <f aca="false">A965</f>
        <v>45378</v>
      </c>
      <c r="B975" s="32" t="n">
        <v>10000</v>
      </c>
      <c r="C975" s="36" t="s">
        <v>24</v>
      </c>
      <c r="D975" s="47" t="s">
        <v>33</v>
      </c>
      <c r="E975" s="47" t="s">
        <v>68</v>
      </c>
      <c r="F975" s="21" t="s">
        <v>35</v>
      </c>
      <c r="G975" s="48"/>
    </row>
    <row r="976" customFormat="false" ht="15" hidden="false" customHeight="true" outlineLevel="1" collapsed="false">
      <c r="A976" s="56" t="n">
        <f aca="false">A$965</f>
        <v>45378</v>
      </c>
      <c r="B976" s="22" t="n">
        <v>5000</v>
      </c>
      <c r="C976" s="36" t="s">
        <v>24</v>
      </c>
      <c r="D976" s="47" t="s">
        <v>33</v>
      </c>
      <c r="E976" s="36" t="s">
        <v>27</v>
      </c>
      <c r="F976" s="21" t="s">
        <v>35</v>
      </c>
      <c r="G976" s="21"/>
    </row>
    <row r="977" customFormat="false" ht="15" hidden="false" customHeight="true" outlineLevel="1" collapsed="false">
      <c r="A977" s="56" t="n">
        <f aca="false">A$965</f>
        <v>45378</v>
      </c>
      <c r="B977" s="22" t="n">
        <v>5000</v>
      </c>
      <c r="C977" s="36" t="s">
        <v>24</v>
      </c>
      <c r="D977" s="47" t="s">
        <v>33</v>
      </c>
      <c r="E977" s="36" t="s">
        <v>102</v>
      </c>
      <c r="F977" s="21" t="s">
        <v>35</v>
      </c>
      <c r="G977" s="21"/>
    </row>
    <row r="978" customFormat="false" ht="15" hidden="false" customHeight="true" outlineLevel="1" collapsed="false">
      <c r="A978" s="50" t="n">
        <f aca="false">A$965</f>
        <v>45378</v>
      </c>
      <c r="B978" s="22" t="n">
        <v>20000</v>
      </c>
      <c r="C978" s="36" t="s">
        <v>24</v>
      </c>
      <c r="D978" s="47" t="s">
        <v>33</v>
      </c>
      <c r="E978" s="36" t="s">
        <v>102</v>
      </c>
      <c r="F978" s="21"/>
      <c r="G978" s="21"/>
    </row>
    <row r="979" customFormat="false" ht="15" hidden="false" customHeight="true" outlineLevel="1" collapsed="false">
      <c r="A979" s="49" t="n">
        <f aca="false">A$965</f>
        <v>45378</v>
      </c>
      <c r="B979" s="22"/>
      <c r="C979" s="36"/>
      <c r="D979" s="36"/>
      <c r="E979" s="36"/>
      <c r="F979" s="21"/>
      <c r="G979" s="21"/>
    </row>
    <row r="980" customFormat="false" ht="15" hidden="false" customHeight="true" outlineLevel="1" collapsed="false">
      <c r="A980" s="49" t="n">
        <f aca="false">A$965</f>
        <v>45378</v>
      </c>
      <c r="B980" s="22"/>
      <c r="C980" s="36"/>
      <c r="D980" s="36"/>
      <c r="E980" s="36"/>
      <c r="F980" s="21"/>
      <c r="G980" s="21"/>
    </row>
    <row r="981" customFormat="false" ht="15" hidden="false" customHeight="true" outlineLevel="1" collapsed="false">
      <c r="A981" s="49" t="n">
        <f aca="false">A$965</f>
        <v>45378</v>
      </c>
      <c r="B981" s="22"/>
      <c r="C981" s="36"/>
      <c r="D981" s="36"/>
      <c r="E981" s="36"/>
      <c r="F981" s="21"/>
      <c r="G981" s="21"/>
    </row>
    <row r="982" customFormat="false" ht="15" hidden="false" customHeight="true" outlineLevel="1" collapsed="false">
      <c r="A982" s="49" t="n">
        <f aca="false">A$965</f>
        <v>45378</v>
      </c>
      <c r="B982" s="22"/>
      <c r="C982" s="36"/>
      <c r="D982" s="36"/>
      <c r="E982" s="36"/>
      <c r="F982" s="21"/>
      <c r="G982" s="21"/>
    </row>
    <row r="983" customFormat="false" ht="15" hidden="false" customHeight="true" outlineLevel="1" collapsed="false">
      <c r="A983" s="49" t="n">
        <f aca="false">A$965</f>
        <v>45378</v>
      </c>
      <c r="B983" s="22"/>
      <c r="C983" s="36"/>
      <c r="D983" s="36"/>
      <c r="E983" s="36"/>
      <c r="F983" s="21"/>
      <c r="G983" s="21"/>
    </row>
    <row r="984" customFormat="false" ht="15" hidden="false" customHeight="true" outlineLevel="1" collapsed="false">
      <c r="A984" s="49" t="n">
        <f aca="false">A$965</f>
        <v>45378</v>
      </c>
      <c r="B984" s="22"/>
      <c r="C984" s="36"/>
      <c r="D984" s="36"/>
      <c r="E984" s="36"/>
      <c r="F984" s="21"/>
      <c r="G984" s="21"/>
    </row>
    <row r="985" customFormat="false" ht="15" hidden="false" customHeight="true" outlineLevel="1" collapsed="false">
      <c r="A985" s="49" t="n">
        <f aca="false">A$965</f>
        <v>45378</v>
      </c>
      <c r="B985" s="22"/>
      <c r="C985" s="36"/>
      <c r="D985" s="36"/>
      <c r="E985" s="36"/>
      <c r="F985" s="21"/>
      <c r="G985" s="21"/>
    </row>
    <row r="986" customFormat="false" ht="15" hidden="false" customHeight="true" outlineLevel="1" collapsed="false">
      <c r="A986" s="49" t="n">
        <f aca="false">A$965</f>
        <v>45378</v>
      </c>
      <c r="B986" s="22"/>
      <c r="C986" s="36"/>
      <c r="D986" s="36"/>
      <c r="E986" s="36"/>
      <c r="F986" s="21"/>
      <c r="G986" s="21"/>
    </row>
    <row r="987" customFormat="false" ht="15" hidden="false" customHeight="true" outlineLevel="1" collapsed="false">
      <c r="A987" s="49" t="n">
        <f aca="false">A$965</f>
        <v>45378</v>
      </c>
      <c r="B987" s="22"/>
      <c r="C987" s="36"/>
      <c r="D987" s="36"/>
      <c r="E987" s="36"/>
      <c r="F987" s="21"/>
      <c r="G987" s="21"/>
    </row>
    <row r="988" customFormat="false" ht="15" hidden="false" customHeight="true" outlineLevel="1" collapsed="false">
      <c r="A988" s="49" t="n">
        <f aca="false">A$965</f>
        <v>45378</v>
      </c>
      <c r="B988" s="22"/>
      <c r="C988" s="36"/>
      <c r="D988" s="36"/>
      <c r="E988" s="36"/>
      <c r="F988" s="21"/>
      <c r="G988" s="21"/>
    </row>
    <row r="989" customFormat="false" ht="15" hidden="false" customHeight="true" outlineLevel="1" collapsed="false">
      <c r="A989" s="49" t="n">
        <f aca="false">A$965</f>
        <v>45378</v>
      </c>
      <c r="B989" s="22"/>
      <c r="C989" s="36"/>
      <c r="D989" s="36"/>
      <c r="E989" s="36"/>
      <c r="F989" s="21"/>
      <c r="G989" s="21"/>
    </row>
    <row r="990" customFormat="false" ht="15" hidden="false" customHeight="true" outlineLevel="1" collapsed="false">
      <c r="A990" s="49" t="n">
        <f aca="false">A$965</f>
        <v>45378</v>
      </c>
      <c r="B990" s="22"/>
      <c r="C990" s="36"/>
      <c r="D990" s="36"/>
      <c r="E990" s="36"/>
      <c r="F990" s="21"/>
      <c r="G990" s="21"/>
    </row>
    <row r="991" customFormat="false" ht="15" hidden="false" customHeight="true" outlineLevel="1" collapsed="false">
      <c r="A991" s="49" t="n">
        <f aca="false">A$965</f>
        <v>45378</v>
      </c>
      <c r="B991" s="22"/>
      <c r="C991" s="36"/>
      <c r="D991" s="36"/>
      <c r="E991" s="36"/>
      <c r="F991" s="21"/>
      <c r="G991" s="21"/>
    </row>
    <row r="992" customFormat="false" ht="15" hidden="false" customHeight="true" outlineLevel="1" collapsed="false">
      <c r="A992" s="49" t="n">
        <f aca="false">A$965</f>
        <v>45378</v>
      </c>
      <c r="B992" s="22"/>
      <c r="C992" s="36"/>
      <c r="D992" s="36"/>
      <c r="E992" s="36"/>
      <c r="F992" s="21"/>
      <c r="G992" s="21"/>
    </row>
    <row r="993" customFormat="false" ht="15" hidden="false" customHeight="true" outlineLevel="1" collapsed="false">
      <c r="A993" s="49" t="n">
        <f aca="false">A$965</f>
        <v>45378</v>
      </c>
      <c r="B993" s="22"/>
      <c r="C993" s="36"/>
      <c r="D993" s="36"/>
      <c r="E993" s="36"/>
      <c r="F993" s="21"/>
      <c r="G993" s="21"/>
    </row>
    <row r="994" customFormat="false" ht="15" hidden="false" customHeight="true" outlineLevel="1" collapsed="false">
      <c r="A994" s="49" t="n">
        <f aca="false">A$965</f>
        <v>45378</v>
      </c>
      <c r="B994" s="22"/>
      <c r="C994" s="36"/>
      <c r="D994" s="36"/>
      <c r="E994" s="36"/>
      <c r="F994" s="21"/>
      <c r="G994" s="21"/>
    </row>
    <row r="995" customFormat="false" ht="15" hidden="false" customHeight="true" outlineLevel="1" collapsed="false">
      <c r="A995" s="49" t="n">
        <f aca="false">A$965</f>
        <v>45378</v>
      </c>
      <c r="B995" s="22"/>
      <c r="C995" s="36"/>
      <c r="D995" s="36"/>
      <c r="E995" s="36"/>
      <c r="F995" s="21"/>
      <c r="G995" s="21"/>
    </row>
    <row r="996" customFormat="false" ht="15" hidden="false" customHeight="true" outlineLevel="1" collapsed="false">
      <c r="A996" s="49" t="n">
        <f aca="false">A$965</f>
        <v>45378</v>
      </c>
      <c r="B996" s="22"/>
      <c r="C996" s="36"/>
      <c r="D996" s="36"/>
      <c r="E996" s="36"/>
      <c r="F996" s="21"/>
      <c r="G996" s="21"/>
    </row>
    <row r="997" customFormat="false" ht="15" hidden="false" customHeight="true" outlineLevel="1" collapsed="false">
      <c r="A997" s="49" t="n">
        <f aca="false">A$965</f>
        <v>45378</v>
      </c>
      <c r="B997" s="22"/>
      <c r="C997" s="36"/>
      <c r="D997" s="36"/>
      <c r="E997" s="36"/>
      <c r="F997" s="21"/>
      <c r="G997" s="21"/>
    </row>
    <row r="998" customFormat="false" ht="15" hidden="false" customHeight="true" outlineLevel="1" collapsed="false">
      <c r="A998" s="49" t="n">
        <f aca="false">A$965</f>
        <v>45378</v>
      </c>
      <c r="B998" s="22"/>
      <c r="C998" s="36"/>
      <c r="D998" s="36"/>
      <c r="E998" s="36"/>
      <c r="F998" s="21"/>
      <c r="G998" s="21"/>
    </row>
    <row r="999" customFormat="false" ht="15.75" hidden="false" customHeight="true" outlineLevel="1" collapsed="false">
      <c r="A999" s="51" t="n">
        <f aca="false">A965</f>
        <v>45378</v>
      </c>
      <c r="B999" s="27"/>
      <c r="C999" s="52"/>
      <c r="D999" s="52"/>
      <c r="E999" s="52"/>
      <c r="F999" s="53"/>
      <c r="G999" s="53"/>
    </row>
    <row r="1000" customFormat="false" ht="15" hidden="false" customHeight="true" outlineLevel="1" collapsed="false">
      <c r="A1000" s="13" t="n">
        <f aca="false">A965</f>
        <v>45378</v>
      </c>
      <c r="B1000" s="41"/>
      <c r="C1000" s="15" t="s">
        <v>47</v>
      </c>
      <c r="D1000" s="16" t="s">
        <v>16</v>
      </c>
      <c r="E1000" s="16" t="s">
        <v>16</v>
      </c>
      <c r="F1000" s="16"/>
      <c r="G1000" s="34"/>
    </row>
    <row r="1001" customFormat="false" ht="15.75" hidden="false" customHeight="true" outlineLevel="1" collapsed="false">
      <c r="A1001" s="26"/>
      <c r="B1001" s="42"/>
      <c r="C1001" s="28"/>
      <c r="D1001" s="29" t="s">
        <v>23</v>
      </c>
      <c r="E1001" s="29" t="s">
        <v>23</v>
      </c>
      <c r="F1001" s="29"/>
      <c r="G1001" s="30"/>
    </row>
    <row r="1002" customFormat="false" ht="15.75" hidden="false" customHeight="false" outlineLevel="0" collapsed="false">
      <c r="A1002" s="9" t="n">
        <f aca="false">A965+1</f>
        <v>45379</v>
      </c>
      <c r="B1002" s="43"/>
      <c r="C1002" s="43"/>
      <c r="D1002" s="11" t="n">
        <f aca="false">A1002</f>
        <v>45379</v>
      </c>
      <c r="E1002" s="43"/>
      <c r="F1002" s="43"/>
      <c r="G1002" s="12" t="str">
        <f aca="false">IF(WEEKDAY(A1002)=2,"понедельник",IF(WEEKDAY(A1002)=3,"вторник",IF(WEEKDAY(A1002)=4,"среда",IF(WEEKDAY(A1002)=5,"четверг",IF(WEEKDAY(A1002)=6,"пятница",IF(WEEKDAY(A1002)=7,"суббота","воскресенье"))))))</f>
        <v>четверг</v>
      </c>
    </row>
    <row r="1003" customFormat="false" ht="15" hidden="false" customHeight="true" outlineLevel="1" collapsed="false">
      <c r="A1003" s="13" t="n">
        <f aca="false">A1002</f>
        <v>45379</v>
      </c>
      <c r="B1003" s="44" t="n">
        <f aca="false">B966+SUM(B968:B974)-SUM(B975:B999)-SUM(B1000:B1001)</f>
        <v>-36125</v>
      </c>
      <c r="C1003" s="15" t="s">
        <v>12</v>
      </c>
      <c r="D1003" s="15" t="s">
        <v>13</v>
      </c>
      <c r="E1003" s="16" t="s">
        <v>14</v>
      </c>
      <c r="F1003" s="15" t="s">
        <v>15</v>
      </c>
      <c r="G1003" s="17"/>
    </row>
    <row r="1004" customFormat="false" ht="15" hidden="false" customHeight="true" outlineLevel="1" collapsed="false">
      <c r="A1004" s="18"/>
      <c r="B1004" s="45" t="n">
        <f aca="false">B967-B971+B1000</f>
        <v>0</v>
      </c>
      <c r="C1004" s="20"/>
      <c r="D1004" s="20"/>
      <c r="E1004" s="21" t="s">
        <v>16</v>
      </c>
      <c r="F1004" s="20"/>
      <c r="G1004" s="17"/>
    </row>
    <row r="1005" customFormat="false" ht="15" hidden="false" customHeight="true" outlineLevel="1" collapsed="false">
      <c r="A1005" s="18"/>
      <c r="B1005" s="22"/>
      <c r="C1005" s="23" t="s">
        <v>17</v>
      </c>
      <c r="D1005" s="23" t="s">
        <v>18</v>
      </c>
      <c r="E1005" s="21" t="s">
        <v>19</v>
      </c>
      <c r="F1005" s="21" t="s">
        <v>18</v>
      </c>
      <c r="G1005" s="24"/>
    </row>
    <row r="1006" customFormat="false" ht="15" hidden="false" customHeight="true" outlineLevel="1" collapsed="false">
      <c r="A1006" s="18"/>
      <c r="B1006" s="22"/>
      <c r="C1006" s="25"/>
      <c r="D1006" s="20"/>
      <c r="E1006" s="21" t="s">
        <v>20</v>
      </c>
      <c r="F1006" s="21" t="s">
        <v>21</v>
      </c>
      <c r="G1006" s="24"/>
    </row>
    <row r="1007" customFormat="false" ht="15" hidden="false" customHeight="true" outlineLevel="1" collapsed="false">
      <c r="A1007" s="18"/>
      <c r="B1007" s="22"/>
      <c r="C1007" s="25"/>
      <c r="D1007" s="21" t="s">
        <v>22</v>
      </c>
      <c r="E1007" s="21" t="s">
        <v>19</v>
      </c>
      <c r="F1007" s="21"/>
      <c r="G1007" s="24"/>
    </row>
    <row r="1008" customFormat="false" ht="15" hidden="false" customHeight="true" outlineLevel="1" collapsed="false">
      <c r="A1008" s="18"/>
      <c r="B1008" s="22"/>
      <c r="C1008" s="25"/>
      <c r="D1008" s="21" t="s">
        <v>16</v>
      </c>
      <c r="E1008" s="21" t="s">
        <v>16</v>
      </c>
      <c r="F1008" s="21"/>
      <c r="G1008" s="24"/>
    </row>
    <row r="1009" customFormat="false" ht="15" hidden="false" customHeight="true" outlineLevel="1" collapsed="false">
      <c r="A1009" s="18"/>
      <c r="B1009" s="22"/>
      <c r="C1009" s="25"/>
      <c r="D1009" s="23" t="s">
        <v>23</v>
      </c>
      <c r="E1009" s="21" t="s">
        <v>23</v>
      </c>
      <c r="F1009" s="21"/>
      <c r="G1009" s="24"/>
    </row>
    <row r="1010" customFormat="false" ht="15" hidden="false" customHeight="true" outlineLevel="1" collapsed="false">
      <c r="A1010" s="18"/>
      <c r="B1010" s="22"/>
      <c r="C1010" s="25"/>
      <c r="D1010" s="25"/>
      <c r="E1010" s="21" t="s">
        <v>23</v>
      </c>
      <c r="F1010" s="21"/>
      <c r="G1010" s="24"/>
    </row>
    <row r="1011" customFormat="false" ht="15.75" hidden="false" customHeight="true" outlineLevel="1" collapsed="false">
      <c r="A1011" s="26"/>
      <c r="B1011" s="27"/>
      <c r="C1011" s="28"/>
      <c r="D1011" s="28"/>
      <c r="E1011" s="29" t="s">
        <v>23</v>
      </c>
      <c r="F1011" s="29"/>
      <c r="G1011" s="30"/>
    </row>
    <row r="1012" customFormat="false" ht="15" hidden="false" customHeight="true" outlineLevel="1" collapsed="false">
      <c r="A1012" s="57" t="n">
        <f aca="false">A1002</f>
        <v>45379</v>
      </c>
      <c r="B1012" s="22" t="n">
        <v>5000</v>
      </c>
      <c r="C1012" s="36" t="s">
        <v>24</v>
      </c>
      <c r="D1012" s="36" t="s">
        <v>33</v>
      </c>
      <c r="E1012" s="36" t="s">
        <v>34</v>
      </c>
      <c r="F1012" s="21" t="s">
        <v>35</v>
      </c>
      <c r="G1012" s="48"/>
    </row>
    <row r="1013" customFormat="false" ht="15" hidden="false" customHeight="true" outlineLevel="1" collapsed="false">
      <c r="A1013" s="56" t="n">
        <f aca="false">A$1002</f>
        <v>45379</v>
      </c>
      <c r="B1013" s="22" t="n">
        <v>10000</v>
      </c>
      <c r="C1013" s="36" t="s">
        <v>24</v>
      </c>
      <c r="D1013" s="36" t="s">
        <v>33</v>
      </c>
      <c r="E1013" s="36" t="s">
        <v>36</v>
      </c>
      <c r="F1013" s="21" t="s">
        <v>35</v>
      </c>
      <c r="G1013" s="21"/>
    </row>
    <row r="1014" customFormat="false" ht="15" hidden="false" customHeight="true" outlineLevel="1" collapsed="false">
      <c r="A1014" s="56" t="n">
        <f aca="false">A$1002</f>
        <v>45379</v>
      </c>
      <c r="B1014" s="22" t="n">
        <v>5000</v>
      </c>
      <c r="C1014" s="36" t="s">
        <v>24</v>
      </c>
      <c r="D1014" s="36" t="s">
        <v>33</v>
      </c>
      <c r="E1014" s="36" t="s">
        <v>37</v>
      </c>
      <c r="F1014" s="21" t="s">
        <v>35</v>
      </c>
      <c r="G1014" s="21"/>
    </row>
    <row r="1015" customFormat="false" ht="15" hidden="false" customHeight="true" outlineLevel="1" collapsed="false">
      <c r="A1015" s="56" t="n">
        <f aca="false">A$1002</f>
        <v>45379</v>
      </c>
      <c r="B1015" s="22" t="n">
        <v>10000</v>
      </c>
      <c r="C1015" s="36" t="s">
        <v>24</v>
      </c>
      <c r="D1015" s="36" t="s">
        <v>33</v>
      </c>
      <c r="E1015" s="36" t="s">
        <v>38</v>
      </c>
      <c r="F1015" s="21" t="s">
        <v>35</v>
      </c>
      <c r="G1015" s="21"/>
    </row>
    <row r="1016" customFormat="false" ht="15" hidden="false" customHeight="true" outlineLevel="1" collapsed="false">
      <c r="A1016" s="56" t="n">
        <f aca="false">A$1002</f>
        <v>45379</v>
      </c>
      <c r="B1016" s="22" t="n">
        <v>10000</v>
      </c>
      <c r="C1016" s="36" t="s">
        <v>24</v>
      </c>
      <c r="D1016" s="36" t="s">
        <v>33</v>
      </c>
      <c r="E1016" s="36" t="s">
        <v>39</v>
      </c>
      <c r="F1016" s="21" t="s">
        <v>35</v>
      </c>
      <c r="G1016" s="21"/>
    </row>
    <row r="1017" customFormat="false" ht="15" hidden="false" customHeight="true" outlineLevel="1" collapsed="false">
      <c r="A1017" s="56" t="n">
        <f aca="false">A$1002</f>
        <v>45379</v>
      </c>
      <c r="B1017" s="58" t="n">
        <v>10000</v>
      </c>
      <c r="C1017" s="36" t="s">
        <v>24</v>
      </c>
      <c r="D1017" s="36" t="s">
        <v>33</v>
      </c>
      <c r="E1017" s="36" t="s">
        <v>40</v>
      </c>
      <c r="F1017" s="21" t="s">
        <v>35</v>
      </c>
      <c r="G1017" s="21"/>
    </row>
    <row r="1018" customFormat="false" ht="15" hidden="false" customHeight="true" outlineLevel="1" collapsed="false">
      <c r="A1018" s="56" t="n">
        <f aca="false">A$1002</f>
        <v>45379</v>
      </c>
      <c r="B1018" s="22" t="n">
        <v>5000</v>
      </c>
      <c r="C1018" s="36" t="s">
        <v>24</v>
      </c>
      <c r="D1018" s="36" t="s">
        <v>33</v>
      </c>
      <c r="E1018" s="36" t="s">
        <v>41</v>
      </c>
      <c r="F1018" s="21" t="s">
        <v>35</v>
      </c>
      <c r="G1018" s="21"/>
    </row>
    <row r="1019" customFormat="false" ht="15" hidden="false" customHeight="true" outlineLevel="1" collapsed="false">
      <c r="A1019" s="56" t="n">
        <f aca="false">A$1002</f>
        <v>45379</v>
      </c>
      <c r="B1019" s="22" t="n">
        <v>10000</v>
      </c>
      <c r="C1019" s="36" t="s">
        <v>24</v>
      </c>
      <c r="D1019" s="36" t="s">
        <v>33</v>
      </c>
      <c r="E1019" s="36" t="s">
        <v>42</v>
      </c>
      <c r="F1019" s="21" t="s">
        <v>35</v>
      </c>
      <c r="G1019" s="21"/>
    </row>
    <row r="1020" customFormat="false" ht="15" hidden="false" customHeight="true" outlineLevel="1" collapsed="false">
      <c r="A1020" s="56" t="n">
        <f aca="false">A$1002</f>
        <v>45379</v>
      </c>
      <c r="B1020" s="22" t="n">
        <v>10000</v>
      </c>
      <c r="C1020" s="36" t="s">
        <v>24</v>
      </c>
      <c r="D1020" s="36" t="s">
        <v>33</v>
      </c>
      <c r="E1020" s="36" t="s">
        <v>43</v>
      </c>
      <c r="F1020" s="21" t="s">
        <v>35</v>
      </c>
      <c r="G1020" s="21"/>
    </row>
    <row r="1021" customFormat="false" ht="15" hidden="false" customHeight="true" outlineLevel="1" collapsed="false">
      <c r="A1021" s="56" t="n">
        <f aca="false">A$1002</f>
        <v>45379</v>
      </c>
      <c r="B1021" s="22" t="n">
        <v>10000</v>
      </c>
      <c r="C1021" s="36" t="s">
        <v>24</v>
      </c>
      <c r="D1021" s="36" t="s">
        <v>33</v>
      </c>
      <c r="E1021" s="36" t="s">
        <v>44</v>
      </c>
      <c r="F1021" s="21" t="s">
        <v>35</v>
      </c>
      <c r="G1021" s="21"/>
    </row>
    <row r="1022" customFormat="false" ht="15" hidden="false" customHeight="true" outlineLevel="1" collapsed="false">
      <c r="A1022" s="56" t="n">
        <f aca="false">A$1002</f>
        <v>45379</v>
      </c>
      <c r="B1022" s="22" t="n">
        <v>2500</v>
      </c>
      <c r="C1022" s="36" t="s">
        <v>24</v>
      </c>
      <c r="D1022" s="36" t="s">
        <v>33</v>
      </c>
      <c r="E1022" s="36" t="s">
        <v>26</v>
      </c>
      <c r="F1022" s="21" t="s">
        <v>35</v>
      </c>
      <c r="G1022" s="21"/>
    </row>
    <row r="1023" customFormat="false" ht="15" hidden="false" customHeight="true" outlineLevel="1" collapsed="false">
      <c r="A1023" s="56" t="n">
        <f aca="false">A$1002</f>
        <v>45379</v>
      </c>
      <c r="B1023" s="22" t="n">
        <v>10000</v>
      </c>
      <c r="C1023" s="36" t="s">
        <v>24</v>
      </c>
      <c r="D1023" s="36" t="s">
        <v>33</v>
      </c>
      <c r="E1023" s="36" t="s">
        <v>45</v>
      </c>
      <c r="F1023" s="21" t="s">
        <v>35</v>
      </c>
      <c r="G1023" s="21"/>
    </row>
    <row r="1024" customFormat="false" ht="15" hidden="false" customHeight="true" outlineLevel="1" collapsed="false">
      <c r="A1024" s="56" t="n">
        <f aca="false">A$1002</f>
        <v>45379</v>
      </c>
      <c r="B1024" s="58" t="n">
        <v>7500</v>
      </c>
      <c r="C1024" s="36" t="s">
        <v>24</v>
      </c>
      <c r="D1024" s="36" t="s">
        <v>33</v>
      </c>
      <c r="E1024" s="36" t="s">
        <v>46</v>
      </c>
      <c r="F1024" s="21" t="s">
        <v>35</v>
      </c>
      <c r="G1024" s="21"/>
    </row>
    <row r="1025" customFormat="false" ht="15" hidden="false" customHeight="true" outlineLevel="1" collapsed="false">
      <c r="A1025" s="49" t="n">
        <f aca="false">A$1002</f>
        <v>45379</v>
      </c>
      <c r="B1025" s="22"/>
      <c r="C1025" s="36"/>
      <c r="D1025" s="36"/>
      <c r="E1025" s="36"/>
      <c r="F1025" s="21"/>
      <c r="G1025" s="21"/>
    </row>
    <row r="1026" customFormat="false" ht="15" hidden="false" customHeight="true" outlineLevel="1" collapsed="false">
      <c r="A1026" s="49" t="n">
        <f aca="false">A$1002</f>
        <v>45379</v>
      </c>
      <c r="B1026" s="22"/>
      <c r="C1026" s="36"/>
      <c r="D1026" s="36"/>
      <c r="E1026" s="36"/>
      <c r="F1026" s="21"/>
      <c r="G1026" s="21"/>
    </row>
    <row r="1027" customFormat="false" ht="15" hidden="false" customHeight="true" outlineLevel="1" collapsed="false">
      <c r="A1027" s="49" t="n">
        <f aca="false">A$1002</f>
        <v>45379</v>
      </c>
      <c r="B1027" s="22"/>
      <c r="C1027" s="36"/>
      <c r="D1027" s="36"/>
      <c r="E1027" s="36"/>
      <c r="F1027" s="21"/>
      <c r="G1027" s="21"/>
    </row>
    <row r="1028" customFormat="false" ht="15" hidden="false" customHeight="true" outlineLevel="1" collapsed="false">
      <c r="A1028" s="49" t="n">
        <f aca="false">A$1002</f>
        <v>45379</v>
      </c>
      <c r="B1028" s="22"/>
      <c r="C1028" s="36"/>
      <c r="D1028" s="36"/>
      <c r="E1028" s="36"/>
      <c r="F1028" s="21"/>
      <c r="G1028" s="21"/>
    </row>
    <row r="1029" customFormat="false" ht="15" hidden="false" customHeight="true" outlineLevel="1" collapsed="false">
      <c r="A1029" s="49" t="n">
        <f aca="false">A$1002</f>
        <v>45379</v>
      </c>
      <c r="B1029" s="22"/>
      <c r="C1029" s="36"/>
      <c r="D1029" s="36"/>
      <c r="E1029" s="36"/>
      <c r="F1029" s="21"/>
      <c r="G1029" s="21"/>
    </row>
    <row r="1030" customFormat="false" ht="15" hidden="false" customHeight="true" outlineLevel="1" collapsed="false">
      <c r="A1030" s="49" t="n">
        <f aca="false">A$1002</f>
        <v>45379</v>
      </c>
      <c r="B1030" s="22"/>
      <c r="C1030" s="36"/>
      <c r="D1030" s="36"/>
      <c r="E1030" s="36"/>
      <c r="F1030" s="21"/>
      <c r="G1030" s="21"/>
    </row>
    <row r="1031" customFormat="false" ht="15" hidden="false" customHeight="true" outlineLevel="1" collapsed="false">
      <c r="A1031" s="49" t="n">
        <f aca="false">A$1002</f>
        <v>45379</v>
      </c>
      <c r="B1031" s="22"/>
      <c r="C1031" s="36"/>
      <c r="D1031" s="36"/>
      <c r="E1031" s="36"/>
      <c r="F1031" s="21"/>
      <c r="G1031" s="21"/>
    </row>
    <row r="1032" customFormat="false" ht="15" hidden="false" customHeight="true" outlineLevel="1" collapsed="false">
      <c r="A1032" s="49" t="n">
        <f aca="false">A$1002</f>
        <v>45379</v>
      </c>
      <c r="B1032" s="22"/>
      <c r="C1032" s="36"/>
      <c r="D1032" s="36"/>
      <c r="E1032" s="36"/>
      <c r="F1032" s="21"/>
      <c r="G1032" s="21"/>
    </row>
    <row r="1033" customFormat="false" ht="15" hidden="false" customHeight="true" outlineLevel="1" collapsed="false">
      <c r="A1033" s="49" t="n">
        <f aca="false">A$1002</f>
        <v>45379</v>
      </c>
      <c r="B1033" s="22"/>
      <c r="C1033" s="36"/>
      <c r="D1033" s="36"/>
      <c r="E1033" s="36"/>
      <c r="F1033" s="21"/>
      <c r="G1033" s="21"/>
    </row>
    <row r="1034" customFormat="false" ht="15" hidden="false" customHeight="true" outlineLevel="1" collapsed="false">
      <c r="A1034" s="49" t="n">
        <f aca="false">A$1002</f>
        <v>45379</v>
      </c>
      <c r="B1034" s="22"/>
      <c r="C1034" s="36"/>
      <c r="D1034" s="36"/>
      <c r="E1034" s="36"/>
      <c r="F1034" s="21"/>
      <c r="G1034" s="21"/>
    </row>
    <row r="1035" customFormat="false" ht="15" hidden="false" customHeight="true" outlineLevel="1" collapsed="false">
      <c r="A1035" s="49" t="n">
        <f aca="false">A$1002</f>
        <v>45379</v>
      </c>
      <c r="B1035" s="22"/>
      <c r="C1035" s="36"/>
      <c r="D1035" s="36"/>
      <c r="E1035" s="36"/>
      <c r="F1035" s="21"/>
      <c r="G1035" s="21"/>
    </row>
    <row r="1036" customFormat="false" ht="15.75" hidden="false" customHeight="true" outlineLevel="1" collapsed="false">
      <c r="A1036" s="51" t="n">
        <f aca="false">A1002</f>
        <v>45379</v>
      </c>
      <c r="B1036" s="27"/>
      <c r="C1036" s="52"/>
      <c r="D1036" s="52"/>
      <c r="E1036" s="52"/>
      <c r="F1036" s="53"/>
      <c r="G1036" s="53"/>
    </row>
    <row r="1037" customFormat="false" ht="15" hidden="false" customHeight="true" outlineLevel="1" collapsed="false">
      <c r="A1037" s="13" t="n">
        <f aca="false">A1002</f>
        <v>45379</v>
      </c>
      <c r="B1037" s="41"/>
      <c r="C1037" s="15" t="s">
        <v>47</v>
      </c>
      <c r="D1037" s="16" t="s">
        <v>16</v>
      </c>
      <c r="E1037" s="16" t="s">
        <v>16</v>
      </c>
      <c r="F1037" s="16"/>
      <c r="G1037" s="34"/>
    </row>
    <row r="1038" customFormat="false" ht="15.75" hidden="false" customHeight="true" outlineLevel="1" collapsed="false">
      <c r="A1038" s="26"/>
      <c r="B1038" s="42"/>
      <c r="C1038" s="28"/>
      <c r="D1038" s="29" t="s">
        <v>23</v>
      </c>
      <c r="E1038" s="29" t="s">
        <v>23</v>
      </c>
      <c r="F1038" s="29"/>
      <c r="G1038" s="30"/>
    </row>
    <row r="1039" customFormat="false" ht="15.75" hidden="false" customHeight="false" outlineLevel="0" collapsed="false">
      <c r="A1039" s="9" t="n">
        <f aca="false">A1002+1</f>
        <v>45380</v>
      </c>
      <c r="B1039" s="43"/>
      <c r="C1039" s="43"/>
      <c r="D1039" s="11" t="n">
        <f aca="false">A1039</f>
        <v>45380</v>
      </c>
      <c r="E1039" s="43"/>
      <c r="F1039" s="43"/>
      <c r="G1039" s="12" t="str">
        <f aca="false">IF(WEEKDAY(A1039)=2,"понедельник",IF(WEEKDAY(A1039)=3,"вторник",IF(WEEKDAY(A1039)=4,"среда",IF(WEEKDAY(A1039)=5,"четверг",IF(WEEKDAY(A1039)=6,"пятница",IF(WEEKDAY(A1039)=7,"суббота","воскресенье"))))))</f>
        <v>пятница</v>
      </c>
    </row>
    <row r="1040" customFormat="false" ht="15" hidden="false" customHeight="true" outlineLevel="1" collapsed="false">
      <c r="A1040" s="13" t="n">
        <f aca="false">A1039</f>
        <v>45380</v>
      </c>
      <c r="B1040" s="44" t="n">
        <f aca="false">B1003+SUM(B1005:B1011)-SUM(B1012:B1036)-SUM(B1037:B1038)</f>
        <v>-141125</v>
      </c>
      <c r="C1040" s="15" t="s">
        <v>12</v>
      </c>
      <c r="D1040" s="15" t="s">
        <v>13</v>
      </c>
      <c r="E1040" s="16" t="s">
        <v>14</v>
      </c>
      <c r="F1040" s="15" t="s">
        <v>15</v>
      </c>
      <c r="G1040" s="17"/>
    </row>
    <row r="1041" customFormat="false" ht="15" hidden="false" customHeight="true" outlineLevel="1" collapsed="false">
      <c r="A1041" s="18"/>
      <c r="B1041" s="45" t="n">
        <f aca="false">B1004-B1008+B1037</f>
        <v>0</v>
      </c>
      <c r="C1041" s="20"/>
      <c r="D1041" s="20"/>
      <c r="E1041" s="21" t="s">
        <v>16</v>
      </c>
      <c r="F1041" s="20"/>
      <c r="G1041" s="17"/>
    </row>
    <row r="1042" customFormat="false" ht="15" hidden="false" customHeight="true" outlineLevel="1" collapsed="false">
      <c r="A1042" s="18"/>
      <c r="B1042" s="22"/>
      <c r="C1042" s="23" t="s">
        <v>17</v>
      </c>
      <c r="D1042" s="23" t="s">
        <v>18</v>
      </c>
      <c r="E1042" s="21" t="s">
        <v>19</v>
      </c>
      <c r="F1042" s="21" t="s">
        <v>18</v>
      </c>
      <c r="G1042" s="24"/>
    </row>
    <row r="1043" customFormat="false" ht="15" hidden="false" customHeight="true" outlineLevel="1" collapsed="false">
      <c r="A1043" s="18"/>
      <c r="B1043" s="22"/>
      <c r="C1043" s="25"/>
      <c r="D1043" s="20"/>
      <c r="E1043" s="21" t="s">
        <v>20</v>
      </c>
      <c r="F1043" s="21" t="s">
        <v>21</v>
      </c>
      <c r="G1043" s="24"/>
    </row>
    <row r="1044" customFormat="false" ht="15" hidden="false" customHeight="true" outlineLevel="1" collapsed="false">
      <c r="A1044" s="18"/>
      <c r="B1044" s="22"/>
      <c r="C1044" s="25"/>
      <c r="D1044" s="21" t="s">
        <v>22</v>
      </c>
      <c r="E1044" s="21" t="s">
        <v>19</v>
      </c>
      <c r="F1044" s="21"/>
      <c r="G1044" s="24"/>
    </row>
    <row r="1045" customFormat="false" ht="15" hidden="false" customHeight="true" outlineLevel="1" collapsed="false">
      <c r="A1045" s="18"/>
      <c r="B1045" s="22"/>
      <c r="C1045" s="25"/>
      <c r="D1045" s="21" t="s">
        <v>16</v>
      </c>
      <c r="E1045" s="21" t="s">
        <v>16</v>
      </c>
      <c r="F1045" s="21"/>
      <c r="G1045" s="24"/>
    </row>
    <row r="1046" customFormat="false" ht="15" hidden="false" customHeight="true" outlineLevel="1" collapsed="false">
      <c r="A1046" s="18"/>
      <c r="B1046" s="22"/>
      <c r="C1046" s="25"/>
      <c r="D1046" s="23" t="s">
        <v>23</v>
      </c>
      <c r="E1046" s="21" t="s">
        <v>23</v>
      </c>
      <c r="F1046" s="21"/>
      <c r="G1046" s="24"/>
    </row>
    <row r="1047" customFormat="false" ht="15" hidden="false" customHeight="true" outlineLevel="1" collapsed="false">
      <c r="A1047" s="18"/>
      <c r="B1047" s="22"/>
      <c r="C1047" s="25"/>
      <c r="D1047" s="25"/>
      <c r="E1047" s="21" t="s">
        <v>23</v>
      </c>
      <c r="F1047" s="21"/>
      <c r="G1047" s="24"/>
    </row>
    <row r="1048" customFormat="false" ht="15.75" hidden="false" customHeight="true" outlineLevel="1" collapsed="false">
      <c r="A1048" s="26"/>
      <c r="B1048" s="27"/>
      <c r="C1048" s="28"/>
      <c r="D1048" s="28"/>
      <c r="E1048" s="29" t="s">
        <v>23</v>
      </c>
      <c r="F1048" s="29"/>
      <c r="G1048" s="30"/>
    </row>
    <row r="1049" customFormat="false" ht="15" hidden="false" customHeight="true" outlineLevel="1" collapsed="false">
      <c r="A1049" s="46" t="n">
        <f aca="false">A1039</f>
        <v>45380</v>
      </c>
      <c r="B1049" s="32"/>
      <c r="C1049" s="47"/>
      <c r="D1049" s="47"/>
      <c r="E1049" s="47"/>
      <c r="F1049" s="48"/>
      <c r="G1049" s="48"/>
    </row>
    <row r="1050" customFormat="false" ht="15" hidden="false" customHeight="true" outlineLevel="1" collapsed="false">
      <c r="A1050" s="49" t="n">
        <f aca="false">A$1039</f>
        <v>45380</v>
      </c>
      <c r="B1050" s="22"/>
      <c r="C1050" s="36"/>
      <c r="D1050" s="36"/>
      <c r="E1050" s="36"/>
      <c r="F1050" s="21"/>
      <c r="G1050" s="21"/>
    </row>
    <row r="1051" customFormat="false" ht="15" hidden="false" customHeight="true" outlineLevel="1" collapsed="false">
      <c r="A1051" s="49" t="n">
        <f aca="false">A$1039</f>
        <v>45380</v>
      </c>
      <c r="B1051" s="22"/>
      <c r="C1051" s="36"/>
      <c r="D1051" s="36"/>
      <c r="E1051" s="36"/>
      <c r="F1051" s="21"/>
      <c r="G1051" s="21"/>
    </row>
    <row r="1052" customFormat="false" ht="15" hidden="false" customHeight="true" outlineLevel="1" collapsed="false">
      <c r="A1052" s="49" t="n">
        <f aca="false">A$1039</f>
        <v>45380</v>
      </c>
      <c r="B1052" s="22"/>
      <c r="C1052" s="36"/>
      <c r="D1052" s="36"/>
      <c r="E1052" s="36"/>
      <c r="F1052" s="21"/>
      <c r="G1052" s="21"/>
    </row>
    <row r="1053" customFormat="false" ht="15" hidden="false" customHeight="true" outlineLevel="1" collapsed="false">
      <c r="A1053" s="49" t="n">
        <f aca="false">A$1039</f>
        <v>45380</v>
      </c>
      <c r="B1053" s="22"/>
      <c r="C1053" s="36"/>
      <c r="D1053" s="36"/>
      <c r="E1053" s="36"/>
      <c r="F1053" s="21"/>
      <c r="G1053" s="21"/>
    </row>
    <row r="1054" customFormat="false" ht="15" hidden="false" customHeight="true" outlineLevel="1" collapsed="false">
      <c r="A1054" s="49" t="n">
        <f aca="false">A$1039</f>
        <v>45380</v>
      </c>
      <c r="B1054" s="22"/>
      <c r="C1054" s="36"/>
      <c r="D1054" s="36"/>
      <c r="E1054" s="36"/>
      <c r="F1054" s="21"/>
      <c r="G1054" s="21"/>
    </row>
    <row r="1055" customFormat="false" ht="15" hidden="false" customHeight="true" outlineLevel="1" collapsed="false">
      <c r="A1055" s="49" t="n">
        <f aca="false">A$1039</f>
        <v>45380</v>
      </c>
      <c r="B1055" s="22"/>
      <c r="C1055" s="36"/>
      <c r="D1055" s="36"/>
      <c r="E1055" s="36"/>
      <c r="F1055" s="21"/>
      <c r="G1055" s="21"/>
    </row>
    <row r="1056" customFormat="false" ht="15" hidden="false" customHeight="true" outlineLevel="1" collapsed="false">
      <c r="A1056" s="49" t="n">
        <f aca="false">A$1039</f>
        <v>45380</v>
      </c>
      <c r="B1056" s="22"/>
      <c r="C1056" s="36"/>
      <c r="D1056" s="36"/>
      <c r="E1056" s="36"/>
      <c r="F1056" s="21"/>
      <c r="G1056" s="21"/>
    </row>
    <row r="1057" customFormat="false" ht="15" hidden="false" customHeight="true" outlineLevel="1" collapsed="false">
      <c r="A1057" s="49" t="n">
        <f aca="false">A$1039</f>
        <v>45380</v>
      </c>
      <c r="B1057" s="22"/>
      <c r="C1057" s="36"/>
      <c r="D1057" s="36"/>
      <c r="E1057" s="36"/>
      <c r="F1057" s="21"/>
      <c r="G1057" s="21"/>
    </row>
    <row r="1058" customFormat="false" ht="15" hidden="false" customHeight="true" outlineLevel="1" collapsed="false">
      <c r="A1058" s="49" t="n">
        <f aca="false">A$1039</f>
        <v>45380</v>
      </c>
      <c r="B1058" s="22"/>
      <c r="C1058" s="36"/>
      <c r="D1058" s="36"/>
      <c r="E1058" s="36"/>
      <c r="F1058" s="21"/>
      <c r="G1058" s="21"/>
    </row>
    <row r="1059" customFormat="false" ht="15" hidden="false" customHeight="true" outlineLevel="1" collapsed="false">
      <c r="A1059" s="49" t="n">
        <f aca="false">A$1039</f>
        <v>45380</v>
      </c>
      <c r="B1059" s="22"/>
      <c r="C1059" s="36"/>
      <c r="D1059" s="36"/>
      <c r="E1059" s="36"/>
      <c r="F1059" s="21"/>
      <c r="G1059" s="21"/>
    </row>
    <row r="1060" customFormat="false" ht="15" hidden="false" customHeight="true" outlineLevel="1" collapsed="false">
      <c r="A1060" s="49" t="n">
        <f aca="false">A$1039</f>
        <v>45380</v>
      </c>
      <c r="B1060" s="22"/>
      <c r="C1060" s="36"/>
      <c r="D1060" s="36"/>
      <c r="E1060" s="36"/>
      <c r="F1060" s="21"/>
      <c r="G1060" s="21"/>
    </row>
    <row r="1061" customFormat="false" ht="15" hidden="false" customHeight="true" outlineLevel="1" collapsed="false">
      <c r="A1061" s="49" t="n">
        <f aca="false">A$1039</f>
        <v>45380</v>
      </c>
      <c r="B1061" s="22"/>
      <c r="C1061" s="36"/>
      <c r="D1061" s="36"/>
      <c r="E1061" s="36"/>
      <c r="F1061" s="21"/>
      <c r="G1061" s="21"/>
    </row>
    <row r="1062" customFormat="false" ht="15" hidden="false" customHeight="true" outlineLevel="1" collapsed="false">
      <c r="A1062" s="49" t="n">
        <f aca="false">A$1039</f>
        <v>45380</v>
      </c>
      <c r="B1062" s="22"/>
      <c r="C1062" s="36"/>
      <c r="D1062" s="36"/>
      <c r="E1062" s="36"/>
      <c r="F1062" s="21"/>
      <c r="G1062" s="21"/>
    </row>
    <row r="1063" customFormat="false" ht="15" hidden="false" customHeight="true" outlineLevel="1" collapsed="false">
      <c r="A1063" s="49" t="n">
        <f aca="false">A$1039</f>
        <v>45380</v>
      </c>
      <c r="B1063" s="22"/>
      <c r="C1063" s="36"/>
      <c r="D1063" s="36"/>
      <c r="E1063" s="36"/>
      <c r="F1063" s="21"/>
      <c r="G1063" s="21"/>
    </row>
    <row r="1064" customFormat="false" ht="15" hidden="false" customHeight="true" outlineLevel="1" collapsed="false">
      <c r="A1064" s="49" t="n">
        <f aca="false">A$1039</f>
        <v>45380</v>
      </c>
      <c r="B1064" s="22"/>
      <c r="C1064" s="36"/>
      <c r="D1064" s="36"/>
      <c r="E1064" s="36"/>
      <c r="F1064" s="21"/>
      <c r="G1064" s="21"/>
    </row>
    <row r="1065" customFormat="false" ht="15" hidden="false" customHeight="true" outlineLevel="1" collapsed="false">
      <c r="A1065" s="49" t="n">
        <f aca="false">A$1039</f>
        <v>45380</v>
      </c>
      <c r="B1065" s="22"/>
      <c r="C1065" s="36"/>
      <c r="D1065" s="36"/>
      <c r="E1065" s="36"/>
      <c r="F1065" s="21"/>
      <c r="G1065" s="21"/>
    </row>
    <row r="1066" customFormat="false" ht="15" hidden="false" customHeight="true" outlineLevel="1" collapsed="false">
      <c r="A1066" s="49" t="n">
        <f aca="false">A$1039</f>
        <v>45380</v>
      </c>
      <c r="B1066" s="22"/>
      <c r="C1066" s="36"/>
      <c r="D1066" s="36"/>
      <c r="E1066" s="36"/>
      <c r="F1066" s="21"/>
      <c r="G1066" s="21"/>
    </row>
    <row r="1067" customFormat="false" ht="15" hidden="false" customHeight="true" outlineLevel="1" collapsed="false">
      <c r="A1067" s="49" t="n">
        <f aca="false">A$1039</f>
        <v>45380</v>
      </c>
      <c r="B1067" s="22"/>
      <c r="C1067" s="36"/>
      <c r="D1067" s="36"/>
      <c r="E1067" s="36"/>
      <c r="F1067" s="21"/>
      <c r="G1067" s="21"/>
    </row>
    <row r="1068" customFormat="false" ht="15" hidden="false" customHeight="true" outlineLevel="1" collapsed="false">
      <c r="A1068" s="49" t="n">
        <f aca="false">A$1039</f>
        <v>45380</v>
      </c>
      <c r="B1068" s="22"/>
      <c r="C1068" s="36"/>
      <c r="D1068" s="36"/>
      <c r="E1068" s="36"/>
      <c r="F1068" s="21"/>
      <c r="G1068" s="21"/>
    </row>
    <row r="1069" customFormat="false" ht="15" hidden="false" customHeight="true" outlineLevel="1" collapsed="false">
      <c r="A1069" s="49" t="n">
        <f aca="false">A$1039</f>
        <v>45380</v>
      </c>
      <c r="B1069" s="22"/>
      <c r="C1069" s="36"/>
      <c r="D1069" s="36"/>
      <c r="E1069" s="36"/>
      <c r="F1069" s="21"/>
      <c r="G1069" s="21"/>
    </row>
    <row r="1070" customFormat="false" ht="15" hidden="false" customHeight="true" outlineLevel="1" collapsed="false">
      <c r="A1070" s="49" t="n">
        <f aca="false">A$1039</f>
        <v>45380</v>
      </c>
      <c r="B1070" s="22"/>
      <c r="C1070" s="36"/>
      <c r="D1070" s="36"/>
      <c r="E1070" s="36"/>
      <c r="F1070" s="21"/>
      <c r="G1070" s="21"/>
    </row>
    <row r="1071" customFormat="false" ht="15" hidden="false" customHeight="true" outlineLevel="1" collapsed="false">
      <c r="A1071" s="49" t="n">
        <f aca="false">A$1039</f>
        <v>45380</v>
      </c>
      <c r="B1071" s="22"/>
      <c r="C1071" s="36"/>
      <c r="D1071" s="36"/>
      <c r="E1071" s="36"/>
      <c r="F1071" s="21"/>
      <c r="G1071" s="21"/>
    </row>
    <row r="1072" customFormat="false" ht="15" hidden="false" customHeight="true" outlineLevel="1" collapsed="false">
      <c r="A1072" s="49" t="n">
        <f aca="false">A$1039</f>
        <v>45380</v>
      </c>
      <c r="B1072" s="22"/>
      <c r="C1072" s="36"/>
      <c r="D1072" s="36"/>
      <c r="E1072" s="36"/>
      <c r="F1072" s="21"/>
      <c r="G1072" s="21"/>
    </row>
    <row r="1073" customFormat="false" ht="15.75" hidden="false" customHeight="true" outlineLevel="1" collapsed="false">
      <c r="A1073" s="51" t="n">
        <f aca="false">A1039</f>
        <v>45380</v>
      </c>
      <c r="B1073" s="27"/>
      <c r="C1073" s="52"/>
      <c r="D1073" s="52"/>
      <c r="E1073" s="52"/>
      <c r="F1073" s="53"/>
      <c r="G1073" s="53"/>
    </row>
    <row r="1074" customFormat="false" ht="15" hidden="false" customHeight="true" outlineLevel="1" collapsed="false">
      <c r="A1074" s="13" t="n">
        <f aca="false">A1039</f>
        <v>45380</v>
      </c>
      <c r="B1074" s="41"/>
      <c r="C1074" s="15" t="s">
        <v>47</v>
      </c>
      <c r="D1074" s="16" t="s">
        <v>16</v>
      </c>
      <c r="E1074" s="16" t="s">
        <v>16</v>
      </c>
      <c r="F1074" s="16"/>
      <c r="G1074" s="34"/>
    </row>
    <row r="1075" customFormat="false" ht="15.75" hidden="false" customHeight="true" outlineLevel="1" collapsed="false">
      <c r="A1075" s="26"/>
      <c r="B1075" s="42"/>
      <c r="C1075" s="28"/>
      <c r="D1075" s="29" t="s">
        <v>23</v>
      </c>
      <c r="E1075" s="29" t="s">
        <v>23</v>
      </c>
      <c r="F1075" s="29"/>
      <c r="G1075" s="30"/>
    </row>
    <row r="1076" customFormat="false" ht="15.75" hidden="false" customHeight="false" outlineLevel="0" collapsed="false">
      <c r="A1076" s="9" t="n">
        <f aca="false">A1039+1</f>
        <v>45381</v>
      </c>
      <c r="B1076" s="43"/>
      <c r="C1076" s="43"/>
      <c r="D1076" s="11" t="n">
        <f aca="false">A1076</f>
        <v>45381</v>
      </c>
      <c r="E1076" s="43"/>
      <c r="F1076" s="43"/>
      <c r="G1076" s="12" t="str">
        <f aca="false">IF(WEEKDAY(A1076)=2,"понедельник",IF(WEEKDAY(A1076)=3,"вторник",IF(WEEKDAY(A1076)=4,"среда",IF(WEEKDAY(A1076)=5,"четверг",IF(WEEKDAY(A1076)=6,"пятница",IF(WEEKDAY(A1076)=7,"суббота","воскресенье"))))))</f>
        <v>суббота</v>
      </c>
    </row>
    <row r="1077" customFormat="false" ht="15" hidden="false" customHeight="true" outlineLevel="1" collapsed="false">
      <c r="A1077" s="13" t="n">
        <f aca="false">A1076</f>
        <v>45381</v>
      </c>
      <c r="B1077" s="44" t="n">
        <f aca="false">B1040+SUM(B1042:B1048)-SUM(B1049:B1073)-SUM(B1074:B1075)</f>
        <v>-141125</v>
      </c>
      <c r="C1077" s="15" t="s">
        <v>12</v>
      </c>
      <c r="D1077" s="15" t="s">
        <v>13</v>
      </c>
      <c r="E1077" s="16" t="s">
        <v>14</v>
      </c>
      <c r="F1077" s="15" t="s">
        <v>15</v>
      </c>
      <c r="G1077" s="17"/>
    </row>
    <row r="1078" customFormat="false" ht="15" hidden="false" customHeight="true" outlineLevel="1" collapsed="false">
      <c r="A1078" s="18"/>
      <c r="B1078" s="45" t="n">
        <f aca="false">B1041-B1045+B1074</f>
        <v>0</v>
      </c>
      <c r="C1078" s="20"/>
      <c r="D1078" s="20"/>
      <c r="E1078" s="21" t="s">
        <v>16</v>
      </c>
      <c r="F1078" s="20"/>
      <c r="G1078" s="17"/>
    </row>
    <row r="1079" customFormat="false" ht="15" hidden="false" customHeight="true" outlineLevel="1" collapsed="false">
      <c r="A1079" s="18"/>
      <c r="B1079" s="22"/>
      <c r="C1079" s="23" t="s">
        <v>17</v>
      </c>
      <c r="D1079" s="23" t="s">
        <v>18</v>
      </c>
      <c r="E1079" s="21" t="s">
        <v>19</v>
      </c>
      <c r="F1079" s="21" t="s">
        <v>18</v>
      </c>
      <c r="G1079" s="24"/>
    </row>
    <row r="1080" customFormat="false" ht="15" hidden="false" customHeight="true" outlineLevel="1" collapsed="false">
      <c r="A1080" s="18"/>
      <c r="B1080" s="22"/>
      <c r="C1080" s="25"/>
      <c r="D1080" s="20"/>
      <c r="E1080" s="21" t="s">
        <v>20</v>
      </c>
      <c r="F1080" s="21" t="s">
        <v>21</v>
      </c>
      <c r="G1080" s="24"/>
    </row>
    <row r="1081" customFormat="false" ht="15" hidden="false" customHeight="true" outlineLevel="1" collapsed="false">
      <c r="A1081" s="18"/>
      <c r="B1081" s="22"/>
      <c r="C1081" s="25"/>
      <c r="D1081" s="21" t="s">
        <v>22</v>
      </c>
      <c r="E1081" s="21" t="s">
        <v>19</v>
      </c>
      <c r="F1081" s="21"/>
      <c r="G1081" s="24"/>
    </row>
    <row r="1082" customFormat="false" ht="15" hidden="false" customHeight="true" outlineLevel="1" collapsed="false">
      <c r="A1082" s="18"/>
      <c r="B1082" s="22"/>
      <c r="C1082" s="25"/>
      <c r="D1082" s="21" t="s">
        <v>16</v>
      </c>
      <c r="E1082" s="21" t="s">
        <v>16</v>
      </c>
      <c r="F1082" s="21"/>
      <c r="G1082" s="24"/>
    </row>
    <row r="1083" customFormat="false" ht="15" hidden="false" customHeight="true" outlineLevel="1" collapsed="false">
      <c r="A1083" s="18"/>
      <c r="B1083" s="22"/>
      <c r="C1083" s="25"/>
      <c r="D1083" s="23" t="s">
        <v>23</v>
      </c>
      <c r="E1083" s="21" t="s">
        <v>23</v>
      </c>
      <c r="F1083" s="21"/>
      <c r="G1083" s="24"/>
    </row>
    <row r="1084" customFormat="false" ht="15" hidden="false" customHeight="true" outlineLevel="1" collapsed="false">
      <c r="A1084" s="18"/>
      <c r="B1084" s="22"/>
      <c r="C1084" s="25"/>
      <c r="D1084" s="25"/>
      <c r="E1084" s="21" t="s">
        <v>23</v>
      </c>
      <c r="F1084" s="21"/>
      <c r="G1084" s="24"/>
    </row>
    <row r="1085" customFormat="false" ht="15.75" hidden="false" customHeight="true" outlineLevel="1" collapsed="false">
      <c r="A1085" s="26"/>
      <c r="B1085" s="27"/>
      <c r="C1085" s="28"/>
      <c r="D1085" s="28"/>
      <c r="E1085" s="29" t="s">
        <v>23</v>
      </c>
      <c r="F1085" s="29"/>
      <c r="G1085" s="30"/>
    </row>
    <row r="1086" customFormat="false" ht="15" hidden="false" customHeight="true" outlineLevel="1" collapsed="false">
      <c r="A1086" s="46" t="n">
        <f aca="false">A1076</f>
        <v>45381</v>
      </c>
      <c r="B1086" s="32"/>
      <c r="C1086" s="47"/>
      <c r="D1086" s="47"/>
      <c r="E1086" s="47"/>
      <c r="F1086" s="48"/>
      <c r="G1086" s="48"/>
    </row>
    <row r="1087" customFormat="false" ht="15" hidden="false" customHeight="true" outlineLevel="1" collapsed="false">
      <c r="A1087" s="49" t="n">
        <f aca="false">A$1076</f>
        <v>45381</v>
      </c>
      <c r="B1087" s="22"/>
      <c r="C1087" s="36"/>
      <c r="D1087" s="36"/>
      <c r="E1087" s="36"/>
      <c r="F1087" s="21"/>
      <c r="G1087" s="21"/>
    </row>
    <row r="1088" customFormat="false" ht="15" hidden="false" customHeight="true" outlineLevel="1" collapsed="false">
      <c r="A1088" s="49" t="n">
        <f aca="false">A$1076</f>
        <v>45381</v>
      </c>
      <c r="B1088" s="22"/>
      <c r="C1088" s="36"/>
      <c r="D1088" s="36"/>
      <c r="E1088" s="36"/>
      <c r="F1088" s="21"/>
      <c r="G1088" s="21"/>
    </row>
    <row r="1089" customFormat="false" ht="15" hidden="false" customHeight="true" outlineLevel="1" collapsed="false">
      <c r="A1089" s="49" t="n">
        <f aca="false">A$1076</f>
        <v>45381</v>
      </c>
      <c r="B1089" s="22"/>
      <c r="C1089" s="36"/>
      <c r="D1089" s="36"/>
      <c r="E1089" s="36"/>
      <c r="F1089" s="21"/>
      <c r="G1089" s="21"/>
    </row>
    <row r="1090" customFormat="false" ht="15" hidden="false" customHeight="true" outlineLevel="1" collapsed="false">
      <c r="A1090" s="49" t="n">
        <f aca="false">A$1076</f>
        <v>45381</v>
      </c>
      <c r="B1090" s="22"/>
      <c r="C1090" s="36"/>
      <c r="D1090" s="36"/>
      <c r="E1090" s="36"/>
      <c r="F1090" s="21"/>
      <c r="G1090" s="21"/>
    </row>
    <row r="1091" customFormat="false" ht="15" hidden="false" customHeight="true" outlineLevel="1" collapsed="false">
      <c r="A1091" s="49" t="n">
        <f aca="false">A$1076</f>
        <v>45381</v>
      </c>
      <c r="B1091" s="22"/>
      <c r="C1091" s="36"/>
      <c r="D1091" s="36"/>
      <c r="E1091" s="36"/>
      <c r="F1091" s="21"/>
      <c r="G1091" s="21"/>
    </row>
    <row r="1092" customFormat="false" ht="15" hidden="false" customHeight="true" outlineLevel="1" collapsed="false">
      <c r="A1092" s="49" t="n">
        <f aca="false">A$1076</f>
        <v>45381</v>
      </c>
      <c r="B1092" s="22"/>
      <c r="C1092" s="36"/>
      <c r="D1092" s="36"/>
      <c r="E1092" s="36"/>
      <c r="F1092" s="21"/>
      <c r="G1092" s="21"/>
    </row>
    <row r="1093" customFormat="false" ht="15" hidden="false" customHeight="true" outlineLevel="1" collapsed="false">
      <c r="A1093" s="49" t="n">
        <f aca="false">A$1076</f>
        <v>45381</v>
      </c>
      <c r="B1093" s="22"/>
      <c r="C1093" s="36"/>
      <c r="D1093" s="36"/>
      <c r="E1093" s="36"/>
      <c r="F1093" s="21"/>
      <c r="G1093" s="21"/>
    </row>
    <row r="1094" customFormat="false" ht="15" hidden="false" customHeight="true" outlineLevel="1" collapsed="false">
      <c r="A1094" s="49" t="n">
        <f aca="false">A$1076</f>
        <v>45381</v>
      </c>
      <c r="B1094" s="22"/>
      <c r="C1094" s="36"/>
      <c r="D1094" s="36"/>
      <c r="E1094" s="36"/>
      <c r="F1094" s="21"/>
      <c r="G1094" s="21"/>
    </row>
    <row r="1095" customFormat="false" ht="15" hidden="false" customHeight="true" outlineLevel="1" collapsed="false">
      <c r="A1095" s="49" t="n">
        <f aca="false">A$1076</f>
        <v>45381</v>
      </c>
      <c r="B1095" s="22"/>
      <c r="C1095" s="36"/>
      <c r="D1095" s="36"/>
      <c r="E1095" s="36"/>
      <c r="F1095" s="21"/>
      <c r="G1095" s="21"/>
    </row>
    <row r="1096" customFormat="false" ht="15" hidden="false" customHeight="true" outlineLevel="1" collapsed="false">
      <c r="A1096" s="49" t="n">
        <f aca="false">A$1076</f>
        <v>45381</v>
      </c>
      <c r="B1096" s="22"/>
      <c r="C1096" s="36"/>
      <c r="D1096" s="36"/>
      <c r="E1096" s="36"/>
      <c r="F1096" s="21"/>
      <c r="G1096" s="21"/>
    </row>
    <row r="1097" customFormat="false" ht="15" hidden="false" customHeight="true" outlineLevel="1" collapsed="false">
      <c r="A1097" s="49" t="n">
        <f aca="false">A$1076</f>
        <v>45381</v>
      </c>
      <c r="B1097" s="22"/>
      <c r="C1097" s="36"/>
      <c r="D1097" s="36"/>
      <c r="E1097" s="36"/>
      <c r="F1097" s="21"/>
      <c r="G1097" s="21"/>
    </row>
    <row r="1098" customFormat="false" ht="15" hidden="false" customHeight="true" outlineLevel="1" collapsed="false">
      <c r="A1098" s="49" t="n">
        <f aca="false">A$1076</f>
        <v>45381</v>
      </c>
      <c r="B1098" s="22"/>
      <c r="C1098" s="36"/>
      <c r="D1098" s="36"/>
      <c r="E1098" s="36"/>
      <c r="F1098" s="21"/>
      <c r="G1098" s="21"/>
    </row>
    <row r="1099" customFormat="false" ht="15" hidden="false" customHeight="true" outlineLevel="1" collapsed="false">
      <c r="A1099" s="49" t="n">
        <f aca="false">A$1076</f>
        <v>45381</v>
      </c>
      <c r="B1099" s="22"/>
      <c r="C1099" s="36"/>
      <c r="D1099" s="36"/>
      <c r="E1099" s="36"/>
      <c r="F1099" s="21"/>
      <c r="G1099" s="21"/>
    </row>
    <row r="1100" customFormat="false" ht="15" hidden="false" customHeight="true" outlineLevel="1" collapsed="false">
      <c r="A1100" s="49" t="n">
        <f aca="false">A$1076</f>
        <v>45381</v>
      </c>
      <c r="B1100" s="22"/>
      <c r="C1100" s="36"/>
      <c r="D1100" s="36"/>
      <c r="E1100" s="36"/>
      <c r="F1100" s="21"/>
      <c r="G1100" s="21"/>
    </row>
    <row r="1101" customFormat="false" ht="15" hidden="false" customHeight="true" outlineLevel="1" collapsed="false">
      <c r="A1101" s="49" t="n">
        <f aca="false">A$1076</f>
        <v>45381</v>
      </c>
      <c r="B1101" s="22"/>
      <c r="C1101" s="36"/>
      <c r="D1101" s="36"/>
      <c r="E1101" s="36"/>
      <c r="F1101" s="21"/>
      <c r="G1101" s="21"/>
    </row>
    <row r="1102" customFormat="false" ht="15" hidden="false" customHeight="true" outlineLevel="1" collapsed="false">
      <c r="A1102" s="49" t="n">
        <f aca="false">A$1076</f>
        <v>45381</v>
      </c>
      <c r="B1102" s="22"/>
      <c r="C1102" s="36"/>
      <c r="D1102" s="36"/>
      <c r="E1102" s="36"/>
      <c r="F1102" s="21"/>
      <c r="G1102" s="21"/>
    </row>
    <row r="1103" customFormat="false" ht="15" hidden="false" customHeight="true" outlineLevel="1" collapsed="false">
      <c r="A1103" s="49" t="n">
        <f aca="false">A$1076</f>
        <v>45381</v>
      </c>
      <c r="B1103" s="22"/>
      <c r="C1103" s="36"/>
      <c r="D1103" s="36"/>
      <c r="E1103" s="36"/>
      <c r="F1103" s="21"/>
      <c r="G1103" s="21"/>
    </row>
    <row r="1104" customFormat="false" ht="15" hidden="false" customHeight="true" outlineLevel="1" collapsed="false">
      <c r="A1104" s="49" t="n">
        <f aca="false">A$1076</f>
        <v>45381</v>
      </c>
      <c r="B1104" s="22"/>
      <c r="C1104" s="36"/>
      <c r="D1104" s="36"/>
      <c r="E1104" s="36"/>
      <c r="F1104" s="21"/>
      <c r="G1104" s="21"/>
    </row>
    <row r="1105" customFormat="false" ht="15" hidden="false" customHeight="true" outlineLevel="1" collapsed="false">
      <c r="A1105" s="49" t="n">
        <f aca="false">A$1076</f>
        <v>45381</v>
      </c>
      <c r="B1105" s="22"/>
      <c r="C1105" s="36"/>
      <c r="D1105" s="36"/>
      <c r="E1105" s="36"/>
      <c r="F1105" s="21"/>
      <c r="G1105" s="21"/>
    </row>
    <row r="1106" customFormat="false" ht="15" hidden="false" customHeight="true" outlineLevel="1" collapsed="false">
      <c r="A1106" s="49" t="n">
        <f aca="false">A$1076</f>
        <v>45381</v>
      </c>
      <c r="B1106" s="22"/>
      <c r="C1106" s="36"/>
      <c r="D1106" s="36"/>
      <c r="E1106" s="36"/>
      <c r="F1106" s="21"/>
      <c r="G1106" s="21"/>
    </row>
    <row r="1107" customFormat="false" ht="15" hidden="false" customHeight="true" outlineLevel="1" collapsed="false">
      <c r="A1107" s="49" t="n">
        <f aca="false">A$1076</f>
        <v>45381</v>
      </c>
      <c r="B1107" s="22"/>
      <c r="C1107" s="36"/>
      <c r="D1107" s="36"/>
      <c r="E1107" s="36"/>
      <c r="F1107" s="21"/>
      <c r="G1107" s="21"/>
    </row>
    <row r="1108" customFormat="false" ht="15" hidden="false" customHeight="true" outlineLevel="1" collapsed="false">
      <c r="A1108" s="49" t="n">
        <f aca="false">A$1076</f>
        <v>45381</v>
      </c>
      <c r="B1108" s="22"/>
      <c r="C1108" s="36"/>
      <c r="D1108" s="36"/>
      <c r="E1108" s="36"/>
      <c r="F1108" s="21"/>
      <c r="G1108" s="21"/>
    </row>
    <row r="1109" customFormat="false" ht="15" hidden="false" customHeight="true" outlineLevel="1" collapsed="false">
      <c r="A1109" s="49" t="n">
        <f aca="false">A$1076</f>
        <v>45381</v>
      </c>
      <c r="B1109" s="22"/>
      <c r="C1109" s="36"/>
      <c r="D1109" s="36"/>
      <c r="E1109" s="36"/>
      <c r="F1109" s="21"/>
      <c r="G1109" s="21"/>
    </row>
    <row r="1110" customFormat="false" ht="15.75" hidden="false" customHeight="true" outlineLevel="1" collapsed="false">
      <c r="A1110" s="51" t="n">
        <f aca="false">A1076</f>
        <v>45381</v>
      </c>
      <c r="B1110" s="27"/>
      <c r="C1110" s="52"/>
      <c r="D1110" s="52"/>
      <c r="E1110" s="52"/>
      <c r="F1110" s="53"/>
      <c r="G1110" s="53"/>
    </row>
    <row r="1111" customFormat="false" ht="15" hidden="false" customHeight="true" outlineLevel="1" collapsed="false">
      <c r="A1111" s="13" t="n">
        <f aca="false">A1076</f>
        <v>45381</v>
      </c>
      <c r="B1111" s="41"/>
      <c r="C1111" s="15" t="s">
        <v>47</v>
      </c>
      <c r="D1111" s="16" t="s">
        <v>16</v>
      </c>
      <c r="E1111" s="16" t="s">
        <v>16</v>
      </c>
      <c r="F1111" s="16"/>
      <c r="G1111" s="34"/>
    </row>
    <row r="1112" customFormat="false" ht="15.75" hidden="false" customHeight="true" outlineLevel="1" collapsed="false">
      <c r="A1112" s="26"/>
      <c r="B1112" s="42"/>
      <c r="C1112" s="28"/>
      <c r="D1112" s="29" t="s">
        <v>23</v>
      </c>
      <c r="E1112" s="29" t="s">
        <v>23</v>
      </c>
      <c r="F1112" s="29"/>
      <c r="G1112" s="30"/>
    </row>
    <row r="1113" customFormat="false" ht="15.75" hidden="false" customHeight="false" outlineLevel="0" collapsed="false">
      <c r="A1113" s="9" t="n">
        <f aca="false">A1076+1</f>
        <v>45382</v>
      </c>
      <c r="B1113" s="43"/>
      <c r="C1113" s="43"/>
      <c r="D1113" s="11" t="n">
        <f aca="false">A1113</f>
        <v>45382</v>
      </c>
      <c r="E1113" s="43"/>
      <c r="F1113" s="43"/>
      <c r="G1113" s="12" t="str">
        <f aca="false">IF(WEEKDAY(A1113)=2,"понедельник",IF(WEEKDAY(A1113)=3,"вторник",IF(WEEKDAY(A1113)=4,"среда",IF(WEEKDAY(A1113)=5,"четверг",IF(WEEKDAY(A1113)=6,"пятница",IF(WEEKDAY(A1113)=7,"суббота","воскресенье"))))))</f>
        <v>воскресенье</v>
      </c>
    </row>
    <row r="1114" customFormat="false" ht="15" hidden="false" customHeight="false" outlineLevel="1" collapsed="false">
      <c r="A1114" s="13" t="n">
        <f aca="false">A1113</f>
        <v>45382</v>
      </c>
      <c r="B1114" s="44" t="n">
        <f aca="false">B1077+SUM(B1079:B1085)-SUM(B1086:B1110)-SUM(B1111:B1112)</f>
        <v>-141125</v>
      </c>
      <c r="C1114" s="15" t="s">
        <v>12</v>
      </c>
      <c r="D1114" s="15" t="s">
        <v>13</v>
      </c>
      <c r="E1114" s="16" t="s">
        <v>14</v>
      </c>
      <c r="F1114" s="15" t="s">
        <v>15</v>
      </c>
      <c r="G1114" s="17"/>
    </row>
    <row r="1115" customFormat="false" ht="15" hidden="false" customHeight="false" outlineLevel="1" collapsed="false">
      <c r="A1115" s="18"/>
      <c r="B1115" s="45" t="n">
        <f aca="false">B1078-B1082+B1111</f>
        <v>0</v>
      </c>
      <c r="C1115" s="20"/>
      <c r="D1115" s="20"/>
      <c r="E1115" s="21" t="s">
        <v>16</v>
      </c>
      <c r="F1115" s="20"/>
      <c r="G1115" s="17"/>
    </row>
    <row r="1116" customFormat="false" ht="15" hidden="false" customHeight="false" outlineLevel="1" collapsed="false">
      <c r="A1116" s="18"/>
      <c r="B1116" s="22"/>
      <c r="C1116" s="23" t="s">
        <v>17</v>
      </c>
      <c r="D1116" s="23" t="s">
        <v>18</v>
      </c>
      <c r="E1116" s="21" t="s">
        <v>19</v>
      </c>
      <c r="F1116" s="21" t="s">
        <v>18</v>
      </c>
      <c r="G1116" s="24"/>
    </row>
    <row r="1117" customFormat="false" ht="15" hidden="false" customHeight="false" outlineLevel="1" collapsed="false">
      <c r="A1117" s="18"/>
      <c r="B1117" s="22"/>
      <c r="C1117" s="25"/>
      <c r="D1117" s="20"/>
      <c r="E1117" s="21" t="s">
        <v>20</v>
      </c>
      <c r="F1117" s="21" t="s">
        <v>21</v>
      </c>
      <c r="G1117" s="24"/>
    </row>
    <row r="1118" customFormat="false" ht="15" hidden="false" customHeight="false" outlineLevel="1" collapsed="false">
      <c r="A1118" s="18"/>
      <c r="B1118" s="22"/>
      <c r="C1118" s="25"/>
      <c r="D1118" s="21" t="s">
        <v>22</v>
      </c>
      <c r="E1118" s="21" t="s">
        <v>19</v>
      </c>
      <c r="F1118" s="21"/>
      <c r="G1118" s="24"/>
    </row>
    <row r="1119" customFormat="false" ht="15" hidden="false" customHeight="false" outlineLevel="1" collapsed="false">
      <c r="A1119" s="18"/>
      <c r="B1119" s="22"/>
      <c r="C1119" s="25"/>
      <c r="D1119" s="21" t="s">
        <v>16</v>
      </c>
      <c r="E1119" s="21" t="s">
        <v>16</v>
      </c>
      <c r="F1119" s="21"/>
      <c r="G1119" s="24"/>
    </row>
    <row r="1120" customFormat="false" ht="15" hidden="false" customHeight="false" outlineLevel="1" collapsed="false">
      <c r="A1120" s="18"/>
      <c r="B1120" s="22"/>
      <c r="C1120" s="25"/>
      <c r="D1120" s="23" t="s">
        <v>23</v>
      </c>
      <c r="E1120" s="21" t="s">
        <v>23</v>
      </c>
      <c r="F1120" s="21"/>
      <c r="G1120" s="24"/>
    </row>
    <row r="1121" customFormat="false" ht="15" hidden="false" customHeight="false" outlineLevel="1" collapsed="false">
      <c r="A1121" s="18"/>
      <c r="B1121" s="22"/>
      <c r="C1121" s="25"/>
      <c r="D1121" s="25"/>
      <c r="E1121" s="21" t="s">
        <v>23</v>
      </c>
      <c r="F1121" s="21"/>
      <c r="G1121" s="24"/>
    </row>
    <row r="1122" customFormat="false" ht="15.75" hidden="false" customHeight="false" outlineLevel="1" collapsed="false">
      <c r="A1122" s="26"/>
      <c r="B1122" s="27"/>
      <c r="C1122" s="28"/>
      <c r="D1122" s="28"/>
      <c r="E1122" s="29" t="s">
        <v>23</v>
      </c>
      <c r="F1122" s="29"/>
      <c r="G1122" s="30"/>
    </row>
    <row r="1123" customFormat="false" ht="15" hidden="false" customHeight="false" outlineLevel="1" collapsed="false">
      <c r="A1123" s="46" t="n">
        <f aca="false">A1113</f>
        <v>45382</v>
      </c>
      <c r="B1123" s="32"/>
      <c r="C1123" s="47"/>
      <c r="D1123" s="47"/>
      <c r="E1123" s="47"/>
      <c r="F1123" s="48" t="s">
        <v>165</v>
      </c>
      <c r="G1123" s="48"/>
    </row>
    <row r="1124" customFormat="false" ht="15" hidden="false" customHeight="false" outlineLevel="1" collapsed="false">
      <c r="A1124" s="49" t="n">
        <f aca="false">A$1113</f>
        <v>45382</v>
      </c>
      <c r="B1124" s="22"/>
      <c r="C1124" s="36"/>
      <c r="D1124" s="36"/>
      <c r="E1124" s="36"/>
      <c r="F1124" s="21" t="s">
        <v>166</v>
      </c>
      <c r="G1124" s="21"/>
    </row>
    <row r="1125" customFormat="false" ht="15" hidden="false" customHeight="false" outlineLevel="1" collapsed="false">
      <c r="A1125" s="49" t="n">
        <f aca="false">A$1113</f>
        <v>45382</v>
      </c>
      <c r="B1125" s="22"/>
      <c r="C1125" s="36"/>
      <c r="D1125" s="36"/>
      <c r="E1125" s="36"/>
      <c r="F1125" s="21" t="s">
        <v>167</v>
      </c>
      <c r="G1125" s="21"/>
    </row>
    <row r="1126" customFormat="false" ht="15" hidden="false" customHeight="false" outlineLevel="1" collapsed="false">
      <c r="A1126" s="49" t="n">
        <f aca="false">A$1113</f>
        <v>45382</v>
      </c>
      <c r="B1126" s="22"/>
      <c r="C1126" s="36"/>
      <c r="D1126" s="36"/>
      <c r="E1126" s="36"/>
      <c r="F1126" s="21" t="s">
        <v>168</v>
      </c>
      <c r="G1126" s="21"/>
    </row>
    <row r="1127" customFormat="false" ht="15" hidden="false" customHeight="false" outlineLevel="1" collapsed="false">
      <c r="A1127" s="49" t="n">
        <f aca="false">A$1113</f>
        <v>45382</v>
      </c>
      <c r="B1127" s="22"/>
      <c r="C1127" s="36"/>
      <c r="D1127" s="36"/>
      <c r="E1127" s="36"/>
      <c r="F1127" s="21" t="s">
        <v>169</v>
      </c>
      <c r="G1127" s="21"/>
    </row>
    <row r="1128" customFormat="false" ht="15" hidden="false" customHeight="false" outlineLevel="1" collapsed="false">
      <c r="A1128" s="49" t="n">
        <f aca="false">A$1113</f>
        <v>45382</v>
      </c>
      <c r="B1128" s="22"/>
      <c r="C1128" s="36"/>
      <c r="D1128" s="36"/>
      <c r="E1128" s="36"/>
      <c r="F1128" s="21" t="s">
        <v>170</v>
      </c>
      <c r="G1128" s="21"/>
    </row>
    <row r="1129" customFormat="false" ht="15" hidden="false" customHeight="false" outlineLevel="1" collapsed="false">
      <c r="A1129" s="49" t="n">
        <f aca="false">A$1113</f>
        <v>45382</v>
      </c>
      <c r="B1129" s="22"/>
      <c r="C1129" s="36"/>
      <c r="D1129" s="36"/>
      <c r="E1129" s="36"/>
      <c r="F1129" s="21" t="s">
        <v>171</v>
      </c>
      <c r="G1129" s="21"/>
    </row>
    <row r="1130" customFormat="false" ht="15" hidden="false" customHeight="false" outlineLevel="1" collapsed="false">
      <c r="A1130" s="49" t="n">
        <f aca="false">A$1113</f>
        <v>45382</v>
      </c>
      <c r="B1130" s="22"/>
      <c r="C1130" s="36"/>
      <c r="D1130" s="36"/>
      <c r="E1130" s="36"/>
      <c r="F1130" s="21"/>
      <c r="G1130" s="21"/>
    </row>
    <row r="1131" customFormat="false" ht="15" hidden="false" customHeight="false" outlineLevel="1" collapsed="false">
      <c r="A1131" s="49" t="n">
        <f aca="false">A$1113</f>
        <v>45382</v>
      </c>
      <c r="B1131" s="22"/>
      <c r="C1131" s="36"/>
      <c r="D1131" s="36"/>
      <c r="E1131" s="36"/>
      <c r="F1131" s="21"/>
      <c r="G1131" s="21"/>
    </row>
    <row r="1132" customFormat="false" ht="15" hidden="false" customHeight="false" outlineLevel="1" collapsed="false">
      <c r="A1132" s="49" t="n">
        <f aca="false">A$1113</f>
        <v>45382</v>
      </c>
      <c r="B1132" s="22"/>
      <c r="C1132" s="36"/>
      <c r="D1132" s="36"/>
      <c r="E1132" s="36"/>
      <c r="F1132" s="21"/>
      <c r="G1132" s="21"/>
    </row>
    <row r="1133" customFormat="false" ht="15" hidden="false" customHeight="false" outlineLevel="1" collapsed="false">
      <c r="A1133" s="49" t="n">
        <f aca="false">A$1113</f>
        <v>45382</v>
      </c>
      <c r="B1133" s="22"/>
      <c r="C1133" s="36"/>
      <c r="D1133" s="36"/>
      <c r="E1133" s="36"/>
      <c r="F1133" s="21"/>
      <c r="G1133" s="21"/>
    </row>
    <row r="1134" customFormat="false" ht="15" hidden="false" customHeight="false" outlineLevel="1" collapsed="false">
      <c r="A1134" s="49" t="n">
        <f aca="false">A$1113</f>
        <v>45382</v>
      </c>
      <c r="B1134" s="22"/>
      <c r="C1134" s="36"/>
      <c r="D1134" s="36"/>
      <c r="E1134" s="36"/>
      <c r="F1134" s="21"/>
      <c r="G1134" s="21"/>
    </row>
    <row r="1135" customFormat="false" ht="15" hidden="false" customHeight="false" outlineLevel="1" collapsed="false">
      <c r="A1135" s="49" t="n">
        <f aca="false">A$1113</f>
        <v>45382</v>
      </c>
      <c r="B1135" s="22"/>
      <c r="C1135" s="36"/>
      <c r="D1135" s="36"/>
      <c r="E1135" s="36"/>
      <c r="F1135" s="21"/>
      <c r="G1135" s="21"/>
    </row>
    <row r="1136" customFormat="false" ht="15" hidden="false" customHeight="false" outlineLevel="1" collapsed="false">
      <c r="A1136" s="49" t="n">
        <f aca="false">A$1113</f>
        <v>45382</v>
      </c>
      <c r="B1136" s="22"/>
      <c r="C1136" s="36"/>
      <c r="D1136" s="36"/>
      <c r="E1136" s="36"/>
      <c r="F1136" s="21"/>
      <c r="G1136" s="21"/>
    </row>
    <row r="1137" customFormat="false" ht="15" hidden="false" customHeight="false" outlineLevel="1" collapsed="false">
      <c r="A1137" s="49" t="n">
        <f aca="false">A$1113</f>
        <v>45382</v>
      </c>
      <c r="B1137" s="22"/>
      <c r="C1137" s="36"/>
      <c r="D1137" s="36"/>
      <c r="E1137" s="36"/>
      <c r="F1137" s="21"/>
      <c r="G1137" s="21"/>
    </row>
    <row r="1138" customFormat="false" ht="15" hidden="false" customHeight="false" outlineLevel="1" collapsed="false">
      <c r="A1138" s="49" t="n">
        <f aca="false">A$1113</f>
        <v>45382</v>
      </c>
      <c r="B1138" s="22"/>
      <c r="C1138" s="36"/>
      <c r="D1138" s="36"/>
      <c r="E1138" s="36"/>
      <c r="F1138" s="21"/>
      <c r="G1138" s="21"/>
    </row>
    <row r="1139" customFormat="false" ht="15" hidden="false" customHeight="false" outlineLevel="1" collapsed="false">
      <c r="A1139" s="49" t="n">
        <f aca="false">A$1113</f>
        <v>45382</v>
      </c>
      <c r="B1139" s="22"/>
      <c r="C1139" s="36"/>
      <c r="D1139" s="36"/>
      <c r="E1139" s="36"/>
      <c r="F1139" s="21"/>
      <c r="G1139" s="21"/>
    </row>
    <row r="1140" customFormat="false" ht="15" hidden="false" customHeight="false" outlineLevel="1" collapsed="false">
      <c r="A1140" s="49" t="n">
        <f aca="false">A$1113</f>
        <v>45382</v>
      </c>
      <c r="B1140" s="22"/>
      <c r="C1140" s="36"/>
      <c r="D1140" s="36"/>
      <c r="E1140" s="36"/>
      <c r="F1140" s="21"/>
      <c r="G1140" s="21"/>
    </row>
    <row r="1141" customFormat="false" ht="15" hidden="false" customHeight="false" outlineLevel="1" collapsed="false">
      <c r="A1141" s="49" t="n">
        <f aca="false">A$1113</f>
        <v>45382</v>
      </c>
      <c r="B1141" s="22"/>
      <c r="C1141" s="36"/>
      <c r="D1141" s="36"/>
      <c r="E1141" s="36"/>
      <c r="F1141" s="21"/>
      <c r="G1141" s="21"/>
    </row>
    <row r="1142" customFormat="false" ht="15" hidden="false" customHeight="false" outlineLevel="1" collapsed="false">
      <c r="A1142" s="49" t="n">
        <f aca="false">A$1113</f>
        <v>45382</v>
      </c>
      <c r="B1142" s="22"/>
      <c r="C1142" s="36"/>
      <c r="D1142" s="36"/>
      <c r="E1142" s="36"/>
      <c r="F1142" s="21"/>
      <c r="G1142" s="21"/>
    </row>
    <row r="1143" customFormat="false" ht="15" hidden="false" customHeight="false" outlineLevel="1" collapsed="false">
      <c r="A1143" s="49" t="n">
        <f aca="false">A$1113</f>
        <v>45382</v>
      </c>
      <c r="B1143" s="22"/>
      <c r="C1143" s="36"/>
      <c r="D1143" s="36"/>
      <c r="E1143" s="36"/>
      <c r="F1143" s="21"/>
      <c r="G1143" s="21"/>
    </row>
    <row r="1144" customFormat="false" ht="15" hidden="false" customHeight="false" outlineLevel="1" collapsed="false">
      <c r="A1144" s="49" t="n">
        <f aca="false">A$1113</f>
        <v>45382</v>
      </c>
      <c r="B1144" s="22"/>
      <c r="C1144" s="36"/>
      <c r="D1144" s="36"/>
      <c r="E1144" s="36"/>
      <c r="F1144" s="21"/>
      <c r="G1144" s="21"/>
    </row>
    <row r="1145" customFormat="false" ht="15" hidden="false" customHeight="false" outlineLevel="1" collapsed="false">
      <c r="A1145" s="49" t="n">
        <f aca="false">A$1113</f>
        <v>45382</v>
      </c>
      <c r="B1145" s="22"/>
      <c r="C1145" s="36"/>
      <c r="D1145" s="36"/>
      <c r="E1145" s="36"/>
      <c r="F1145" s="21"/>
      <c r="G1145" s="21"/>
    </row>
    <row r="1146" customFormat="false" ht="15" hidden="false" customHeight="false" outlineLevel="1" collapsed="false">
      <c r="A1146" s="49" t="n">
        <f aca="false">A$1113</f>
        <v>45382</v>
      </c>
      <c r="B1146" s="22"/>
      <c r="C1146" s="36"/>
      <c r="D1146" s="36"/>
      <c r="E1146" s="36"/>
      <c r="F1146" s="21"/>
      <c r="G1146" s="21"/>
    </row>
    <row r="1147" customFormat="false" ht="15.75" hidden="false" customHeight="false" outlineLevel="1" collapsed="false">
      <c r="A1147" s="51" t="n">
        <f aca="false">A1113</f>
        <v>45382</v>
      </c>
      <c r="B1147" s="27"/>
      <c r="C1147" s="52"/>
      <c r="D1147" s="52"/>
      <c r="E1147" s="52"/>
      <c r="F1147" s="53"/>
      <c r="G1147" s="53"/>
    </row>
    <row r="1148" customFormat="false" ht="15" hidden="false" customHeight="false" outlineLevel="1" collapsed="false">
      <c r="A1148" s="13" t="n">
        <f aca="false">A1113</f>
        <v>45382</v>
      </c>
      <c r="B1148" s="41"/>
      <c r="C1148" s="15" t="s">
        <v>47</v>
      </c>
      <c r="D1148" s="16" t="s">
        <v>16</v>
      </c>
      <c r="E1148" s="16" t="s">
        <v>16</v>
      </c>
      <c r="F1148" s="16"/>
      <c r="G1148" s="34"/>
    </row>
    <row r="1149" customFormat="false" ht="15.75" hidden="false" customHeight="false" outlineLevel="1" collapsed="false">
      <c r="A1149" s="26"/>
      <c r="B1149" s="42"/>
      <c r="C1149" s="28"/>
      <c r="D1149" s="29" t="s">
        <v>23</v>
      </c>
      <c r="E1149" s="29" t="s">
        <v>23</v>
      </c>
      <c r="F1149" s="29"/>
      <c r="G1149" s="30"/>
    </row>
    <row r="1150" customFormat="false" ht="15" hidden="true" customHeight="false" outlineLevel="0" collapsed="false">
      <c r="B1150" s="59"/>
    </row>
    <row r="1151" customFormat="false" ht="15" hidden="true" customHeight="false" outlineLevel="0" collapsed="false">
      <c r="B1151" s="60" t="n">
        <f aca="false">B1114+SUM(B1116:B1122)-SUM(B1123:B1147)-SUM(B1148:B1149)</f>
        <v>-141125</v>
      </c>
    </row>
    <row r="1152" customFormat="false" ht="15" hidden="true" customHeight="false" outlineLevel="0" collapsed="false">
      <c r="B1152" s="60" t="n">
        <f aca="false">B1115-B1119+B1148</f>
        <v>0</v>
      </c>
    </row>
    <row r="1153" customFormat="false" ht="15" hidden="true" customHeight="false" outlineLevel="0" collapsed="false"/>
    <row r="1154" customFormat="false" ht="15" hidden="true" customHeight="false" outlineLevel="0" collapsed="false"/>
    <row r="1155" customFormat="false" ht="15" hidden="true" customHeight="false" outlineLevel="0" collapsed="false"/>
  </sheetData>
  <autoFilter ref="A1:G1149"/>
  <mergeCells count="32">
    <mergeCell ref="A2:G2"/>
    <mergeCell ref="G4:G5"/>
    <mergeCell ref="G41:G42"/>
    <mergeCell ref="G78:G79"/>
    <mergeCell ref="G115:G116"/>
    <mergeCell ref="G152:G153"/>
    <mergeCell ref="G189:G190"/>
    <mergeCell ref="G226:G227"/>
    <mergeCell ref="G263:G264"/>
    <mergeCell ref="G300:G301"/>
    <mergeCell ref="G337:G338"/>
    <mergeCell ref="G374:G375"/>
    <mergeCell ref="G411:G412"/>
    <mergeCell ref="G448:G449"/>
    <mergeCell ref="G485:G486"/>
    <mergeCell ref="G522:G523"/>
    <mergeCell ref="G559:G560"/>
    <mergeCell ref="G596:G597"/>
    <mergeCell ref="G633:G634"/>
    <mergeCell ref="G670:G671"/>
    <mergeCell ref="G707:G708"/>
    <mergeCell ref="G744:G745"/>
    <mergeCell ref="G781:G782"/>
    <mergeCell ref="G818:G819"/>
    <mergeCell ref="G855:G856"/>
    <mergeCell ref="G892:G893"/>
    <mergeCell ref="G929:G930"/>
    <mergeCell ref="G966:G967"/>
    <mergeCell ref="G1003:G1004"/>
    <mergeCell ref="G1040:G1041"/>
    <mergeCell ref="G1077:G1078"/>
    <mergeCell ref="G1114:G1115"/>
  </mergeCells>
  <dataValidations count="2">
    <dataValidation allowBlank="true" errorStyle="stop" operator="between" showDropDown="false" showErrorMessage="true" showInputMessage="true" sqref="C13:C37 C50:C74 C87:C111 C124:C148 C161:C185 C198:C222 C235:C259 C272:C296 C309:C333 C346:C370 C383:C407 C420:C444 C457:C481 C494:C518 C531:C555 C568:C592 C605:C629 C642:C666 C679:C703 C716:C740 C753:C777 C790:C814 C827:C851 C864:C888 C901:C925 C938:C962 C975:C999 C1012:C1036 C1049:C1073 C1086:C1110 C1123:C1147" type="list">
      <formula1>вид</formula1>
      <formula2>0</formula2>
    </dataValidation>
    <dataValidation allowBlank="true" errorStyle="stop" operator="between" showDropDown="false" showErrorMessage="true" showInputMessage="true" sqref="D13:E37 D50:E74 D87:E111 D124:E148 D161:E185 D198:E222 D235:E259 D272:E296 D309:E333 D346:E370 D383:E407 D420:E444 D457:E481 D494:E518 D531:E555 D568:E592 D605:E629 D642:E666 D679:E703 D716:E740 D753:E777 D790:E814 D827:E851 D864:E888 D901:E925 D938:E962 D975:E999 D1012:E1036 D1049:E1073 D1086:E1110 D1123:E1147" type="list">
      <formula1>INDIRECT(C13)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7" min="2" style="0" width="11.28"/>
    <col collapsed="false" customWidth="true" hidden="false" outlineLevel="0" max="8" min="8" style="0" width="14.14"/>
    <col collapsed="false" customWidth="true" hidden="false" outlineLevel="0" max="9" min="9" style="0" width="11.28"/>
    <col collapsed="false" customWidth="true" hidden="false" outlineLevel="0" max="15" min="10" style="0" width="14.14"/>
  </cols>
  <sheetData>
    <row r="1" customFormat="false" ht="15" hidden="false" customHeight="false" outlineLevel="0" collapsed="false">
      <c r="A1" s="0" t="s">
        <v>2</v>
      </c>
      <c r="B1" s="61" t="str">
        <f aca="true">INDIRECT(ADDRESS(ROW($A$1)-COLUMN($A$1)+COLUMN(),1))</f>
        <v>стекла</v>
      </c>
      <c r="C1" s="61" t="str">
        <f aca="true">INDIRECT(ADDRESS(ROW($A$1)-COLUMN($A$1)+COLUMN(),1))</f>
        <v>ЗП</v>
      </c>
      <c r="D1" s="61" t="str">
        <f aca="true">INDIRECT(ADDRESS(ROW($A$1)-COLUMN($A$1)+COLUMN(),1))</f>
        <v>товар</v>
      </c>
      <c r="E1" s="61" t="str">
        <f aca="true">INDIRECT(ADDRESS(ROW($A$1)-COLUMN($A$1)+COLUMN(),1))</f>
        <v>расходники</v>
      </c>
      <c r="F1" s="61" t="str">
        <f aca="true">INDIRECT(ADDRESS(ROW($A$1)-COLUMN($A$1)+COLUMN(),1))</f>
        <v>логистика</v>
      </c>
      <c r="G1" s="61" t="str">
        <f aca="true">INDIRECT(ADDRESS(ROW($A$1)-COLUMN($A$1)+COLUMN(),1))</f>
        <v>хознужды</v>
      </c>
      <c r="H1" s="61" t="str">
        <f aca="true">INDIRECT(ADDRESS(ROW($A$1)-COLUMN($A$1)+COLUMN(),1))</f>
        <v>представит.</v>
      </c>
      <c r="I1" s="61" t="str">
        <f aca="true">INDIRECT(ADDRESS(ROW($A$1)-COLUMN($A$1)+COLUMN(),1))</f>
        <v>услуги</v>
      </c>
      <c r="J1" s="61" t="str">
        <f aca="true">INDIRECT(ADDRESS(ROW($A$1)-COLUMN($A$1)+COLUMN(),1))</f>
        <v>реклама</v>
      </c>
      <c r="K1" s="61" t="str">
        <f aca="true">INDIRECT(ADDRESS(ROW($A$1)-COLUMN($A$1)+COLUMN(),1))</f>
        <v>возвраты</v>
      </c>
      <c r="L1" s="61" t="str">
        <f aca="true">INDIRECT(ADDRESS(ROW($A$1)-COLUMN($A$1)+COLUMN(),1))</f>
        <v>аренда</v>
      </c>
    </row>
    <row r="2" customFormat="false" ht="15" hidden="false" customHeight="false" outlineLevel="0" collapsed="false">
      <c r="A2" s="62" t="s">
        <v>30</v>
      </c>
      <c r="B2" s="0" t="s">
        <v>31</v>
      </c>
      <c r="C2" s="0" t="s">
        <v>33</v>
      </c>
      <c r="D2" s="0" t="s">
        <v>81</v>
      </c>
      <c r="E2" s="0" t="s">
        <v>139</v>
      </c>
      <c r="F2" s="0" t="s">
        <v>49</v>
      </c>
      <c r="G2" s="63" t="s">
        <v>65</v>
      </c>
      <c r="H2" s="0" t="s">
        <v>172</v>
      </c>
      <c r="I2" s="0" t="s">
        <v>111</v>
      </c>
      <c r="J2" s="0" t="s">
        <v>173</v>
      </c>
      <c r="K2" s="0" t="s">
        <v>59</v>
      </c>
      <c r="L2" s="0" t="s">
        <v>106</v>
      </c>
    </row>
    <row r="3" customFormat="false" ht="15" hidden="false" customHeight="false" outlineLevel="0" collapsed="false">
      <c r="A3" s="62" t="s">
        <v>24</v>
      </c>
      <c r="B3" s="0" t="s">
        <v>174</v>
      </c>
      <c r="C3" s="0" t="s">
        <v>25</v>
      </c>
      <c r="D3" s="0" t="s">
        <v>151</v>
      </c>
      <c r="E3" s="0" t="s">
        <v>114</v>
      </c>
      <c r="F3" s="0" t="s">
        <v>161</v>
      </c>
      <c r="G3" s="0" t="s">
        <v>142</v>
      </c>
      <c r="H3" s="0" t="s">
        <v>98</v>
      </c>
      <c r="I3" s="0" t="s">
        <v>175</v>
      </c>
      <c r="J3" s="0" t="s">
        <v>176</v>
      </c>
      <c r="K3" s="0" t="s">
        <v>118</v>
      </c>
      <c r="L3" s="0" t="s">
        <v>177</v>
      </c>
    </row>
    <row r="4" customFormat="false" ht="15" hidden="false" customHeight="false" outlineLevel="0" collapsed="false">
      <c r="A4" s="62" t="s">
        <v>80</v>
      </c>
      <c r="B4" s="0" t="s">
        <v>61</v>
      </c>
      <c r="C4" s="0" t="s">
        <v>145</v>
      </c>
      <c r="D4" s="0" t="s">
        <v>94</v>
      </c>
      <c r="E4" s="63" t="s">
        <v>149</v>
      </c>
      <c r="G4" s="0" t="s">
        <v>127</v>
      </c>
      <c r="H4" s="0" t="s">
        <v>53</v>
      </c>
      <c r="I4" s="0" t="s">
        <v>178</v>
      </c>
      <c r="K4" s="0" t="s">
        <v>91</v>
      </c>
      <c r="L4" s="0" t="s">
        <v>156</v>
      </c>
    </row>
    <row r="5" customFormat="false" ht="15" hidden="false" customHeight="false" outlineLevel="0" collapsed="false">
      <c r="A5" s="62" t="s">
        <v>113</v>
      </c>
      <c r="B5" s="0" t="s">
        <v>72</v>
      </c>
      <c r="C5" s="0" t="s">
        <v>179</v>
      </c>
      <c r="G5" s="0" t="s">
        <v>180</v>
      </c>
      <c r="H5" s="0" t="s">
        <v>73</v>
      </c>
      <c r="I5" s="0" t="s">
        <v>181</v>
      </c>
    </row>
    <row r="6" customFormat="false" ht="15" hidden="false" customHeight="false" outlineLevel="0" collapsed="false">
      <c r="A6" s="64" t="s">
        <v>48</v>
      </c>
      <c r="B6" s="0" t="s">
        <v>182</v>
      </c>
      <c r="C6" s="0" t="s">
        <v>183</v>
      </c>
      <c r="G6" s="0" t="s">
        <v>88</v>
      </c>
      <c r="I6" s="0" t="s">
        <v>184</v>
      </c>
    </row>
    <row r="7" customFormat="false" ht="15" hidden="false" customHeight="false" outlineLevel="0" collapsed="false">
      <c r="A7" s="62" t="s">
        <v>64</v>
      </c>
      <c r="C7" s="0" t="s">
        <v>185</v>
      </c>
    </row>
    <row r="8" customFormat="false" ht="15" hidden="false" customHeight="false" outlineLevel="0" collapsed="false">
      <c r="A8" s="62" t="s">
        <v>52</v>
      </c>
    </row>
    <row r="9" customFormat="false" ht="15" hidden="false" customHeight="false" outlineLevel="0" collapsed="false">
      <c r="A9" s="62" t="s">
        <v>110</v>
      </c>
    </row>
    <row r="10" customFormat="false" ht="15" hidden="false" customHeight="false" outlineLevel="0" collapsed="false">
      <c r="A10" s="62" t="s">
        <v>186</v>
      </c>
    </row>
    <row r="11" customFormat="false" ht="15" hidden="false" customHeight="false" outlineLevel="0" collapsed="false">
      <c r="A11" s="62" t="s">
        <v>58</v>
      </c>
    </row>
    <row r="12" customFormat="false" ht="15" hidden="false" customHeight="false" outlineLevel="0" collapsed="false">
      <c r="A12" s="6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Q13" activeCellId="0" sqref="Q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42" min="2" style="0" width="6.14"/>
    <col collapsed="false" customWidth="true" hidden="false" outlineLevel="0" max="43" min="43" style="0" width="14.14"/>
  </cols>
  <sheetData>
    <row r="1" customFormat="false" ht="15" hidden="false" customHeight="false" outlineLevel="0" collapsed="false">
      <c r="A1" s="0" t="s">
        <v>3</v>
      </c>
      <c r="B1" s="64" t="str">
        <f aca="true">INDIRECT(ADDRESS(ROW($A$1)-COLUMN($A$1)+COLUMN(),1))</f>
        <v>производители</v>
      </c>
      <c r="C1" s="64" t="str">
        <f aca="true">INDIRECT(ADDRESS(ROW($A$1)-COLUMN($A$1)+COLUMN(),1))</f>
        <v>поставщики</v>
      </c>
      <c r="D1" s="64" t="str">
        <f aca="true">INDIRECT(ADDRESS(ROW($A$1)-COLUMN($A$1)+COLUMN(),1))</f>
        <v>конкуренты</v>
      </c>
      <c r="E1" s="64" t="str">
        <f aca="true">INDIRECT(ADDRESS(ROW($A$1)-COLUMN($A$1)+COLUMN(),1))</f>
        <v>альтернатива</v>
      </c>
      <c r="F1" s="64" t="str">
        <f aca="true">INDIRECT(ADDRESS(ROW($A$1)-COLUMN($A$1)+COLUMN(),1))</f>
        <v>авторазборы</v>
      </c>
      <c r="G1" s="64" t="str">
        <f aca="true">INDIRECT(ADDRESS(ROW($A$1)-COLUMN($A$1)+COLUMN(),1))</f>
        <v>аванс</v>
      </c>
      <c r="H1" s="64" t="str">
        <f aca="true">INDIRECT(ADDRESS(ROW($A$1)-COLUMN($A$1)+COLUMN(),1))</f>
        <v>зарплата</v>
      </c>
      <c r="I1" s="64" t="str">
        <f aca="true">INDIRECT(ADDRESS(ROW($A$1)-COLUMN($A$1)+COLUMN(),1))</f>
        <v>запчасти</v>
      </c>
      <c r="J1" s="64" t="str">
        <f aca="true">INDIRECT(ADDRESS(ROW($A$1)-COLUMN($A$1)+COLUMN(),1))</f>
        <v>косяки</v>
      </c>
      <c r="K1" s="64" t="str">
        <f aca="true">INDIRECT(ADDRESS(ROW($A$1)-COLUMN($A$1)+COLUMN(),1))</f>
        <v>штраф</v>
      </c>
      <c r="L1" s="64" t="str">
        <f aca="true">INDIRECT(ADDRESS(ROW($A$1)-COLUMN($A$1)+COLUMN(),1))</f>
        <v>переработка</v>
      </c>
      <c r="M1" s="64" t="str">
        <f aca="true">INDIRECT(ADDRESS(ROW($A$1)-COLUMN($A$1)+COLUMN(),1))</f>
        <v>штучный</v>
      </c>
      <c r="N1" s="64" t="str">
        <f aca="true">INDIRECT(ADDRESS(ROW($A$1)-COLUMN($A$1)+COLUMN(),1))</f>
        <v>метражом</v>
      </c>
      <c r="O1" s="64" t="str">
        <f aca="true">INDIRECT(ADDRESS(ROW($A$1)-COLUMN($A$1)+COLUMN(),1))</f>
        <v>услуга</v>
      </c>
      <c r="P1" s="64" t="str">
        <f aca="true">INDIRECT(ADDRESS(ROW($A$1)-COLUMN($A$1)+COLUMN(),1))</f>
        <v>для_замены</v>
      </c>
      <c r="Q1" s="64" t="str">
        <f aca="true">INDIRECT(ADDRESS(ROW($A$1)-COLUMN($A$1)+COLUMN(),1))</f>
        <v>для_ремонта</v>
      </c>
      <c r="R1" s="64" t="str">
        <f aca="true">INDIRECT(ADDRESS(ROW($A$1)-COLUMN($A$1)+COLUMN(),1))</f>
        <v>остальные</v>
      </c>
      <c r="S1" s="64" t="str">
        <f aca="true">INDIRECT(ADDRESS(ROW($A$1)-COLUMN($A$1)+COLUMN(),1))</f>
        <v>внешняя</v>
      </c>
      <c r="T1" s="64" t="str">
        <f aca="true">INDIRECT(ADDRESS(ROW($A$1)-COLUMN($A$1)+COLUMN(),1))</f>
        <v>внутренняя</v>
      </c>
      <c r="U1" s="64" t="str">
        <f aca="true">INDIRECT(ADDRESS(ROW($A$1)-COLUMN($A$1)+COLUMN(),1))</f>
        <v>общие</v>
      </c>
      <c r="V1" s="64" t="str">
        <f aca="true">INDIRECT(ADDRESS(ROW($A$1)-COLUMN($A$1)+COLUMN(),1))</f>
        <v>офис</v>
      </c>
      <c r="W1" s="64" t="str">
        <f aca="true">INDIRECT(ADDRESS(ROW($A$1)-COLUMN($A$1)+COLUMN(),1))</f>
        <v>сервис</v>
      </c>
      <c r="X1" s="64" t="str">
        <f aca="true">INDIRECT(ADDRESS(ROW($A$1)-COLUMN($A$1)+COLUMN(),1))</f>
        <v>клиенты</v>
      </c>
      <c r="Y1" s="64" t="str">
        <f aca="true">INDIRECT(ADDRESS(ROW($A$1)-COLUMN($A$1)+COLUMN(),1))</f>
        <v>авто</v>
      </c>
      <c r="Z1" s="64" t="str">
        <f aca="true">INDIRECT(ADDRESS(ROW($A$1)-COLUMN($A$1)+COLUMN(),1))</f>
        <v>компании</v>
      </c>
      <c r="AA1" s="64" t="str">
        <f aca="true">INDIRECT(ADDRESS(ROW($A$1)-COLUMN($A$1)+COLUMN(),1))</f>
        <v>персоналу</v>
      </c>
      <c r="AB1" s="64" t="str">
        <f aca="true">INDIRECT(ADDRESS(ROW($A$1)-COLUMN($A$1)+COLUMN(),1))</f>
        <v>питание</v>
      </c>
      <c r="AC1" s="64" t="str">
        <f aca="true">INDIRECT(ADDRESS(ROW($A$1)-COLUMN($A$1)+COLUMN(),1))</f>
        <v>прочее</v>
      </c>
      <c r="AD1" s="64" t="str">
        <f aca="true">INDIRECT(ADDRESS(ROW($A$1)-COLUMN($A$1)+COLUMN(),1))</f>
        <v>для_офиса</v>
      </c>
      <c r="AE1" s="64" t="str">
        <f aca="true">INDIRECT(ADDRESS(ROW($A$1)-COLUMN($A$1)+COLUMN(),1))</f>
        <v>для_сервиса</v>
      </c>
      <c r="AF1" s="64" t="str">
        <f aca="true">INDIRECT(ADDRESS(ROW($A$1)-COLUMN($A$1)+COLUMN(),1))</f>
        <v>для_авто</v>
      </c>
      <c r="AG1" s="64" t="str">
        <f aca="true">INDIRECT(ADDRESS(ROW($A$1)-COLUMN($A$1)+COLUMN(),1))</f>
        <v>связь</v>
      </c>
      <c r="AH1" s="64" t="str">
        <f aca="true">INDIRECT(ADDRESS(ROW($A$1)-COLUMN($A$1)+COLUMN(),1))</f>
        <v>прочие</v>
      </c>
      <c r="AI1" s="64" t="str">
        <f aca="true">INDIRECT(ADDRESS(ROW($A$1)-COLUMN($A$1)+COLUMN(),1))</f>
        <v>традиционная</v>
      </c>
      <c r="AJ1" s="64" t="str">
        <f aca="true">INDIRECT(ADDRESS(ROW($A$1)-COLUMN($A$1)+COLUMN(),1))</f>
        <v>онлайн</v>
      </c>
      <c r="AK1" s="64" t="str">
        <f aca="true">INDIRECT(ADDRESS(ROW($A$1)-COLUMN($A$1)+COLUMN(),1))</f>
        <v>займы</v>
      </c>
      <c r="AL1" s="64" t="str">
        <f aca="true">INDIRECT(ADDRESS(ROW($A$1)-COLUMN($A$1)+COLUMN(),1))</f>
        <v>клиентам</v>
      </c>
      <c r="AM1" s="64" t="str">
        <f aca="true">INDIRECT(ADDRESS(ROW($A$1)-COLUMN($A$1)+COLUMN(),1))</f>
        <v>откаты</v>
      </c>
      <c r="AN1" s="64" t="str">
        <f aca="true">INDIRECT(ADDRESS(ROW($A$1)-COLUMN($A$1)+COLUMN(),1))</f>
        <v>помещений</v>
      </c>
      <c r="AO1" s="64" t="str">
        <f aca="true">INDIRECT(ADDRESS(ROW($A$1)-COLUMN($A$1)+COLUMN(),1))</f>
        <v>техники</v>
      </c>
      <c r="AP1" s="64" t="str">
        <f aca="true">INDIRECT(ADDRESS(ROW($A$1)-COLUMN($A$1)+COLUMN(),1))</f>
        <v>коммуналка</v>
      </c>
    </row>
    <row r="2" customFormat="false" ht="15" hidden="false" customHeight="false" outlineLevel="0" collapsed="false">
      <c r="A2" s="62" t="s">
        <v>31</v>
      </c>
      <c r="B2" s="0" t="s">
        <v>32</v>
      </c>
      <c r="C2" s="0" t="s">
        <v>187</v>
      </c>
      <c r="D2" s="0" t="s">
        <v>62</v>
      </c>
      <c r="E2" s="0" t="s">
        <v>188</v>
      </c>
      <c r="F2" s="0" t="s">
        <v>189</v>
      </c>
      <c r="G2" s="65" t="s">
        <v>36</v>
      </c>
      <c r="H2" s="0" t="s">
        <v>36</v>
      </c>
      <c r="I2" s="0" t="s">
        <v>36</v>
      </c>
      <c r="J2" s="0" t="s">
        <v>36</v>
      </c>
      <c r="K2" s="0" t="s">
        <v>36</v>
      </c>
      <c r="L2" s="0" t="s">
        <v>36</v>
      </c>
      <c r="M2" s="0" t="s">
        <v>190</v>
      </c>
      <c r="N2" s="0" t="s">
        <v>148</v>
      </c>
      <c r="O2" s="0" t="s">
        <v>95</v>
      </c>
      <c r="P2" s="0" t="s">
        <v>190</v>
      </c>
      <c r="Q2" s="0" t="s">
        <v>148</v>
      </c>
      <c r="R2" s="0" t="s">
        <v>190</v>
      </c>
      <c r="S2" s="0" t="s">
        <v>50</v>
      </c>
      <c r="T2" s="0" t="s">
        <v>162</v>
      </c>
      <c r="U2" s="0" t="s">
        <v>66</v>
      </c>
      <c r="V2" s="0" t="s">
        <v>191</v>
      </c>
      <c r="W2" s="0" t="s">
        <v>128</v>
      </c>
      <c r="X2" s="0" t="s">
        <v>192</v>
      </c>
      <c r="Y2" s="0" t="s">
        <v>193</v>
      </c>
      <c r="Z2" s="0" t="s">
        <v>194</v>
      </c>
      <c r="AA2" s="0" t="s">
        <v>195</v>
      </c>
      <c r="AB2" s="0" t="s">
        <v>54</v>
      </c>
      <c r="AC2" s="0" t="s">
        <v>196</v>
      </c>
      <c r="AD2" s="0" t="s">
        <v>133</v>
      </c>
      <c r="AE2" s="0" t="s">
        <v>197</v>
      </c>
      <c r="AF2" s="0" t="s">
        <v>198</v>
      </c>
      <c r="AG2" s="0" t="s">
        <v>199</v>
      </c>
      <c r="AH2" s="0" t="s">
        <v>200</v>
      </c>
      <c r="AI2" s="0" t="s">
        <v>201</v>
      </c>
      <c r="AJ2" s="0" t="s">
        <v>202</v>
      </c>
      <c r="AK2" s="0" t="s">
        <v>60</v>
      </c>
      <c r="AL2" s="0" t="s">
        <v>119</v>
      </c>
      <c r="AM2" s="0" t="s">
        <v>203</v>
      </c>
      <c r="AN2" s="0" t="s">
        <v>204</v>
      </c>
      <c r="AO2" s="0" t="s">
        <v>205</v>
      </c>
      <c r="AP2" s="0" t="s">
        <v>157</v>
      </c>
    </row>
    <row r="3" customFormat="false" ht="15" hidden="false" customHeight="false" outlineLevel="0" collapsed="false">
      <c r="A3" s="62" t="s">
        <v>174</v>
      </c>
      <c r="B3" s="0" t="s">
        <v>206</v>
      </c>
      <c r="C3" s="0" t="s">
        <v>207</v>
      </c>
      <c r="D3" s="0" t="s">
        <v>137</v>
      </c>
      <c r="E3" s="0" t="s">
        <v>208</v>
      </c>
      <c r="F3" s="0" t="s">
        <v>209</v>
      </c>
      <c r="G3" s="65" t="s">
        <v>39</v>
      </c>
      <c r="H3" s="0" t="s">
        <v>39</v>
      </c>
      <c r="I3" s="0" t="s">
        <v>39</v>
      </c>
      <c r="J3" s="0" t="s">
        <v>39</v>
      </c>
      <c r="K3" s="0" t="s">
        <v>39</v>
      </c>
      <c r="L3" s="0" t="s">
        <v>39</v>
      </c>
      <c r="M3" s="0" t="s">
        <v>210</v>
      </c>
      <c r="N3" s="0" t="s">
        <v>73</v>
      </c>
      <c r="O3" s="0" t="s">
        <v>116</v>
      </c>
      <c r="P3" s="0" t="s">
        <v>140</v>
      </c>
      <c r="Q3" s="0" t="s">
        <v>211</v>
      </c>
      <c r="R3" s="0" t="s">
        <v>212</v>
      </c>
      <c r="S3" s="0" t="s">
        <v>213</v>
      </c>
      <c r="T3" s="0" t="s">
        <v>214</v>
      </c>
      <c r="U3" s="0" t="s">
        <v>215</v>
      </c>
      <c r="V3" s="0" t="s">
        <v>143</v>
      </c>
      <c r="W3" s="0" t="s">
        <v>150</v>
      </c>
      <c r="X3" s="0" t="s">
        <v>73</v>
      </c>
      <c r="Y3" s="0" t="s">
        <v>73</v>
      </c>
      <c r="Z3" s="0" t="s">
        <v>216</v>
      </c>
      <c r="AA3" s="0" t="s">
        <v>217</v>
      </c>
      <c r="AB3" s="0" t="s">
        <v>218</v>
      </c>
      <c r="AC3" s="0" t="s">
        <v>219</v>
      </c>
      <c r="AD3" s="0" t="s">
        <v>220</v>
      </c>
      <c r="AE3" s="0" t="s">
        <v>221</v>
      </c>
      <c r="AF3" s="0" t="s">
        <v>222</v>
      </c>
      <c r="AG3" s="0" t="s">
        <v>223</v>
      </c>
      <c r="AH3" s="0" t="s">
        <v>224</v>
      </c>
      <c r="AI3" s="0" t="s">
        <v>225</v>
      </c>
      <c r="AJ3" s="0" t="s">
        <v>226</v>
      </c>
      <c r="AK3" s="0" t="s">
        <v>224</v>
      </c>
      <c r="AL3" s="0" t="s">
        <v>227</v>
      </c>
      <c r="AM3" s="0" t="s">
        <v>228</v>
      </c>
      <c r="AN3" s="0" t="s">
        <v>229</v>
      </c>
      <c r="AO3" s="0" t="s">
        <v>73</v>
      </c>
      <c r="AP3" s="0" t="s">
        <v>230</v>
      </c>
    </row>
    <row r="4" customFormat="false" ht="15" hidden="false" customHeight="false" outlineLevel="0" collapsed="false">
      <c r="A4" s="62" t="s">
        <v>61</v>
      </c>
      <c r="B4" s="0" t="s">
        <v>231</v>
      </c>
      <c r="C4" s="0" t="s">
        <v>232</v>
      </c>
      <c r="D4" s="0" t="s">
        <v>87</v>
      </c>
      <c r="E4" s="0" t="s">
        <v>233</v>
      </c>
      <c r="F4" s="0" t="s">
        <v>234</v>
      </c>
      <c r="G4" s="65" t="s">
        <v>78</v>
      </c>
      <c r="H4" s="0" t="s">
        <v>78</v>
      </c>
      <c r="I4" s="0" t="s">
        <v>78</v>
      </c>
      <c r="J4" s="0" t="s">
        <v>78</v>
      </c>
      <c r="K4" s="0" t="s">
        <v>78</v>
      </c>
      <c r="L4" s="0" t="s">
        <v>78</v>
      </c>
      <c r="M4" s="0" t="s">
        <v>235</v>
      </c>
      <c r="O4" s="0" t="s">
        <v>236</v>
      </c>
      <c r="P4" s="0" t="s">
        <v>237</v>
      </c>
      <c r="Q4" s="0" t="s">
        <v>73</v>
      </c>
      <c r="R4" s="0" t="s">
        <v>238</v>
      </c>
      <c r="S4" s="0" t="s">
        <v>239</v>
      </c>
      <c r="T4" s="0" t="s">
        <v>240</v>
      </c>
      <c r="U4" s="0" t="s">
        <v>103</v>
      </c>
      <c r="V4" s="0" t="s">
        <v>241</v>
      </c>
      <c r="W4" s="0" t="s">
        <v>73</v>
      </c>
      <c r="Z4" s="0" t="s">
        <v>73</v>
      </c>
      <c r="AA4" s="0" t="s">
        <v>242</v>
      </c>
      <c r="AB4" s="0" t="s">
        <v>243</v>
      </c>
      <c r="AC4" s="0" t="s">
        <v>244</v>
      </c>
      <c r="AD4" s="0" t="s">
        <v>197</v>
      </c>
      <c r="AE4" s="0" t="s">
        <v>245</v>
      </c>
      <c r="AF4" s="0" t="s">
        <v>246</v>
      </c>
      <c r="AG4" s="0" t="s">
        <v>247</v>
      </c>
      <c r="AH4" s="0" t="s">
        <v>248</v>
      </c>
      <c r="AI4" s="0" t="s">
        <v>249</v>
      </c>
      <c r="AJ4" s="0" t="s">
        <v>73</v>
      </c>
      <c r="AK4" s="0" t="s">
        <v>144</v>
      </c>
      <c r="AM4" s="0" t="s">
        <v>250</v>
      </c>
      <c r="AN4" s="0" t="s">
        <v>107</v>
      </c>
      <c r="AP4" s="0" t="s">
        <v>218</v>
      </c>
    </row>
    <row r="5" customFormat="false" ht="15" hidden="false" customHeight="false" outlineLevel="0" collapsed="false">
      <c r="A5" s="62" t="s">
        <v>72</v>
      </c>
      <c r="B5" s="0" t="s">
        <v>251</v>
      </c>
      <c r="C5" s="0" t="s">
        <v>210</v>
      </c>
      <c r="D5" s="0" t="s">
        <v>252</v>
      </c>
      <c r="E5" s="0" t="s">
        <v>253</v>
      </c>
      <c r="F5" s="0" t="s">
        <v>73</v>
      </c>
      <c r="G5" s="65" t="s">
        <v>71</v>
      </c>
      <c r="H5" s="0" t="s">
        <v>71</v>
      </c>
      <c r="I5" s="0" t="s">
        <v>71</v>
      </c>
      <c r="J5" s="0" t="s">
        <v>71</v>
      </c>
      <c r="K5" s="0" t="s">
        <v>71</v>
      </c>
      <c r="L5" s="0" t="s">
        <v>71</v>
      </c>
      <c r="M5" s="0" t="s">
        <v>254</v>
      </c>
      <c r="O5" s="0" t="s">
        <v>255</v>
      </c>
      <c r="P5" s="0" t="s">
        <v>256</v>
      </c>
      <c r="R5" s="0" t="s">
        <v>257</v>
      </c>
      <c r="S5" s="0" t="s">
        <v>258</v>
      </c>
      <c r="T5" s="0" t="s">
        <v>259</v>
      </c>
      <c r="U5" s="0" t="s">
        <v>260</v>
      </c>
      <c r="V5" s="0" t="s">
        <v>73</v>
      </c>
      <c r="AA5" s="0" t="s">
        <v>125</v>
      </c>
      <c r="AB5" s="0" t="s">
        <v>261</v>
      </c>
      <c r="AD5" s="0" t="s">
        <v>262</v>
      </c>
      <c r="AE5" s="0" t="s">
        <v>73</v>
      </c>
      <c r="AF5" s="0" t="s">
        <v>263</v>
      </c>
      <c r="AH5" s="0" t="s">
        <v>73</v>
      </c>
      <c r="AI5" s="0" t="s">
        <v>264</v>
      </c>
      <c r="AK5" s="0" t="s">
        <v>265</v>
      </c>
      <c r="AM5" s="0" t="s">
        <v>266</v>
      </c>
      <c r="AN5" s="0" t="s">
        <v>267</v>
      </c>
    </row>
    <row r="6" customFormat="false" ht="15" hidden="false" customHeight="false" outlineLevel="0" collapsed="false">
      <c r="A6" s="62" t="s">
        <v>182</v>
      </c>
      <c r="B6" s="0" t="s">
        <v>268</v>
      </c>
      <c r="C6" s="0" t="s">
        <v>269</v>
      </c>
      <c r="D6" s="0" t="s">
        <v>270</v>
      </c>
      <c r="E6" s="0" t="s">
        <v>271</v>
      </c>
      <c r="G6" s="65" t="s">
        <v>124</v>
      </c>
      <c r="H6" s="0" t="s">
        <v>124</v>
      </c>
      <c r="I6" s="0" t="s">
        <v>124</v>
      </c>
      <c r="J6" s="0" t="s">
        <v>124</v>
      </c>
      <c r="K6" s="0" t="s">
        <v>124</v>
      </c>
      <c r="L6" s="0" t="s">
        <v>124</v>
      </c>
      <c r="M6" s="0" t="s">
        <v>272</v>
      </c>
      <c r="O6" s="0" t="s">
        <v>273</v>
      </c>
      <c r="P6" s="0" t="s">
        <v>274</v>
      </c>
      <c r="R6" s="0" t="s">
        <v>275</v>
      </c>
      <c r="S6" s="0" t="s">
        <v>276</v>
      </c>
      <c r="T6" s="0" t="s">
        <v>277</v>
      </c>
      <c r="U6" s="0" t="s">
        <v>278</v>
      </c>
      <c r="AA6" s="0" t="s">
        <v>279</v>
      </c>
      <c r="AB6" s="0" t="s">
        <v>73</v>
      </c>
      <c r="AD6" s="0" t="s">
        <v>280</v>
      </c>
      <c r="AF6" s="0" t="s">
        <v>73</v>
      </c>
      <c r="AI6" s="0" t="s">
        <v>281</v>
      </c>
      <c r="AK6" s="0" t="s">
        <v>282</v>
      </c>
      <c r="AM6" s="0" t="s">
        <v>283</v>
      </c>
      <c r="AN6" s="0" t="s">
        <v>73</v>
      </c>
    </row>
    <row r="7" customFormat="false" ht="15" hidden="false" customHeight="false" outlineLevel="0" collapsed="false">
      <c r="A7" s="62" t="s">
        <v>33</v>
      </c>
      <c r="B7" s="0" t="s">
        <v>147</v>
      </c>
      <c r="D7" s="0" t="s">
        <v>284</v>
      </c>
      <c r="E7" s="0" t="s">
        <v>73</v>
      </c>
      <c r="G7" s="65" t="s">
        <v>37</v>
      </c>
      <c r="H7" s="0" t="s">
        <v>37</v>
      </c>
      <c r="I7" s="0" t="s">
        <v>37</v>
      </c>
      <c r="J7" s="0" t="s">
        <v>37</v>
      </c>
      <c r="K7" s="0" t="s">
        <v>37</v>
      </c>
      <c r="L7" s="0" t="s">
        <v>37</v>
      </c>
      <c r="M7" s="0" t="s">
        <v>285</v>
      </c>
      <c r="O7" s="0" t="s">
        <v>286</v>
      </c>
      <c r="P7" s="0" t="s">
        <v>211</v>
      </c>
      <c r="R7" s="0" t="s">
        <v>287</v>
      </c>
      <c r="S7" s="0" t="s">
        <v>288</v>
      </c>
      <c r="T7" s="0" t="s">
        <v>73</v>
      </c>
      <c r="U7" s="0" t="s">
        <v>73</v>
      </c>
      <c r="AA7" s="0" t="s">
        <v>73</v>
      </c>
      <c r="AD7" s="0" t="s">
        <v>73</v>
      </c>
      <c r="AI7" s="0" t="s">
        <v>73</v>
      </c>
      <c r="AK7" s="0" t="s">
        <v>73</v>
      </c>
      <c r="AM7" s="0" t="s">
        <v>289</v>
      </c>
    </row>
    <row r="8" customFormat="false" ht="15" hidden="false" customHeight="false" outlineLevel="0" collapsed="false">
      <c r="A8" s="62" t="s">
        <v>25</v>
      </c>
      <c r="D8" s="0" t="s">
        <v>290</v>
      </c>
      <c r="G8" s="0" t="s">
        <v>86</v>
      </c>
      <c r="H8" s="0" t="s">
        <v>86</v>
      </c>
      <c r="I8" s="0" t="s">
        <v>86</v>
      </c>
      <c r="J8" s="0" t="s">
        <v>86</v>
      </c>
      <c r="K8" s="0" t="s">
        <v>86</v>
      </c>
      <c r="L8" s="0" t="s">
        <v>86</v>
      </c>
      <c r="M8" s="0" t="s">
        <v>291</v>
      </c>
      <c r="O8" s="0" t="s">
        <v>73</v>
      </c>
      <c r="P8" s="0" t="s">
        <v>73</v>
      </c>
      <c r="R8" s="0" t="s">
        <v>292</v>
      </c>
      <c r="S8" s="0" t="s">
        <v>293</v>
      </c>
      <c r="AM8" s="0" t="s">
        <v>73</v>
      </c>
    </row>
    <row r="9" customFormat="false" ht="15" hidden="false" customHeight="false" outlineLevel="0" collapsed="false">
      <c r="A9" s="62" t="s">
        <v>145</v>
      </c>
      <c r="G9" s="65" t="s">
        <v>294</v>
      </c>
      <c r="H9" s="0" t="s">
        <v>294</v>
      </c>
      <c r="I9" s="0" t="s">
        <v>294</v>
      </c>
      <c r="J9" s="0" t="s">
        <v>294</v>
      </c>
      <c r="K9" s="0" t="s">
        <v>294</v>
      </c>
      <c r="L9" s="0" t="s">
        <v>294</v>
      </c>
      <c r="M9" s="0" t="s">
        <v>295</v>
      </c>
      <c r="R9" s="0" t="s">
        <v>295</v>
      </c>
      <c r="S9" s="0" t="s">
        <v>190</v>
      </c>
    </row>
    <row r="10" customFormat="false" ht="15" hidden="false" customHeight="false" outlineLevel="0" collapsed="false">
      <c r="A10" s="62" t="s">
        <v>179</v>
      </c>
      <c r="G10" s="65" t="s">
        <v>79</v>
      </c>
      <c r="H10" s="0" t="s">
        <v>79</v>
      </c>
      <c r="I10" s="0" t="s">
        <v>79</v>
      </c>
      <c r="J10" s="0" t="s">
        <v>79</v>
      </c>
      <c r="K10" s="0" t="s">
        <v>79</v>
      </c>
      <c r="L10" s="0" t="s">
        <v>79</v>
      </c>
      <c r="M10" s="0" t="s">
        <v>73</v>
      </c>
      <c r="R10" s="0" t="s">
        <v>148</v>
      </c>
      <c r="S10" s="0" t="s">
        <v>296</v>
      </c>
    </row>
    <row r="11" customFormat="false" ht="15" hidden="false" customHeight="false" outlineLevel="0" collapsed="false">
      <c r="A11" s="62" t="s">
        <v>183</v>
      </c>
      <c r="G11" s="65" t="s">
        <v>76</v>
      </c>
      <c r="H11" s="0" t="s">
        <v>76</v>
      </c>
      <c r="I11" s="0" t="s">
        <v>76</v>
      </c>
      <c r="J11" s="0" t="s">
        <v>76</v>
      </c>
      <c r="K11" s="0" t="s">
        <v>76</v>
      </c>
      <c r="L11" s="0" t="s">
        <v>76</v>
      </c>
      <c r="R11" s="0" t="s">
        <v>73</v>
      </c>
      <c r="S11" s="0" t="s">
        <v>159</v>
      </c>
    </row>
    <row r="12" customFormat="false" ht="15" hidden="false" customHeight="false" outlineLevel="0" collapsed="false">
      <c r="A12" s="62" t="s">
        <v>185</v>
      </c>
      <c r="G12" s="65" t="s">
        <v>123</v>
      </c>
      <c r="H12" s="0" t="s">
        <v>123</v>
      </c>
      <c r="I12" s="0" t="s">
        <v>123</v>
      </c>
      <c r="J12" s="0" t="s">
        <v>123</v>
      </c>
      <c r="K12" s="0" t="s">
        <v>123</v>
      </c>
      <c r="L12" s="0" t="s">
        <v>123</v>
      </c>
      <c r="S12" s="0" t="s">
        <v>297</v>
      </c>
    </row>
    <row r="13" customFormat="false" ht="15" hidden="false" customHeight="false" outlineLevel="0" collapsed="false">
      <c r="A13" s="62" t="s">
        <v>81</v>
      </c>
      <c r="G13" s="65" t="s">
        <v>40</v>
      </c>
      <c r="H13" s="0" t="s">
        <v>101</v>
      </c>
      <c r="I13" s="0" t="s">
        <v>101</v>
      </c>
      <c r="J13" s="0" t="s">
        <v>101</v>
      </c>
      <c r="K13" s="0" t="s">
        <v>101</v>
      </c>
      <c r="L13" s="0" t="s">
        <v>101</v>
      </c>
      <c r="S13" s="0" t="s">
        <v>73</v>
      </c>
    </row>
    <row r="14" customFormat="false" ht="15" hidden="false" customHeight="false" outlineLevel="0" collapsed="false">
      <c r="A14" s="62" t="s">
        <v>151</v>
      </c>
      <c r="G14" s="65" t="s">
        <v>29</v>
      </c>
      <c r="H14" s="0" t="s">
        <v>29</v>
      </c>
      <c r="I14" s="0" t="s">
        <v>29</v>
      </c>
      <c r="J14" s="0" t="s">
        <v>29</v>
      </c>
      <c r="K14" s="0" t="s">
        <v>29</v>
      </c>
      <c r="L14" s="0" t="s">
        <v>29</v>
      </c>
    </row>
    <row r="15" customFormat="false" ht="15" hidden="false" customHeight="false" outlineLevel="0" collapsed="false">
      <c r="A15" s="62" t="s">
        <v>94</v>
      </c>
      <c r="G15" s="65" t="s">
        <v>70</v>
      </c>
      <c r="H15" s="0" t="s">
        <v>70</v>
      </c>
      <c r="I15" s="0" t="s">
        <v>70</v>
      </c>
      <c r="J15" s="0" t="s">
        <v>70</v>
      </c>
      <c r="K15" s="0" t="s">
        <v>70</v>
      </c>
      <c r="L15" s="0" t="s">
        <v>70</v>
      </c>
    </row>
    <row r="16" customFormat="false" ht="15" hidden="false" customHeight="false" outlineLevel="0" collapsed="false">
      <c r="A16" s="62" t="s">
        <v>139</v>
      </c>
      <c r="G16" s="65" t="s">
        <v>26</v>
      </c>
      <c r="H16" s="0" t="s">
        <v>26</v>
      </c>
      <c r="I16" s="0" t="s">
        <v>26</v>
      </c>
      <c r="J16" s="0" t="s">
        <v>26</v>
      </c>
      <c r="K16" s="0" t="s">
        <v>26</v>
      </c>
      <c r="L16" s="0" t="s">
        <v>26</v>
      </c>
    </row>
    <row r="17" customFormat="false" ht="15" hidden="false" customHeight="false" outlineLevel="0" collapsed="false">
      <c r="A17" s="62" t="s">
        <v>114</v>
      </c>
      <c r="G17" s="65" t="s">
        <v>109</v>
      </c>
      <c r="H17" s="66" t="s">
        <v>109</v>
      </c>
      <c r="I17" s="66" t="s">
        <v>109</v>
      </c>
      <c r="J17" s="66" t="s">
        <v>109</v>
      </c>
      <c r="K17" s="66" t="s">
        <v>109</v>
      </c>
      <c r="L17" s="66" t="s">
        <v>109</v>
      </c>
    </row>
    <row r="18" customFormat="false" ht="15" hidden="false" customHeight="false" outlineLevel="0" collapsed="false">
      <c r="A18" s="62" t="s">
        <v>149</v>
      </c>
      <c r="G18" s="65" t="s">
        <v>84</v>
      </c>
      <c r="H18" s="0" t="s">
        <v>84</v>
      </c>
      <c r="I18" s="0" t="s">
        <v>84</v>
      </c>
      <c r="J18" s="0" t="s">
        <v>84</v>
      </c>
      <c r="K18" s="0" t="s">
        <v>84</v>
      </c>
      <c r="L18" s="0" t="s">
        <v>84</v>
      </c>
    </row>
    <row r="19" customFormat="false" ht="15" hidden="false" customHeight="false" outlineLevel="0" collapsed="false">
      <c r="A19" s="62" t="s">
        <v>49</v>
      </c>
      <c r="G19" s="65" t="s">
        <v>45</v>
      </c>
      <c r="H19" s="0" t="s">
        <v>45</v>
      </c>
      <c r="I19" s="0" t="s">
        <v>45</v>
      </c>
      <c r="J19" s="0" t="s">
        <v>45</v>
      </c>
      <c r="K19" s="0" t="s">
        <v>45</v>
      </c>
      <c r="L19" s="0" t="s">
        <v>45</v>
      </c>
    </row>
    <row r="20" customFormat="false" ht="15" hidden="false" customHeight="false" outlineLevel="0" collapsed="false">
      <c r="A20" s="62" t="s">
        <v>161</v>
      </c>
      <c r="G20" s="65" t="s">
        <v>75</v>
      </c>
      <c r="H20" s="0" t="s">
        <v>75</v>
      </c>
      <c r="I20" s="0" t="s">
        <v>75</v>
      </c>
      <c r="J20" s="0" t="s">
        <v>75</v>
      </c>
      <c r="K20" s="0" t="s">
        <v>75</v>
      </c>
      <c r="L20" s="0" t="s">
        <v>75</v>
      </c>
    </row>
    <row r="21" customFormat="false" ht="15" hidden="false" customHeight="false" outlineLevel="0" collapsed="false">
      <c r="A21" s="62" t="s">
        <v>65</v>
      </c>
      <c r="G21" s="65" t="s">
        <v>28</v>
      </c>
      <c r="H21" s="0" t="s">
        <v>28</v>
      </c>
      <c r="I21" s="0" t="s">
        <v>75</v>
      </c>
      <c r="J21" s="0" t="s">
        <v>75</v>
      </c>
      <c r="K21" s="0" t="s">
        <v>75</v>
      </c>
      <c r="L21" s="0" t="s">
        <v>75</v>
      </c>
    </row>
    <row r="22" customFormat="false" ht="15" hidden="false" customHeight="false" outlineLevel="0" collapsed="false">
      <c r="A22" s="62" t="s">
        <v>142</v>
      </c>
      <c r="G22" s="65" t="s">
        <v>57</v>
      </c>
      <c r="H22" s="0" t="s">
        <v>57</v>
      </c>
      <c r="I22" s="0" t="s">
        <v>57</v>
      </c>
      <c r="J22" s="0" t="s">
        <v>57</v>
      </c>
      <c r="K22" s="0" t="s">
        <v>57</v>
      </c>
      <c r="L22" s="0" t="s">
        <v>57</v>
      </c>
    </row>
    <row r="23" customFormat="false" ht="15" hidden="false" customHeight="false" outlineLevel="0" collapsed="false">
      <c r="A23" s="62" t="s">
        <v>127</v>
      </c>
      <c r="G23" s="65" t="s">
        <v>41</v>
      </c>
      <c r="H23" s="0" t="s">
        <v>41</v>
      </c>
      <c r="I23" s="0" t="s">
        <v>41</v>
      </c>
      <c r="J23" s="0" t="s">
        <v>41</v>
      </c>
      <c r="K23" s="0" t="s">
        <v>41</v>
      </c>
      <c r="L23" s="0" t="s">
        <v>41</v>
      </c>
    </row>
    <row r="24" customFormat="false" ht="15" hidden="false" customHeight="false" outlineLevel="0" collapsed="false">
      <c r="A24" s="62" t="s">
        <v>180</v>
      </c>
      <c r="G24" s="65" t="s">
        <v>132</v>
      </c>
      <c r="H24" s="0" t="s">
        <v>46</v>
      </c>
      <c r="I24" s="0" t="s">
        <v>46</v>
      </c>
      <c r="J24" s="0" t="s">
        <v>46</v>
      </c>
      <c r="K24" s="0" t="s">
        <v>46</v>
      </c>
      <c r="L24" s="0" t="s">
        <v>46</v>
      </c>
    </row>
    <row r="25" customFormat="false" ht="15" hidden="false" customHeight="false" outlineLevel="0" collapsed="false">
      <c r="A25" s="62" t="s">
        <v>88</v>
      </c>
      <c r="G25" s="65" t="s">
        <v>100</v>
      </c>
      <c r="H25" s="0" t="s">
        <v>100</v>
      </c>
      <c r="I25" s="0" t="s">
        <v>100</v>
      </c>
      <c r="J25" s="0" t="s">
        <v>100</v>
      </c>
      <c r="K25" s="0" t="s">
        <v>100</v>
      </c>
      <c r="L25" s="0" t="s">
        <v>100</v>
      </c>
    </row>
    <row r="26" customFormat="false" ht="15" hidden="false" customHeight="false" outlineLevel="0" collapsed="false">
      <c r="A26" s="62" t="s">
        <v>172</v>
      </c>
      <c r="G26" s="65" t="s">
        <v>102</v>
      </c>
      <c r="H26" s="0" t="s">
        <v>102</v>
      </c>
      <c r="I26" s="0" t="s">
        <v>102</v>
      </c>
      <c r="J26" s="0" t="s">
        <v>102</v>
      </c>
      <c r="K26" s="0" t="s">
        <v>102</v>
      </c>
      <c r="L26" s="0" t="s">
        <v>102</v>
      </c>
    </row>
    <row r="27" customFormat="false" ht="15" hidden="false" customHeight="false" outlineLevel="0" collapsed="false">
      <c r="A27" s="62" t="s">
        <v>98</v>
      </c>
      <c r="G27" s="65" t="s">
        <v>38</v>
      </c>
      <c r="H27" s="0" t="s">
        <v>38</v>
      </c>
      <c r="I27" s="0" t="s">
        <v>38</v>
      </c>
      <c r="J27" s="0" t="s">
        <v>38</v>
      </c>
      <c r="K27" s="0" t="s">
        <v>38</v>
      </c>
      <c r="L27" s="0" t="s">
        <v>38</v>
      </c>
    </row>
    <row r="28" customFormat="false" ht="15" hidden="false" customHeight="false" outlineLevel="0" collapsed="false">
      <c r="A28" s="62" t="s">
        <v>53</v>
      </c>
      <c r="G28" s="65" t="s">
        <v>42</v>
      </c>
      <c r="H28" s="0" t="s">
        <v>42</v>
      </c>
      <c r="I28" s="0" t="s">
        <v>42</v>
      </c>
      <c r="J28" s="0" t="s">
        <v>42</v>
      </c>
      <c r="K28" s="0" t="s">
        <v>42</v>
      </c>
      <c r="L28" s="0" t="s">
        <v>42</v>
      </c>
    </row>
    <row r="29" customFormat="false" ht="15" hidden="false" customHeight="false" outlineLevel="0" collapsed="false">
      <c r="A29" s="62" t="s">
        <v>73</v>
      </c>
      <c r="G29" s="65" t="s">
        <v>121</v>
      </c>
      <c r="H29" s="0" t="s">
        <v>121</v>
      </c>
      <c r="I29" s="0" t="s">
        <v>121</v>
      </c>
      <c r="J29" s="0" t="s">
        <v>121</v>
      </c>
      <c r="K29" s="0" t="s">
        <v>121</v>
      </c>
      <c r="L29" s="0" t="s">
        <v>121</v>
      </c>
    </row>
    <row r="30" customFormat="false" ht="15" hidden="false" customHeight="false" outlineLevel="0" collapsed="false">
      <c r="A30" s="62" t="s">
        <v>111</v>
      </c>
      <c r="G30" s="65" t="s">
        <v>27</v>
      </c>
      <c r="H30" s="0" t="s">
        <v>27</v>
      </c>
      <c r="I30" s="0" t="s">
        <v>27</v>
      </c>
      <c r="J30" s="0" t="s">
        <v>27</v>
      </c>
      <c r="K30" s="0" t="s">
        <v>27</v>
      </c>
      <c r="L30" s="0" t="s">
        <v>27</v>
      </c>
    </row>
    <row r="31" customFormat="false" ht="15" hidden="false" customHeight="false" outlineLevel="0" collapsed="false">
      <c r="A31" s="62" t="s">
        <v>175</v>
      </c>
      <c r="G31" s="65" t="s">
        <v>44</v>
      </c>
      <c r="H31" s="0" t="s">
        <v>44</v>
      </c>
      <c r="I31" s="0" t="s">
        <v>44</v>
      </c>
      <c r="J31" s="0" t="s">
        <v>44</v>
      </c>
      <c r="K31" s="0" t="s">
        <v>44</v>
      </c>
      <c r="L31" s="0" t="s">
        <v>44</v>
      </c>
    </row>
    <row r="32" customFormat="false" ht="15" hidden="false" customHeight="false" outlineLevel="0" collapsed="false">
      <c r="A32" s="62" t="s">
        <v>178</v>
      </c>
      <c r="G32" s="65" t="s">
        <v>56</v>
      </c>
      <c r="H32" s="0" t="s">
        <v>56</v>
      </c>
      <c r="I32" s="0" t="s">
        <v>56</v>
      </c>
      <c r="J32" s="0" t="s">
        <v>56</v>
      </c>
      <c r="K32" s="0" t="s">
        <v>56</v>
      </c>
      <c r="L32" s="0" t="s">
        <v>56</v>
      </c>
    </row>
    <row r="33" customFormat="false" ht="15" hidden="false" customHeight="false" outlineLevel="0" collapsed="false">
      <c r="A33" s="62" t="s">
        <v>181</v>
      </c>
      <c r="G33" s="65" t="s">
        <v>43</v>
      </c>
      <c r="H33" s="0" t="s">
        <v>43</v>
      </c>
      <c r="I33" s="0" t="s">
        <v>43</v>
      </c>
      <c r="J33" s="0" t="s">
        <v>43</v>
      </c>
      <c r="K33" s="0" t="s">
        <v>43</v>
      </c>
      <c r="L33" s="0" t="s">
        <v>43</v>
      </c>
    </row>
    <row r="34" customFormat="false" ht="15" hidden="false" customHeight="false" outlineLevel="0" collapsed="false">
      <c r="A34" s="62" t="s">
        <v>184</v>
      </c>
      <c r="G34" s="65" t="s">
        <v>68</v>
      </c>
      <c r="H34" s="0" t="s">
        <v>68</v>
      </c>
      <c r="I34" s="0" t="s">
        <v>68</v>
      </c>
      <c r="J34" s="0" t="s">
        <v>68</v>
      </c>
      <c r="K34" s="0" t="s">
        <v>68</v>
      </c>
      <c r="L34" s="0" t="s">
        <v>68</v>
      </c>
    </row>
    <row r="35" customFormat="false" ht="15" hidden="false" customHeight="false" outlineLevel="0" collapsed="false">
      <c r="A35" s="62" t="s">
        <v>173</v>
      </c>
      <c r="G35" s="65" t="s">
        <v>55</v>
      </c>
      <c r="H35" s="0" t="s">
        <v>55</v>
      </c>
      <c r="I35" s="0" t="s">
        <v>55</v>
      </c>
      <c r="J35" s="0" t="s">
        <v>55</v>
      </c>
      <c r="K35" s="0" t="s">
        <v>55</v>
      </c>
      <c r="L35" s="0" t="s">
        <v>55</v>
      </c>
    </row>
    <row r="36" customFormat="false" ht="15" hidden="false" customHeight="false" outlineLevel="0" collapsed="false">
      <c r="A36" s="62" t="s">
        <v>176</v>
      </c>
      <c r="G36" s="65" t="s">
        <v>23</v>
      </c>
      <c r="H36" s="0" t="s">
        <v>23</v>
      </c>
      <c r="I36" s="0" t="s">
        <v>23</v>
      </c>
      <c r="J36" s="0" t="s">
        <v>23</v>
      </c>
      <c r="K36" s="0" t="s">
        <v>23</v>
      </c>
      <c r="L36" s="0" t="s">
        <v>23</v>
      </c>
    </row>
    <row r="37" customFormat="false" ht="15" hidden="false" customHeight="false" outlineLevel="0" collapsed="false">
      <c r="A37" s="62" t="s">
        <v>59</v>
      </c>
      <c r="G37" s="65" t="s">
        <v>34</v>
      </c>
      <c r="H37" s="0" t="s">
        <v>34</v>
      </c>
      <c r="I37" s="0" t="s">
        <v>34</v>
      </c>
      <c r="J37" s="0" t="s">
        <v>34</v>
      </c>
      <c r="K37" s="0" t="s">
        <v>34</v>
      </c>
      <c r="L37" s="0" t="s">
        <v>34</v>
      </c>
    </row>
    <row r="38" customFormat="false" ht="15" hidden="false" customHeight="false" outlineLevel="0" collapsed="false">
      <c r="A38" s="62" t="s">
        <v>118</v>
      </c>
      <c r="G38" s="65" t="s">
        <v>85</v>
      </c>
      <c r="H38" s="0" t="s">
        <v>85</v>
      </c>
      <c r="I38" s="0" t="s">
        <v>85</v>
      </c>
      <c r="J38" s="0" t="s">
        <v>85</v>
      </c>
      <c r="K38" s="0" t="s">
        <v>85</v>
      </c>
      <c r="L38" s="0" t="s">
        <v>85</v>
      </c>
    </row>
    <row r="39" customFormat="false" ht="15" hidden="false" customHeight="false" outlineLevel="0" collapsed="false">
      <c r="A39" s="62" t="s">
        <v>91</v>
      </c>
      <c r="G39" s="65" t="s">
        <v>83</v>
      </c>
      <c r="H39" s="0" t="s">
        <v>83</v>
      </c>
      <c r="I39" s="0" t="s">
        <v>83</v>
      </c>
      <c r="J39" s="0" t="s">
        <v>83</v>
      </c>
      <c r="K39" s="0" t="s">
        <v>83</v>
      </c>
      <c r="L39" s="0" t="s">
        <v>83</v>
      </c>
    </row>
    <row r="40" customFormat="false" ht="15" hidden="false" customHeight="false" outlineLevel="0" collapsed="false">
      <c r="A40" s="62" t="s">
        <v>106</v>
      </c>
      <c r="G40" s="65" t="s">
        <v>298</v>
      </c>
      <c r="H40" s="0" t="s">
        <v>298</v>
      </c>
      <c r="I40" s="0" t="s">
        <v>298</v>
      </c>
      <c r="J40" s="0" t="s">
        <v>298</v>
      </c>
      <c r="K40" s="0" t="s">
        <v>298</v>
      </c>
      <c r="L40" s="0" t="s">
        <v>298</v>
      </c>
    </row>
    <row r="41" customFormat="false" ht="15" hidden="false" customHeight="false" outlineLevel="0" collapsed="false">
      <c r="A41" s="62" t="s">
        <v>177</v>
      </c>
    </row>
    <row r="42" customFormat="false" ht="15" hidden="false" customHeight="false" outlineLevel="0" collapsed="false">
      <c r="A42" s="62" t="s">
        <v>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14" min="2" style="0" width="9.85"/>
  </cols>
  <sheetData>
    <row r="1" customFormat="false" ht="15" hidden="false" customHeight="false" outlineLevel="0" collapsed="false">
      <c r="A1" s="67"/>
      <c r="B1" s="68" t="s">
        <v>12</v>
      </c>
      <c r="C1" s="68"/>
      <c r="D1" s="68" t="s">
        <v>299</v>
      </c>
      <c r="E1" s="68"/>
      <c r="F1" s="68"/>
      <c r="G1" s="68" t="s">
        <v>17</v>
      </c>
      <c r="H1" s="68"/>
      <c r="I1" s="69" t="s">
        <v>300</v>
      </c>
      <c r="J1" s="70" t="s">
        <v>47</v>
      </c>
      <c r="K1" s="70"/>
      <c r="L1" s="71" t="s">
        <v>301</v>
      </c>
      <c r="M1" s="71"/>
      <c r="N1" s="71"/>
    </row>
    <row r="2" customFormat="false" ht="15" hidden="false" customHeight="false" outlineLevel="0" collapsed="false">
      <c r="A2" s="67"/>
      <c r="B2" s="72" t="s">
        <v>14</v>
      </c>
      <c r="C2" s="72" t="s">
        <v>16</v>
      </c>
      <c r="D2" s="73" t="s">
        <v>302</v>
      </c>
      <c r="E2" s="72" t="s">
        <v>20</v>
      </c>
      <c r="F2" s="73" t="s">
        <v>303</v>
      </c>
      <c r="G2" s="72" t="s">
        <v>16</v>
      </c>
      <c r="H2" s="72" t="s">
        <v>23</v>
      </c>
      <c r="I2" s="69"/>
      <c r="J2" s="72" t="s">
        <v>16</v>
      </c>
      <c r="K2" s="74" t="s">
        <v>23</v>
      </c>
      <c r="L2" s="75" t="s">
        <v>14</v>
      </c>
      <c r="M2" s="76" t="s">
        <v>16</v>
      </c>
      <c r="N2" s="77" t="s">
        <v>304</v>
      </c>
    </row>
    <row r="3" customFormat="false" ht="15" hidden="false" customHeight="false" outlineLevel="0" collapsed="false">
      <c r="A3" s="78" t="n">
        <f aca="false">КАССА!A3</f>
        <v>45352</v>
      </c>
      <c r="B3" s="79" t="n">
        <f aca="false">КАССА!B4</f>
        <v>8735</v>
      </c>
      <c r="C3" s="79" t="n">
        <f aca="false">КАССА!B5</f>
        <v>0</v>
      </c>
      <c r="D3" s="79" t="n">
        <f aca="false">КАССА!B6</f>
        <v>0</v>
      </c>
      <c r="E3" s="79" t="n">
        <f aca="false">КАССА!B7</f>
        <v>0</v>
      </c>
      <c r="F3" s="79" t="n">
        <f aca="false">КАССА!B8</f>
        <v>10000</v>
      </c>
      <c r="G3" s="79" t="n">
        <f aca="false">КАССА!B9</f>
        <v>0</v>
      </c>
      <c r="H3" s="79" t="n">
        <f aca="false">SUM(КАССА!B10:B12)</f>
        <v>317765</v>
      </c>
      <c r="I3" s="79" t="n">
        <f aca="false">SUM(КАССА!B13:B37)</f>
        <v>327765</v>
      </c>
      <c r="J3" s="79" t="n">
        <f aca="false">КАССА!B38</f>
        <v>0</v>
      </c>
      <c r="K3" s="80" t="n">
        <f aca="false">КАССА!B39</f>
        <v>0</v>
      </c>
      <c r="L3" s="81" t="n">
        <f aca="false">B3+D3+E3+F3+G3+H3-I3-J3-K3</f>
        <v>8735</v>
      </c>
      <c r="M3" s="82" t="n">
        <f aca="false">C3-G3+J3</f>
        <v>0</v>
      </c>
      <c r="N3" s="83" t="n">
        <f aca="false">SUM(L3:M3)</f>
        <v>8735</v>
      </c>
    </row>
    <row r="4" customFormat="false" ht="15" hidden="false" customHeight="false" outlineLevel="0" collapsed="false">
      <c r="A4" s="78" t="n">
        <f aca="false">A3+1</f>
        <v>45353</v>
      </c>
      <c r="B4" s="79" t="n">
        <f aca="false">L3</f>
        <v>8735</v>
      </c>
      <c r="C4" s="79" t="n">
        <f aca="false">M3</f>
        <v>0</v>
      </c>
      <c r="D4" s="79" t="n">
        <f aca="false">КАССА!B43</f>
        <v>15380</v>
      </c>
      <c r="E4" s="79" t="n">
        <f aca="false">КАССА!B44</f>
        <v>17400</v>
      </c>
      <c r="F4" s="79" t="n">
        <f aca="false">КАССА!B45</f>
        <v>0</v>
      </c>
      <c r="G4" s="79" t="n">
        <f aca="false">КАССА!B46</f>
        <v>0</v>
      </c>
      <c r="H4" s="79" t="n">
        <f aca="false">SUM(КАССА!B47:B49)</f>
        <v>20000</v>
      </c>
      <c r="I4" s="79" t="n">
        <f aca="false">SUM(КАССА!B50:B74)</f>
        <v>52780</v>
      </c>
      <c r="J4" s="79" t="n">
        <f aca="false">КАССА!B75</f>
        <v>0</v>
      </c>
      <c r="K4" s="80" t="n">
        <f aca="false">КАССА!B76</f>
        <v>0</v>
      </c>
      <c r="L4" s="81" t="n">
        <f aca="false">B4+D4+E4+F4+G4+H4-I4-J4-K4</f>
        <v>8735</v>
      </c>
      <c r="M4" s="82" t="n">
        <f aca="false">C4-G4+J4</f>
        <v>0</v>
      </c>
      <c r="N4" s="83" t="n">
        <f aca="false">SUM(L4:M4)</f>
        <v>8735</v>
      </c>
    </row>
    <row r="5" customFormat="false" ht="15" hidden="false" customHeight="false" outlineLevel="0" collapsed="false">
      <c r="A5" s="78" t="n">
        <f aca="false">A4+1</f>
        <v>45354</v>
      </c>
      <c r="B5" s="79" t="n">
        <f aca="false">L4</f>
        <v>8735</v>
      </c>
      <c r="C5" s="79" t="n">
        <f aca="false">M4</f>
        <v>0</v>
      </c>
      <c r="D5" s="79" t="n">
        <f aca="false">КАССА!B80</f>
        <v>5100</v>
      </c>
      <c r="E5" s="79" t="n">
        <f aca="false">КАССА!B81</f>
        <v>10100</v>
      </c>
      <c r="F5" s="79" t="n">
        <f aca="false">КАССА!B82</f>
        <v>0</v>
      </c>
      <c r="G5" s="79" t="n">
        <f aca="false">КАССА!B83</f>
        <v>0</v>
      </c>
      <c r="H5" s="79" t="n">
        <f aca="false">SUM(КАССА!B84:B86)</f>
        <v>100950</v>
      </c>
      <c r="I5" s="79" t="n">
        <f aca="false">SUM(КАССА!B87:B111)</f>
        <v>117050</v>
      </c>
      <c r="J5" s="79" t="n">
        <f aca="false">КАССА!B112</f>
        <v>0</v>
      </c>
      <c r="K5" s="80" t="n">
        <f aca="false">КАССА!B113</f>
        <v>0</v>
      </c>
      <c r="L5" s="81" t="n">
        <f aca="false">B5+D5+E5+F5+G5+H5-I5-J5-K5</f>
        <v>7835</v>
      </c>
      <c r="M5" s="82" t="n">
        <f aca="false">C5-G5+J5</f>
        <v>0</v>
      </c>
      <c r="N5" s="83" t="n">
        <f aca="false">SUM(L5:M5)</f>
        <v>7835</v>
      </c>
    </row>
    <row r="6" customFormat="false" ht="15" hidden="false" customHeight="false" outlineLevel="0" collapsed="false">
      <c r="A6" s="78" t="n">
        <f aca="false">A5+1</f>
        <v>45355</v>
      </c>
      <c r="B6" s="79" t="n">
        <f aca="false">L5</f>
        <v>7835</v>
      </c>
      <c r="C6" s="79" t="n">
        <f aca="false">M5</f>
        <v>0</v>
      </c>
      <c r="D6" s="79" t="n">
        <f aca="false">КАССА!B117</f>
        <v>30000</v>
      </c>
      <c r="E6" s="79" t="n">
        <f aca="false">КАССА!B118</f>
        <v>0</v>
      </c>
      <c r="F6" s="79" t="n">
        <f aca="false">КАССА!B119</f>
        <v>0</v>
      </c>
      <c r="G6" s="79" t="n">
        <f aca="false">КАССА!B120</f>
        <v>0</v>
      </c>
      <c r="H6" s="79" t="n">
        <f aca="false">SUM(КАССА!B121:B123)</f>
        <v>78635</v>
      </c>
      <c r="I6" s="79" t="n">
        <f aca="false">SUM(КАССА!B124:B148)</f>
        <v>70550</v>
      </c>
      <c r="J6" s="79" t="n">
        <f aca="false">КАССА!B149</f>
        <v>0</v>
      </c>
      <c r="K6" s="80" t="n">
        <f aca="false">КАССА!B150</f>
        <v>0</v>
      </c>
      <c r="L6" s="81" t="n">
        <f aca="false">B6+D6+E6+F6+G6+H6-I6-J6-K6</f>
        <v>45920</v>
      </c>
      <c r="M6" s="82" t="n">
        <f aca="false">C6-G6+J6</f>
        <v>0</v>
      </c>
      <c r="N6" s="83" t="n">
        <f aca="false">SUM(L6:M6)</f>
        <v>45920</v>
      </c>
    </row>
    <row r="7" customFormat="false" ht="15" hidden="false" customHeight="false" outlineLevel="0" collapsed="false">
      <c r="A7" s="78" t="n">
        <f aca="false">A6+1</f>
        <v>45356</v>
      </c>
      <c r="B7" s="79" t="n">
        <f aca="false">L6</f>
        <v>45920</v>
      </c>
      <c r="C7" s="79" t="n">
        <f aca="false">M6</f>
        <v>0</v>
      </c>
      <c r="D7" s="79" t="n">
        <f aca="false">КАССА!B154</f>
        <v>0</v>
      </c>
      <c r="E7" s="79" t="n">
        <f aca="false">КАССА!B155</f>
        <v>0</v>
      </c>
      <c r="F7" s="79" t="n">
        <f aca="false">КАССА!B156</f>
        <v>0</v>
      </c>
      <c r="G7" s="79" t="n">
        <f aca="false">КАССА!B157</f>
        <v>0</v>
      </c>
      <c r="H7" s="79" t="n">
        <f aca="false">SUM(КАССА!B158:B160)</f>
        <v>40000</v>
      </c>
      <c r="I7" s="79" t="n">
        <f aca="false">SUM(КАССА!B161:B185)</f>
        <v>81950</v>
      </c>
      <c r="J7" s="79" t="n">
        <f aca="false">КАССА!B186</f>
        <v>0</v>
      </c>
      <c r="K7" s="80" t="n">
        <f aca="false">КАССА!B187</f>
        <v>0</v>
      </c>
      <c r="L7" s="81" t="n">
        <f aca="false">B7+D7+E7+F7+G7+H7-I7-J7-K7</f>
        <v>3970</v>
      </c>
      <c r="M7" s="82" t="n">
        <f aca="false">C7-G7+J7</f>
        <v>0</v>
      </c>
      <c r="N7" s="83" t="n">
        <f aca="false">SUM(L7:M7)</f>
        <v>3970</v>
      </c>
    </row>
    <row r="8" customFormat="false" ht="15" hidden="false" customHeight="false" outlineLevel="0" collapsed="false">
      <c r="A8" s="78" t="n">
        <f aca="false">A7+1</f>
        <v>45357</v>
      </c>
      <c r="B8" s="79" t="n">
        <f aca="false">L7</f>
        <v>3970</v>
      </c>
      <c r="C8" s="79" t="n">
        <f aca="false">M7</f>
        <v>0</v>
      </c>
      <c r="D8" s="79" t="n">
        <f aca="false">КАССА!B191</f>
        <v>9000</v>
      </c>
      <c r="E8" s="79" t="n">
        <f aca="false">КАССА!B192</f>
        <v>10300</v>
      </c>
      <c r="F8" s="79" t="n">
        <f aca="false">КАССА!B193</f>
        <v>20000</v>
      </c>
      <c r="G8" s="79" t="n">
        <f aca="false">КАССА!B194</f>
        <v>0</v>
      </c>
      <c r="H8" s="79" t="n">
        <f aca="false">SUM(КАССА!B195:B197)</f>
        <v>29800</v>
      </c>
      <c r="I8" s="79" t="n">
        <f aca="false">SUM(КАССА!B198:B222)</f>
        <v>69000</v>
      </c>
      <c r="J8" s="79" t="n">
        <f aca="false">КАССА!B223</f>
        <v>0</v>
      </c>
      <c r="K8" s="80" t="n">
        <f aca="false">КАССА!B224</f>
        <v>0</v>
      </c>
      <c r="L8" s="81" t="n">
        <f aca="false">B8+D8+E8+F8+G8+H8-I8-J8-K8</f>
        <v>4070</v>
      </c>
      <c r="M8" s="82" t="n">
        <f aca="false">C8-G8+J8</f>
        <v>0</v>
      </c>
      <c r="N8" s="83" t="n">
        <f aca="false">SUM(L8:M8)</f>
        <v>4070</v>
      </c>
    </row>
    <row r="9" customFormat="false" ht="15" hidden="false" customHeight="false" outlineLevel="0" collapsed="false">
      <c r="A9" s="78" t="n">
        <f aca="false">A8+1</f>
        <v>45358</v>
      </c>
      <c r="B9" s="79" t="n">
        <f aca="false">L8</f>
        <v>4070</v>
      </c>
      <c r="C9" s="79" t="n">
        <f aca="false">M8</f>
        <v>0</v>
      </c>
      <c r="D9" s="79" t="n">
        <f aca="false">КАССА!B228</f>
        <v>19000</v>
      </c>
      <c r="E9" s="79" t="n">
        <f aca="false">КАССА!B229</f>
        <v>22400</v>
      </c>
      <c r="F9" s="79" t="n">
        <f aca="false">КАССА!B230</f>
        <v>10000</v>
      </c>
      <c r="G9" s="79" t="n">
        <f aca="false">КАССА!B231</f>
        <v>0</v>
      </c>
      <c r="H9" s="79" t="n">
        <f aca="false">SUM(КАССА!B232:B234)</f>
        <v>110000</v>
      </c>
      <c r="I9" s="79" t="n">
        <f aca="false">SUM(КАССА!B235:B259)</f>
        <v>158700</v>
      </c>
      <c r="J9" s="79" t="n">
        <f aca="false">КАССА!B260</f>
        <v>0</v>
      </c>
      <c r="K9" s="80" t="n">
        <f aca="false">КАССА!B261</f>
        <v>0</v>
      </c>
      <c r="L9" s="81" t="n">
        <f aca="false">B9+D9+E9+F9+G9+H9-I9-J9-K9</f>
        <v>6770</v>
      </c>
      <c r="M9" s="82" t="n">
        <f aca="false">C9-G9+J9</f>
        <v>0</v>
      </c>
      <c r="N9" s="83" t="n">
        <f aca="false">SUM(L9:M9)</f>
        <v>6770</v>
      </c>
    </row>
    <row r="10" customFormat="false" ht="15" hidden="false" customHeight="false" outlineLevel="0" collapsed="false">
      <c r="A10" s="78" t="n">
        <f aca="false">A9+1</f>
        <v>45359</v>
      </c>
      <c r="B10" s="79" t="n">
        <f aca="false">L9</f>
        <v>6770</v>
      </c>
      <c r="C10" s="79" t="n">
        <f aca="false">M9</f>
        <v>0</v>
      </c>
      <c r="D10" s="79" t="n">
        <f aca="false">КАССА!B265</f>
        <v>0</v>
      </c>
      <c r="E10" s="79" t="n">
        <f aca="false">КАССА!B266</f>
        <v>0</v>
      </c>
      <c r="F10" s="79" t="n">
        <f aca="false">КАССА!B267</f>
        <v>0</v>
      </c>
      <c r="G10" s="79" t="n">
        <f aca="false">КАССА!B268</f>
        <v>0</v>
      </c>
      <c r="H10" s="79" t="n">
        <f aca="false">SUM(КАССА!B269:B271)</f>
        <v>0</v>
      </c>
      <c r="I10" s="79" t="n">
        <f aca="false">SUM(КАССА!B272:B296)</f>
        <v>400</v>
      </c>
      <c r="J10" s="79" t="n">
        <f aca="false">КАССА!B297</f>
        <v>0</v>
      </c>
      <c r="K10" s="80" t="n">
        <f aca="false">КАССА!B298</f>
        <v>0</v>
      </c>
      <c r="L10" s="81" t="n">
        <f aca="false">B10+D10+E10+F10+G10+H10-I10-J10-K10</f>
        <v>6370</v>
      </c>
      <c r="M10" s="82" t="n">
        <f aca="false">C10-G10+J10</f>
        <v>0</v>
      </c>
      <c r="N10" s="83" t="n">
        <f aca="false">SUM(L10:M10)</f>
        <v>6370</v>
      </c>
    </row>
    <row r="11" customFormat="false" ht="15" hidden="false" customHeight="false" outlineLevel="0" collapsed="false">
      <c r="A11" s="78" t="n">
        <f aca="false">A10+1</f>
        <v>45360</v>
      </c>
      <c r="B11" s="79" t="n">
        <f aca="false">L10</f>
        <v>6370</v>
      </c>
      <c r="C11" s="79" t="n">
        <f aca="false">M10</f>
        <v>0</v>
      </c>
      <c r="D11" s="79" t="n">
        <f aca="false">КАССА!B302</f>
        <v>0</v>
      </c>
      <c r="E11" s="79" t="n">
        <f aca="false">КАССА!B303</f>
        <v>0</v>
      </c>
      <c r="F11" s="79" t="n">
        <f aca="false">КАССА!B304</f>
        <v>0</v>
      </c>
      <c r="G11" s="79" t="n">
        <f aca="false">КАССА!B305</f>
        <v>0</v>
      </c>
      <c r="H11" s="79" t="n">
        <f aca="false">SUM(КАССА!B306:B308)</f>
        <v>10000</v>
      </c>
      <c r="I11" s="79" t="n">
        <f aca="false">SUM(КАССА!B309:B333)</f>
        <v>10000</v>
      </c>
      <c r="J11" s="79" t="n">
        <f aca="false">КАССА!B334</f>
        <v>0</v>
      </c>
      <c r="K11" s="80" t="n">
        <f aca="false">КАССА!B335</f>
        <v>0</v>
      </c>
      <c r="L11" s="81" t="n">
        <f aca="false">B11+D11+E11+F11+G11+H11-I11-J11-K11</f>
        <v>6370</v>
      </c>
      <c r="M11" s="82" t="n">
        <f aca="false">C11-G11+J11</f>
        <v>0</v>
      </c>
      <c r="N11" s="83" t="n">
        <f aca="false">SUM(L11:M11)</f>
        <v>6370</v>
      </c>
    </row>
    <row r="12" customFormat="false" ht="15" hidden="false" customHeight="false" outlineLevel="0" collapsed="false">
      <c r="A12" s="78" t="n">
        <f aca="false">A11+1</f>
        <v>45361</v>
      </c>
      <c r="B12" s="79" t="n">
        <f aca="false">L11</f>
        <v>6370</v>
      </c>
      <c r="C12" s="79" t="n">
        <f aca="false">M11</f>
        <v>0</v>
      </c>
      <c r="D12" s="79" t="n">
        <f aca="false">КАССА!B339</f>
        <v>26000</v>
      </c>
      <c r="E12" s="79" t="n">
        <f aca="false">КАССА!B340</f>
        <v>0</v>
      </c>
      <c r="F12" s="79" t="n">
        <f aca="false">КАССА!B341</f>
        <v>0</v>
      </c>
      <c r="G12" s="79" t="n">
        <f aca="false">КАССА!B342</f>
        <v>0</v>
      </c>
      <c r="H12" s="79" t="n">
        <f aca="false">SUM(КАССА!B343:B345)</f>
        <v>26000</v>
      </c>
      <c r="I12" s="79" t="n">
        <f aca="false">SUM(КАССА!B346:B370)</f>
        <v>52600</v>
      </c>
      <c r="J12" s="79" t="n">
        <f aca="false">КАССА!B371</f>
        <v>0</v>
      </c>
      <c r="K12" s="80" t="n">
        <f aca="false">КАССА!B372</f>
        <v>0</v>
      </c>
      <c r="L12" s="81" t="n">
        <f aca="false">B12+D12+E12+F12+G12+H12-I12-J12-K12</f>
        <v>5770</v>
      </c>
      <c r="M12" s="82" t="n">
        <f aca="false">C12-G12+J12</f>
        <v>0</v>
      </c>
      <c r="N12" s="83" t="n">
        <f aca="false">SUM(L12:M12)</f>
        <v>5770</v>
      </c>
    </row>
    <row r="13" customFormat="false" ht="15" hidden="false" customHeight="false" outlineLevel="0" collapsed="false">
      <c r="A13" s="78" t="n">
        <f aca="false">A12+1</f>
        <v>45362</v>
      </c>
      <c r="B13" s="79" t="n">
        <f aca="false">L12</f>
        <v>5770</v>
      </c>
      <c r="C13" s="79" t="n">
        <f aca="false">M12</f>
        <v>0</v>
      </c>
      <c r="D13" s="79" t="n">
        <f aca="false">КАССА!B376</f>
        <v>12000</v>
      </c>
      <c r="E13" s="79" t="n">
        <f aca="false">КАССА!B377</f>
        <v>8500</v>
      </c>
      <c r="F13" s="79" t="n">
        <f aca="false">КАССА!B378</f>
        <v>0</v>
      </c>
      <c r="G13" s="79" t="n">
        <f aca="false">КАССА!B379</f>
        <v>0</v>
      </c>
      <c r="H13" s="79" t="n">
        <f aca="false">SUM(КАССА!B380:B382)</f>
        <v>45000</v>
      </c>
      <c r="I13" s="79" t="n">
        <f aca="false">SUM(КАССА!B383:B407)</f>
        <v>67000</v>
      </c>
      <c r="J13" s="79" t="n">
        <f aca="false">КАССА!B408</f>
        <v>0</v>
      </c>
      <c r="K13" s="80" t="n">
        <f aca="false">КАССА!B409</f>
        <v>0</v>
      </c>
      <c r="L13" s="81" t="n">
        <f aca="false">B13+D13+E13+F13+G13+H13-I13-J13-K13</f>
        <v>4270</v>
      </c>
      <c r="M13" s="82" t="n">
        <f aca="false">C13-G13+J13</f>
        <v>0</v>
      </c>
      <c r="N13" s="83" t="n">
        <f aca="false">SUM(L13:M13)</f>
        <v>4270</v>
      </c>
    </row>
    <row r="14" customFormat="false" ht="15" hidden="false" customHeight="false" outlineLevel="0" collapsed="false">
      <c r="A14" s="78" t="n">
        <f aca="false">A13+1</f>
        <v>45363</v>
      </c>
      <c r="B14" s="79" t="n">
        <f aca="false">L13</f>
        <v>4270</v>
      </c>
      <c r="C14" s="79" t="n">
        <f aca="false">M13</f>
        <v>0</v>
      </c>
      <c r="D14" s="79" t="n">
        <f aca="false">КАССА!B413</f>
        <v>29500</v>
      </c>
      <c r="E14" s="79" t="n">
        <f aca="false">КАССА!B414</f>
        <v>1600</v>
      </c>
      <c r="F14" s="79" t="n">
        <f aca="false">КАССА!B415</f>
        <v>0</v>
      </c>
      <c r="G14" s="79" t="n">
        <f aca="false">КАССА!B416</f>
        <v>0</v>
      </c>
      <c r="H14" s="79" t="n">
        <f aca="false">SUM(КАССА!B417:B419)</f>
        <v>74640</v>
      </c>
      <c r="I14" s="79" t="n">
        <f aca="false">SUM(КАССА!B420:B444)</f>
        <v>76035</v>
      </c>
      <c r="J14" s="79" t="n">
        <f aca="false">КАССА!B445</f>
        <v>0</v>
      </c>
      <c r="K14" s="80" t="n">
        <f aca="false">КАССА!B446</f>
        <v>0</v>
      </c>
      <c r="L14" s="81" t="n">
        <f aca="false">B14+D14+E14+F14+G14+H14-I14-J14-K14</f>
        <v>33975</v>
      </c>
      <c r="M14" s="82" t="n">
        <f aca="false">C14-G14+J14</f>
        <v>0</v>
      </c>
      <c r="N14" s="83" t="n">
        <f aca="false">SUM(L14:M14)</f>
        <v>33975</v>
      </c>
    </row>
    <row r="15" customFormat="false" ht="15" hidden="false" customHeight="false" outlineLevel="0" collapsed="false">
      <c r="A15" s="78" t="n">
        <f aca="false">A14+1</f>
        <v>45364</v>
      </c>
      <c r="B15" s="79" t="n">
        <f aca="false">L14</f>
        <v>33975</v>
      </c>
      <c r="C15" s="79" t="n">
        <f aca="false">M14</f>
        <v>0</v>
      </c>
      <c r="D15" s="79" t="n">
        <f aca="false">КАССА!B450</f>
        <v>25000</v>
      </c>
      <c r="E15" s="79" t="n">
        <f aca="false">КАССА!B451</f>
        <v>16600</v>
      </c>
      <c r="F15" s="79" t="n">
        <f aca="false">КАССА!B452</f>
        <v>30000</v>
      </c>
      <c r="G15" s="79" t="n">
        <f aca="false">КАССА!B453</f>
        <v>0</v>
      </c>
      <c r="H15" s="79" t="n">
        <f aca="false">SUM(КАССА!B454:B456)</f>
        <v>50000</v>
      </c>
      <c r="I15" s="79" t="n">
        <f aca="false">SUM(КАССА!B457:B481)</f>
        <v>124000</v>
      </c>
      <c r="J15" s="79" t="n">
        <f aca="false">КАССА!B482</f>
        <v>0</v>
      </c>
      <c r="K15" s="80" t="n">
        <f aca="false">КАССА!B483</f>
        <v>0</v>
      </c>
      <c r="L15" s="81" t="n">
        <f aca="false">B15+D15+E15+F15+G15+H15-I15-J15-K15</f>
        <v>31575</v>
      </c>
      <c r="M15" s="82" t="n">
        <f aca="false">C15-G15+J15</f>
        <v>0</v>
      </c>
      <c r="N15" s="83" t="n">
        <f aca="false">SUM(L15:M15)</f>
        <v>31575</v>
      </c>
    </row>
    <row r="16" customFormat="false" ht="15" hidden="false" customHeight="false" outlineLevel="0" collapsed="false">
      <c r="A16" s="78" t="n">
        <f aca="false">A15+1</f>
        <v>45365</v>
      </c>
      <c r="B16" s="79" t="n">
        <f aca="false">L15</f>
        <v>31575</v>
      </c>
      <c r="C16" s="79" t="n">
        <f aca="false">M15</f>
        <v>0</v>
      </c>
      <c r="D16" s="79" t="n">
        <f aca="false">КАССА!B487</f>
        <v>16600</v>
      </c>
      <c r="E16" s="79" t="n">
        <f aca="false">КАССА!B488</f>
        <v>0</v>
      </c>
      <c r="F16" s="79" t="n">
        <f aca="false">КАССА!B489</f>
        <v>18000</v>
      </c>
      <c r="G16" s="79" t="n">
        <f aca="false">КАССА!B490</f>
        <v>0</v>
      </c>
      <c r="H16" s="79" t="n">
        <f aca="false">SUM(КАССА!B491:B493)</f>
        <v>30000</v>
      </c>
      <c r="I16" s="79" t="n">
        <f aca="false">SUM(КАССА!B494:B518)</f>
        <v>94500</v>
      </c>
      <c r="J16" s="79" t="n">
        <f aca="false">КАССА!B519</f>
        <v>0</v>
      </c>
      <c r="K16" s="80" t="n">
        <f aca="false">КАССА!B520</f>
        <v>0</v>
      </c>
      <c r="L16" s="81" t="n">
        <f aca="false">B16+D16+E16+F16+G16+H16-I16-J16-K16</f>
        <v>1675</v>
      </c>
      <c r="M16" s="82" t="n">
        <f aca="false">C16-G16+J16</f>
        <v>0</v>
      </c>
      <c r="N16" s="83" t="n">
        <f aca="false">SUM(L16:M16)</f>
        <v>1675</v>
      </c>
    </row>
    <row r="17" customFormat="false" ht="15" hidden="false" customHeight="false" outlineLevel="0" collapsed="false">
      <c r="A17" s="78" t="n">
        <f aca="false">A16+1</f>
        <v>45366</v>
      </c>
      <c r="B17" s="79" t="n">
        <f aca="false">L16</f>
        <v>1675</v>
      </c>
      <c r="C17" s="79" t="n">
        <f aca="false">M16</f>
        <v>0</v>
      </c>
      <c r="D17" s="79" t="n">
        <f aca="false">КАССА!B524</f>
        <v>16000</v>
      </c>
      <c r="E17" s="79" t="n">
        <f aca="false">КАССА!B525</f>
        <v>15000</v>
      </c>
      <c r="F17" s="79" t="n">
        <f aca="false">КАССА!B526</f>
        <v>2000</v>
      </c>
      <c r="G17" s="79" t="n">
        <f aca="false">КАССА!B527</f>
        <v>0</v>
      </c>
      <c r="H17" s="79" t="n">
        <f aca="false">SUM(КАССА!B528:B530)</f>
        <v>86430</v>
      </c>
      <c r="I17" s="79" t="n">
        <f aca="false">SUM(КАССА!B531:B555)</f>
        <v>107530</v>
      </c>
      <c r="J17" s="79" t="n">
        <f aca="false">КАССА!B556</f>
        <v>0</v>
      </c>
      <c r="K17" s="80" t="n">
        <f aca="false">КАССА!B557</f>
        <v>900</v>
      </c>
      <c r="L17" s="81" t="n">
        <f aca="false">B17+D17+E17+F17+G17+H17-I17-J17-K17</f>
        <v>12675</v>
      </c>
      <c r="M17" s="82" t="n">
        <f aca="false">C17-G17+J17</f>
        <v>0</v>
      </c>
      <c r="N17" s="83" t="n">
        <f aca="false">SUM(L17:M17)</f>
        <v>12675</v>
      </c>
    </row>
    <row r="18" customFormat="false" ht="15" hidden="false" customHeight="false" outlineLevel="0" collapsed="false">
      <c r="A18" s="78" t="n">
        <f aca="false">A17+1</f>
        <v>45367</v>
      </c>
      <c r="B18" s="79" t="n">
        <f aca="false">L17</f>
        <v>12675</v>
      </c>
      <c r="C18" s="79" t="n">
        <f aca="false">M17</f>
        <v>0</v>
      </c>
      <c r="D18" s="79" t="n">
        <f aca="false">КАССА!B561</f>
        <v>0</v>
      </c>
      <c r="E18" s="79" t="n">
        <f aca="false">КАССА!B562</f>
        <v>0</v>
      </c>
      <c r="F18" s="79" t="n">
        <f aca="false">КАССА!B563</f>
        <v>25000</v>
      </c>
      <c r="G18" s="79" t="n">
        <f aca="false">КАССА!B564</f>
        <v>0</v>
      </c>
      <c r="H18" s="79" t="n">
        <f aca="false">SUM(КАССА!B565:B567)</f>
        <v>0</v>
      </c>
      <c r="I18" s="79" t="n">
        <f aca="false">SUM(КАССА!B568:B592)</f>
        <v>25000</v>
      </c>
      <c r="J18" s="79" t="n">
        <f aca="false">КАССА!B593</f>
        <v>0</v>
      </c>
      <c r="K18" s="80" t="n">
        <f aca="false">КАССА!B594</f>
        <v>0</v>
      </c>
      <c r="L18" s="81" t="n">
        <f aca="false">B18+D18+E18+F18+G18+H18-I18-J18-K18</f>
        <v>12675</v>
      </c>
      <c r="M18" s="82" t="n">
        <f aca="false">C18-G18+J18</f>
        <v>0</v>
      </c>
      <c r="N18" s="83" t="n">
        <f aca="false">SUM(L18:M18)</f>
        <v>12675</v>
      </c>
    </row>
    <row r="19" customFormat="false" ht="15" hidden="false" customHeight="false" outlineLevel="0" collapsed="false">
      <c r="A19" s="78" t="n">
        <f aca="false">A18+1</f>
        <v>45368</v>
      </c>
      <c r="B19" s="79" t="n">
        <f aca="false">L18</f>
        <v>12675</v>
      </c>
      <c r="C19" s="79" t="n">
        <f aca="false">M18</f>
        <v>0</v>
      </c>
      <c r="D19" s="79" t="n">
        <f aca="false">КАССА!B598</f>
        <v>61900</v>
      </c>
      <c r="E19" s="79" t="n">
        <f aca="false">КАССА!B599</f>
        <v>11000</v>
      </c>
      <c r="F19" s="79" t="n">
        <f aca="false">КАССА!B600</f>
        <v>0</v>
      </c>
      <c r="G19" s="79" t="n">
        <f aca="false">КАССА!B601</f>
        <v>0</v>
      </c>
      <c r="H19" s="79" t="n">
        <f aca="false">SUM(КАССА!B602:B604)</f>
        <v>30000</v>
      </c>
      <c r="I19" s="79" t="n">
        <f aca="false">SUM(КАССА!B605:B629)</f>
        <v>113000</v>
      </c>
      <c r="J19" s="79" t="n">
        <f aca="false">КАССА!B630</f>
        <v>0</v>
      </c>
      <c r="K19" s="80" t="n">
        <f aca="false">КАССА!B631</f>
        <v>0</v>
      </c>
      <c r="L19" s="81" t="n">
        <f aca="false">B19+D19+E19+F19+G19+H19-I19-J19-K19</f>
        <v>2575</v>
      </c>
      <c r="M19" s="82" t="n">
        <f aca="false">C19-G19+J19</f>
        <v>0</v>
      </c>
      <c r="N19" s="83" t="n">
        <f aca="false">SUM(L19:M19)</f>
        <v>2575</v>
      </c>
    </row>
    <row r="20" customFormat="false" ht="15" hidden="false" customHeight="false" outlineLevel="0" collapsed="false">
      <c r="A20" s="78" t="n">
        <f aca="false">A19+1</f>
        <v>45369</v>
      </c>
      <c r="B20" s="79" t="n">
        <f aca="false">L19</f>
        <v>2575</v>
      </c>
      <c r="C20" s="79" t="n">
        <f aca="false">M19</f>
        <v>0</v>
      </c>
      <c r="D20" s="79" t="n">
        <f aca="false">КАССА!B635</f>
        <v>15800</v>
      </c>
      <c r="E20" s="79" t="n">
        <f aca="false">КАССА!B636</f>
        <v>0</v>
      </c>
      <c r="F20" s="79" t="n">
        <f aca="false">КАССА!B637</f>
        <v>0</v>
      </c>
      <c r="G20" s="79" t="n">
        <f aca="false">КАССА!B638</f>
        <v>0</v>
      </c>
      <c r="H20" s="79" t="n">
        <f aca="false">SUM(КАССА!B639:B641)</f>
        <v>100000</v>
      </c>
      <c r="I20" s="79" t="n">
        <f aca="false">SUM(КАССА!B642:B666)</f>
        <v>115800</v>
      </c>
      <c r="J20" s="79" t="n">
        <f aca="false">КАССА!B667</f>
        <v>0</v>
      </c>
      <c r="K20" s="80" t="n">
        <f aca="false">КАССА!B668</f>
        <v>0</v>
      </c>
      <c r="L20" s="81" t="n">
        <f aca="false">B20+D20+E20+F20+G20+H20-I20-J20-K20</f>
        <v>2575</v>
      </c>
      <c r="M20" s="82" t="n">
        <f aca="false">C20-G20+J20</f>
        <v>0</v>
      </c>
      <c r="N20" s="83" t="n">
        <f aca="false">SUM(L20:M20)</f>
        <v>2575</v>
      </c>
    </row>
    <row r="21" customFormat="false" ht="15" hidden="false" customHeight="false" outlineLevel="0" collapsed="false">
      <c r="A21" s="78" t="n">
        <f aca="false">A20+1</f>
        <v>45370</v>
      </c>
      <c r="B21" s="79" t="n">
        <f aca="false">L20</f>
        <v>2575</v>
      </c>
      <c r="C21" s="79" t="n">
        <f aca="false">M20</f>
        <v>0</v>
      </c>
      <c r="D21" s="79" t="n">
        <f aca="false">КАССА!B672</f>
        <v>26500</v>
      </c>
      <c r="E21" s="79" t="n">
        <f aca="false">КАССА!B673</f>
        <v>30400</v>
      </c>
      <c r="F21" s="79" t="n">
        <f aca="false">КАССА!B674</f>
        <v>0</v>
      </c>
      <c r="G21" s="79" t="n">
        <f aca="false">КАССА!B675</f>
        <v>0</v>
      </c>
      <c r="H21" s="79" t="n">
        <f aca="false">SUM(КАССА!B676:B678)</f>
        <v>156180</v>
      </c>
      <c r="I21" s="79" t="n">
        <f aca="false">SUM(КАССА!B679:B703)</f>
        <v>211580</v>
      </c>
      <c r="J21" s="79" t="n">
        <f aca="false">КАССА!B704</f>
        <v>0</v>
      </c>
      <c r="K21" s="80" t="n">
        <f aca="false">КАССА!B705</f>
        <v>0</v>
      </c>
      <c r="L21" s="81" t="n">
        <f aca="false">B21+D21+E21+F21+G21+H21-I21-J21-K21</f>
        <v>4075</v>
      </c>
      <c r="M21" s="82" t="n">
        <f aca="false">C21-G21+J21</f>
        <v>0</v>
      </c>
      <c r="N21" s="83" t="n">
        <f aca="false">SUM(L21:M21)</f>
        <v>4075</v>
      </c>
    </row>
    <row r="22" customFormat="false" ht="15" hidden="false" customHeight="false" outlineLevel="0" collapsed="false">
      <c r="A22" s="78" t="n">
        <f aca="false">A21+1</f>
        <v>45371</v>
      </c>
      <c r="B22" s="79" t="n">
        <f aca="false">L21</f>
        <v>4075</v>
      </c>
      <c r="C22" s="79" t="n">
        <f aca="false">M21</f>
        <v>0</v>
      </c>
      <c r="D22" s="79" t="n">
        <f aca="false">КАССА!B709</f>
        <v>34200</v>
      </c>
      <c r="E22" s="79" t="n">
        <f aca="false">КАССА!B710</f>
        <v>0</v>
      </c>
      <c r="F22" s="79" t="n">
        <f aca="false">КАССА!B711</f>
        <v>3000</v>
      </c>
      <c r="G22" s="79" t="n">
        <f aca="false">КАССА!B712</f>
        <v>0</v>
      </c>
      <c r="H22" s="79" t="n">
        <f aca="false">SUM(КАССА!B713:B715)</f>
        <v>86940</v>
      </c>
      <c r="I22" s="79" t="n">
        <f aca="false">SUM(КАССА!B716:B740)</f>
        <v>124140</v>
      </c>
      <c r="J22" s="79" t="n">
        <f aca="false">КАССА!B741</f>
        <v>0</v>
      </c>
      <c r="K22" s="80" t="n">
        <f aca="false">КАССА!B742</f>
        <v>0</v>
      </c>
      <c r="L22" s="81" t="n">
        <f aca="false">B22+D22+E22+F22+G22+H22-I22-J22-K22</f>
        <v>4075</v>
      </c>
      <c r="M22" s="82" t="n">
        <f aca="false">C22-G22+J22</f>
        <v>0</v>
      </c>
      <c r="N22" s="83" t="n">
        <f aca="false">SUM(L22:M22)</f>
        <v>4075</v>
      </c>
    </row>
    <row r="23" customFormat="false" ht="15" hidden="false" customHeight="false" outlineLevel="0" collapsed="false">
      <c r="A23" s="78" t="n">
        <f aca="false">A22+1</f>
        <v>45372</v>
      </c>
      <c r="B23" s="79" t="n">
        <f aca="false">L22</f>
        <v>4075</v>
      </c>
      <c r="C23" s="79" t="n">
        <f aca="false">M22</f>
        <v>0</v>
      </c>
      <c r="D23" s="79" t="n">
        <f aca="false">КАССА!B746</f>
        <v>0</v>
      </c>
      <c r="E23" s="79" t="n">
        <f aca="false">КАССА!B747</f>
        <v>400</v>
      </c>
      <c r="F23" s="79" t="n">
        <f aca="false">КАССА!B748</f>
        <v>20000</v>
      </c>
      <c r="G23" s="79" t="n">
        <f aca="false">КАССА!B749</f>
        <v>0</v>
      </c>
      <c r="H23" s="79" t="n">
        <f aca="false">SUM(КАССА!B750:B752)</f>
        <v>85590</v>
      </c>
      <c r="I23" s="79" t="n">
        <f aca="false">SUM(КАССА!B753:B777)</f>
        <v>105990</v>
      </c>
      <c r="J23" s="79" t="n">
        <f aca="false">КАССА!B778</f>
        <v>0</v>
      </c>
      <c r="K23" s="80" t="n">
        <f aca="false">КАССА!B779</f>
        <v>0</v>
      </c>
      <c r="L23" s="81" t="n">
        <f aca="false">B23+D23+E23+F23+G23+H23-I23-J23-K23</f>
        <v>4075</v>
      </c>
      <c r="M23" s="82" t="n">
        <f aca="false">C23-G23+J23</f>
        <v>0</v>
      </c>
      <c r="N23" s="83" t="n">
        <f aca="false">SUM(L23:M23)</f>
        <v>4075</v>
      </c>
    </row>
    <row r="24" customFormat="false" ht="15" hidden="false" customHeight="false" outlineLevel="0" collapsed="false">
      <c r="A24" s="78" t="n">
        <f aca="false">A23+1</f>
        <v>45373</v>
      </c>
      <c r="B24" s="79" t="n">
        <f aca="false">L23</f>
        <v>4075</v>
      </c>
      <c r="C24" s="79" t="n">
        <f aca="false">M23</f>
        <v>0</v>
      </c>
      <c r="D24" s="79" t="n">
        <f aca="false">КАССА!B783</f>
        <v>0</v>
      </c>
      <c r="E24" s="79" t="n">
        <f aca="false">КАССА!B784</f>
        <v>1000</v>
      </c>
      <c r="F24" s="79" t="n">
        <f aca="false">КАССА!B785</f>
        <v>0</v>
      </c>
      <c r="G24" s="79" t="n">
        <f aca="false">КАССА!B786</f>
        <v>0</v>
      </c>
      <c r="H24" s="79" t="n">
        <f aca="false">SUM(КАССА!B787:B789)</f>
        <v>56050</v>
      </c>
      <c r="I24" s="79" t="n">
        <f aca="false">SUM(КАССА!B790:B814)</f>
        <v>57050</v>
      </c>
      <c r="J24" s="79" t="n">
        <f aca="false">КАССА!B815</f>
        <v>0</v>
      </c>
      <c r="K24" s="80" t="n">
        <f aca="false">КАССА!B816</f>
        <v>0</v>
      </c>
      <c r="L24" s="81" t="n">
        <f aca="false">B24+D24+E24+F24+G24+H24-I24-J24-K24</f>
        <v>4075</v>
      </c>
      <c r="M24" s="82" t="n">
        <f aca="false">C24-G24+J24</f>
        <v>0</v>
      </c>
      <c r="N24" s="83" t="n">
        <f aca="false">SUM(L24:M24)</f>
        <v>4075</v>
      </c>
    </row>
    <row r="25" customFormat="false" ht="15" hidden="false" customHeight="false" outlineLevel="0" collapsed="false">
      <c r="A25" s="78" t="n">
        <f aca="false">A24+1</f>
        <v>45374</v>
      </c>
      <c r="B25" s="79" t="n">
        <f aca="false">L24</f>
        <v>4075</v>
      </c>
      <c r="C25" s="79" t="n">
        <f aca="false">M24</f>
        <v>0</v>
      </c>
      <c r="D25" s="79" t="n">
        <f aca="false">КАССА!B820</f>
        <v>78000</v>
      </c>
      <c r="E25" s="79" t="n">
        <f aca="false">КАССА!B821</f>
        <v>0</v>
      </c>
      <c r="F25" s="79" t="n">
        <f aca="false">КАССА!B822</f>
        <v>0</v>
      </c>
      <c r="G25" s="79" t="n">
        <f aca="false">КАССА!B823</f>
        <v>0</v>
      </c>
      <c r="H25" s="79" t="n">
        <f aca="false">SUM(КАССА!B824:B826)</f>
        <v>0</v>
      </c>
      <c r="I25" s="79" t="n">
        <f aca="false">SUM(КАССА!B827:B851)</f>
        <v>78200</v>
      </c>
      <c r="J25" s="79" t="n">
        <f aca="false">КАССА!B852</f>
        <v>0</v>
      </c>
      <c r="K25" s="80" t="n">
        <f aca="false">КАССА!B853</f>
        <v>0</v>
      </c>
      <c r="L25" s="81" t="n">
        <f aca="false">B25+D25+E25+F25+G25+H25-I25-J25-K25</f>
        <v>3875</v>
      </c>
      <c r="M25" s="82" t="n">
        <f aca="false">C25-G25+J25</f>
        <v>0</v>
      </c>
      <c r="N25" s="83" t="n">
        <f aca="false">SUM(L25:M25)</f>
        <v>3875</v>
      </c>
    </row>
    <row r="26" customFormat="false" ht="15" hidden="false" customHeight="false" outlineLevel="0" collapsed="false">
      <c r="A26" s="78" t="n">
        <f aca="false">A25+1</f>
        <v>45375</v>
      </c>
      <c r="B26" s="79" t="n">
        <f aca="false">L25</f>
        <v>3875</v>
      </c>
      <c r="C26" s="79" t="n">
        <f aca="false">M25</f>
        <v>0</v>
      </c>
      <c r="D26" s="79" t="n">
        <f aca="false">КАССА!B857</f>
        <v>0</v>
      </c>
      <c r="E26" s="79" t="n">
        <f aca="false">КАССА!B858</f>
        <v>400</v>
      </c>
      <c r="F26" s="79" t="n">
        <f aca="false">КАССА!B859</f>
        <v>42000</v>
      </c>
      <c r="G26" s="79" t="n">
        <f aca="false">КАССА!B860</f>
        <v>0</v>
      </c>
      <c r="H26" s="79" t="n">
        <f aca="false">SUM(КАССА!B861:B863)</f>
        <v>0</v>
      </c>
      <c r="I26" s="79" t="n">
        <f aca="false">SUM(КАССА!B864:B888)</f>
        <v>42400</v>
      </c>
      <c r="J26" s="79" t="n">
        <f aca="false">КАССА!B889</f>
        <v>0</v>
      </c>
      <c r="K26" s="80" t="n">
        <f aca="false">КАССА!B890</f>
        <v>0</v>
      </c>
      <c r="L26" s="81" t="n">
        <f aca="false">B26+D26+E26+F26+G26+H26-I26-J26-K26</f>
        <v>3875</v>
      </c>
      <c r="M26" s="82" t="n">
        <f aca="false">C26-G26+J26</f>
        <v>0</v>
      </c>
      <c r="N26" s="83" t="n">
        <f aca="false">SUM(L26:M26)</f>
        <v>3875</v>
      </c>
    </row>
    <row r="27" customFormat="false" ht="15" hidden="false" customHeight="false" outlineLevel="0" collapsed="false">
      <c r="A27" s="78" t="n">
        <f aca="false">A26+1</f>
        <v>45376</v>
      </c>
      <c r="B27" s="79" t="n">
        <f aca="false">L26</f>
        <v>3875</v>
      </c>
      <c r="C27" s="79" t="n">
        <f aca="false">M26</f>
        <v>0</v>
      </c>
      <c r="D27" s="79" t="n">
        <f aca="false">КАССА!B894</f>
        <v>0</v>
      </c>
      <c r="E27" s="79" t="n">
        <f aca="false">КАССА!B895</f>
        <v>0</v>
      </c>
      <c r="F27" s="79" t="n">
        <f aca="false">КАССА!B896</f>
        <v>0</v>
      </c>
      <c r="G27" s="79" t="n">
        <f aca="false">КАССА!B897</f>
        <v>0</v>
      </c>
      <c r="H27" s="79" t="n">
        <f aca="false">SUM(КАССА!B898:B900)</f>
        <v>59350</v>
      </c>
      <c r="I27" s="79" t="n">
        <f aca="false">SUM(КАССА!B901:B925)</f>
        <v>59350</v>
      </c>
      <c r="J27" s="79" t="n">
        <f aca="false">КАССА!B926</f>
        <v>0</v>
      </c>
      <c r="K27" s="80" t="n">
        <f aca="false">КАССА!B927</f>
        <v>0</v>
      </c>
      <c r="L27" s="81" t="n">
        <f aca="false">B27+D27+E27+F27+G27+H27-I27-J27-K27</f>
        <v>3875</v>
      </c>
      <c r="M27" s="82" t="n">
        <f aca="false">C27-G27+J27</f>
        <v>0</v>
      </c>
      <c r="N27" s="83" t="n">
        <f aca="false">SUM(L27:M27)</f>
        <v>3875</v>
      </c>
    </row>
    <row r="28" customFormat="false" ht="15" hidden="false" customHeight="false" outlineLevel="0" collapsed="false">
      <c r="A28" s="78" t="n">
        <f aca="false">A27+1</f>
        <v>45377</v>
      </c>
      <c r="B28" s="79" t="n">
        <f aca="false">L27</f>
        <v>3875</v>
      </c>
      <c r="C28" s="79" t="n">
        <f aca="false">M27</f>
        <v>0</v>
      </c>
      <c r="D28" s="79" t="n">
        <f aca="false">КАССА!B931</f>
        <v>4500</v>
      </c>
      <c r="E28" s="79" t="n">
        <f aca="false">КАССА!B932</f>
        <v>0</v>
      </c>
      <c r="F28" s="79" t="n">
        <f aca="false">КАССА!B933</f>
        <v>35000</v>
      </c>
      <c r="G28" s="79" t="n">
        <f aca="false">КАССА!B934</f>
        <v>0</v>
      </c>
      <c r="H28" s="79" t="n">
        <f aca="false">SUM(КАССА!B935:B937)</f>
        <v>0</v>
      </c>
      <c r="I28" s="79" t="n">
        <f aca="false">SUM(КАССА!B938:B962)</f>
        <v>39500</v>
      </c>
      <c r="J28" s="79" t="n">
        <f aca="false">КАССА!B963</f>
        <v>0</v>
      </c>
      <c r="K28" s="80" t="n">
        <f aca="false">КАССА!B964</f>
        <v>0</v>
      </c>
      <c r="L28" s="81" t="n">
        <f aca="false">B28+D28+E28+F28+G28+H28-I28-J28-K28</f>
        <v>3875</v>
      </c>
      <c r="M28" s="82" t="n">
        <f aca="false">C28-G28+J28</f>
        <v>0</v>
      </c>
      <c r="N28" s="83" t="n">
        <f aca="false">SUM(L28:M28)</f>
        <v>3875</v>
      </c>
    </row>
    <row r="29" customFormat="false" ht="15" hidden="false" customHeight="false" outlineLevel="0" collapsed="false">
      <c r="A29" s="78" t="n">
        <f aca="false">A28+1</f>
        <v>45378</v>
      </c>
      <c r="B29" s="79" t="n">
        <f aca="false">L28</f>
        <v>3875</v>
      </c>
      <c r="C29" s="79" t="n">
        <f aca="false">M28</f>
        <v>0</v>
      </c>
      <c r="D29" s="79" t="n">
        <f aca="false">КАССА!B968</f>
        <v>0</v>
      </c>
      <c r="E29" s="79" t="n">
        <f aca="false">КАССА!B969</f>
        <v>0</v>
      </c>
      <c r="F29" s="79" t="n">
        <f aca="false">КАССА!B970</f>
        <v>0</v>
      </c>
      <c r="G29" s="79" t="n">
        <f aca="false">КАССА!B971</f>
        <v>0</v>
      </c>
      <c r="H29" s="79" t="n">
        <f aca="false">SUM(КАССА!B972:B974)</f>
        <v>0</v>
      </c>
      <c r="I29" s="79" t="n">
        <f aca="false">SUM(КАССА!B975:B999)</f>
        <v>40000</v>
      </c>
      <c r="J29" s="79" t="n">
        <f aca="false">КАССА!B1000</f>
        <v>0</v>
      </c>
      <c r="K29" s="80" t="n">
        <f aca="false">КАССА!B1001</f>
        <v>0</v>
      </c>
      <c r="L29" s="81" t="n">
        <f aca="false">B29+D29+E29+F29+G29+H29-I29-J29-K29</f>
        <v>-36125</v>
      </c>
      <c r="M29" s="82" t="n">
        <f aca="false">C29-G29+J29</f>
        <v>0</v>
      </c>
      <c r="N29" s="83" t="n">
        <f aca="false">SUM(L29:M29)</f>
        <v>-36125</v>
      </c>
    </row>
    <row r="30" customFormat="false" ht="15" hidden="false" customHeight="false" outlineLevel="0" collapsed="false">
      <c r="A30" s="78" t="n">
        <f aca="false">A29+1</f>
        <v>45379</v>
      </c>
      <c r="B30" s="79" t="n">
        <f aca="false">L29</f>
        <v>-36125</v>
      </c>
      <c r="C30" s="79" t="n">
        <f aca="false">M29</f>
        <v>0</v>
      </c>
      <c r="D30" s="79" t="n">
        <f aca="false">КАССА!B1005</f>
        <v>0</v>
      </c>
      <c r="E30" s="79" t="n">
        <f aca="false">КАССА!B1006</f>
        <v>0</v>
      </c>
      <c r="F30" s="79" t="n">
        <f aca="false">КАССА!B1007</f>
        <v>0</v>
      </c>
      <c r="G30" s="79" t="n">
        <f aca="false">КАССА!B1008</f>
        <v>0</v>
      </c>
      <c r="H30" s="79" t="n">
        <f aca="false">SUM(КАССА!B1009:B1011)</f>
        <v>0</v>
      </c>
      <c r="I30" s="79" t="n">
        <f aca="false">SUM(КАССА!B1012:B1036)</f>
        <v>105000</v>
      </c>
      <c r="J30" s="79" t="n">
        <f aca="false">КАССА!B1037</f>
        <v>0</v>
      </c>
      <c r="K30" s="80" t="n">
        <f aca="false">КАССА!B1038</f>
        <v>0</v>
      </c>
      <c r="L30" s="81" t="n">
        <f aca="false">B30+D30+E30+F30+G30+H30-I30-J30-K30</f>
        <v>-141125</v>
      </c>
      <c r="M30" s="82" t="n">
        <f aca="false">C30-G30+J30</f>
        <v>0</v>
      </c>
      <c r="N30" s="83" t="n">
        <f aca="false">SUM(L30:M30)</f>
        <v>-141125</v>
      </c>
    </row>
    <row r="31" customFormat="false" ht="15" hidden="false" customHeight="false" outlineLevel="0" collapsed="false">
      <c r="A31" s="78" t="n">
        <f aca="false">A30+1</f>
        <v>45380</v>
      </c>
      <c r="B31" s="79" t="n">
        <f aca="false">L30</f>
        <v>-141125</v>
      </c>
      <c r="C31" s="79" t="n">
        <f aca="false">M30</f>
        <v>0</v>
      </c>
      <c r="D31" s="79" t="n">
        <f aca="false">КАССА!B1042</f>
        <v>0</v>
      </c>
      <c r="E31" s="79" t="n">
        <f aca="false">КАССА!B1043</f>
        <v>0</v>
      </c>
      <c r="F31" s="79" t="n">
        <f aca="false">КАССА!B1044</f>
        <v>0</v>
      </c>
      <c r="G31" s="79" t="n">
        <f aca="false">КАССА!B1045</f>
        <v>0</v>
      </c>
      <c r="H31" s="79" t="n">
        <f aca="false">SUM(КАССА!B1046:B1048)</f>
        <v>0</v>
      </c>
      <c r="I31" s="79" t="n">
        <f aca="false">SUM(КАССА!B1049:B1073)</f>
        <v>0</v>
      </c>
      <c r="J31" s="79" t="n">
        <f aca="false">КАССА!B1074</f>
        <v>0</v>
      </c>
      <c r="K31" s="80" t="n">
        <f aca="false">КАССА!B1075</f>
        <v>0</v>
      </c>
      <c r="L31" s="81" t="n">
        <f aca="false">B31+D31+E31+F31+G31+H31-I31-J31-K31</f>
        <v>-141125</v>
      </c>
      <c r="M31" s="82" t="n">
        <f aca="false">C31-G31+J31</f>
        <v>0</v>
      </c>
      <c r="N31" s="83" t="n">
        <f aca="false">SUM(L31:M31)</f>
        <v>-141125</v>
      </c>
    </row>
    <row r="32" customFormat="false" ht="15" hidden="false" customHeight="false" outlineLevel="0" collapsed="false">
      <c r="A32" s="78" t="n">
        <f aca="false">A31+1</f>
        <v>45381</v>
      </c>
      <c r="B32" s="79" t="n">
        <f aca="false">L31</f>
        <v>-141125</v>
      </c>
      <c r="C32" s="79" t="n">
        <f aca="false">M31</f>
        <v>0</v>
      </c>
      <c r="D32" s="79" t="n">
        <f aca="false">КАССА!B1079</f>
        <v>0</v>
      </c>
      <c r="E32" s="79" t="n">
        <f aca="false">КАССА!B1080</f>
        <v>0</v>
      </c>
      <c r="F32" s="79" t="n">
        <f aca="false">КАССА!B1081</f>
        <v>0</v>
      </c>
      <c r="G32" s="79" t="n">
        <f aca="false">КАССА!B1082</f>
        <v>0</v>
      </c>
      <c r="H32" s="79" t="n">
        <f aca="false">SUM(КАССА!B1083:B1085)</f>
        <v>0</v>
      </c>
      <c r="I32" s="79" t="n">
        <f aca="false">SUM(КАССА!B1086:B1110)</f>
        <v>0</v>
      </c>
      <c r="J32" s="79" t="n">
        <f aca="false">КАССА!B1111</f>
        <v>0</v>
      </c>
      <c r="K32" s="80" t="n">
        <f aca="false">КАССА!B1112</f>
        <v>0</v>
      </c>
      <c r="L32" s="81" t="n">
        <f aca="false">B32+D32+E32+F32+G32+H32-I32-J32-K32</f>
        <v>-141125</v>
      </c>
      <c r="M32" s="82" t="n">
        <f aca="false">C32-G32+J32</f>
        <v>0</v>
      </c>
      <c r="N32" s="83" t="n">
        <f aca="false">SUM(L32:M32)</f>
        <v>-141125</v>
      </c>
    </row>
    <row r="33" customFormat="false" ht="15" hidden="false" customHeight="false" outlineLevel="0" collapsed="false">
      <c r="A33" s="78" t="n">
        <f aca="false">A32+1</f>
        <v>45382</v>
      </c>
      <c r="B33" s="79" t="n">
        <f aca="false">L32</f>
        <v>-141125</v>
      </c>
      <c r="C33" s="79" t="n">
        <f aca="false">M32</f>
        <v>0</v>
      </c>
      <c r="D33" s="79" t="n">
        <f aca="false">КАССА!B1116</f>
        <v>0</v>
      </c>
      <c r="E33" s="79" t="n">
        <f aca="false">КАССА!B1117</f>
        <v>0</v>
      </c>
      <c r="F33" s="79" t="n">
        <f aca="false">КАССА!B1118</f>
        <v>0</v>
      </c>
      <c r="G33" s="79" t="n">
        <f aca="false">КАССА!B1119</f>
        <v>0</v>
      </c>
      <c r="H33" s="79" t="n">
        <f aca="false">SUM(КАССА!B1120:B1122)</f>
        <v>0</v>
      </c>
      <c r="I33" s="79" t="n">
        <f aca="false">SUM(КАССА!B1123:B1147)</f>
        <v>0</v>
      </c>
      <c r="J33" s="79" t="n">
        <f aca="false">КАССА!B1148</f>
        <v>0</v>
      </c>
      <c r="K33" s="80" t="n">
        <f aca="false">КАССА!B1149</f>
        <v>0</v>
      </c>
      <c r="L33" s="81" t="n">
        <f aca="false">B33+D33+E33+F33+G33+H33-I33-J33-K33</f>
        <v>-141125</v>
      </c>
      <c r="M33" s="82" t="n">
        <f aca="false">C33-G33+J33</f>
        <v>0</v>
      </c>
      <c r="N33" s="83" t="n">
        <f aca="false">SUM(L33:M33)</f>
        <v>-141125</v>
      </c>
    </row>
    <row r="34" customFormat="false" ht="15.75" hidden="false" customHeight="false" outlineLevel="0" collapsed="false">
      <c r="A34" s="84" t="s">
        <v>305</v>
      </c>
      <c r="B34" s="85"/>
      <c r="C34" s="85"/>
      <c r="D34" s="85" t="n">
        <f aca="false">SUM(D3:D33)</f>
        <v>424480</v>
      </c>
      <c r="E34" s="85" t="n">
        <f aca="false">SUM(E3:E33)</f>
        <v>145100</v>
      </c>
      <c r="F34" s="85" t="n">
        <f aca="false">SUM(F3:F33)</f>
        <v>215000</v>
      </c>
      <c r="G34" s="85" t="n">
        <f aca="false">SUM(G3:G33)</f>
        <v>0</v>
      </c>
      <c r="H34" s="85" t="n">
        <f aca="false">SUM(H3:H33)</f>
        <v>1593330</v>
      </c>
      <c r="I34" s="85" t="n">
        <f aca="false">SUM(I3:I33)</f>
        <v>2526870</v>
      </c>
      <c r="J34" s="85" t="n">
        <f aca="false">SUM(J3:J33)</f>
        <v>0</v>
      </c>
      <c r="K34" s="85" t="n">
        <f aca="false">SUM(K3:K33)</f>
        <v>900</v>
      </c>
      <c r="L34" s="86"/>
      <c r="M34" s="87"/>
      <c r="N34" s="88"/>
    </row>
  </sheetData>
  <sheetProtection sheet="true" password="ccfd" objects="true" scenarios="true"/>
  <mergeCells count="6">
    <mergeCell ref="B1:C1"/>
    <mergeCell ref="D1:F1"/>
    <mergeCell ref="G1:H1"/>
    <mergeCell ref="I1:I2"/>
    <mergeCell ref="J1:K1"/>
    <mergeCell ref="L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2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54" activePane="bottomLeft" state="frozen"/>
      <selection pane="topLeft" activeCell="A1" activeCellId="0" sqref="A1"/>
      <selection pane="bottomLeft" activeCell="C2445" activeCellId="0" sqref="C2445"/>
    </sheetView>
  </sheetViews>
  <sheetFormatPr defaultColWidth="8.5390625" defaultRowHeight="15" zeroHeight="false" outlineLevelRow="0" outlineLevelCol="0"/>
  <cols>
    <col collapsed="false" customWidth="true" hidden="false" outlineLevel="0" max="1" min="1" style="89" width="7.28"/>
    <col collapsed="false" customWidth="true" hidden="false" outlineLevel="0" max="2" min="2" style="90" width="8.14"/>
    <col collapsed="false" customWidth="true" hidden="false" outlineLevel="0" max="3" min="3" style="90" width="32.86"/>
    <col collapsed="false" customWidth="true" hidden="false" outlineLevel="0" max="4" min="4" style="90" width="3"/>
    <col collapsed="false" customWidth="true" hidden="false" outlineLevel="0" max="5" min="5" style="90" width="10.28"/>
    <col collapsed="false" customWidth="true" hidden="false" outlineLevel="0" max="6" min="6" style="90" width="10.43"/>
    <col collapsed="false" customWidth="true" hidden="false" outlineLevel="0" max="7" min="7" style="90" width="94"/>
    <col collapsed="false" customWidth="true" hidden="false" outlineLevel="0" max="8" min="8" style="90" width="7.71"/>
    <col collapsed="false" customWidth="true" hidden="false" outlineLevel="0" max="9" min="9" style="90" width="7.43"/>
    <col collapsed="false" customWidth="true" hidden="false" outlineLevel="0" max="10" min="10" style="90" width="13.71"/>
    <col collapsed="false" customWidth="true" hidden="false" outlineLevel="0" max="11" min="11" style="90" width="9.28"/>
    <col collapsed="false" customWidth="true" hidden="false" outlineLevel="0" max="12" min="12" style="0" width="10"/>
    <col collapsed="false" customWidth="true" hidden="false" outlineLevel="0" max="13" min="13" style="0" width="12.57"/>
  </cols>
  <sheetData>
    <row r="1" customFormat="false" ht="15.75" hidden="false" customHeight="true" outlineLevel="0" collapsed="false">
      <c r="A1" s="91" t="s">
        <v>306</v>
      </c>
      <c r="B1" s="91" t="s">
        <v>0</v>
      </c>
      <c r="C1" s="91" t="s">
        <v>307</v>
      </c>
      <c r="D1" s="91" t="s">
        <v>308</v>
      </c>
      <c r="E1" s="91" t="s">
        <v>309</v>
      </c>
      <c r="F1" s="91" t="s">
        <v>310</v>
      </c>
      <c r="G1" s="91" t="s">
        <v>311</v>
      </c>
      <c r="H1" s="91"/>
      <c r="I1" s="91"/>
      <c r="J1" s="91" t="s">
        <v>3</v>
      </c>
      <c r="K1" s="91"/>
    </row>
    <row r="2" s="101" customFormat="true" ht="10.5" hidden="false" customHeight="true" outlineLevel="0" collapsed="false">
      <c r="A2" s="92" t="s">
        <v>312</v>
      </c>
      <c r="B2" s="93" t="n">
        <v>43839</v>
      </c>
      <c r="C2" s="94" t="s">
        <v>313</v>
      </c>
      <c r="D2" s="95" t="s">
        <v>314</v>
      </c>
      <c r="E2" s="96"/>
      <c r="F2" s="97" t="n">
        <v>3500</v>
      </c>
      <c r="G2" s="98" t="s">
        <v>315</v>
      </c>
      <c r="H2" s="99"/>
      <c r="I2" s="100"/>
      <c r="J2" s="94"/>
      <c r="K2" s="94"/>
    </row>
    <row r="3" s="101" customFormat="true" ht="10.5" hidden="false" customHeight="true" outlineLevel="0" collapsed="false">
      <c r="A3" s="92" t="s">
        <v>312</v>
      </c>
      <c r="B3" s="93" t="n">
        <v>43839</v>
      </c>
      <c r="C3" s="94" t="s">
        <v>316</v>
      </c>
      <c r="D3" s="95" t="s">
        <v>314</v>
      </c>
      <c r="E3" s="96"/>
      <c r="F3" s="97" t="n">
        <v>38400</v>
      </c>
      <c r="G3" s="98" t="s">
        <v>317</v>
      </c>
      <c r="H3" s="99"/>
      <c r="I3" s="100"/>
      <c r="J3" s="94"/>
      <c r="K3" s="94"/>
    </row>
    <row r="4" s="101" customFormat="true" ht="10.5" hidden="true" customHeight="true" outlineLevel="0" collapsed="false">
      <c r="A4" s="102" t="s">
        <v>312</v>
      </c>
      <c r="B4" s="93" t="n">
        <v>43839</v>
      </c>
      <c r="C4" s="94" t="s">
        <v>318</v>
      </c>
      <c r="D4" s="95" t="s">
        <v>319</v>
      </c>
      <c r="E4" s="103" t="n">
        <v>903.209999999999</v>
      </c>
      <c r="F4" s="104" t="n">
        <v>53130</v>
      </c>
      <c r="G4" s="100" t="s">
        <v>320</v>
      </c>
      <c r="H4" s="99" t="n">
        <v>53130</v>
      </c>
      <c r="I4" s="100" t="n">
        <v>903.209999999999</v>
      </c>
      <c r="J4" s="94"/>
      <c r="K4" s="105"/>
    </row>
    <row r="5" s="101" customFormat="true" ht="10.5" hidden="true" customHeight="true" outlineLevel="0" collapsed="false">
      <c r="A5" s="102" t="s">
        <v>312</v>
      </c>
      <c r="B5" s="93" t="n">
        <v>43840</v>
      </c>
      <c r="C5" s="94" t="s">
        <v>321</v>
      </c>
      <c r="D5" s="95" t="s">
        <v>322</v>
      </c>
      <c r="E5" s="97" t="n">
        <v>125</v>
      </c>
      <c r="F5" s="106"/>
      <c r="G5" s="100" t="s">
        <v>323</v>
      </c>
      <c r="H5" s="107"/>
      <c r="I5" s="100"/>
      <c r="J5" s="94"/>
      <c r="K5" s="108"/>
    </row>
    <row r="6" s="101" customFormat="true" ht="10.5" hidden="true" customHeight="true" outlineLevel="0" collapsed="false">
      <c r="A6" s="102" t="s">
        <v>312</v>
      </c>
      <c r="B6" s="93" t="n">
        <v>43840</v>
      </c>
      <c r="C6" s="94" t="s">
        <v>324</v>
      </c>
      <c r="D6" s="95" t="s">
        <v>322</v>
      </c>
      <c r="E6" s="109" t="n">
        <v>2725</v>
      </c>
      <c r="F6" s="106"/>
      <c r="G6" s="98" t="s">
        <v>325</v>
      </c>
      <c r="H6" s="99"/>
      <c r="I6" s="110"/>
      <c r="J6" s="94"/>
      <c r="K6" s="94"/>
    </row>
    <row r="7" s="101" customFormat="true" ht="10.5" hidden="true" customHeight="true" outlineLevel="0" collapsed="false">
      <c r="A7" s="92" t="s">
        <v>312</v>
      </c>
      <c r="B7" s="93" t="n">
        <v>43840</v>
      </c>
      <c r="C7" s="94" t="s">
        <v>326</v>
      </c>
      <c r="D7" s="95" t="s">
        <v>322</v>
      </c>
      <c r="E7" s="111" t="n">
        <v>10000</v>
      </c>
      <c r="F7" s="96"/>
      <c r="G7" s="98" t="s">
        <v>327</v>
      </c>
      <c r="H7" s="99"/>
      <c r="I7" s="100"/>
      <c r="J7" s="94"/>
      <c r="K7" s="94"/>
    </row>
    <row r="8" s="101" customFormat="true" ht="10.5" hidden="true" customHeight="true" outlineLevel="0" collapsed="false">
      <c r="A8" s="102" t="s">
        <v>312</v>
      </c>
      <c r="B8" s="93" t="n">
        <v>43840</v>
      </c>
      <c r="C8" s="94" t="s">
        <v>328</v>
      </c>
      <c r="D8" s="95" t="s">
        <v>322</v>
      </c>
      <c r="E8" s="109" t="n">
        <v>20633.67</v>
      </c>
      <c r="F8" s="96"/>
      <c r="G8" s="98" t="s">
        <v>329</v>
      </c>
      <c r="H8" s="99"/>
      <c r="I8" s="110"/>
      <c r="J8" s="94"/>
      <c r="K8" s="94"/>
    </row>
    <row r="9" s="101" customFormat="true" ht="10.5" hidden="true" customHeight="true" outlineLevel="0" collapsed="false">
      <c r="A9" s="92" t="s">
        <v>312</v>
      </c>
      <c r="B9" s="93" t="n">
        <v>43840</v>
      </c>
      <c r="C9" s="94" t="s">
        <v>330</v>
      </c>
      <c r="D9" s="95" t="s">
        <v>322</v>
      </c>
      <c r="E9" s="112" t="n">
        <v>25000</v>
      </c>
      <c r="F9" s="96"/>
      <c r="G9" s="98" t="s">
        <v>331</v>
      </c>
      <c r="H9" s="99"/>
      <c r="I9" s="100"/>
      <c r="J9" s="94"/>
      <c r="K9" s="94"/>
    </row>
    <row r="10" s="101" customFormat="true" ht="10.5" hidden="true" customHeight="true" outlineLevel="0" collapsed="false">
      <c r="A10" s="102" t="s">
        <v>312</v>
      </c>
      <c r="B10" s="93" t="n">
        <v>43840</v>
      </c>
      <c r="C10" s="94" t="s">
        <v>332</v>
      </c>
      <c r="D10" s="95" t="s">
        <v>322</v>
      </c>
      <c r="E10" s="113" t="n">
        <v>52000</v>
      </c>
      <c r="F10" s="96"/>
      <c r="G10" s="98" t="s">
        <v>333</v>
      </c>
      <c r="H10" s="99"/>
      <c r="I10" s="114"/>
      <c r="J10" s="94"/>
      <c r="K10" s="94"/>
    </row>
    <row r="11" s="101" customFormat="true" ht="10.5" hidden="false" customHeight="true" outlineLevel="0" collapsed="false">
      <c r="A11" s="92" t="s">
        <v>312</v>
      </c>
      <c r="B11" s="93" t="n">
        <v>43840</v>
      </c>
      <c r="C11" s="94" t="s">
        <v>334</v>
      </c>
      <c r="D11" s="95" t="s">
        <v>314</v>
      </c>
      <c r="E11" s="106"/>
      <c r="F11" s="97" t="n">
        <v>20900</v>
      </c>
      <c r="G11" s="98" t="s">
        <v>335</v>
      </c>
      <c r="H11" s="99"/>
      <c r="I11" s="100"/>
      <c r="J11" s="94"/>
      <c r="K11" s="94"/>
    </row>
    <row r="12" s="101" customFormat="true" ht="10.5" hidden="false" customHeight="true" outlineLevel="0" collapsed="false">
      <c r="A12" s="92" t="s">
        <v>312</v>
      </c>
      <c r="B12" s="93" t="n">
        <v>43840</v>
      </c>
      <c r="C12" s="94" t="s">
        <v>334</v>
      </c>
      <c r="D12" s="95" t="s">
        <v>314</v>
      </c>
      <c r="E12" s="106"/>
      <c r="F12" s="97" t="n">
        <v>20900</v>
      </c>
      <c r="G12" s="98" t="s">
        <v>336</v>
      </c>
      <c r="H12" s="99"/>
      <c r="I12" s="100"/>
      <c r="J12" s="94"/>
      <c r="K12" s="94"/>
    </row>
    <row r="13" s="101" customFormat="true" ht="10.5" hidden="true" customHeight="true" outlineLevel="0" collapsed="false">
      <c r="A13" s="92" t="s">
        <v>312</v>
      </c>
      <c r="B13" s="93" t="n">
        <v>43840</v>
      </c>
      <c r="C13" s="94" t="s">
        <v>337</v>
      </c>
      <c r="D13" s="95" t="s">
        <v>314</v>
      </c>
      <c r="E13" s="106"/>
      <c r="F13" s="115" t="n">
        <v>100000</v>
      </c>
      <c r="G13" s="98" t="s">
        <v>338</v>
      </c>
      <c r="H13" s="99"/>
      <c r="I13" s="116"/>
      <c r="J13" s="94"/>
      <c r="K13" s="94"/>
    </row>
    <row r="14" s="101" customFormat="true" ht="10.5" hidden="true" customHeight="true" outlineLevel="0" collapsed="false">
      <c r="A14" s="102" t="s">
        <v>312</v>
      </c>
      <c r="B14" s="93" t="n">
        <v>43843</v>
      </c>
      <c r="C14" s="94" t="s">
        <v>321</v>
      </c>
      <c r="D14" s="95" t="s">
        <v>322</v>
      </c>
      <c r="E14" s="97" t="n">
        <v>75</v>
      </c>
      <c r="F14" s="106"/>
      <c r="G14" s="100" t="s">
        <v>339</v>
      </c>
      <c r="H14" s="107"/>
      <c r="I14" s="100"/>
      <c r="J14" s="94"/>
      <c r="K14" s="108"/>
    </row>
    <row r="15" s="101" customFormat="true" ht="10.5" hidden="true" customHeight="true" outlineLevel="0" collapsed="false">
      <c r="A15" s="102" t="s">
        <v>312</v>
      </c>
      <c r="B15" s="93" t="n">
        <v>43843</v>
      </c>
      <c r="C15" s="94" t="s">
        <v>340</v>
      </c>
      <c r="D15" s="95" t="s">
        <v>322</v>
      </c>
      <c r="E15" s="97" t="n">
        <v>250</v>
      </c>
      <c r="F15" s="96"/>
      <c r="G15" s="98" t="s">
        <v>341</v>
      </c>
      <c r="H15" s="107"/>
      <c r="I15" s="100"/>
      <c r="J15" s="94"/>
      <c r="K15" s="117"/>
    </row>
    <row r="16" s="101" customFormat="true" ht="10.5" hidden="true" customHeight="true" outlineLevel="0" collapsed="false">
      <c r="A16" s="102" t="s">
        <v>312</v>
      </c>
      <c r="B16" s="93" t="n">
        <v>43843</v>
      </c>
      <c r="C16" s="94" t="s">
        <v>342</v>
      </c>
      <c r="D16" s="95" t="s">
        <v>322</v>
      </c>
      <c r="E16" s="118" t="n">
        <v>5754.72</v>
      </c>
      <c r="F16" s="96"/>
      <c r="G16" s="98" t="s">
        <v>343</v>
      </c>
      <c r="H16" s="119"/>
      <c r="I16" s="120"/>
      <c r="J16" s="94"/>
      <c r="K16" s="94"/>
    </row>
    <row r="17" s="101" customFormat="true" ht="10.5" hidden="true" customHeight="true" outlineLevel="0" collapsed="false">
      <c r="A17" s="102" t="s">
        <v>312</v>
      </c>
      <c r="B17" s="93" t="n">
        <v>43843</v>
      </c>
      <c r="C17" s="94" t="s">
        <v>330</v>
      </c>
      <c r="D17" s="95" t="s">
        <v>322</v>
      </c>
      <c r="E17" s="118" t="n">
        <v>25000</v>
      </c>
      <c r="F17" s="96"/>
      <c r="G17" s="98" t="s">
        <v>331</v>
      </c>
      <c r="H17" s="119"/>
      <c r="I17" s="120"/>
      <c r="J17" s="94"/>
      <c r="K17" s="94"/>
    </row>
    <row r="18" s="101" customFormat="true" ht="10.5" hidden="true" customHeight="true" outlineLevel="0" collapsed="false">
      <c r="A18" s="92" t="s">
        <v>312</v>
      </c>
      <c r="B18" s="93" t="n">
        <v>43843</v>
      </c>
      <c r="C18" s="94" t="s">
        <v>344</v>
      </c>
      <c r="D18" s="95" t="s">
        <v>322</v>
      </c>
      <c r="E18" s="115" t="n">
        <v>50000</v>
      </c>
      <c r="F18" s="96"/>
      <c r="G18" s="98" t="s">
        <v>345</v>
      </c>
      <c r="H18" s="121"/>
      <c r="I18" s="100"/>
      <c r="J18" s="94"/>
      <c r="K18" s="94"/>
    </row>
    <row r="19" s="101" customFormat="true" ht="10.5" hidden="false" customHeight="true" outlineLevel="0" collapsed="false">
      <c r="A19" s="92" t="s">
        <v>312</v>
      </c>
      <c r="B19" s="93" t="n">
        <v>43843</v>
      </c>
      <c r="C19" s="94" t="s">
        <v>346</v>
      </c>
      <c r="D19" s="95" t="s">
        <v>314</v>
      </c>
      <c r="E19" s="106"/>
      <c r="F19" s="97" t="n">
        <v>5000</v>
      </c>
      <c r="G19" s="98" t="s">
        <v>347</v>
      </c>
      <c r="H19" s="99"/>
      <c r="I19" s="100"/>
      <c r="J19" s="94"/>
      <c r="K19" s="94"/>
    </row>
    <row r="20" s="101" customFormat="true" ht="10.5" hidden="false" customHeight="true" outlineLevel="0" collapsed="false">
      <c r="A20" s="92" t="s">
        <v>312</v>
      </c>
      <c r="B20" s="93" t="n">
        <v>43843</v>
      </c>
      <c r="C20" s="94" t="s">
        <v>348</v>
      </c>
      <c r="D20" s="95" t="s">
        <v>314</v>
      </c>
      <c r="E20" s="106"/>
      <c r="F20" s="97" t="n">
        <v>5000</v>
      </c>
      <c r="G20" s="98" t="s">
        <v>349</v>
      </c>
      <c r="H20" s="99"/>
      <c r="I20" s="100"/>
      <c r="J20" s="94"/>
      <c r="K20" s="94"/>
    </row>
    <row r="21" s="101" customFormat="true" ht="10.5" hidden="true" customHeight="true" outlineLevel="0" collapsed="false">
      <c r="A21" s="102" t="s">
        <v>312</v>
      </c>
      <c r="B21" s="93" t="n">
        <v>43843</v>
      </c>
      <c r="C21" s="94" t="s">
        <v>318</v>
      </c>
      <c r="D21" s="95" t="s">
        <v>319</v>
      </c>
      <c r="E21" s="103" t="n">
        <v>119</v>
      </c>
      <c r="F21" s="122" t="n">
        <v>7000</v>
      </c>
      <c r="G21" s="100" t="s">
        <v>350</v>
      </c>
      <c r="H21" s="99" t="n">
        <v>7000</v>
      </c>
      <c r="I21" s="123" t="n">
        <v>119</v>
      </c>
      <c r="J21" s="94"/>
      <c r="K21" s="105"/>
    </row>
    <row r="22" s="101" customFormat="true" ht="10.5" hidden="false" customHeight="true" outlineLevel="0" collapsed="false">
      <c r="A22" s="92" t="s">
        <v>312</v>
      </c>
      <c r="B22" s="93" t="n">
        <v>43843</v>
      </c>
      <c r="C22" s="94" t="s">
        <v>351</v>
      </c>
      <c r="D22" s="95" t="s">
        <v>314</v>
      </c>
      <c r="E22" s="96"/>
      <c r="F22" s="97" t="n">
        <v>22475.86</v>
      </c>
      <c r="G22" s="98" t="s">
        <v>352</v>
      </c>
      <c r="H22" s="99"/>
      <c r="I22" s="123"/>
      <c r="J22" s="94"/>
      <c r="K22" s="94"/>
    </row>
    <row r="23" s="101" customFormat="true" ht="10.5" hidden="true" customHeight="true" outlineLevel="0" collapsed="false">
      <c r="A23" s="92" t="s">
        <v>312</v>
      </c>
      <c r="B23" s="93" t="n">
        <v>43843</v>
      </c>
      <c r="C23" s="94" t="s">
        <v>353</v>
      </c>
      <c r="D23" s="95" t="s">
        <v>314</v>
      </c>
      <c r="E23" s="96"/>
      <c r="F23" s="112" t="n">
        <v>25000</v>
      </c>
      <c r="G23" s="98" t="s">
        <v>354</v>
      </c>
      <c r="H23" s="99"/>
      <c r="I23" s="124"/>
      <c r="J23" s="94"/>
      <c r="K23" s="94"/>
    </row>
    <row r="24" s="101" customFormat="true" ht="10.5" hidden="true" customHeight="true" outlineLevel="0" collapsed="false">
      <c r="A24" s="102" t="s">
        <v>312</v>
      </c>
      <c r="B24" s="93" t="n">
        <v>43844</v>
      </c>
      <c r="C24" s="94" t="s">
        <v>321</v>
      </c>
      <c r="D24" s="95" t="s">
        <v>322</v>
      </c>
      <c r="E24" s="97" t="n">
        <v>50</v>
      </c>
      <c r="F24" s="106"/>
      <c r="G24" s="100" t="s">
        <v>355</v>
      </c>
      <c r="H24" s="107"/>
      <c r="I24" s="123"/>
      <c r="J24" s="94"/>
      <c r="K24" s="108"/>
    </row>
    <row r="25" s="101" customFormat="true" ht="10.5" hidden="true" customHeight="true" outlineLevel="0" collapsed="false">
      <c r="A25" s="102" t="s">
        <v>312</v>
      </c>
      <c r="B25" s="93" t="n">
        <v>43844</v>
      </c>
      <c r="C25" s="94" t="s">
        <v>340</v>
      </c>
      <c r="D25" s="95" t="s">
        <v>322</v>
      </c>
      <c r="E25" s="97" t="n">
        <v>100</v>
      </c>
      <c r="F25" s="106"/>
      <c r="G25" s="98" t="s">
        <v>341</v>
      </c>
      <c r="H25" s="107"/>
      <c r="I25" s="123"/>
      <c r="J25" s="94"/>
      <c r="K25" s="117"/>
    </row>
    <row r="26" s="101" customFormat="true" ht="10.5" hidden="true" customHeight="true" outlineLevel="0" collapsed="false">
      <c r="A26" s="102" t="s">
        <v>312</v>
      </c>
      <c r="B26" s="93" t="n">
        <v>43844</v>
      </c>
      <c r="C26" s="94" t="s">
        <v>340</v>
      </c>
      <c r="D26" s="95" t="s">
        <v>322</v>
      </c>
      <c r="E26" s="97" t="n">
        <v>145</v>
      </c>
      <c r="F26" s="106"/>
      <c r="G26" s="98" t="s">
        <v>341</v>
      </c>
      <c r="H26" s="107"/>
      <c r="I26" s="123"/>
      <c r="J26" s="94"/>
      <c r="K26" s="117"/>
    </row>
    <row r="27" s="101" customFormat="true" ht="10.5" hidden="true" customHeight="true" outlineLevel="0" collapsed="false">
      <c r="A27" s="92" t="s">
        <v>312</v>
      </c>
      <c r="B27" s="93" t="n">
        <v>43844</v>
      </c>
      <c r="C27" s="94" t="s">
        <v>344</v>
      </c>
      <c r="D27" s="95" t="s">
        <v>322</v>
      </c>
      <c r="E27" s="115" t="n">
        <v>10000</v>
      </c>
      <c r="F27" s="125"/>
      <c r="G27" s="98" t="s">
        <v>345</v>
      </c>
      <c r="H27" s="121"/>
      <c r="I27" s="123"/>
      <c r="J27" s="94"/>
      <c r="K27" s="94"/>
    </row>
    <row r="28" s="101" customFormat="true" ht="10.5" hidden="true" customHeight="true" outlineLevel="0" collapsed="false">
      <c r="A28" s="92" t="s">
        <v>312</v>
      </c>
      <c r="B28" s="93" t="n">
        <v>43844</v>
      </c>
      <c r="C28" s="94" t="s">
        <v>344</v>
      </c>
      <c r="D28" s="95" t="s">
        <v>322</v>
      </c>
      <c r="E28" s="115" t="n">
        <v>29000</v>
      </c>
      <c r="F28" s="106"/>
      <c r="G28" s="98" t="s">
        <v>345</v>
      </c>
      <c r="H28" s="121"/>
      <c r="I28" s="123"/>
      <c r="J28" s="94"/>
      <c r="K28" s="94"/>
    </row>
    <row r="29" s="101" customFormat="true" ht="10.5" hidden="true" customHeight="true" outlineLevel="0" collapsed="false">
      <c r="A29" s="102" t="s">
        <v>312</v>
      </c>
      <c r="B29" s="93" t="n">
        <v>43844</v>
      </c>
      <c r="C29" s="94" t="s">
        <v>356</v>
      </c>
      <c r="D29" s="95" t="s">
        <v>322</v>
      </c>
      <c r="E29" s="126" t="n">
        <v>100249.4</v>
      </c>
      <c r="F29" s="106"/>
      <c r="G29" s="98" t="s">
        <v>357</v>
      </c>
      <c r="H29" s="99"/>
      <c r="I29" s="127"/>
      <c r="J29" s="94"/>
      <c r="K29" s="94"/>
    </row>
    <row r="30" s="101" customFormat="true" ht="10.5" hidden="true" customHeight="true" outlineLevel="0" collapsed="false">
      <c r="A30" s="102" t="s">
        <v>312</v>
      </c>
      <c r="B30" s="93" t="n">
        <v>43844</v>
      </c>
      <c r="C30" s="94" t="s">
        <v>318</v>
      </c>
      <c r="D30" s="95" t="s">
        <v>319</v>
      </c>
      <c r="E30" s="103" t="n">
        <v>17</v>
      </c>
      <c r="F30" s="122" t="n">
        <v>1000</v>
      </c>
      <c r="G30" s="100" t="s">
        <v>358</v>
      </c>
      <c r="H30" s="99" t="n">
        <v>1000</v>
      </c>
      <c r="I30" s="123" t="n">
        <v>17</v>
      </c>
      <c r="J30" s="94"/>
      <c r="K30" s="105"/>
    </row>
    <row r="31" s="101" customFormat="true" ht="10.5" hidden="false" customHeight="true" outlineLevel="0" collapsed="false">
      <c r="A31" s="92" t="s">
        <v>312</v>
      </c>
      <c r="B31" s="93" t="n">
        <v>43844</v>
      </c>
      <c r="C31" s="94" t="s">
        <v>359</v>
      </c>
      <c r="D31" s="95" t="s">
        <v>314</v>
      </c>
      <c r="E31" s="106"/>
      <c r="F31" s="97" t="n">
        <v>2950</v>
      </c>
      <c r="G31" s="98" t="s">
        <v>360</v>
      </c>
      <c r="H31" s="99"/>
      <c r="I31" s="123"/>
      <c r="J31" s="94"/>
      <c r="K31" s="94"/>
    </row>
    <row r="32" s="101" customFormat="true" ht="10.5" hidden="false" customHeight="true" outlineLevel="0" collapsed="false">
      <c r="A32" s="92" t="s">
        <v>312</v>
      </c>
      <c r="B32" s="93" t="n">
        <v>43844</v>
      </c>
      <c r="C32" s="94" t="s">
        <v>361</v>
      </c>
      <c r="D32" s="95" t="s">
        <v>314</v>
      </c>
      <c r="E32" s="106"/>
      <c r="F32" s="128" t="n">
        <v>4060</v>
      </c>
      <c r="G32" s="98" t="s">
        <v>362</v>
      </c>
      <c r="H32" s="99"/>
      <c r="I32" s="123"/>
      <c r="J32" s="94"/>
      <c r="K32" s="94"/>
    </row>
    <row r="33" s="101" customFormat="true" ht="10.5" hidden="false" customHeight="true" outlineLevel="0" collapsed="false">
      <c r="A33" s="92" t="s">
        <v>312</v>
      </c>
      <c r="B33" s="93" t="n">
        <v>43844</v>
      </c>
      <c r="C33" s="94" t="s">
        <v>363</v>
      </c>
      <c r="D33" s="95" t="s">
        <v>314</v>
      </c>
      <c r="E33" s="106"/>
      <c r="F33" s="97" t="n">
        <v>7100</v>
      </c>
      <c r="G33" s="98" t="s">
        <v>364</v>
      </c>
      <c r="H33" s="99"/>
      <c r="I33" s="123"/>
      <c r="J33" s="94"/>
      <c r="K33" s="94"/>
    </row>
    <row r="34" s="101" customFormat="true" ht="10.5" hidden="false" customHeight="true" outlineLevel="0" collapsed="false">
      <c r="A34" s="92" t="s">
        <v>312</v>
      </c>
      <c r="B34" s="93" t="n">
        <v>43844</v>
      </c>
      <c r="C34" s="94" t="s">
        <v>365</v>
      </c>
      <c r="D34" s="95" t="s">
        <v>314</v>
      </c>
      <c r="E34" s="106"/>
      <c r="F34" s="128" t="n">
        <v>10800</v>
      </c>
      <c r="G34" s="98" t="s">
        <v>366</v>
      </c>
      <c r="H34" s="99"/>
      <c r="I34" s="123"/>
      <c r="J34" s="94"/>
      <c r="K34" s="94"/>
    </row>
    <row r="35" s="101" customFormat="true" ht="10.5" hidden="true" customHeight="true" outlineLevel="0" collapsed="false">
      <c r="A35" s="102" t="s">
        <v>312</v>
      </c>
      <c r="B35" s="93" t="n">
        <v>43845</v>
      </c>
      <c r="C35" s="94" t="s">
        <v>321</v>
      </c>
      <c r="D35" s="95" t="s">
        <v>322</v>
      </c>
      <c r="E35" s="97" t="n">
        <v>25</v>
      </c>
      <c r="F35" s="96"/>
      <c r="G35" s="100" t="s">
        <v>367</v>
      </c>
      <c r="H35" s="107"/>
      <c r="I35" s="123"/>
      <c r="J35" s="94"/>
      <c r="K35" s="108"/>
    </row>
    <row r="36" s="101" customFormat="true" ht="10.5" hidden="false" customHeight="true" outlineLevel="0" collapsed="false">
      <c r="A36" s="92" t="s">
        <v>312</v>
      </c>
      <c r="B36" s="93" t="n">
        <v>43845</v>
      </c>
      <c r="C36" s="94" t="s">
        <v>368</v>
      </c>
      <c r="D36" s="95" t="s">
        <v>314</v>
      </c>
      <c r="E36" s="96"/>
      <c r="F36" s="128" t="n">
        <v>1600</v>
      </c>
      <c r="G36" s="98" t="s">
        <v>369</v>
      </c>
      <c r="H36" s="99"/>
      <c r="I36" s="123"/>
      <c r="J36" s="94"/>
      <c r="K36" s="94"/>
    </row>
    <row r="37" s="101" customFormat="true" ht="10.5" hidden="false" customHeight="true" outlineLevel="0" collapsed="false">
      <c r="A37" s="92" t="s">
        <v>312</v>
      </c>
      <c r="B37" s="93" t="n">
        <v>43845</v>
      </c>
      <c r="C37" s="94" t="s">
        <v>316</v>
      </c>
      <c r="D37" s="95" t="s">
        <v>314</v>
      </c>
      <c r="E37" s="96"/>
      <c r="F37" s="97" t="n">
        <v>5500</v>
      </c>
      <c r="G37" s="98" t="s">
        <v>370</v>
      </c>
      <c r="H37" s="99"/>
      <c r="I37" s="123"/>
      <c r="J37" s="94"/>
      <c r="K37" s="94"/>
    </row>
    <row r="38" s="101" customFormat="true" ht="10.5" hidden="false" customHeight="true" outlineLevel="0" collapsed="false">
      <c r="A38" s="92" t="s">
        <v>312</v>
      </c>
      <c r="B38" s="93" t="n">
        <v>43845</v>
      </c>
      <c r="C38" s="94" t="s">
        <v>316</v>
      </c>
      <c r="D38" s="95" t="s">
        <v>314</v>
      </c>
      <c r="E38" s="106"/>
      <c r="F38" s="128" t="n">
        <v>6500</v>
      </c>
      <c r="G38" s="98" t="s">
        <v>371</v>
      </c>
      <c r="H38" s="99"/>
      <c r="I38" s="123"/>
      <c r="J38" s="94"/>
      <c r="K38" s="94"/>
    </row>
    <row r="39" s="101" customFormat="true" ht="10.5" hidden="false" customHeight="true" outlineLevel="0" collapsed="false">
      <c r="A39" s="92" t="s">
        <v>312</v>
      </c>
      <c r="B39" s="93" t="n">
        <v>43845</v>
      </c>
      <c r="C39" s="94" t="s">
        <v>372</v>
      </c>
      <c r="D39" s="95" t="s">
        <v>314</v>
      </c>
      <c r="E39" s="106"/>
      <c r="F39" s="97" t="n">
        <v>6700</v>
      </c>
      <c r="G39" s="98" t="s">
        <v>373</v>
      </c>
      <c r="H39" s="99"/>
      <c r="I39" s="123"/>
      <c r="J39" s="94"/>
      <c r="K39" s="94"/>
    </row>
    <row r="40" s="101" customFormat="true" ht="10.5" hidden="false" customHeight="true" outlineLevel="0" collapsed="false">
      <c r="A40" s="92" t="s">
        <v>312</v>
      </c>
      <c r="B40" s="93" t="n">
        <v>43845</v>
      </c>
      <c r="C40" s="94" t="s">
        <v>374</v>
      </c>
      <c r="D40" s="95" t="s">
        <v>314</v>
      </c>
      <c r="E40" s="106"/>
      <c r="F40" s="97" t="n">
        <v>17000</v>
      </c>
      <c r="G40" s="98" t="s">
        <v>375</v>
      </c>
      <c r="H40" s="99"/>
      <c r="I40" s="123"/>
      <c r="J40" s="94"/>
      <c r="K40" s="94"/>
    </row>
    <row r="41" s="101" customFormat="true" ht="10.5" hidden="false" customHeight="true" outlineLevel="0" collapsed="false">
      <c r="A41" s="92" t="s">
        <v>312</v>
      </c>
      <c r="B41" s="93" t="n">
        <v>43845</v>
      </c>
      <c r="C41" s="94" t="s">
        <v>376</v>
      </c>
      <c r="D41" s="95" t="s">
        <v>314</v>
      </c>
      <c r="E41" s="106"/>
      <c r="F41" s="97" t="n">
        <v>52100</v>
      </c>
      <c r="G41" s="98" t="s">
        <v>377</v>
      </c>
      <c r="H41" s="99"/>
      <c r="I41" s="123"/>
      <c r="J41" s="94"/>
      <c r="K41" s="94"/>
    </row>
    <row r="42" s="101" customFormat="true" ht="10.5" hidden="true" customHeight="true" outlineLevel="0" collapsed="false">
      <c r="A42" s="102" t="s">
        <v>312</v>
      </c>
      <c r="B42" s="93" t="n">
        <v>43846</v>
      </c>
      <c r="C42" s="94" t="s">
        <v>321</v>
      </c>
      <c r="D42" s="95" t="s">
        <v>322</v>
      </c>
      <c r="E42" s="97" t="n">
        <v>75</v>
      </c>
      <c r="F42" s="125"/>
      <c r="G42" s="100" t="s">
        <v>378</v>
      </c>
      <c r="H42" s="107"/>
      <c r="I42" s="123"/>
      <c r="J42" s="94"/>
      <c r="K42" s="108"/>
    </row>
    <row r="43" s="101" customFormat="true" ht="10.5" hidden="true" customHeight="true" outlineLevel="0" collapsed="false">
      <c r="A43" s="102" t="s">
        <v>312</v>
      </c>
      <c r="B43" s="93" t="n">
        <v>43846</v>
      </c>
      <c r="C43" s="94" t="s">
        <v>318</v>
      </c>
      <c r="D43" s="95" t="s">
        <v>322</v>
      </c>
      <c r="E43" s="97" t="n">
        <v>300</v>
      </c>
      <c r="F43" s="96"/>
      <c r="G43" s="98" t="s">
        <v>379</v>
      </c>
      <c r="H43" s="107"/>
      <c r="I43" s="123"/>
      <c r="J43" s="94"/>
      <c r="K43" s="94"/>
    </row>
    <row r="44" s="101" customFormat="true" ht="10.5" hidden="true" customHeight="true" outlineLevel="0" collapsed="false">
      <c r="A44" s="102" t="s">
        <v>312</v>
      </c>
      <c r="B44" s="93" t="n">
        <v>43846</v>
      </c>
      <c r="C44" s="94" t="s">
        <v>380</v>
      </c>
      <c r="D44" s="95" t="s">
        <v>322</v>
      </c>
      <c r="E44" s="113" t="n">
        <v>26828.78</v>
      </c>
      <c r="F44" s="96"/>
      <c r="G44" s="98" t="s">
        <v>381</v>
      </c>
      <c r="H44" s="99"/>
      <c r="I44" s="129"/>
      <c r="J44" s="94"/>
      <c r="K44" s="94"/>
    </row>
    <row r="45" s="101" customFormat="true" ht="10.5" hidden="true" customHeight="true" outlineLevel="0" collapsed="false">
      <c r="A45" s="92" t="s">
        <v>312</v>
      </c>
      <c r="B45" s="93" t="n">
        <v>43846</v>
      </c>
      <c r="C45" s="94" t="s">
        <v>318</v>
      </c>
      <c r="D45" s="95" t="s">
        <v>322</v>
      </c>
      <c r="E45" s="115" t="n">
        <v>75000</v>
      </c>
      <c r="F45" s="96"/>
      <c r="G45" s="98" t="s">
        <v>382</v>
      </c>
      <c r="H45" s="121"/>
      <c r="I45" s="123"/>
      <c r="J45" s="94"/>
      <c r="K45" s="94"/>
    </row>
    <row r="46" s="101" customFormat="true" ht="10.5" hidden="true" customHeight="true" outlineLevel="0" collapsed="false">
      <c r="A46" s="102" t="s">
        <v>312</v>
      </c>
      <c r="B46" s="93" t="n">
        <v>43846</v>
      </c>
      <c r="C46" s="94" t="s">
        <v>318</v>
      </c>
      <c r="D46" s="95" t="s">
        <v>319</v>
      </c>
      <c r="E46" s="103" t="n">
        <v>146.030000000001</v>
      </c>
      <c r="F46" s="122" t="n">
        <v>8590</v>
      </c>
      <c r="G46" s="100" t="s">
        <v>383</v>
      </c>
      <c r="H46" s="99" t="n">
        <v>8590</v>
      </c>
      <c r="I46" s="123" t="n">
        <v>146.030000000001</v>
      </c>
      <c r="J46" s="94"/>
      <c r="K46" s="105"/>
    </row>
    <row r="47" s="101" customFormat="true" ht="10.5" hidden="false" customHeight="true" outlineLevel="0" collapsed="false">
      <c r="A47" s="92" t="s">
        <v>312</v>
      </c>
      <c r="B47" s="93" t="n">
        <v>43847</v>
      </c>
      <c r="C47" s="94" t="s">
        <v>384</v>
      </c>
      <c r="D47" s="95" t="s">
        <v>314</v>
      </c>
      <c r="E47" s="106"/>
      <c r="F47" s="97" t="n">
        <v>2300</v>
      </c>
      <c r="G47" s="98" t="s">
        <v>385</v>
      </c>
      <c r="H47" s="99"/>
      <c r="I47" s="123"/>
      <c r="J47" s="94"/>
      <c r="K47" s="94"/>
    </row>
    <row r="48" s="101" customFormat="true" ht="10.5" hidden="false" customHeight="true" outlineLevel="0" collapsed="false">
      <c r="A48" s="92" t="s">
        <v>312</v>
      </c>
      <c r="B48" s="93" t="n">
        <v>43847</v>
      </c>
      <c r="C48" s="94" t="s">
        <v>386</v>
      </c>
      <c r="D48" s="95" t="s">
        <v>314</v>
      </c>
      <c r="E48" s="106"/>
      <c r="F48" s="128" t="n">
        <v>8500</v>
      </c>
      <c r="G48" s="98" t="s">
        <v>387</v>
      </c>
      <c r="H48" s="99"/>
      <c r="I48" s="123"/>
      <c r="J48" s="94"/>
      <c r="K48" s="94"/>
    </row>
    <row r="49" s="101" customFormat="true" ht="10.5" hidden="false" customHeight="true" outlineLevel="0" collapsed="false">
      <c r="A49" s="92" t="s">
        <v>312</v>
      </c>
      <c r="B49" s="93" t="n">
        <v>43847</v>
      </c>
      <c r="C49" s="94" t="s">
        <v>388</v>
      </c>
      <c r="D49" s="95" t="s">
        <v>314</v>
      </c>
      <c r="E49" s="106"/>
      <c r="F49" s="97" t="n">
        <v>10300</v>
      </c>
      <c r="G49" s="98" t="s">
        <v>389</v>
      </c>
      <c r="H49" s="99"/>
      <c r="I49" s="123"/>
      <c r="J49" s="94"/>
      <c r="K49" s="94"/>
    </row>
    <row r="50" s="101" customFormat="true" ht="10.5" hidden="true" customHeight="true" outlineLevel="0" collapsed="false">
      <c r="A50" s="102" t="s">
        <v>312</v>
      </c>
      <c r="B50" s="93" t="n">
        <v>43847</v>
      </c>
      <c r="C50" s="94" t="s">
        <v>318</v>
      </c>
      <c r="D50" s="95" t="s">
        <v>319</v>
      </c>
      <c r="E50" s="103" t="n">
        <v>272</v>
      </c>
      <c r="F50" s="122" t="n">
        <v>16000</v>
      </c>
      <c r="G50" s="100" t="s">
        <v>390</v>
      </c>
      <c r="H50" s="99" t="n">
        <v>16000</v>
      </c>
      <c r="I50" s="123" t="n">
        <v>272</v>
      </c>
      <c r="J50" s="94"/>
      <c r="K50" s="105"/>
    </row>
    <row r="51" s="101" customFormat="true" ht="10.5" hidden="true" customHeight="true" outlineLevel="0" collapsed="false">
      <c r="A51" s="102" t="s">
        <v>312</v>
      </c>
      <c r="B51" s="93" t="n">
        <v>43850</v>
      </c>
      <c r="C51" s="94" t="s">
        <v>321</v>
      </c>
      <c r="D51" s="95" t="s">
        <v>322</v>
      </c>
      <c r="E51" s="97" t="n">
        <v>150</v>
      </c>
      <c r="F51" s="96"/>
      <c r="G51" s="100" t="s">
        <v>391</v>
      </c>
      <c r="H51" s="107"/>
      <c r="I51" s="123"/>
      <c r="J51" s="94"/>
      <c r="K51" s="108"/>
    </row>
    <row r="52" s="101" customFormat="true" ht="10.5" hidden="true" customHeight="true" outlineLevel="0" collapsed="false">
      <c r="A52" s="102" t="s">
        <v>312</v>
      </c>
      <c r="B52" s="93" t="n">
        <v>43850</v>
      </c>
      <c r="C52" s="94" t="s">
        <v>340</v>
      </c>
      <c r="D52" s="95" t="s">
        <v>322</v>
      </c>
      <c r="E52" s="97" t="n">
        <v>704</v>
      </c>
      <c r="F52" s="125"/>
      <c r="G52" s="98" t="s">
        <v>341</v>
      </c>
      <c r="H52" s="107"/>
      <c r="I52" s="123"/>
      <c r="J52" s="94"/>
      <c r="K52" s="117"/>
    </row>
    <row r="53" s="101" customFormat="true" ht="10.5" hidden="true" customHeight="true" outlineLevel="0" collapsed="false">
      <c r="A53" s="102" t="s">
        <v>312</v>
      </c>
      <c r="B53" s="93" t="n">
        <v>43850</v>
      </c>
      <c r="C53" s="94" t="s">
        <v>342</v>
      </c>
      <c r="D53" s="95" t="s">
        <v>322</v>
      </c>
      <c r="E53" s="118" t="n">
        <v>16406.88</v>
      </c>
      <c r="F53" s="106"/>
      <c r="G53" s="98" t="s">
        <v>392</v>
      </c>
      <c r="H53" s="119"/>
      <c r="I53" s="130"/>
      <c r="J53" s="94"/>
      <c r="K53" s="94"/>
    </row>
    <row r="54" s="101" customFormat="true" ht="10.5" hidden="true" customHeight="true" outlineLevel="0" collapsed="false">
      <c r="A54" s="102" t="s">
        <v>312</v>
      </c>
      <c r="B54" s="93" t="n">
        <v>43850</v>
      </c>
      <c r="C54" s="94" t="s">
        <v>393</v>
      </c>
      <c r="D54" s="95" t="s">
        <v>322</v>
      </c>
      <c r="E54" s="131" t="n">
        <v>16500</v>
      </c>
      <c r="F54" s="125"/>
      <c r="G54" s="98" t="s">
        <v>394</v>
      </c>
      <c r="H54" s="99"/>
      <c r="I54" s="132"/>
      <c r="J54" s="94"/>
      <c r="K54" s="94"/>
    </row>
    <row r="55" s="101" customFormat="true" ht="10.5" hidden="true" customHeight="true" outlineLevel="0" collapsed="false">
      <c r="A55" s="102" t="s">
        <v>312</v>
      </c>
      <c r="B55" s="93" t="n">
        <v>43850</v>
      </c>
      <c r="C55" s="94" t="s">
        <v>395</v>
      </c>
      <c r="D55" s="95" t="s">
        <v>322</v>
      </c>
      <c r="E55" s="126" t="n">
        <v>20000</v>
      </c>
      <c r="F55" s="106"/>
      <c r="G55" s="98" t="s">
        <v>396</v>
      </c>
      <c r="H55" s="99"/>
      <c r="I55" s="127"/>
      <c r="J55" s="94"/>
      <c r="K55" s="94"/>
    </row>
    <row r="56" s="101" customFormat="true" ht="10.5" hidden="true" customHeight="true" outlineLevel="0" collapsed="false">
      <c r="A56" s="92" t="s">
        <v>312</v>
      </c>
      <c r="B56" s="93" t="n">
        <v>43850</v>
      </c>
      <c r="C56" s="94" t="s">
        <v>344</v>
      </c>
      <c r="D56" s="95" t="s">
        <v>322</v>
      </c>
      <c r="E56" s="115" t="n">
        <v>70000</v>
      </c>
      <c r="F56" s="125"/>
      <c r="G56" s="98" t="s">
        <v>345</v>
      </c>
      <c r="H56" s="121"/>
      <c r="I56" s="123"/>
      <c r="J56" s="94"/>
      <c r="K56" s="94"/>
    </row>
    <row r="57" s="101" customFormat="true" ht="10.5" hidden="true" customHeight="true" outlineLevel="0" collapsed="false">
      <c r="A57" s="102" t="s">
        <v>312</v>
      </c>
      <c r="B57" s="93" t="n">
        <v>43850</v>
      </c>
      <c r="C57" s="94" t="s">
        <v>397</v>
      </c>
      <c r="D57" s="95" t="s">
        <v>322</v>
      </c>
      <c r="E57" s="118" t="n">
        <v>100000</v>
      </c>
      <c r="F57" s="96"/>
      <c r="G57" s="98" t="s">
        <v>398</v>
      </c>
      <c r="H57" s="119"/>
      <c r="I57" s="130"/>
      <c r="J57" s="94"/>
      <c r="K57" s="94"/>
    </row>
    <row r="58" s="101" customFormat="true" ht="10.5" hidden="true" customHeight="true" outlineLevel="0" collapsed="false">
      <c r="A58" s="102" t="s">
        <v>312</v>
      </c>
      <c r="B58" s="93" t="n">
        <v>43850</v>
      </c>
      <c r="C58" s="94" t="s">
        <v>399</v>
      </c>
      <c r="D58" s="95" t="s">
        <v>322</v>
      </c>
      <c r="E58" s="118" t="n">
        <v>100430</v>
      </c>
      <c r="F58" s="125"/>
      <c r="G58" s="98" t="s">
        <v>400</v>
      </c>
      <c r="H58" s="119"/>
      <c r="I58" s="123"/>
      <c r="J58" s="94"/>
      <c r="K58" s="94"/>
    </row>
    <row r="59" s="101" customFormat="true" ht="10.5" hidden="false" customHeight="true" outlineLevel="0" collapsed="false">
      <c r="A59" s="92" t="s">
        <v>312</v>
      </c>
      <c r="B59" s="93" t="n">
        <v>43850</v>
      </c>
      <c r="C59" s="94" t="s">
        <v>401</v>
      </c>
      <c r="D59" s="95" t="s">
        <v>314</v>
      </c>
      <c r="E59" s="106"/>
      <c r="F59" s="97" t="n">
        <v>5700</v>
      </c>
      <c r="G59" s="98" t="s">
        <v>402</v>
      </c>
      <c r="H59" s="99"/>
      <c r="I59" s="123"/>
      <c r="J59" s="94"/>
      <c r="K59" s="94"/>
    </row>
    <row r="60" s="101" customFormat="true" ht="10.5" hidden="false" customHeight="true" outlineLevel="0" collapsed="false">
      <c r="A60" s="92" t="s">
        <v>312</v>
      </c>
      <c r="B60" s="93" t="n">
        <v>43850</v>
      </c>
      <c r="C60" s="94" t="s">
        <v>403</v>
      </c>
      <c r="D60" s="95" t="s">
        <v>314</v>
      </c>
      <c r="E60" s="106"/>
      <c r="F60" s="97" t="n">
        <v>6900</v>
      </c>
      <c r="G60" s="98" t="s">
        <v>404</v>
      </c>
      <c r="H60" s="99"/>
      <c r="I60" s="123"/>
      <c r="J60" s="94"/>
      <c r="K60" s="94"/>
    </row>
    <row r="61" s="101" customFormat="true" ht="10.5" hidden="false" customHeight="true" outlineLevel="0" collapsed="false">
      <c r="A61" s="92" t="s">
        <v>312</v>
      </c>
      <c r="B61" s="93" t="n">
        <v>43850</v>
      </c>
      <c r="C61" s="94" t="s">
        <v>405</v>
      </c>
      <c r="D61" s="95" t="s">
        <v>314</v>
      </c>
      <c r="E61" s="106"/>
      <c r="F61" s="128" t="n">
        <v>8700</v>
      </c>
      <c r="G61" s="98" t="s">
        <v>406</v>
      </c>
      <c r="H61" s="99"/>
      <c r="I61" s="123"/>
      <c r="J61" s="94"/>
      <c r="K61" s="94"/>
    </row>
    <row r="62" s="101" customFormat="true" ht="10.5" hidden="false" customHeight="true" outlineLevel="0" collapsed="false">
      <c r="A62" s="92" t="s">
        <v>312</v>
      </c>
      <c r="B62" s="93" t="n">
        <v>43850</v>
      </c>
      <c r="C62" s="94" t="s">
        <v>407</v>
      </c>
      <c r="D62" s="95" t="s">
        <v>314</v>
      </c>
      <c r="E62" s="96"/>
      <c r="F62" s="97" t="n">
        <v>9600</v>
      </c>
      <c r="G62" s="98" t="s">
        <v>408</v>
      </c>
      <c r="H62" s="99"/>
      <c r="I62" s="123"/>
      <c r="J62" s="94"/>
      <c r="K62" s="94"/>
    </row>
    <row r="63" s="101" customFormat="true" ht="10.5" hidden="false" customHeight="true" outlineLevel="0" collapsed="false">
      <c r="A63" s="92" t="s">
        <v>312</v>
      </c>
      <c r="B63" s="93" t="n">
        <v>43850</v>
      </c>
      <c r="C63" s="94" t="s">
        <v>409</v>
      </c>
      <c r="D63" s="95" t="s">
        <v>314</v>
      </c>
      <c r="E63" s="96"/>
      <c r="F63" s="97" t="n">
        <v>10150</v>
      </c>
      <c r="G63" s="98" t="s">
        <v>410</v>
      </c>
      <c r="H63" s="99"/>
      <c r="I63" s="123"/>
      <c r="J63" s="94"/>
      <c r="K63" s="94"/>
    </row>
    <row r="64" s="101" customFormat="true" ht="10.5" hidden="true" customHeight="true" outlineLevel="0" collapsed="false">
      <c r="A64" s="102" t="s">
        <v>312</v>
      </c>
      <c r="B64" s="93" t="n">
        <v>43850</v>
      </c>
      <c r="C64" s="94" t="s">
        <v>318</v>
      </c>
      <c r="D64" s="95" t="s">
        <v>319</v>
      </c>
      <c r="E64" s="103" t="n">
        <v>219.299999999999</v>
      </c>
      <c r="F64" s="122" t="n">
        <v>12900</v>
      </c>
      <c r="G64" s="100" t="s">
        <v>411</v>
      </c>
      <c r="H64" s="99" t="n">
        <v>12900</v>
      </c>
      <c r="I64" s="123" t="n">
        <v>219.299999999999</v>
      </c>
      <c r="J64" s="94"/>
      <c r="K64" s="105"/>
    </row>
    <row r="65" s="101" customFormat="true" ht="10.5" hidden="false" customHeight="true" outlineLevel="0" collapsed="false">
      <c r="A65" s="92" t="s">
        <v>312</v>
      </c>
      <c r="B65" s="93" t="n">
        <v>43850</v>
      </c>
      <c r="C65" s="94" t="s">
        <v>412</v>
      </c>
      <c r="D65" s="95" t="s">
        <v>314</v>
      </c>
      <c r="E65" s="96"/>
      <c r="F65" s="97" t="n">
        <v>49500</v>
      </c>
      <c r="G65" s="98" t="s">
        <v>413</v>
      </c>
      <c r="H65" s="99"/>
      <c r="I65" s="123"/>
      <c r="J65" s="94"/>
      <c r="K65" s="94"/>
    </row>
    <row r="66" s="101" customFormat="true" ht="10.5" hidden="true" customHeight="true" outlineLevel="0" collapsed="false">
      <c r="A66" s="92" t="s">
        <v>312</v>
      </c>
      <c r="B66" s="93" t="n">
        <v>43850</v>
      </c>
      <c r="C66" s="94" t="s">
        <v>414</v>
      </c>
      <c r="D66" s="95" t="s">
        <v>314</v>
      </c>
      <c r="E66" s="96"/>
      <c r="F66" s="115" t="n">
        <v>255000</v>
      </c>
      <c r="G66" s="98" t="s">
        <v>415</v>
      </c>
      <c r="H66" s="99"/>
      <c r="I66" s="123"/>
      <c r="J66" s="94"/>
      <c r="K66" s="94"/>
    </row>
    <row r="67" s="101" customFormat="true" ht="10.5" hidden="true" customHeight="true" outlineLevel="0" collapsed="false">
      <c r="A67" s="102" t="s">
        <v>312</v>
      </c>
      <c r="B67" s="93" t="n">
        <v>43851</v>
      </c>
      <c r="C67" s="94" t="s">
        <v>321</v>
      </c>
      <c r="D67" s="95" t="s">
        <v>322</v>
      </c>
      <c r="E67" s="97" t="n">
        <v>75</v>
      </c>
      <c r="F67" s="125"/>
      <c r="G67" s="100" t="s">
        <v>416</v>
      </c>
      <c r="H67" s="107"/>
      <c r="I67" s="123"/>
      <c r="J67" s="94"/>
      <c r="K67" s="108"/>
    </row>
    <row r="68" s="101" customFormat="true" ht="10.5" hidden="true" customHeight="true" outlineLevel="0" collapsed="false">
      <c r="A68" s="102" t="s">
        <v>312</v>
      </c>
      <c r="B68" s="93" t="n">
        <v>43851</v>
      </c>
      <c r="C68" s="94" t="s">
        <v>340</v>
      </c>
      <c r="D68" s="95" t="s">
        <v>322</v>
      </c>
      <c r="E68" s="97" t="n">
        <v>330</v>
      </c>
      <c r="F68" s="106"/>
      <c r="G68" s="98" t="s">
        <v>341</v>
      </c>
      <c r="H68" s="107"/>
      <c r="I68" s="123"/>
      <c r="J68" s="94"/>
      <c r="K68" s="117"/>
    </row>
    <row r="69" s="101" customFormat="true" ht="10.5" hidden="true" customHeight="true" outlineLevel="0" collapsed="false">
      <c r="A69" s="102" t="s">
        <v>312</v>
      </c>
      <c r="B69" s="93" t="n">
        <v>43851</v>
      </c>
      <c r="C69" s="94" t="s">
        <v>330</v>
      </c>
      <c r="D69" s="95" t="s">
        <v>322</v>
      </c>
      <c r="E69" s="118" t="n">
        <v>10000</v>
      </c>
      <c r="F69" s="96"/>
      <c r="G69" s="98" t="s">
        <v>417</v>
      </c>
      <c r="H69" s="119"/>
      <c r="I69" s="130"/>
      <c r="J69" s="94"/>
      <c r="K69" s="94"/>
    </row>
    <row r="70" s="101" customFormat="true" ht="10.5" hidden="true" customHeight="true" outlineLevel="0" collapsed="false">
      <c r="A70" s="102" t="s">
        <v>312</v>
      </c>
      <c r="B70" s="93" t="n">
        <v>43851</v>
      </c>
      <c r="C70" s="94" t="s">
        <v>418</v>
      </c>
      <c r="D70" s="95" t="s">
        <v>322</v>
      </c>
      <c r="E70" s="126" t="n">
        <v>27153.86</v>
      </c>
      <c r="F70" s="96"/>
      <c r="G70" s="98" t="s">
        <v>419</v>
      </c>
      <c r="H70" s="99"/>
      <c r="I70" s="127"/>
      <c r="J70" s="94"/>
      <c r="K70" s="94"/>
    </row>
    <row r="71" s="101" customFormat="true" ht="10.5" hidden="true" customHeight="true" outlineLevel="0" collapsed="false">
      <c r="A71" s="92" t="s">
        <v>312</v>
      </c>
      <c r="B71" s="93" t="n">
        <v>43851</v>
      </c>
      <c r="C71" s="94" t="s">
        <v>344</v>
      </c>
      <c r="D71" s="95" t="s">
        <v>322</v>
      </c>
      <c r="E71" s="115" t="n">
        <v>30000</v>
      </c>
      <c r="F71" s="133"/>
      <c r="G71" s="98" t="s">
        <v>345</v>
      </c>
      <c r="H71" s="121"/>
      <c r="I71" s="123"/>
      <c r="J71" s="94"/>
      <c r="K71" s="94"/>
    </row>
    <row r="72" s="101" customFormat="true" ht="10.5" hidden="false" customHeight="true" outlineLevel="0" collapsed="false">
      <c r="A72" s="92" t="s">
        <v>312</v>
      </c>
      <c r="B72" s="93" t="n">
        <v>43851</v>
      </c>
      <c r="C72" s="94" t="s">
        <v>420</v>
      </c>
      <c r="D72" s="95" t="s">
        <v>314</v>
      </c>
      <c r="E72" s="106"/>
      <c r="F72" s="97" t="n">
        <v>4500</v>
      </c>
      <c r="G72" s="98" t="s">
        <v>421</v>
      </c>
      <c r="H72" s="99"/>
      <c r="I72" s="123"/>
      <c r="J72" s="94"/>
      <c r="K72" s="94"/>
    </row>
    <row r="73" s="101" customFormat="true" ht="10.5" hidden="true" customHeight="true" outlineLevel="0" collapsed="false">
      <c r="A73" s="102" t="s">
        <v>312</v>
      </c>
      <c r="B73" s="93" t="n">
        <v>43851</v>
      </c>
      <c r="C73" s="94" t="s">
        <v>318</v>
      </c>
      <c r="D73" s="95" t="s">
        <v>319</v>
      </c>
      <c r="E73" s="103" t="n">
        <v>161.5</v>
      </c>
      <c r="F73" s="104" t="n">
        <v>9500</v>
      </c>
      <c r="G73" s="100" t="s">
        <v>422</v>
      </c>
      <c r="H73" s="99" t="n">
        <v>9500</v>
      </c>
      <c r="I73" s="123" t="n">
        <v>161.5</v>
      </c>
      <c r="J73" s="94"/>
      <c r="K73" s="105"/>
    </row>
    <row r="74" s="101" customFormat="true" ht="10.5" hidden="false" customHeight="true" outlineLevel="0" collapsed="false">
      <c r="A74" s="92" t="s">
        <v>312</v>
      </c>
      <c r="B74" s="93" t="n">
        <v>43851</v>
      </c>
      <c r="C74" s="94" t="s">
        <v>405</v>
      </c>
      <c r="D74" s="95" t="s">
        <v>314</v>
      </c>
      <c r="E74" s="106"/>
      <c r="F74" s="97" t="n">
        <v>10500</v>
      </c>
      <c r="G74" s="98" t="s">
        <v>423</v>
      </c>
      <c r="H74" s="99"/>
      <c r="I74" s="123"/>
      <c r="J74" s="94"/>
      <c r="K74" s="94"/>
    </row>
    <row r="75" s="101" customFormat="true" ht="10.5" hidden="true" customHeight="true" outlineLevel="0" collapsed="false">
      <c r="A75" s="102" t="s">
        <v>312</v>
      </c>
      <c r="B75" s="93" t="n">
        <v>43852</v>
      </c>
      <c r="C75" s="94" t="s">
        <v>321</v>
      </c>
      <c r="D75" s="95" t="s">
        <v>322</v>
      </c>
      <c r="E75" s="97" t="n">
        <v>25</v>
      </c>
      <c r="F75" s="106"/>
      <c r="G75" s="100" t="s">
        <v>424</v>
      </c>
      <c r="H75" s="107"/>
      <c r="I75" s="123"/>
      <c r="J75" s="94"/>
      <c r="K75" s="108"/>
    </row>
    <row r="76" s="101" customFormat="true" ht="10.5" hidden="true" customHeight="true" outlineLevel="0" collapsed="false">
      <c r="A76" s="102" t="s">
        <v>312</v>
      </c>
      <c r="B76" s="93" t="n">
        <v>43852</v>
      </c>
      <c r="C76" s="94" t="s">
        <v>340</v>
      </c>
      <c r="D76" s="95" t="s">
        <v>322</v>
      </c>
      <c r="E76" s="97" t="n">
        <v>319</v>
      </c>
      <c r="F76" s="106"/>
      <c r="G76" s="98" t="s">
        <v>341</v>
      </c>
      <c r="H76" s="107"/>
      <c r="I76" s="123"/>
      <c r="J76" s="94"/>
      <c r="K76" s="117"/>
    </row>
    <row r="77" s="101" customFormat="true" ht="10.5" hidden="true" customHeight="true" outlineLevel="0" collapsed="false">
      <c r="A77" s="92" t="s">
        <v>312</v>
      </c>
      <c r="B77" s="93" t="n">
        <v>43852</v>
      </c>
      <c r="C77" s="94" t="s">
        <v>425</v>
      </c>
      <c r="D77" s="95" t="s">
        <v>322</v>
      </c>
      <c r="E77" s="134" t="n">
        <v>10341</v>
      </c>
      <c r="F77" s="125"/>
      <c r="G77" s="98" t="s">
        <v>426</v>
      </c>
      <c r="H77" s="135"/>
      <c r="I77" s="123"/>
      <c r="J77" s="94"/>
      <c r="K77" s="94"/>
    </row>
    <row r="78" s="101" customFormat="true" ht="10.5" hidden="true" customHeight="true" outlineLevel="0" collapsed="false">
      <c r="A78" s="92" t="s">
        <v>312</v>
      </c>
      <c r="B78" s="93" t="n">
        <v>43852</v>
      </c>
      <c r="C78" s="94" t="s">
        <v>344</v>
      </c>
      <c r="D78" s="95" t="s">
        <v>322</v>
      </c>
      <c r="E78" s="115" t="n">
        <v>29000</v>
      </c>
      <c r="F78" s="106"/>
      <c r="G78" s="98" t="s">
        <v>345</v>
      </c>
      <c r="H78" s="121"/>
      <c r="I78" s="123"/>
      <c r="J78" s="94"/>
      <c r="K78" s="94"/>
    </row>
    <row r="79" s="101" customFormat="true" ht="10.5" hidden="true" customHeight="true" outlineLevel="0" collapsed="false">
      <c r="A79" s="102" t="s">
        <v>312</v>
      </c>
      <c r="B79" s="93" t="n">
        <v>43852</v>
      </c>
      <c r="C79" s="94" t="s">
        <v>318</v>
      </c>
      <c r="D79" s="95" t="s">
        <v>319</v>
      </c>
      <c r="E79" s="103" t="n">
        <v>34</v>
      </c>
      <c r="F79" s="104" t="n">
        <v>2000</v>
      </c>
      <c r="G79" s="100" t="s">
        <v>427</v>
      </c>
      <c r="H79" s="99" t="n">
        <v>2000</v>
      </c>
      <c r="I79" s="123" t="n">
        <v>34</v>
      </c>
      <c r="J79" s="94"/>
      <c r="K79" s="105"/>
    </row>
    <row r="80" s="101" customFormat="true" ht="10.5" hidden="false" customHeight="true" outlineLevel="0" collapsed="false">
      <c r="A80" s="92" t="s">
        <v>312</v>
      </c>
      <c r="B80" s="93" t="n">
        <v>43852</v>
      </c>
      <c r="C80" s="94" t="s">
        <v>376</v>
      </c>
      <c r="D80" s="95" t="s">
        <v>314</v>
      </c>
      <c r="E80" s="96"/>
      <c r="F80" s="97" t="n">
        <v>16600</v>
      </c>
      <c r="G80" s="98" t="s">
        <v>428</v>
      </c>
      <c r="H80" s="99"/>
      <c r="I80" s="123"/>
      <c r="J80" s="94"/>
      <c r="K80" s="94"/>
    </row>
    <row r="81" s="101" customFormat="true" ht="10.5" hidden="false" customHeight="true" outlineLevel="0" collapsed="false">
      <c r="A81" s="92" t="s">
        <v>312</v>
      </c>
      <c r="B81" s="93" t="n">
        <v>43852</v>
      </c>
      <c r="C81" s="94" t="s">
        <v>429</v>
      </c>
      <c r="D81" s="95" t="s">
        <v>314</v>
      </c>
      <c r="E81" s="106"/>
      <c r="F81" s="97" t="n">
        <v>19200</v>
      </c>
      <c r="G81" s="98" t="s">
        <v>430</v>
      </c>
      <c r="H81" s="99"/>
      <c r="I81" s="123"/>
      <c r="J81" s="94"/>
      <c r="K81" s="94"/>
    </row>
    <row r="82" s="101" customFormat="true" ht="10.5" hidden="true" customHeight="true" outlineLevel="0" collapsed="false">
      <c r="A82" s="102" t="s">
        <v>312</v>
      </c>
      <c r="B82" s="93" t="n">
        <v>43853</v>
      </c>
      <c r="C82" s="94" t="s">
        <v>340</v>
      </c>
      <c r="D82" s="95" t="s">
        <v>322</v>
      </c>
      <c r="E82" s="97" t="n">
        <v>1200</v>
      </c>
      <c r="F82" s="96"/>
      <c r="G82" s="100" t="s">
        <v>431</v>
      </c>
      <c r="H82" s="107"/>
      <c r="I82" s="123"/>
      <c r="J82" s="94"/>
      <c r="K82" s="136"/>
    </row>
    <row r="83" s="101" customFormat="true" ht="10.5" hidden="false" customHeight="true" outlineLevel="0" collapsed="false">
      <c r="A83" s="92" t="s">
        <v>312</v>
      </c>
      <c r="B83" s="93" t="n">
        <v>43853</v>
      </c>
      <c r="C83" s="94" t="s">
        <v>432</v>
      </c>
      <c r="D83" s="95" t="s">
        <v>314</v>
      </c>
      <c r="E83" s="106"/>
      <c r="F83" s="97" t="n">
        <v>500</v>
      </c>
      <c r="G83" s="98" t="s">
        <v>433</v>
      </c>
      <c r="H83" s="99"/>
      <c r="I83" s="123"/>
      <c r="J83" s="94"/>
      <c r="K83" s="94"/>
    </row>
    <row r="84" s="101" customFormat="true" ht="10.5" hidden="false" customHeight="true" outlineLevel="0" collapsed="false">
      <c r="A84" s="92" t="s">
        <v>312</v>
      </c>
      <c r="B84" s="93" t="n">
        <v>43853</v>
      </c>
      <c r="C84" s="94" t="s">
        <v>432</v>
      </c>
      <c r="D84" s="95" t="s">
        <v>314</v>
      </c>
      <c r="E84" s="106"/>
      <c r="F84" s="97" t="n">
        <v>1900</v>
      </c>
      <c r="G84" s="98" t="s">
        <v>434</v>
      </c>
      <c r="H84" s="99"/>
      <c r="I84" s="123"/>
      <c r="J84" s="94"/>
      <c r="K84" s="94"/>
    </row>
    <row r="85" s="101" customFormat="true" ht="10.5" hidden="false" customHeight="true" outlineLevel="0" collapsed="false">
      <c r="A85" s="92" t="s">
        <v>312</v>
      </c>
      <c r="B85" s="93" t="n">
        <v>43853</v>
      </c>
      <c r="C85" s="94" t="s">
        <v>432</v>
      </c>
      <c r="D85" s="95" t="s">
        <v>314</v>
      </c>
      <c r="E85" s="106"/>
      <c r="F85" s="97" t="n">
        <v>1900</v>
      </c>
      <c r="G85" s="98" t="s">
        <v>435</v>
      </c>
      <c r="H85" s="99"/>
      <c r="I85" s="123"/>
      <c r="J85" s="94"/>
      <c r="K85" s="94"/>
    </row>
    <row r="86" s="101" customFormat="true" ht="10.5" hidden="false" customHeight="true" outlineLevel="0" collapsed="false">
      <c r="A86" s="92" t="s">
        <v>312</v>
      </c>
      <c r="B86" s="93" t="n">
        <v>43853</v>
      </c>
      <c r="C86" s="94" t="s">
        <v>432</v>
      </c>
      <c r="D86" s="95" t="s">
        <v>314</v>
      </c>
      <c r="E86" s="106"/>
      <c r="F86" s="97" t="n">
        <v>1900</v>
      </c>
      <c r="G86" s="98" t="s">
        <v>436</v>
      </c>
      <c r="H86" s="99"/>
      <c r="I86" s="123"/>
      <c r="J86" s="94"/>
      <c r="K86" s="94"/>
    </row>
    <row r="87" s="101" customFormat="true" ht="10.5" hidden="false" customHeight="true" outlineLevel="0" collapsed="false">
      <c r="A87" s="92" t="s">
        <v>312</v>
      </c>
      <c r="B87" s="93" t="n">
        <v>43853</v>
      </c>
      <c r="C87" s="94" t="s">
        <v>432</v>
      </c>
      <c r="D87" s="95" t="s">
        <v>314</v>
      </c>
      <c r="E87" s="106"/>
      <c r="F87" s="97" t="n">
        <v>2800</v>
      </c>
      <c r="G87" s="98" t="s">
        <v>437</v>
      </c>
      <c r="H87" s="99"/>
      <c r="I87" s="123"/>
      <c r="J87" s="94"/>
      <c r="K87" s="94"/>
    </row>
    <row r="88" s="101" customFormat="true" ht="10.5" hidden="true" customHeight="true" outlineLevel="0" collapsed="false">
      <c r="A88" s="102" t="s">
        <v>312</v>
      </c>
      <c r="B88" s="93" t="n">
        <v>43854</v>
      </c>
      <c r="C88" s="94" t="s">
        <v>438</v>
      </c>
      <c r="D88" s="95" t="s">
        <v>322</v>
      </c>
      <c r="E88" s="137" t="n">
        <v>2000</v>
      </c>
      <c r="F88" s="96"/>
      <c r="G88" s="98" t="s">
        <v>439</v>
      </c>
      <c r="H88" s="99"/>
      <c r="I88" s="138"/>
      <c r="J88" s="94"/>
      <c r="K88" s="94"/>
    </row>
    <row r="89" s="101" customFormat="true" ht="10.5" hidden="false" customHeight="true" outlineLevel="0" collapsed="false">
      <c r="A89" s="92" t="s">
        <v>312</v>
      </c>
      <c r="B89" s="93" t="n">
        <v>43854</v>
      </c>
      <c r="C89" s="94" t="s">
        <v>440</v>
      </c>
      <c r="D89" s="95" t="s">
        <v>314</v>
      </c>
      <c r="E89" s="96"/>
      <c r="F89" s="97" t="n">
        <v>1200</v>
      </c>
      <c r="G89" s="98" t="s">
        <v>441</v>
      </c>
      <c r="H89" s="99"/>
      <c r="I89" s="123"/>
      <c r="J89" s="94"/>
      <c r="K89" s="94"/>
    </row>
    <row r="90" s="101" customFormat="true" ht="10.5" hidden="false" customHeight="true" outlineLevel="0" collapsed="false">
      <c r="A90" s="92" t="s">
        <v>312</v>
      </c>
      <c r="B90" s="93" t="n">
        <v>43854</v>
      </c>
      <c r="C90" s="94" t="s">
        <v>440</v>
      </c>
      <c r="D90" s="95" t="s">
        <v>314</v>
      </c>
      <c r="E90" s="96"/>
      <c r="F90" s="97" t="n">
        <v>1400</v>
      </c>
      <c r="G90" s="98" t="s">
        <v>442</v>
      </c>
      <c r="H90" s="99"/>
      <c r="I90" s="123"/>
      <c r="J90" s="94"/>
      <c r="K90" s="94"/>
    </row>
    <row r="91" s="101" customFormat="true" ht="10.5" hidden="false" customHeight="true" outlineLevel="0" collapsed="false">
      <c r="A91" s="92" t="s">
        <v>312</v>
      </c>
      <c r="B91" s="93" t="n">
        <v>43854</v>
      </c>
      <c r="C91" s="94" t="s">
        <v>440</v>
      </c>
      <c r="D91" s="95" t="s">
        <v>314</v>
      </c>
      <c r="E91" s="96"/>
      <c r="F91" s="97" t="n">
        <v>1600</v>
      </c>
      <c r="G91" s="98" t="s">
        <v>443</v>
      </c>
      <c r="H91" s="99"/>
      <c r="I91" s="123"/>
      <c r="J91" s="94"/>
      <c r="K91" s="94"/>
      <c r="M91" s="101" t="n">
        <f aca="false">E92/F92</f>
        <v>0.017</v>
      </c>
    </row>
    <row r="92" s="101" customFormat="true" ht="10.5" hidden="true" customHeight="true" outlineLevel="0" collapsed="false">
      <c r="A92" s="102" t="s">
        <v>312</v>
      </c>
      <c r="B92" s="93" t="n">
        <v>43854</v>
      </c>
      <c r="C92" s="94" t="s">
        <v>318</v>
      </c>
      <c r="D92" s="95" t="s">
        <v>319</v>
      </c>
      <c r="E92" s="103" t="n">
        <v>51</v>
      </c>
      <c r="F92" s="104" t="n">
        <v>3000</v>
      </c>
      <c r="G92" s="100" t="s">
        <v>444</v>
      </c>
      <c r="H92" s="99" t="n">
        <v>3000</v>
      </c>
      <c r="I92" s="123" t="n">
        <v>51</v>
      </c>
      <c r="J92" s="94"/>
      <c r="K92" s="105"/>
    </row>
    <row r="93" s="101" customFormat="true" ht="10.5" hidden="false" customHeight="true" outlineLevel="0" collapsed="false">
      <c r="A93" s="92" t="s">
        <v>312</v>
      </c>
      <c r="B93" s="93" t="n">
        <v>43854</v>
      </c>
      <c r="C93" s="94" t="s">
        <v>445</v>
      </c>
      <c r="D93" s="95" t="s">
        <v>314</v>
      </c>
      <c r="E93" s="96"/>
      <c r="F93" s="128" t="n">
        <v>3400</v>
      </c>
      <c r="G93" s="98" t="s">
        <v>446</v>
      </c>
      <c r="H93" s="99"/>
      <c r="I93" s="123"/>
      <c r="J93" s="94"/>
      <c r="K93" s="94"/>
    </row>
    <row r="94" s="101" customFormat="true" ht="10.5" hidden="false" customHeight="true" outlineLevel="0" collapsed="false">
      <c r="A94" s="92" t="s">
        <v>312</v>
      </c>
      <c r="B94" s="93" t="n">
        <v>43854</v>
      </c>
      <c r="C94" s="94" t="s">
        <v>447</v>
      </c>
      <c r="D94" s="95" t="s">
        <v>314</v>
      </c>
      <c r="E94" s="96"/>
      <c r="F94" s="97" t="n">
        <v>5000</v>
      </c>
      <c r="G94" s="98" t="s">
        <v>448</v>
      </c>
      <c r="H94" s="99"/>
      <c r="I94" s="123"/>
      <c r="J94" s="94"/>
      <c r="K94" s="94"/>
    </row>
    <row r="95" s="101" customFormat="true" ht="10.5" hidden="false" customHeight="true" outlineLevel="0" collapsed="false">
      <c r="A95" s="92" t="s">
        <v>312</v>
      </c>
      <c r="B95" s="93" t="n">
        <v>43854</v>
      </c>
      <c r="C95" s="94" t="s">
        <v>440</v>
      </c>
      <c r="D95" s="95" t="s">
        <v>314</v>
      </c>
      <c r="E95" s="96"/>
      <c r="F95" s="128" t="n">
        <v>5600</v>
      </c>
      <c r="G95" s="98" t="s">
        <v>449</v>
      </c>
      <c r="H95" s="99"/>
      <c r="I95" s="123"/>
      <c r="J95" s="94"/>
      <c r="K95" s="94"/>
    </row>
    <row r="96" s="101" customFormat="true" ht="10.5" hidden="false" customHeight="true" outlineLevel="0" collapsed="false">
      <c r="A96" s="92" t="s">
        <v>312</v>
      </c>
      <c r="B96" s="93" t="n">
        <v>43854</v>
      </c>
      <c r="C96" s="94" t="s">
        <v>316</v>
      </c>
      <c r="D96" s="95" t="s">
        <v>314</v>
      </c>
      <c r="E96" s="96"/>
      <c r="F96" s="97" t="n">
        <v>11900</v>
      </c>
      <c r="G96" s="98" t="s">
        <v>450</v>
      </c>
      <c r="H96" s="99"/>
      <c r="I96" s="123"/>
      <c r="J96" s="94"/>
      <c r="K96" s="94"/>
    </row>
    <row r="97" s="101" customFormat="true" ht="10.5" hidden="true" customHeight="true" outlineLevel="0" collapsed="false">
      <c r="A97" s="92" t="s">
        <v>312</v>
      </c>
      <c r="B97" s="93" t="n">
        <v>43857</v>
      </c>
      <c r="C97" s="94" t="s">
        <v>451</v>
      </c>
      <c r="D97" s="95" t="s">
        <v>322</v>
      </c>
      <c r="E97" s="112" t="n">
        <v>50000</v>
      </c>
      <c r="F97" s="106"/>
      <c r="G97" s="98" t="s">
        <v>452</v>
      </c>
      <c r="H97" s="99"/>
      <c r="I97" s="123"/>
      <c r="J97" s="94"/>
      <c r="K97" s="94"/>
    </row>
    <row r="98" s="101" customFormat="true" ht="10.5" hidden="false" customHeight="true" outlineLevel="0" collapsed="false">
      <c r="A98" s="92" t="s">
        <v>312</v>
      </c>
      <c r="B98" s="93" t="n">
        <v>43857</v>
      </c>
      <c r="C98" s="94" t="s">
        <v>453</v>
      </c>
      <c r="D98" s="95" t="s">
        <v>314</v>
      </c>
      <c r="E98" s="96"/>
      <c r="F98" s="97" t="n">
        <v>6200</v>
      </c>
      <c r="G98" s="98" t="s">
        <v>454</v>
      </c>
      <c r="H98" s="99"/>
      <c r="I98" s="123"/>
      <c r="J98" s="94"/>
      <c r="K98" s="94"/>
    </row>
    <row r="99" s="101" customFormat="true" ht="10.5" hidden="false" customHeight="true" outlineLevel="0" collapsed="false">
      <c r="A99" s="92" t="s">
        <v>312</v>
      </c>
      <c r="B99" s="93" t="n">
        <v>43857</v>
      </c>
      <c r="C99" s="94" t="s">
        <v>453</v>
      </c>
      <c r="D99" s="95" t="s">
        <v>314</v>
      </c>
      <c r="E99" s="96"/>
      <c r="F99" s="97" t="n">
        <v>6200</v>
      </c>
      <c r="G99" s="98" t="s">
        <v>455</v>
      </c>
      <c r="H99" s="99"/>
      <c r="I99" s="123"/>
      <c r="J99" s="94"/>
      <c r="K99" s="94"/>
    </row>
    <row r="100" s="101" customFormat="true" ht="10.5" hidden="false" customHeight="true" outlineLevel="0" collapsed="false">
      <c r="A100" s="92" t="s">
        <v>312</v>
      </c>
      <c r="B100" s="93" t="n">
        <v>43857</v>
      </c>
      <c r="C100" s="94" t="s">
        <v>456</v>
      </c>
      <c r="D100" s="95" t="s">
        <v>314</v>
      </c>
      <c r="E100" s="106"/>
      <c r="F100" s="97" t="n">
        <v>9900</v>
      </c>
      <c r="G100" s="98" t="s">
        <v>457</v>
      </c>
      <c r="H100" s="99"/>
      <c r="I100" s="123"/>
      <c r="J100" s="94"/>
      <c r="K100" s="94"/>
    </row>
    <row r="101" s="101" customFormat="true" ht="10.5" hidden="true" customHeight="true" outlineLevel="0" collapsed="false">
      <c r="A101" s="102" t="s">
        <v>312</v>
      </c>
      <c r="B101" s="93" t="n">
        <v>43858</v>
      </c>
      <c r="C101" s="94" t="s">
        <v>321</v>
      </c>
      <c r="D101" s="95" t="s">
        <v>322</v>
      </c>
      <c r="E101" s="97" t="n">
        <v>100</v>
      </c>
      <c r="F101" s="133"/>
      <c r="G101" s="100" t="s">
        <v>458</v>
      </c>
      <c r="H101" s="107"/>
      <c r="I101" s="123"/>
      <c r="J101" s="94"/>
      <c r="K101" s="108"/>
    </row>
    <row r="102" s="101" customFormat="true" ht="10.5" hidden="true" customHeight="true" outlineLevel="0" collapsed="false">
      <c r="A102" s="102" t="s">
        <v>312</v>
      </c>
      <c r="B102" s="93" t="n">
        <v>43858</v>
      </c>
      <c r="C102" s="94" t="s">
        <v>318</v>
      </c>
      <c r="D102" s="95" t="s">
        <v>322</v>
      </c>
      <c r="E102" s="97" t="n">
        <v>480</v>
      </c>
      <c r="F102" s="96"/>
      <c r="G102" s="98" t="s">
        <v>459</v>
      </c>
      <c r="H102" s="107"/>
      <c r="I102" s="123"/>
      <c r="J102" s="94"/>
      <c r="K102" s="94"/>
    </row>
    <row r="103" s="101" customFormat="true" ht="10.5" hidden="true" customHeight="true" outlineLevel="0" collapsed="false">
      <c r="A103" s="102" t="s">
        <v>312</v>
      </c>
      <c r="B103" s="93" t="n">
        <v>43858</v>
      </c>
      <c r="C103" s="94" t="s">
        <v>340</v>
      </c>
      <c r="D103" s="95" t="s">
        <v>322</v>
      </c>
      <c r="E103" s="97" t="n">
        <v>495</v>
      </c>
      <c r="F103" s="96"/>
      <c r="G103" s="98" t="s">
        <v>341</v>
      </c>
      <c r="H103" s="107"/>
      <c r="I103" s="123"/>
      <c r="J103" s="94"/>
      <c r="K103" s="117"/>
    </row>
    <row r="104" s="101" customFormat="true" ht="10.5" hidden="true" customHeight="true" outlineLevel="0" collapsed="false">
      <c r="A104" s="92" t="s">
        <v>312</v>
      </c>
      <c r="B104" s="93" t="n">
        <v>43858</v>
      </c>
      <c r="C104" s="94" t="s">
        <v>460</v>
      </c>
      <c r="D104" s="95" t="s">
        <v>322</v>
      </c>
      <c r="E104" s="139" t="n">
        <v>2500</v>
      </c>
      <c r="F104" s="96"/>
      <c r="G104" s="98" t="s">
        <v>461</v>
      </c>
      <c r="H104" s="99"/>
      <c r="I104" s="140"/>
      <c r="J104" s="94"/>
      <c r="K104" s="94"/>
    </row>
    <row r="105" s="101" customFormat="true" ht="10.5" hidden="true" customHeight="true" outlineLevel="0" collapsed="false">
      <c r="A105" s="102" t="s">
        <v>312</v>
      </c>
      <c r="B105" s="93" t="n">
        <v>43858</v>
      </c>
      <c r="C105" s="94" t="s">
        <v>462</v>
      </c>
      <c r="D105" s="95" t="s">
        <v>322</v>
      </c>
      <c r="E105" s="141" t="n">
        <v>16000</v>
      </c>
      <c r="F105" s="106"/>
      <c r="G105" s="98" t="s">
        <v>463</v>
      </c>
      <c r="H105" s="99"/>
      <c r="I105" s="130"/>
      <c r="J105" s="94"/>
      <c r="K105" s="94"/>
    </row>
    <row r="106" s="101" customFormat="true" ht="10.5" hidden="true" customHeight="true" outlineLevel="0" collapsed="false">
      <c r="A106" s="102" t="s">
        <v>312</v>
      </c>
      <c r="B106" s="93" t="n">
        <v>43858</v>
      </c>
      <c r="C106" s="94" t="s">
        <v>464</v>
      </c>
      <c r="D106" s="95" t="s">
        <v>322</v>
      </c>
      <c r="E106" s="131" t="n">
        <v>34524</v>
      </c>
      <c r="F106" s="96"/>
      <c r="G106" s="98" t="s">
        <v>465</v>
      </c>
      <c r="H106" s="99"/>
      <c r="I106" s="132"/>
      <c r="J106" s="94"/>
      <c r="K106" s="94"/>
    </row>
    <row r="107" s="101" customFormat="true" ht="10.5" hidden="true" customHeight="true" outlineLevel="0" collapsed="false">
      <c r="A107" s="92" t="s">
        <v>312</v>
      </c>
      <c r="B107" s="93" t="n">
        <v>43858</v>
      </c>
      <c r="C107" s="94" t="s">
        <v>344</v>
      </c>
      <c r="D107" s="95" t="s">
        <v>322</v>
      </c>
      <c r="E107" s="115" t="n">
        <v>45000</v>
      </c>
      <c r="F107" s="133"/>
      <c r="G107" s="98" t="s">
        <v>345</v>
      </c>
      <c r="H107" s="121"/>
      <c r="I107" s="123"/>
      <c r="J107" s="94"/>
      <c r="K107" s="94"/>
    </row>
    <row r="108" s="101" customFormat="true" ht="10.5" hidden="true" customHeight="true" outlineLevel="0" collapsed="false">
      <c r="A108" s="92" t="s">
        <v>312</v>
      </c>
      <c r="B108" s="93" t="n">
        <v>43858</v>
      </c>
      <c r="C108" s="94" t="s">
        <v>318</v>
      </c>
      <c r="D108" s="95" t="s">
        <v>322</v>
      </c>
      <c r="E108" s="115" t="n">
        <v>120000</v>
      </c>
      <c r="F108" s="96"/>
      <c r="G108" s="98" t="s">
        <v>382</v>
      </c>
      <c r="H108" s="121"/>
      <c r="I108" s="123"/>
      <c r="J108" s="94"/>
      <c r="K108" s="94"/>
    </row>
    <row r="109" s="101" customFormat="true" ht="10.5" hidden="false" customHeight="true" outlineLevel="0" collapsed="false">
      <c r="A109" s="92" t="s">
        <v>312</v>
      </c>
      <c r="B109" s="93" t="n">
        <v>43858</v>
      </c>
      <c r="C109" s="94" t="s">
        <v>445</v>
      </c>
      <c r="D109" s="95" t="s">
        <v>314</v>
      </c>
      <c r="E109" s="106"/>
      <c r="F109" s="128" t="n">
        <v>2700</v>
      </c>
      <c r="G109" s="98" t="s">
        <v>466</v>
      </c>
      <c r="H109" s="99"/>
      <c r="I109" s="123"/>
      <c r="J109" s="94"/>
      <c r="K109" s="94"/>
    </row>
    <row r="110" s="101" customFormat="true" ht="10.5" hidden="false" customHeight="true" outlineLevel="0" collapsed="false">
      <c r="A110" s="92" t="s">
        <v>312</v>
      </c>
      <c r="B110" s="93" t="n">
        <v>43858</v>
      </c>
      <c r="C110" s="94" t="s">
        <v>467</v>
      </c>
      <c r="D110" s="95" t="s">
        <v>314</v>
      </c>
      <c r="E110" s="106"/>
      <c r="F110" s="97" t="n">
        <v>9800</v>
      </c>
      <c r="G110" s="98" t="s">
        <v>468</v>
      </c>
      <c r="H110" s="99"/>
      <c r="I110" s="123"/>
      <c r="J110" s="94"/>
      <c r="K110" s="94"/>
    </row>
    <row r="111" s="101" customFormat="true" ht="10.5" hidden="true" customHeight="true" outlineLevel="0" collapsed="false">
      <c r="A111" s="102" t="s">
        <v>312</v>
      </c>
      <c r="B111" s="93" t="n">
        <v>43858</v>
      </c>
      <c r="C111" s="94" t="s">
        <v>318</v>
      </c>
      <c r="D111" s="95" t="s">
        <v>319</v>
      </c>
      <c r="E111" s="103" t="n">
        <v>130.9</v>
      </c>
      <c r="F111" s="104" t="n">
        <v>7700</v>
      </c>
      <c r="G111" s="100" t="s">
        <v>469</v>
      </c>
      <c r="H111" s="99" t="n">
        <v>185250</v>
      </c>
      <c r="I111" s="123" t="n">
        <v>3149.25</v>
      </c>
      <c r="J111" s="94"/>
      <c r="K111" s="105"/>
    </row>
    <row r="112" s="101" customFormat="true" ht="10.5" hidden="true" customHeight="true" outlineLevel="0" collapsed="false">
      <c r="A112" s="102" t="s">
        <v>312</v>
      </c>
      <c r="B112" s="93" t="n">
        <v>43858</v>
      </c>
      <c r="C112" s="94" t="s">
        <v>318</v>
      </c>
      <c r="D112" s="95" t="s">
        <v>319</v>
      </c>
      <c r="E112" s="103" t="n">
        <v>3018.35</v>
      </c>
      <c r="F112" s="142" t="n">
        <v>177550</v>
      </c>
      <c r="G112" s="100" t="s">
        <v>469</v>
      </c>
      <c r="H112" s="99" t="n">
        <v>185250</v>
      </c>
      <c r="I112" s="123" t="n">
        <v>3149.25</v>
      </c>
      <c r="J112" s="94"/>
      <c r="K112" s="105"/>
    </row>
    <row r="113" s="101" customFormat="true" ht="10.5" hidden="false" customHeight="true" outlineLevel="0" collapsed="false">
      <c r="A113" s="92" t="s">
        <v>312</v>
      </c>
      <c r="B113" s="93" t="n">
        <v>43859</v>
      </c>
      <c r="C113" s="94" t="s">
        <v>470</v>
      </c>
      <c r="D113" s="95" t="s">
        <v>314</v>
      </c>
      <c r="E113" s="106"/>
      <c r="F113" s="97" t="n">
        <v>1000</v>
      </c>
      <c r="G113" s="98" t="s">
        <v>471</v>
      </c>
      <c r="H113" s="99"/>
      <c r="I113" s="123"/>
      <c r="J113" s="94"/>
      <c r="K113" s="94"/>
      <c r="M113" s="143"/>
    </row>
    <row r="114" s="101" customFormat="true" ht="10.5" hidden="false" customHeight="true" outlineLevel="0" collapsed="false">
      <c r="A114" s="92" t="s">
        <v>312</v>
      </c>
      <c r="B114" s="93" t="n">
        <v>43859</v>
      </c>
      <c r="C114" s="94" t="s">
        <v>470</v>
      </c>
      <c r="D114" s="95" t="s">
        <v>314</v>
      </c>
      <c r="E114" s="106"/>
      <c r="F114" s="97" t="n">
        <v>1700</v>
      </c>
      <c r="G114" s="98" t="s">
        <v>472</v>
      </c>
      <c r="H114" s="99"/>
      <c r="I114" s="123"/>
      <c r="J114" s="94"/>
      <c r="K114" s="94"/>
    </row>
    <row r="115" s="101" customFormat="true" ht="10.5" hidden="false" customHeight="true" outlineLevel="0" collapsed="false">
      <c r="A115" s="92" t="s">
        <v>312</v>
      </c>
      <c r="B115" s="93" t="n">
        <v>43859</v>
      </c>
      <c r="C115" s="94" t="s">
        <v>473</v>
      </c>
      <c r="D115" s="95" t="s">
        <v>314</v>
      </c>
      <c r="E115" s="106"/>
      <c r="F115" s="128" t="n">
        <v>2682.89</v>
      </c>
      <c r="G115" s="98" t="s">
        <v>474</v>
      </c>
      <c r="H115" s="99"/>
      <c r="I115" s="123"/>
      <c r="J115" s="94"/>
      <c r="K115" s="94"/>
    </row>
    <row r="116" s="101" customFormat="true" ht="10.5" hidden="false" customHeight="true" outlineLevel="0" collapsed="false">
      <c r="A116" s="92" t="s">
        <v>312</v>
      </c>
      <c r="B116" s="93" t="n">
        <v>43859</v>
      </c>
      <c r="C116" s="94" t="s">
        <v>316</v>
      </c>
      <c r="D116" s="95" t="s">
        <v>314</v>
      </c>
      <c r="E116" s="96"/>
      <c r="F116" s="97" t="n">
        <v>5900</v>
      </c>
      <c r="G116" s="98" t="s">
        <v>475</v>
      </c>
      <c r="H116" s="99"/>
      <c r="I116" s="123"/>
      <c r="J116" s="94"/>
      <c r="K116" s="94"/>
    </row>
    <row r="117" s="101" customFormat="true" ht="10.5" hidden="true" customHeight="true" outlineLevel="0" collapsed="false">
      <c r="A117" s="102" t="s">
        <v>312</v>
      </c>
      <c r="B117" s="93" t="n">
        <v>43860</v>
      </c>
      <c r="C117" s="94" t="s">
        <v>321</v>
      </c>
      <c r="D117" s="95" t="s">
        <v>322</v>
      </c>
      <c r="E117" s="97" t="n">
        <v>50</v>
      </c>
      <c r="F117" s="106"/>
      <c r="G117" s="100" t="s">
        <v>476</v>
      </c>
      <c r="H117" s="107"/>
      <c r="I117" s="123"/>
      <c r="J117" s="94"/>
      <c r="K117" s="108"/>
    </row>
    <row r="118" s="101" customFormat="true" ht="10.5" hidden="true" customHeight="true" outlineLevel="0" collapsed="false">
      <c r="A118" s="102" t="s">
        <v>312</v>
      </c>
      <c r="B118" s="93" t="n">
        <v>43860</v>
      </c>
      <c r="C118" s="94" t="s">
        <v>477</v>
      </c>
      <c r="D118" s="95" t="s">
        <v>322</v>
      </c>
      <c r="E118" s="126" t="n">
        <v>1445</v>
      </c>
      <c r="F118" s="125"/>
      <c r="G118" s="98" t="s">
        <v>478</v>
      </c>
      <c r="H118" s="99"/>
      <c r="I118" s="127"/>
      <c r="J118" s="94"/>
      <c r="K118" s="94"/>
    </row>
    <row r="119" s="101" customFormat="true" ht="10.5" hidden="true" customHeight="true" outlineLevel="0" collapsed="false">
      <c r="A119" s="102" t="s">
        <v>312</v>
      </c>
      <c r="B119" s="93" t="n">
        <v>43860</v>
      </c>
      <c r="C119" s="94" t="s">
        <v>479</v>
      </c>
      <c r="D119" s="95" t="s">
        <v>322</v>
      </c>
      <c r="E119" s="137" t="n">
        <v>6243.59</v>
      </c>
      <c r="F119" s="106"/>
      <c r="G119" s="98" t="s">
        <v>480</v>
      </c>
      <c r="H119" s="99"/>
      <c r="I119" s="138"/>
      <c r="J119" s="94"/>
      <c r="K119" s="94"/>
    </row>
    <row r="120" s="101" customFormat="true" ht="10.5" hidden="true" customHeight="true" outlineLevel="0" collapsed="false">
      <c r="A120" s="102" t="s">
        <v>312</v>
      </c>
      <c r="B120" s="93" t="n">
        <v>43860</v>
      </c>
      <c r="C120" s="94" t="s">
        <v>318</v>
      </c>
      <c r="D120" s="95" t="s">
        <v>319</v>
      </c>
      <c r="E120" s="103" t="n">
        <v>14.45</v>
      </c>
      <c r="F120" s="122" t="n">
        <v>850</v>
      </c>
      <c r="G120" s="100" t="s">
        <v>481</v>
      </c>
      <c r="H120" s="99" t="n">
        <v>850</v>
      </c>
      <c r="I120" s="123" t="n">
        <v>14.45</v>
      </c>
      <c r="J120" s="94"/>
      <c r="K120" s="105"/>
    </row>
    <row r="121" s="101" customFormat="true" ht="10.5" hidden="false" customHeight="true" outlineLevel="0" collapsed="false">
      <c r="A121" s="92" t="s">
        <v>312</v>
      </c>
      <c r="B121" s="93" t="n">
        <v>43860</v>
      </c>
      <c r="C121" s="94" t="s">
        <v>316</v>
      </c>
      <c r="D121" s="95" t="s">
        <v>314</v>
      </c>
      <c r="E121" s="106"/>
      <c r="F121" s="97" t="n">
        <v>13000</v>
      </c>
      <c r="G121" s="98" t="s">
        <v>482</v>
      </c>
      <c r="H121" s="99"/>
      <c r="I121" s="123"/>
      <c r="J121" s="94"/>
      <c r="K121" s="94"/>
    </row>
    <row r="122" s="101" customFormat="true" ht="10.5" hidden="false" customHeight="true" outlineLevel="0" collapsed="false">
      <c r="A122" s="92" t="s">
        <v>312</v>
      </c>
      <c r="B122" s="93" t="n">
        <v>43860</v>
      </c>
      <c r="C122" s="94" t="s">
        <v>316</v>
      </c>
      <c r="D122" s="95" t="s">
        <v>314</v>
      </c>
      <c r="E122" s="106"/>
      <c r="F122" s="128" t="n">
        <v>17000</v>
      </c>
      <c r="G122" s="98" t="s">
        <v>483</v>
      </c>
      <c r="H122" s="99"/>
      <c r="I122" s="123"/>
      <c r="J122" s="94"/>
      <c r="K122" s="94"/>
    </row>
    <row r="123" s="101" customFormat="true" ht="10.5" hidden="true" customHeight="true" outlineLevel="0" collapsed="false">
      <c r="A123" s="102" t="s">
        <v>312</v>
      </c>
      <c r="B123" s="93" t="n">
        <v>43861</v>
      </c>
      <c r="C123" s="94" t="s">
        <v>340</v>
      </c>
      <c r="D123" s="95" t="s">
        <v>322</v>
      </c>
      <c r="E123" s="97" t="n">
        <v>143</v>
      </c>
      <c r="F123" s="96"/>
      <c r="G123" s="98" t="s">
        <v>341</v>
      </c>
      <c r="H123" s="107"/>
      <c r="I123" s="123"/>
      <c r="J123" s="94"/>
      <c r="K123" s="117"/>
    </row>
    <row r="124" s="101" customFormat="true" ht="10.5" hidden="true" customHeight="true" outlineLevel="0" collapsed="false">
      <c r="A124" s="102" t="s">
        <v>312</v>
      </c>
      <c r="B124" s="93" t="n">
        <v>43861</v>
      </c>
      <c r="C124" s="94" t="s">
        <v>484</v>
      </c>
      <c r="D124" s="95" t="s">
        <v>322</v>
      </c>
      <c r="E124" s="97" t="n">
        <v>150</v>
      </c>
      <c r="F124" s="133"/>
      <c r="G124" s="100" t="s">
        <v>485</v>
      </c>
      <c r="H124" s="107"/>
      <c r="I124" s="123"/>
      <c r="J124" s="94"/>
      <c r="K124" s="144"/>
    </row>
    <row r="125" s="101" customFormat="true" ht="10.5" hidden="true" customHeight="true" outlineLevel="0" collapsed="false">
      <c r="A125" s="102" t="s">
        <v>312</v>
      </c>
      <c r="B125" s="93" t="n">
        <v>43861</v>
      </c>
      <c r="C125" s="94" t="s">
        <v>321</v>
      </c>
      <c r="D125" s="95" t="s">
        <v>322</v>
      </c>
      <c r="E125" s="97" t="n">
        <v>150</v>
      </c>
      <c r="F125" s="96"/>
      <c r="G125" s="100" t="s">
        <v>486</v>
      </c>
      <c r="H125" s="107"/>
      <c r="I125" s="123"/>
      <c r="J125" s="94"/>
      <c r="K125" s="108"/>
    </row>
    <row r="126" s="101" customFormat="true" ht="10.5" hidden="true" customHeight="true" outlineLevel="0" collapsed="false">
      <c r="A126" s="102" t="s">
        <v>312</v>
      </c>
      <c r="B126" s="93" t="n">
        <v>43861</v>
      </c>
      <c r="C126" s="94" t="s">
        <v>340</v>
      </c>
      <c r="D126" s="95" t="s">
        <v>322</v>
      </c>
      <c r="E126" s="97" t="n">
        <v>198</v>
      </c>
      <c r="F126" s="96"/>
      <c r="G126" s="98" t="s">
        <v>341</v>
      </c>
      <c r="H126" s="107"/>
      <c r="I126" s="123"/>
      <c r="J126" s="94"/>
      <c r="K126" s="117"/>
    </row>
    <row r="127" s="101" customFormat="true" ht="10.5" hidden="true" customHeight="true" outlineLevel="0" collapsed="false">
      <c r="A127" s="102" t="s">
        <v>312</v>
      </c>
      <c r="B127" s="93" t="n">
        <v>43861</v>
      </c>
      <c r="C127" s="94" t="s">
        <v>487</v>
      </c>
      <c r="D127" s="95" t="s">
        <v>322</v>
      </c>
      <c r="E127" s="113" t="n">
        <v>3217</v>
      </c>
      <c r="F127" s="96"/>
      <c r="G127" s="98" t="s">
        <v>488</v>
      </c>
      <c r="H127" s="99"/>
      <c r="I127" s="129"/>
      <c r="J127" s="94"/>
      <c r="K127" s="94"/>
    </row>
    <row r="128" s="101" customFormat="true" ht="10.5" hidden="true" customHeight="true" outlineLevel="0" collapsed="false">
      <c r="A128" s="102" t="s">
        <v>312</v>
      </c>
      <c r="B128" s="93" t="n">
        <v>43861</v>
      </c>
      <c r="C128" s="94" t="s">
        <v>489</v>
      </c>
      <c r="D128" s="95" t="s">
        <v>322</v>
      </c>
      <c r="E128" s="131" t="n">
        <v>5000</v>
      </c>
      <c r="F128" s="133"/>
      <c r="G128" s="98" t="s">
        <v>490</v>
      </c>
      <c r="H128" s="99"/>
      <c r="I128" s="132"/>
      <c r="J128" s="94"/>
      <c r="K128" s="94"/>
    </row>
    <row r="129" s="101" customFormat="true" ht="10.5" hidden="true" customHeight="true" outlineLevel="0" collapsed="false">
      <c r="A129" s="102" t="s">
        <v>312</v>
      </c>
      <c r="B129" s="93" t="n">
        <v>43861</v>
      </c>
      <c r="C129" s="94" t="s">
        <v>491</v>
      </c>
      <c r="D129" s="95" t="s">
        <v>322</v>
      </c>
      <c r="E129" s="131" t="n">
        <v>6000</v>
      </c>
      <c r="F129" s="106"/>
      <c r="G129" s="98" t="s">
        <v>492</v>
      </c>
      <c r="H129" s="99"/>
      <c r="I129" s="132"/>
      <c r="J129" s="94"/>
      <c r="K129" s="94"/>
    </row>
    <row r="130" s="101" customFormat="true" ht="10.5" hidden="true" customHeight="true" outlineLevel="0" collapsed="false">
      <c r="A130" s="92" t="s">
        <v>312</v>
      </c>
      <c r="B130" s="93" t="n">
        <v>43861</v>
      </c>
      <c r="C130" s="94" t="s">
        <v>344</v>
      </c>
      <c r="D130" s="95" t="s">
        <v>322</v>
      </c>
      <c r="E130" s="115" t="n">
        <v>13000</v>
      </c>
      <c r="F130" s="125"/>
      <c r="G130" s="98" t="s">
        <v>345</v>
      </c>
      <c r="H130" s="121"/>
      <c r="I130" s="123"/>
      <c r="J130" s="94"/>
      <c r="K130" s="94"/>
    </row>
    <row r="131" s="101" customFormat="true" ht="10.5" hidden="true" customHeight="true" outlineLevel="0" collapsed="false">
      <c r="A131" s="92" t="s">
        <v>312</v>
      </c>
      <c r="B131" s="93" t="n">
        <v>43861</v>
      </c>
      <c r="C131" s="94" t="s">
        <v>344</v>
      </c>
      <c r="D131" s="95" t="s">
        <v>322</v>
      </c>
      <c r="E131" s="115" t="n">
        <v>18000</v>
      </c>
      <c r="F131" s="106"/>
      <c r="G131" s="98" t="s">
        <v>345</v>
      </c>
      <c r="H131" s="121"/>
      <c r="I131" s="123"/>
      <c r="J131" s="94"/>
      <c r="K131" s="94"/>
    </row>
    <row r="132" s="101" customFormat="true" ht="10.5" hidden="true" customHeight="true" outlineLevel="0" collapsed="false">
      <c r="A132" s="102" t="s">
        <v>312</v>
      </c>
      <c r="B132" s="93" t="n">
        <v>43861</v>
      </c>
      <c r="C132" s="94" t="s">
        <v>493</v>
      </c>
      <c r="D132" s="95" t="s">
        <v>322</v>
      </c>
      <c r="E132" s="131" t="n">
        <v>23000</v>
      </c>
      <c r="F132" s="125"/>
      <c r="G132" s="98" t="s">
        <v>494</v>
      </c>
      <c r="H132" s="99"/>
      <c r="I132" s="132"/>
      <c r="J132" s="94"/>
      <c r="K132" s="94"/>
    </row>
    <row r="133" s="101" customFormat="true" ht="10.5" hidden="false" customHeight="true" outlineLevel="0" collapsed="false">
      <c r="A133" s="92" t="s">
        <v>312</v>
      </c>
      <c r="B133" s="93" t="n">
        <v>43861</v>
      </c>
      <c r="C133" s="94" t="s">
        <v>495</v>
      </c>
      <c r="D133" s="95" t="s">
        <v>314</v>
      </c>
      <c r="E133" s="96"/>
      <c r="F133" s="97" t="n">
        <v>2500</v>
      </c>
      <c r="G133" s="98" t="s">
        <v>496</v>
      </c>
      <c r="H133" s="99"/>
      <c r="I133" s="123"/>
      <c r="J133" s="94"/>
      <c r="K133" s="94"/>
    </row>
    <row r="134" s="101" customFormat="true" ht="10.5" hidden="false" customHeight="true" outlineLevel="0" collapsed="false">
      <c r="A134" s="92" t="s">
        <v>312</v>
      </c>
      <c r="B134" s="93" t="n">
        <v>43861</v>
      </c>
      <c r="C134" s="94" t="s">
        <v>495</v>
      </c>
      <c r="D134" s="95" t="s">
        <v>314</v>
      </c>
      <c r="E134" s="96"/>
      <c r="F134" s="97" t="n">
        <v>3500</v>
      </c>
      <c r="G134" s="98" t="s">
        <v>497</v>
      </c>
      <c r="H134" s="99"/>
      <c r="I134" s="123"/>
      <c r="J134" s="94"/>
      <c r="K134" s="94"/>
    </row>
    <row r="135" s="101" customFormat="true" ht="10.5" hidden="false" customHeight="true" outlineLevel="0" collapsed="false">
      <c r="A135" s="92" t="s">
        <v>312</v>
      </c>
      <c r="B135" s="93" t="n">
        <v>43861</v>
      </c>
      <c r="C135" s="94" t="s">
        <v>498</v>
      </c>
      <c r="D135" s="95" t="s">
        <v>314</v>
      </c>
      <c r="E135" s="106"/>
      <c r="F135" s="97" t="n">
        <v>5500</v>
      </c>
      <c r="G135" s="98" t="s">
        <v>499</v>
      </c>
      <c r="H135" s="99"/>
      <c r="I135" s="123"/>
      <c r="J135" s="94"/>
      <c r="K135" s="94"/>
    </row>
    <row r="136" s="101" customFormat="true" ht="10.5" hidden="false" customHeight="true" outlineLevel="0" collapsed="false">
      <c r="A136" s="92" t="s">
        <v>312</v>
      </c>
      <c r="B136" s="93" t="n">
        <v>43861</v>
      </c>
      <c r="C136" s="94" t="s">
        <v>403</v>
      </c>
      <c r="D136" s="95" t="s">
        <v>314</v>
      </c>
      <c r="E136" s="106"/>
      <c r="F136" s="97" t="n">
        <v>6900</v>
      </c>
      <c r="G136" s="98" t="s">
        <v>500</v>
      </c>
      <c r="H136" s="99"/>
      <c r="I136" s="123"/>
      <c r="J136" s="94"/>
      <c r="K136" s="94"/>
    </row>
    <row r="137" s="101" customFormat="true" ht="10.5" hidden="false" customHeight="true" outlineLevel="0" collapsed="false">
      <c r="A137" s="92" t="s">
        <v>312</v>
      </c>
      <c r="B137" s="93" t="n">
        <v>43861</v>
      </c>
      <c r="C137" s="94" t="s">
        <v>501</v>
      </c>
      <c r="D137" s="95" t="s">
        <v>314</v>
      </c>
      <c r="E137" s="106"/>
      <c r="F137" s="128" t="n">
        <v>12500</v>
      </c>
      <c r="G137" s="98" t="s">
        <v>502</v>
      </c>
      <c r="H137" s="99"/>
      <c r="I137" s="123"/>
      <c r="J137" s="94"/>
      <c r="K137" s="94"/>
    </row>
    <row r="138" s="101" customFormat="true" ht="10.5" hidden="true" customHeight="true" outlineLevel="0" collapsed="false">
      <c r="A138" s="102" t="s">
        <v>312</v>
      </c>
      <c r="B138" s="93" t="n">
        <v>43864</v>
      </c>
      <c r="C138" s="94" t="s">
        <v>321</v>
      </c>
      <c r="D138" s="95" t="s">
        <v>322</v>
      </c>
      <c r="E138" s="97" t="n">
        <v>25</v>
      </c>
      <c r="F138" s="96"/>
      <c r="G138" s="100" t="s">
        <v>503</v>
      </c>
      <c r="H138" s="107"/>
      <c r="I138" s="123"/>
      <c r="J138" s="94"/>
      <c r="K138" s="108"/>
    </row>
    <row r="139" s="101" customFormat="true" ht="10.5" hidden="true" customHeight="true" outlineLevel="0" collapsed="false">
      <c r="A139" s="102" t="s">
        <v>312</v>
      </c>
      <c r="B139" s="93" t="n">
        <v>43864</v>
      </c>
      <c r="C139" s="94" t="s">
        <v>397</v>
      </c>
      <c r="D139" s="95" t="s">
        <v>322</v>
      </c>
      <c r="E139" s="118" t="n">
        <v>31668</v>
      </c>
      <c r="F139" s="106"/>
      <c r="G139" s="98" t="s">
        <v>504</v>
      </c>
      <c r="H139" s="119"/>
      <c r="I139" s="130"/>
      <c r="J139" s="94"/>
      <c r="K139" s="94"/>
    </row>
    <row r="140" s="101" customFormat="true" ht="10.5" hidden="false" customHeight="true" outlineLevel="0" collapsed="false">
      <c r="A140" s="92" t="s">
        <v>312</v>
      </c>
      <c r="B140" s="93" t="n">
        <v>43864</v>
      </c>
      <c r="C140" s="94" t="s">
        <v>505</v>
      </c>
      <c r="D140" s="95" t="s">
        <v>314</v>
      </c>
      <c r="E140" s="96"/>
      <c r="F140" s="97" t="n">
        <v>6500</v>
      </c>
      <c r="G140" s="98" t="s">
        <v>506</v>
      </c>
      <c r="H140" s="99"/>
      <c r="I140" s="123"/>
      <c r="J140" s="94"/>
      <c r="K140" s="94"/>
    </row>
    <row r="141" s="101" customFormat="true" ht="10.5" hidden="false" customHeight="true" outlineLevel="0" collapsed="false">
      <c r="A141" s="92" t="s">
        <v>312</v>
      </c>
      <c r="B141" s="93" t="n">
        <v>43864</v>
      </c>
      <c r="C141" s="94" t="s">
        <v>498</v>
      </c>
      <c r="D141" s="95" t="s">
        <v>314</v>
      </c>
      <c r="E141" s="96"/>
      <c r="F141" s="97" t="n">
        <v>8900</v>
      </c>
      <c r="G141" s="98" t="s">
        <v>507</v>
      </c>
      <c r="H141" s="99"/>
      <c r="I141" s="123"/>
      <c r="J141" s="94"/>
      <c r="K141" s="94"/>
    </row>
    <row r="142" s="101" customFormat="true" ht="10.5" hidden="false" customHeight="true" outlineLevel="0" collapsed="false">
      <c r="A142" s="92" t="s">
        <v>312</v>
      </c>
      <c r="B142" s="93" t="n">
        <v>43864</v>
      </c>
      <c r="C142" s="94" t="s">
        <v>316</v>
      </c>
      <c r="D142" s="95" t="s">
        <v>314</v>
      </c>
      <c r="E142" s="96"/>
      <c r="F142" s="97" t="n">
        <v>15200</v>
      </c>
      <c r="G142" s="98" t="s">
        <v>508</v>
      </c>
      <c r="H142" s="99"/>
      <c r="I142" s="123"/>
      <c r="J142" s="94"/>
      <c r="K142" s="94"/>
    </row>
    <row r="143" s="101" customFormat="true" ht="10.5" hidden="true" customHeight="true" outlineLevel="0" collapsed="false">
      <c r="A143" s="102" t="s">
        <v>312</v>
      </c>
      <c r="B143" s="93" t="n">
        <v>43864</v>
      </c>
      <c r="C143" s="94" t="s">
        <v>318</v>
      </c>
      <c r="D143" s="95" t="s">
        <v>319</v>
      </c>
      <c r="E143" s="103" t="n">
        <v>368.049999999999</v>
      </c>
      <c r="F143" s="104" t="n">
        <v>21650</v>
      </c>
      <c r="G143" s="100" t="s">
        <v>509</v>
      </c>
      <c r="H143" s="99" t="n">
        <v>21650</v>
      </c>
      <c r="I143" s="123" t="n">
        <v>368.049999999999</v>
      </c>
      <c r="J143" s="94"/>
      <c r="K143" s="105"/>
    </row>
    <row r="144" s="101" customFormat="true" ht="10.5" hidden="true" customHeight="true" outlineLevel="0" collapsed="false">
      <c r="A144" s="102" t="s">
        <v>312</v>
      </c>
      <c r="B144" s="93" t="n">
        <v>43865</v>
      </c>
      <c r="C144" s="94" t="s">
        <v>318</v>
      </c>
      <c r="D144" s="95" t="s">
        <v>322</v>
      </c>
      <c r="E144" s="97" t="n">
        <v>28</v>
      </c>
      <c r="F144" s="96"/>
      <c r="G144" s="98" t="s">
        <v>510</v>
      </c>
      <c r="H144" s="107"/>
      <c r="I144" s="123"/>
      <c r="J144" s="94"/>
      <c r="K144" s="94"/>
    </row>
    <row r="145" s="101" customFormat="true" ht="10.5" hidden="true" customHeight="true" outlineLevel="0" collapsed="false">
      <c r="A145" s="102" t="s">
        <v>312</v>
      </c>
      <c r="B145" s="93" t="n">
        <v>43865</v>
      </c>
      <c r="C145" s="94" t="s">
        <v>321</v>
      </c>
      <c r="D145" s="95" t="s">
        <v>322</v>
      </c>
      <c r="E145" s="97" t="n">
        <v>150</v>
      </c>
      <c r="F145" s="96"/>
      <c r="G145" s="100" t="s">
        <v>511</v>
      </c>
      <c r="H145" s="107"/>
      <c r="I145" s="123"/>
      <c r="J145" s="94"/>
      <c r="K145" s="108"/>
    </row>
    <row r="146" s="101" customFormat="true" ht="10.5" hidden="true" customHeight="true" outlineLevel="0" collapsed="false">
      <c r="A146" s="102" t="s">
        <v>312</v>
      </c>
      <c r="B146" s="93" t="n">
        <v>43865</v>
      </c>
      <c r="C146" s="94" t="s">
        <v>340</v>
      </c>
      <c r="D146" s="95" t="s">
        <v>322</v>
      </c>
      <c r="E146" s="97" t="n">
        <v>200</v>
      </c>
      <c r="F146" s="133"/>
      <c r="G146" s="98" t="s">
        <v>341</v>
      </c>
      <c r="H146" s="107"/>
      <c r="I146" s="123"/>
      <c r="J146" s="94"/>
      <c r="K146" s="117"/>
    </row>
    <row r="147" s="101" customFormat="true" ht="10.5" hidden="true" customHeight="true" outlineLevel="0" collapsed="false">
      <c r="A147" s="102" t="s">
        <v>312</v>
      </c>
      <c r="B147" s="93" t="n">
        <v>43865</v>
      </c>
      <c r="C147" s="94" t="s">
        <v>318</v>
      </c>
      <c r="D147" s="95" t="s">
        <v>322</v>
      </c>
      <c r="E147" s="97" t="n">
        <v>640</v>
      </c>
      <c r="F147" s="96"/>
      <c r="G147" s="98" t="s">
        <v>512</v>
      </c>
      <c r="H147" s="107"/>
      <c r="I147" s="123"/>
      <c r="J147" s="94"/>
      <c r="K147" s="94"/>
    </row>
    <row r="148" s="101" customFormat="true" ht="10.5" hidden="true" customHeight="true" outlineLevel="0" collapsed="false">
      <c r="A148" s="92" t="s">
        <v>312</v>
      </c>
      <c r="B148" s="93" t="n">
        <v>43865</v>
      </c>
      <c r="C148" s="94" t="s">
        <v>318</v>
      </c>
      <c r="D148" s="95" t="s">
        <v>322</v>
      </c>
      <c r="E148" s="115" t="n">
        <v>7000</v>
      </c>
      <c r="F148" s="96"/>
      <c r="G148" s="98" t="s">
        <v>382</v>
      </c>
      <c r="H148" s="121"/>
      <c r="I148" s="123"/>
      <c r="J148" s="94"/>
      <c r="K148" s="94"/>
    </row>
    <row r="149" s="101" customFormat="true" ht="10.5" hidden="true" customHeight="true" outlineLevel="0" collapsed="false">
      <c r="A149" s="92" t="s">
        <v>312</v>
      </c>
      <c r="B149" s="93" t="n">
        <v>43865</v>
      </c>
      <c r="C149" s="94" t="s">
        <v>344</v>
      </c>
      <c r="D149" s="95" t="s">
        <v>322</v>
      </c>
      <c r="E149" s="115" t="n">
        <v>40000</v>
      </c>
      <c r="F149" s="133"/>
      <c r="G149" s="98" t="s">
        <v>345</v>
      </c>
      <c r="H149" s="121"/>
      <c r="I149" s="123"/>
      <c r="J149" s="94"/>
      <c r="K149" s="94"/>
    </row>
    <row r="150" s="101" customFormat="true" ht="10.5" hidden="true" customHeight="true" outlineLevel="0" collapsed="false">
      <c r="A150" s="102" t="s">
        <v>312</v>
      </c>
      <c r="B150" s="93" t="n">
        <v>43865</v>
      </c>
      <c r="C150" s="94" t="s">
        <v>397</v>
      </c>
      <c r="D150" s="95" t="s">
        <v>322</v>
      </c>
      <c r="E150" s="118" t="n">
        <v>40000</v>
      </c>
      <c r="F150" s="96"/>
      <c r="G150" s="98" t="s">
        <v>504</v>
      </c>
      <c r="H150" s="119"/>
      <c r="I150" s="130"/>
      <c r="J150" s="94"/>
      <c r="K150" s="94"/>
    </row>
    <row r="151" s="101" customFormat="true" ht="10.5" hidden="true" customHeight="true" outlineLevel="0" collapsed="false">
      <c r="A151" s="92" t="s">
        <v>312</v>
      </c>
      <c r="B151" s="93" t="n">
        <v>43865</v>
      </c>
      <c r="C151" s="94" t="s">
        <v>318</v>
      </c>
      <c r="D151" s="95" t="s">
        <v>322</v>
      </c>
      <c r="E151" s="115" t="n">
        <v>160000</v>
      </c>
      <c r="F151" s="125"/>
      <c r="G151" s="98" t="s">
        <v>382</v>
      </c>
      <c r="H151" s="121"/>
      <c r="I151" s="123"/>
      <c r="J151" s="94"/>
      <c r="K151" s="94"/>
    </row>
    <row r="152" s="101" customFormat="true" ht="10.5" hidden="false" customHeight="true" outlineLevel="0" collapsed="false">
      <c r="A152" s="92" t="s">
        <v>312</v>
      </c>
      <c r="B152" s="93" t="n">
        <v>43865</v>
      </c>
      <c r="C152" s="94" t="s">
        <v>420</v>
      </c>
      <c r="D152" s="95" t="s">
        <v>314</v>
      </c>
      <c r="E152" s="96"/>
      <c r="F152" s="97" t="n">
        <v>2000</v>
      </c>
      <c r="G152" s="98" t="s">
        <v>513</v>
      </c>
      <c r="H152" s="99"/>
      <c r="I152" s="123"/>
      <c r="J152" s="94"/>
      <c r="K152" s="94"/>
    </row>
    <row r="153" s="101" customFormat="true" ht="10.5" hidden="false" customHeight="true" outlineLevel="0" collapsed="false">
      <c r="A153" s="92" t="s">
        <v>312</v>
      </c>
      <c r="B153" s="93" t="n">
        <v>43865</v>
      </c>
      <c r="C153" s="94" t="s">
        <v>420</v>
      </c>
      <c r="D153" s="95" t="s">
        <v>314</v>
      </c>
      <c r="E153" s="96"/>
      <c r="F153" s="128" t="n">
        <v>5000</v>
      </c>
      <c r="G153" s="98" t="s">
        <v>514</v>
      </c>
      <c r="H153" s="99"/>
      <c r="I153" s="123"/>
      <c r="J153" s="94"/>
      <c r="K153" s="94"/>
    </row>
    <row r="154" s="101" customFormat="true" ht="10.5" hidden="false" customHeight="true" outlineLevel="0" collapsed="false">
      <c r="A154" s="92" t="s">
        <v>312</v>
      </c>
      <c r="B154" s="93" t="n">
        <v>43865</v>
      </c>
      <c r="C154" s="94" t="s">
        <v>515</v>
      </c>
      <c r="D154" s="95" t="s">
        <v>314</v>
      </c>
      <c r="E154" s="96"/>
      <c r="F154" s="97" t="n">
        <v>93400</v>
      </c>
      <c r="G154" s="98" t="s">
        <v>516</v>
      </c>
      <c r="H154" s="99"/>
      <c r="I154" s="123"/>
      <c r="J154" s="94"/>
      <c r="K154" s="94"/>
    </row>
    <row r="155" s="101" customFormat="true" ht="10.5" hidden="true" customHeight="true" outlineLevel="0" collapsed="false">
      <c r="A155" s="102" t="s">
        <v>312</v>
      </c>
      <c r="B155" s="93" t="n">
        <v>43865</v>
      </c>
      <c r="C155" s="94" t="s">
        <v>318</v>
      </c>
      <c r="D155" s="95" t="s">
        <v>319</v>
      </c>
      <c r="E155" s="103" t="n">
        <v>5100</v>
      </c>
      <c r="F155" s="142" t="n">
        <v>300000</v>
      </c>
      <c r="G155" s="100" t="s">
        <v>517</v>
      </c>
      <c r="H155" s="99" t="n">
        <v>300000</v>
      </c>
      <c r="I155" s="123" t="n">
        <v>5100</v>
      </c>
      <c r="J155" s="94"/>
      <c r="K155" s="105"/>
    </row>
    <row r="156" s="101" customFormat="true" ht="10.5" hidden="true" customHeight="true" outlineLevel="0" collapsed="false">
      <c r="A156" s="102" t="s">
        <v>312</v>
      </c>
      <c r="B156" s="93" t="n">
        <v>43866</v>
      </c>
      <c r="C156" s="94" t="s">
        <v>321</v>
      </c>
      <c r="D156" s="95" t="s">
        <v>322</v>
      </c>
      <c r="E156" s="97" t="n">
        <v>175</v>
      </c>
      <c r="F156" s="125"/>
      <c r="G156" s="100" t="s">
        <v>518</v>
      </c>
      <c r="H156" s="107"/>
      <c r="I156" s="123"/>
      <c r="J156" s="94"/>
      <c r="K156" s="108"/>
    </row>
    <row r="157" s="101" customFormat="true" ht="10.5" hidden="true" customHeight="true" outlineLevel="0" collapsed="false">
      <c r="A157" s="102" t="s">
        <v>312</v>
      </c>
      <c r="B157" s="93" t="n">
        <v>43866</v>
      </c>
      <c r="C157" s="94" t="s">
        <v>340</v>
      </c>
      <c r="D157" s="95" t="s">
        <v>322</v>
      </c>
      <c r="E157" s="97" t="n">
        <v>641</v>
      </c>
      <c r="F157" s="106"/>
      <c r="G157" s="98" t="s">
        <v>341</v>
      </c>
      <c r="H157" s="107"/>
      <c r="I157" s="123"/>
      <c r="J157" s="94"/>
      <c r="K157" s="117"/>
    </row>
    <row r="158" s="101" customFormat="true" ht="10.5" hidden="true" customHeight="true" outlineLevel="0" collapsed="false">
      <c r="A158" s="102" t="s">
        <v>312</v>
      </c>
      <c r="B158" s="93" t="n">
        <v>43866</v>
      </c>
      <c r="C158" s="94" t="s">
        <v>519</v>
      </c>
      <c r="D158" s="95" t="s">
        <v>322</v>
      </c>
      <c r="E158" s="131" t="n">
        <v>6000</v>
      </c>
      <c r="F158" s="133"/>
      <c r="G158" s="98" t="s">
        <v>520</v>
      </c>
      <c r="H158" s="99"/>
      <c r="I158" s="132"/>
      <c r="J158" s="94"/>
      <c r="K158" s="94"/>
    </row>
    <row r="159" s="101" customFormat="true" ht="10.5" hidden="true" customHeight="true" outlineLevel="0" collapsed="false">
      <c r="A159" s="102" t="s">
        <v>312</v>
      </c>
      <c r="B159" s="93" t="n">
        <v>43866</v>
      </c>
      <c r="C159" s="94" t="s">
        <v>380</v>
      </c>
      <c r="D159" s="95" t="s">
        <v>322</v>
      </c>
      <c r="E159" s="113" t="n">
        <v>7389.24</v>
      </c>
      <c r="F159" s="96"/>
      <c r="G159" s="98" t="s">
        <v>521</v>
      </c>
      <c r="H159" s="99"/>
      <c r="I159" s="129"/>
      <c r="J159" s="94"/>
      <c r="K159" s="94"/>
    </row>
    <row r="160" s="101" customFormat="true" ht="10.5" hidden="true" customHeight="true" outlineLevel="0" collapsed="false">
      <c r="A160" s="92" t="s">
        <v>312</v>
      </c>
      <c r="B160" s="93" t="n">
        <v>43866</v>
      </c>
      <c r="C160" s="94" t="s">
        <v>326</v>
      </c>
      <c r="D160" s="95" t="s">
        <v>322</v>
      </c>
      <c r="E160" s="111" t="n">
        <v>10000</v>
      </c>
      <c r="F160" s="96"/>
      <c r="G160" s="98" t="s">
        <v>327</v>
      </c>
      <c r="H160" s="99"/>
      <c r="I160" s="123"/>
      <c r="J160" s="94"/>
      <c r="K160" s="94"/>
    </row>
    <row r="161" s="101" customFormat="true" ht="10.5" hidden="true" customHeight="true" outlineLevel="0" collapsed="false">
      <c r="A161" s="102" t="s">
        <v>312</v>
      </c>
      <c r="B161" s="93" t="n">
        <v>43866</v>
      </c>
      <c r="C161" s="94" t="s">
        <v>330</v>
      </c>
      <c r="D161" s="95" t="s">
        <v>322</v>
      </c>
      <c r="E161" s="118" t="n">
        <v>15000</v>
      </c>
      <c r="F161" s="133"/>
      <c r="G161" s="98" t="s">
        <v>522</v>
      </c>
      <c r="H161" s="119"/>
      <c r="I161" s="130"/>
      <c r="J161" s="94"/>
      <c r="K161" s="94"/>
    </row>
    <row r="162" s="101" customFormat="true" ht="10.5" hidden="true" customHeight="true" outlineLevel="0" collapsed="false">
      <c r="A162" s="102" t="s">
        <v>312</v>
      </c>
      <c r="B162" s="93" t="n">
        <v>43866</v>
      </c>
      <c r="C162" s="94" t="s">
        <v>332</v>
      </c>
      <c r="D162" s="95" t="s">
        <v>322</v>
      </c>
      <c r="E162" s="113" t="n">
        <v>23400</v>
      </c>
      <c r="F162" s="96"/>
      <c r="G162" s="98" t="s">
        <v>523</v>
      </c>
      <c r="H162" s="99"/>
      <c r="I162" s="129"/>
      <c r="J162" s="94"/>
      <c r="K162" s="94"/>
    </row>
    <row r="163" s="101" customFormat="true" ht="10.5" hidden="true" customHeight="true" outlineLevel="0" collapsed="false">
      <c r="A163" s="92" t="s">
        <v>312</v>
      </c>
      <c r="B163" s="93" t="n">
        <v>43866</v>
      </c>
      <c r="C163" s="94" t="s">
        <v>524</v>
      </c>
      <c r="D163" s="95" t="s">
        <v>322</v>
      </c>
      <c r="E163" s="111" t="n">
        <v>50000</v>
      </c>
      <c r="F163" s="133"/>
      <c r="G163" s="98" t="s">
        <v>327</v>
      </c>
      <c r="H163" s="99"/>
      <c r="I163" s="123"/>
      <c r="J163" s="94"/>
      <c r="K163" s="94"/>
    </row>
    <row r="164" s="101" customFormat="true" ht="10.5" hidden="true" customHeight="true" outlineLevel="0" collapsed="false">
      <c r="A164" s="92" t="s">
        <v>312</v>
      </c>
      <c r="B164" s="93" t="n">
        <v>43866</v>
      </c>
      <c r="C164" s="94" t="s">
        <v>344</v>
      </c>
      <c r="D164" s="95" t="s">
        <v>322</v>
      </c>
      <c r="E164" s="115" t="n">
        <v>91000</v>
      </c>
      <c r="F164" s="96"/>
      <c r="G164" s="98" t="s">
        <v>345</v>
      </c>
      <c r="H164" s="121"/>
      <c r="I164" s="123"/>
      <c r="J164" s="94"/>
      <c r="K164" s="94"/>
    </row>
    <row r="165" s="101" customFormat="true" ht="10.5" hidden="false" customHeight="true" outlineLevel="0" collapsed="false">
      <c r="A165" s="92" t="s">
        <v>312</v>
      </c>
      <c r="B165" s="93" t="n">
        <v>43866</v>
      </c>
      <c r="C165" s="94" t="s">
        <v>445</v>
      </c>
      <c r="D165" s="95" t="s">
        <v>314</v>
      </c>
      <c r="E165" s="106"/>
      <c r="F165" s="97" t="n">
        <v>1000</v>
      </c>
      <c r="G165" s="98" t="s">
        <v>525</v>
      </c>
      <c r="H165" s="99"/>
      <c r="I165" s="123"/>
      <c r="J165" s="94"/>
      <c r="K165" s="94"/>
    </row>
    <row r="166" s="101" customFormat="true" ht="10.5" hidden="false" customHeight="true" outlineLevel="0" collapsed="false">
      <c r="A166" s="92" t="s">
        <v>312</v>
      </c>
      <c r="B166" s="93" t="n">
        <v>43866</v>
      </c>
      <c r="C166" s="94" t="s">
        <v>420</v>
      </c>
      <c r="D166" s="95" t="s">
        <v>314</v>
      </c>
      <c r="E166" s="106"/>
      <c r="F166" s="97" t="n">
        <v>4300</v>
      </c>
      <c r="G166" s="98" t="s">
        <v>526</v>
      </c>
      <c r="H166" s="99"/>
      <c r="I166" s="123"/>
      <c r="J166" s="94"/>
      <c r="K166" s="94"/>
    </row>
    <row r="167" s="101" customFormat="true" ht="10.5" hidden="false" customHeight="true" outlineLevel="0" collapsed="false">
      <c r="A167" s="92" t="s">
        <v>312</v>
      </c>
      <c r="B167" s="93" t="n">
        <v>43866</v>
      </c>
      <c r="C167" s="94" t="s">
        <v>527</v>
      </c>
      <c r="D167" s="95" t="s">
        <v>314</v>
      </c>
      <c r="E167" s="106"/>
      <c r="F167" s="97" t="n">
        <v>5400</v>
      </c>
      <c r="G167" s="98" t="s">
        <v>528</v>
      </c>
      <c r="H167" s="99"/>
      <c r="I167" s="123"/>
      <c r="J167" s="94"/>
      <c r="K167" s="94"/>
    </row>
    <row r="168" s="101" customFormat="true" ht="10.5" hidden="false" customHeight="true" outlineLevel="0" collapsed="false">
      <c r="A168" s="92" t="s">
        <v>312</v>
      </c>
      <c r="B168" s="93" t="n">
        <v>43866</v>
      </c>
      <c r="C168" s="94" t="s">
        <v>529</v>
      </c>
      <c r="D168" s="95" t="s">
        <v>314</v>
      </c>
      <c r="E168" s="106"/>
      <c r="F168" s="97" t="n">
        <v>27000</v>
      </c>
      <c r="G168" s="98" t="s">
        <v>530</v>
      </c>
      <c r="H168" s="99"/>
      <c r="I168" s="123"/>
      <c r="J168" s="94"/>
      <c r="K168" s="94"/>
    </row>
    <row r="169" s="101" customFormat="true" ht="10.5" hidden="true" customHeight="true" outlineLevel="0" collapsed="false">
      <c r="A169" s="102" t="s">
        <v>312</v>
      </c>
      <c r="B169" s="93" t="n">
        <v>43867</v>
      </c>
      <c r="C169" s="94" t="s">
        <v>321</v>
      </c>
      <c r="D169" s="95" t="s">
        <v>322</v>
      </c>
      <c r="E169" s="97" t="n">
        <v>25</v>
      </c>
      <c r="F169" s="96"/>
      <c r="G169" s="100" t="s">
        <v>531</v>
      </c>
      <c r="H169" s="107"/>
      <c r="I169" s="123"/>
      <c r="J169" s="94"/>
      <c r="K169" s="108"/>
    </row>
    <row r="170" s="101" customFormat="true" ht="10.5" hidden="true" customHeight="true" outlineLevel="0" collapsed="false">
      <c r="A170" s="102" t="s">
        <v>312</v>
      </c>
      <c r="B170" s="93" t="n">
        <v>43867</v>
      </c>
      <c r="C170" s="94" t="s">
        <v>532</v>
      </c>
      <c r="D170" s="95" t="s">
        <v>322</v>
      </c>
      <c r="E170" s="141" t="n">
        <v>4000</v>
      </c>
      <c r="F170" s="96"/>
      <c r="G170" s="98" t="s">
        <v>533</v>
      </c>
      <c r="H170" s="99"/>
      <c r="I170" s="130"/>
      <c r="J170" s="94"/>
      <c r="K170" s="94"/>
    </row>
    <row r="171" s="101" customFormat="true" ht="10.5" hidden="false" customHeight="true" outlineLevel="0" collapsed="false">
      <c r="A171" s="92" t="s">
        <v>312</v>
      </c>
      <c r="B171" s="93" t="n">
        <v>43867</v>
      </c>
      <c r="C171" s="94" t="s">
        <v>316</v>
      </c>
      <c r="D171" s="95" t="s">
        <v>314</v>
      </c>
      <c r="E171" s="106"/>
      <c r="F171" s="128" t="n">
        <v>6100</v>
      </c>
      <c r="G171" s="98" t="s">
        <v>534</v>
      </c>
      <c r="H171" s="99"/>
      <c r="I171" s="123"/>
      <c r="J171" s="94"/>
      <c r="K171" s="94"/>
    </row>
    <row r="172" s="101" customFormat="true" ht="10.5" hidden="true" customHeight="true" outlineLevel="0" collapsed="false">
      <c r="A172" s="102" t="s">
        <v>312</v>
      </c>
      <c r="B172" s="93" t="n">
        <v>43867</v>
      </c>
      <c r="C172" s="94" t="s">
        <v>318</v>
      </c>
      <c r="D172" s="95" t="s">
        <v>319</v>
      </c>
      <c r="E172" s="103" t="n">
        <v>128.01</v>
      </c>
      <c r="F172" s="104" t="n">
        <v>7530</v>
      </c>
      <c r="G172" s="100" t="s">
        <v>535</v>
      </c>
      <c r="H172" s="99" t="n">
        <v>7530</v>
      </c>
      <c r="I172" s="123" t="n">
        <v>128.01</v>
      </c>
      <c r="J172" s="94"/>
      <c r="K172" s="105"/>
    </row>
    <row r="173" s="101" customFormat="true" ht="10.5" hidden="true" customHeight="true" outlineLevel="0" collapsed="false">
      <c r="A173" s="102" t="s">
        <v>312</v>
      </c>
      <c r="B173" s="93" t="n">
        <v>43868</v>
      </c>
      <c r="C173" s="94" t="s">
        <v>321</v>
      </c>
      <c r="D173" s="95" t="s">
        <v>322</v>
      </c>
      <c r="E173" s="97" t="n">
        <v>25</v>
      </c>
      <c r="F173" s="106"/>
      <c r="G173" s="100" t="s">
        <v>536</v>
      </c>
      <c r="H173" s="107"/>
      <c r="I173" s="123"/>
      <c r="J173" s="94"/>
      <c r="K173" s="108"/>
    </row>
    <row r="174" s="101" customFormat="true" ht="10.5" hidden="true" customHeight="true" outlineLevel="0" collapsed="false">
      <c r="A174" s="102" t="s">
        <v>312</v>
      </c>
      <c r="B174" s="93" t="n">
        <v>43868</v>
      </c>
      <c r="C174" s="94" t="s">
        <v>340</v>
      </c>
      <c r="D174" s="95" t="s">
        <v>322</v>
      </c>
      <c r="E174" s="97" t="n">
        <v>220</v>
      </c>
      <c r="F174" s="106"/>
      <c r="G174" s="98" t="s">
        <v>341</v>
      </c>
      <c r="H174" s="107"/>
      <c r="I174" s="123"/>
      <c r="J174" s="94"/>
      <c r="K174" s="117"/>
    </row>
    <row r="175" s="101" customFormat="true" ht="10.5" hidden="true" customHeight="true" outlineLevel="0" collapsed="false">
      <c r="A175" s="92" t="s">
        <v>312</v>
      </c>
      <c r="B175" s="93" t="n">
        <v>43868</v>
      </c>
      <c r="C175" s="94" t="s">
        <v>344</v>
      </c>
      <c r="D175" s="95" t="s">
        <v>322</v>
      </c>
      <c r="E175" s="115" t="n">
        <v>20000</v>
      </c>
      <c r="F175" s="106"/>
      <c r="G175" s="98" t="s">
        <v>345</v>
      </c>
      <c r="H175" s="121"/>
      <c r="I175" s="123"/>
      <c r="J175" s="94"/>
      <c r="K175" s="94"/>
    </row>
    <row r="176" s="101" customFormat="true" ht="10.5" hidden="false" customHeight="true" outlineLevel="0" collapsed="false">
      <c r="A176" s="92" t="s">
        <v>312</v>
      </c>
      <c r="B176" s="93" t="n">
        <v>43868</v>
      </c>
      <c r="C176" s="94" t="s">
        <v>405</v>
      </c>
      <c r="D176" s="95" t="s">
        <v>314</v>
      </c>
      <c r="E176" s="96"/>
      <c r="F176" s="97" t="n">
        <v>3800</v>
      </c>
      <c r="G176" s="98" t="s">
        <v>537</v>
      </c>
      <c r="H176" s="99"/>
      <c r="I176" s="123"/>
      <c r="J176" s="94"/>
      <c r="K176" s="94"/>
    </row>
    <row r="177" s="101" customFormat="true" ht="10.5" hidden="true" customHeight="true" outlineLevel="0" collapsed="false">
      <c r="A177" s="102" t="s">
        <v>312</v>
      </c>
      <c r="B177" s="93" t="n">
        <v>43868</v>
      </c>
      <c r="C177" s="94" t="s">
        <v>318</v>
      </c>
      <c r="D177" s="95" t="s">
        <v>319</v>
      </c>
      <c r="E177" s="103" t="n">
        <v>66.3000000000002</v>
      </c>
      <c r="F177" s="122" t="n">
        <v>3900</v>
      </c>
      <c r="G177" s="100" t="s">
        <v>538</v>
      </c>
      <c r="H177" s="99" t="n">
        <v>3900</v>
      </c>
      <c r="I177" s="123" t="n">
        <v>66.3000000000002</v>
      </c>
      <c r="J177" s="94"/>
      <c r="K177" s="105"/>
    </row>
    <row r="178" s="101" customFormat="true" ht="10.5" hidden="false" customHeight="true" outlineLevel="0" collapsed="false">
      <c r="A178" s="92" t="s">
        <v>312</v>
      </c>
      <c r="B178" s="93" t="n">
        <v>43868</v>
      </c>
      <c r="C178" s="94" t="s">
        <v>412</v>
      </c>
      <c r="D178" s="95" t="s">
        <v>314</v>
      </c>
      <c r="E178" s="96"/>
      <c r="F178" s="97" t="n">
        <v>8000</v>
      </c>
      <c r="G178" s="98" t="s">
        <v>539</v>
      </c>
      <c r="H178" s="99"/>
      <c r="I178" s="123"/>
      <c r="J178" s="94"/>
      <c r="K178" s="94"/>
    </row>
    <row r="179" s="101" customFormat="true" ht="10.5" hidden="false" customHeight="true" outlineLevel="0" collapsed="false">
      <c r="A179" s="92" t="s">
        <v>312</v>
      </c>
      <c r="B179" s="93" t="n">
        <v>43868</v>
      </c>
      <c r="C179" s="94" t="s">
        <v>540</v>
      </c>
      <c r="D179" s="95" t="s">
        <v>314</v>
      </c>
      <c r="E179" s="96"/>
      <c r="F179" s="97" t="n">
        <v>14400</v>
      </c>
      <c r="G179" s="98" t="s">
        <v>541</v>
      </c>
      <c r="H179" s="99"/>
      <c r="I179" s="123"/>
      <c r="J179" s="94"/>
      <c r="K179" s="94"/>
    </row>
    <row r="180" s="101" customFormat="true" ht="10.5" hidden="false" customHeight="true" outlineLevel="0" collapsed="false">
      <c r="A180" s="92" t="s">
        <v>312</v>
      </c>
      <c r="B180" s="93" t="n">
        <v>43868</v>
      </c>
      <c r="C180" s="94" t="s">
        <v>542</v>
      </c>
      <c r="D180" s="95" t="s">
        <v>314</v>
      </c>
      <c r="E180" s="96"/>
      <c r="F180" s="128" t="n">
        <v>14500</v>
      </c>
      <c r="G180" s="98" t="s">
        <v>543</v>
      </c>
      <c r="H180" s="99"/>
      <c r="I180" s="123"/>
      <c r="J180" s="94"/>
      <c r="K180" s="94"/>
    </row>
    <row r="181" s="101" customFormat="true" ht="10.5" hidden="true" customHeight="true" outlineLevel="0" collapsed="false">
      <c r="A181" s="102" t="s">
        <v>312</v>
      </c>
      <c r="B181" s="93" t="n">
        <v>43871</v>
      </c>
      <c r="C181" s="94" t="s">
        <v>321</v>
      </c>
      <c r="D181" s="95" t="s">
        <v>322</v>
      </c>
      <c r="E181" s="97" t="n">
        <v>25</v>
      </c>
      <c r="F181" s="106"/>
      <c r="G181" s="100" t="s">
        <v>544</v>
      </c>
      <c r="H181" s="107"/>
      <c r="I181" s="123"/>
      <c r="J181" s="94"/>
      <c r="K181" s="108"/>
    </row>
    <row r="182" s="101" customFormat="true" ht="10.5" hidden="true" customHeight="true" outlineLevel="0" collapsed="false">
      <c r="A182" s="102" t="s">
        <v>312</v>
      </c>
      <c r="B182" s="93" t="n">
        <v>43871</v>
      </c>
      <c r="C182" s="94" t="s">
        <v>399</v>
      </c>
      <c r="D182" s="95" t="s">
        <v>322</v>
      </c>
      <c r="E182" s="118" t="n">
        <v>45000</v>
      </c>
      <c r="F182" s="96"/>
      <c r="G182" s="98" t="s">
        <v>545</v>
      </c>
      <c r="H182" s="119"/>
      <c r="I182" s="130"/>
      <c r="J182" s="94"/>
      <c r="K182" s="94"/>
    </row>
    <row r="183" s="101" customFormat="true" ht="10.5" hidden="true" customHeight="true" outlineLevel="0" collapsed="false">
      <c r="A183" s="102" t="s">
        <v>312</v>
      </c>
      <c r="B183" s="93" t="n">
        <v>43871</v>
      </c>
      <c r="C183" s="94" t="s">
        <v>318</v>
      </c>
      <c r="D183" s="95" t="s">
        <v>319</v>
      </c>
      <c r="E183" s="103" t="n">
        <v>28.9000000000001</v>
      </c>
      <c r="F183" s="122" t="n">
        <v>1700</v>
      </c>
      <c r="G183" s="100" t="s">
        <v>546</v>
      </c>
      <c r="H183" s="99" t="n">
        <v>1700</v>
      </c>
      <c r="I183" s="123" t="n">
        <v>28.9000000000001</v>
      </c>
      <c r="J183" s="94"/>
      <c r="K183" s="105"/>
    </row>
    <row r="184" s="101" customFormat="true" ht="10.5" hidden="false" customHeight="true" outlineLevel="0" collapsed="false">
      <c r="A184" s="92" t="s">
        <v>312</v>
      </c>
      <c r="B184" s="93" t="n">
        <v>43871</v>
      </c>
      <c r="C184" s="94" t="s">
        <v>420</v>
      </c>
      <c r="D184" s="95" t="s">
        <v>314</v>
      </c>
      <c r="E184" s="106"/>
      <c r="F184" s="97" t="n">
        <v>12950</v>
      </c>
      <c r="G184" s="98" t="s">
        <v>547</v>
      </c>
      <c r="H184" s="99"/>
      <c r="I184" s="123"/>
      <c r="J184" s="94"/>
      <c r="K184" s="94"/>
    </row>
    <row r="185" s="101" customFormat="true" ht="10.5" hidden="true" customHeight="true" outlineLevel="0" collapsed="false">
      <c r="A185" s="102" t="s">
        <v>312</v>
      </c>
      <c r="B185" s="93" t="n">
        <v>43872</v>
      </c>
      <c r="C185" s="94" t="s">
        <v>321</v>
      </c>
      <c r="D185" s="95" t="s">
        <v>322</v>
      </c>
      <c r="E185" s="97" t="n">
        <v>50</v>
      </c>
      <c r="F185" s="96"/>
      <c r="G185" s="100" t="s">
        <v>548</v>
      </c>
      <c r="H185" s="107"/>
      <c r="I185" s="123"/>
      <c r="J185" s="94"/>
      <c r="K185" s="108"/>
    </row>
    <row r="186" s="101" customFormat="true" ht="10.5" hidden="true" customHeight="true" outlineLevel="0" collapsed="false">
      <c r="A186" s="102" t="s">
        <v>312</v>
      </c>
      <c r="B186" s="93" t="n">
        <v>43872</v>
      </c>
      <c r="C186" s="94" t="s">
        <v>340</v>
      </c>
      <c r="D186" s="95" t="s">
        <v>322</v>
      </c>
      <c r="E186" s="97" t="n">
        <v>100</v>
      </c>
      <c r="F186" s="96"/>
      <c r="G186" s="98" t="s">
        <v>341</v>
      </c>
      <c r="H186" s="107"/>
      <c r="I186" s="123"/>
      <c r="J186" s="94"/>
      <c r="K186" s="117"/>
    </row>
    <row r="187" s="101" customFormat="true" ht="10.5" hidden="true" customHeight="true" outlineLevel="0" collapsed="false">
      <c r="A187" s="102" t="s">
        <v>312</v>
      </c>
      <c r="B187" s="93" t="n">
        <v>43872</v>
      </c>
      <c r="C187" s="94" t="s">
        <v>549</v>
      </c>
      <c r="D187" s="95" t="s">
        <v>322</v>
      </c>
      <c r="E187" s="126" t="n">
        <v>5750.58</v>
      </c>
      <c r="F187" s="106"/>
      <c r="G187" s="98" t="s">
        <v>550</v>
      </c>
      <c r="H187" s="99"/>
      <c r="I187" s="127"/>
      <c r="J187" s="94"/>
      <c r="K187" s="94"/>
    </row>
    <row r="188" s="101" customFormat="true" ht="10.5" hidden="true" customHeight="true" outlineLevel="0" collapsed="false">
      <c r="A188" s="92" t="s">
        <v>312</v>
      </c>
      <c r="B188" s="93" t="n">
        <v>43872</v>
      </c>
      <c r="C188" s="94" t="s">
        <v>344</v>
      </c>
      <c r="D188" s="95" t="s">
        <v>322</v>
      </c>
      <c r="E188" s="115" t="n">
        <v>8000</v>
      </c>
      <c r="F188" s="125"/>
      <c r="G188" s="98" t="s">
        <v>345</v>
      </c>
      <c r="H188" s="121"/>
      <c r="I188" s="123"/>
      <c r="J188" s="94"/>
      <c r="K188" s="94"/>
    </row>
    <row r="189" s="101" customFormat="true" ht="10.5" hidden="false" customHeight="true" outlineLevel="0" collapsed="false">
      <c r="A189" s="92" t="s">
        <v>312</v>
      </c>
      <c r="B189" s="93" t="n">
        <v>43872</v>
      </c>
      <c r="C189" s="94" t="s">
        <v>456</v>
      </c>
      <c r="D189" s="95" t="s">
        <v>314</v>
      </c>
      <c r="E189" s="96"/>
      <c r="F189" s="97" t="n">
        <v>5400</v>
      </c>
      <c r="G189" s="98" t="s">
        <v>551</v>
      </c>
      <c r="H189" s="99"/>
      <c r="I189" s="123"/>
      <c r="J189" s="94"/>
      <c r="K189" s="94"/>
    </row>
    <row r="190" s="101" customFormat="true" ht="10.5" hidden="false" customHeight="true" outlineLevel="0" collapsed="false">
      <c r="A190" s="92" t="s">
        <v>312</v>
      </c>
      <c r="B190" s="93" t="n">
        <v>43872</v>
      </c>
      <c r="C190" s="94" t="s">
        <v>552</v>
      </c>
      <c r="D190" s="95" t="s">
        <v>314</v>
      </c>
      <c r="E190" s="96"/>
      <c r="F190" s="128" t="n">
        <v>14381.02</v>
      </c>
      <c r="G190" s="98" t="s">
        <v>553</v>
      </c>
      <c r="H190" s="99"/>
      <c r="I190" s="123"/>
      <c r="J190" s="94"/>
      <c r="K190" s="94"/>
    </row>
    <row r="191" s="101" customFormat="true" ht="10.5" hidden="true" customHeight="true" outlineLevel="0" collapsed="false">
      <c r="A191" s="102" t="s">
        <v>312</v>
      </c>
      <c r="B191" s="93" t="n">
        <v>43873</v>
      </c>
      <c r="C191" s="94" t="s">
        <v>321</v>
      </c>
      <c r="D191" s="95" t="s">
        <v>322</v>
      </c>
      <c r="E191" s="97" t="n">
        <v>25</v>
      </c>
      <c r="F191" s="106"/>
      <c r="G191" s="100" t="s">
        <v>554</v>
      </c>
      <c r="H191" s="107"/>
      <c r="I191" s="123"/>
      <c r="J191" s="94"/>
      <c r="K191" s="108"/>
    </row>
    <row r="192" s="101" customFormat="true" ht="10.5" hidden="true" customHeight="true" outlineLevel="0" collapsed="false">
      <c r="A192" s="102" t="s">
        <v>312</v>
      </c>
      <c r="B192" s="93" t="n">
        <v>43873</v>
      </c>
      <c r="C192" s="94" t="s">
        <v>340</v>
      </c>
      <c r="D192" s="95" t="s">
        <v>322</v>
      </c>
      <c r="E192" s="97" t="n">
        <v>275</v>
      </c>
      <c r="F192" s="96"/>
      <c r="G192" s="98" t="s">
        <v>341</v>
      </c>
      <c r="H192" s="107"/>
      <c r="I192" s="123"/>
      <c r="J192" s="94"/>
      <c r="K192" s="117"/>
    </row>
    <row r="193" s="101" customFormat="true" ht="10.5" hidden="true" customHeight="true" outlineLevel="0" collapsed="false">
      <c r="A193" s="92" t="s">
        <v>312</v>
      </c>
      <c r="B193" s="93" t="n">
        <v>43873</v>
      </c>
      <c r="C193" s="94" t="s">
        <v>344</v>
      </c>
      <c r="D193" s="95" t="s">
        <v>322</v>
      </c>
      <c r="E193" s="115" t="n">
        <v>25000</v>
      </c>
      <c r="F193" s="96"/>
      <c r="G193" s="98" t="s">
        <v>345</v>
      </c>
      <c r="H193" s="121"/>
      <c r="I193" s="123"/>
      <c r="J193" s="94"/>
      <c r="K193" s="94"/>
    </row>
    <row r="194" s="101" customFormat="true" ht="10.5" hidden="false" customHeight="true" outlineLevel="0" collapsed="false">
      <c r="A194" s="92" t="s">
        <v>312</v>
      </c>
      <c r="B194" s="93" t="n">
        <v>43873</v>
      </c>
      <c r="C194" s="94" t="s">
        <v>555</v>
      </c>
      <c r="D194" s="95" t="s">
        <v>314</v>
      </c>
      <c r="E194" s="106"/>
      <c r="F194" s="128" t="n">
        <v>1000</v>
      </c>
      <c r="G194" s="98" t="s">
        <v>556</v>
      </c>
      <c r="H194" s="99"/>
      <c r="I194" s="123"/>
      <c r="J194" s="94"/>
      <c r="K194" s="94"/>
    </row>
    <row r="195" s="101" customFormat="true" ht="10.5" hidden="false" customHeight="true" outlineLevel="0" collapsed="false">
      <c r="A195" s="92" t="s">
        <v>312</v>
      </c>
      <c r="B195" s="93" t="n">
        <v>43873</v>
      </c>
      <c r="C195" s="94" t="s">
        <v>498</v>
      </c>
      <c r="D195" s="95" t="s">
        <v>314</v>
      </c>
      <c r="E195" s="106"/>
      <c r="F195" s="97" t="n">
        <v>4950</v>
      </c>
      <c r="G195" s="98" t="s">
        <v>557</v>
      </c>
      <c r="H195" s="99"/>
      <c r="I195" s="123"/>
      <c r="J195" s="94"/>
      <c r="K195" s="94"/>
    </row>
    <row r="196" s="101" customFormat="true" ht="10.5" hidden="true" customHeight="true" outlineLevel="0" collapsed="false">
      <c r="A196" s="102" t="s">
        <v>312</v>
      </c>
      <c r="B196" s="93" t="n">
        <v>43873</v>
      </c>
      <c r="C196" s="94" t="s">
        <v>318</v>
      </c>
      <c r="D196" s="95" t="s">
        <v>319</v>
      </c>
      <c r="E196" s="103" t="n">
        <v>93.5</v>
      </c>
      <c r="F196" s="104" t="n">
        <v>5500</v>
      </c>
      <c r="G196" s="100" t="s">
        <v>558</v>
      </c>
      <c r="H196" s="99" t="n">
        <v>5500</v>
      </c>
      <c r="I196" s="123" t="n">
        <v>93.5</v>
      </c>
      <c r="J196" s="94"/>
      <c r="K196" s="105"/>
    </row>
    <row r="197" s="101" customFormat="true" ht="10.5" hidden="false" customHeight="true" outlineLevel="0" collapsed="false">
      <c r="A197" s="92" t="s">
        <v>312</v>
      </c>
      <c r="B197" s="93" t="n">
        <v>43873</v>
      </c>
      <c r="C197" s="94" t="s">
        <v>559</v>
      </c>
      <c r="D197" s="95" t="s">
        <v>314</v>
      </c>
      <c r="E197" s="96"/>
      <c r="F197" s="97" t="n">
        <v>5450</v>
      </c>
      <c r="G197" s="98" t="s">
        <v>560</v>
      </c>
      <c r="H197" s="99"/>
      <c r="I197" s="123"/>
      <c r="J197" s="94"/>
      <c r="K197" s="94"/>
    </row>
    <row r="198" s="101" customFormat="true" ht="10.5" hidden="false" customHeight="true" outlineLevel="0" collapsed="false">
      <c r="A198" s="92" t="s">
        <v>312</v>
      </c>
      <c r="B198" s="93" t="n">
        <v>43874</v>
      </c>
      <c r="C198" s="94" t="s">
        <v>561</v>
      </c>
      <c r="D198" s="95" t="s">
        <v>314</v>
      </c>
      <c r="E198" s="96"/>
      <c r="F198" s="97" t="n">
        <v>1500</v>
      </c>
      <c r="G198" s="98" t="s">
        <v>562</v>
      </c>
      <c r="H198" s="99"/>
      <c r="I198" s="123"/>
      <c r="J198" s="94"/>
      <c r="K198" s="94"/>
    </row>
    <row r="199" s="101" customFormat="true" ht="10.5" hidden="true" customHeight="true" outlineLevel="0" collapsed="false">
      <c r="A199" s="102" t="s">
        <v>312</v>
      </c>
      <c r="B199" s="93" t="n">
        <v>43874</v>
      </c>
      <c r="C199" s="94" t="s">
        <v>318</v>
      </c>
      <c r="D199" s="95" t="s">
        <v>319</v>
      </c>
      <c r="E199" s="103" t="n">
        <v>27.2</v>
      </c>
      <c r="F199" s="104" t="n">
        <v>1600</v>
      </c>
      <c r="G199" s="100" t="s">
        <v>563</v>
      </c>
      <c r="H199" s="99" t="n">
        <v>1600</v>
      </c>
      <c r="I199" s="123" t="n">
        <v>27.2</v>
      </c>
      <c r="J199" s="94"/>
      <c r="K199" s="105"/>
    </row>
    <row r="200" s="101" customFormat="true" ht="10.5" hidden="true" customHeight="true" outlineLevel="0" collapsed="false">
      <c r="A200" s="102" t="s">
        <v>312</v>
      </c>
      <c r="B200" s="93" t="n">
        <v>43875</v>
      </c>
      <c r="C200" s="94" t="s">
        <v>342</v>
      </c>
      <c r="D200" s="95" t="s">
        <v>322</v>
      </c>
      <c r="E200" s="118" t="n">
        <v>21920.34</v>
      </c>
      <c r="F200" s="96"/>
      <c r="G200" s="98" t="s">
        <v>564</v>
      </c>
      <c r="H200" s="119"/>
      <c r="I200" s="130"/>
      <c r="J200" s="94"/>
      <c r="K200" s="94"/>
    </row>
    <row r="201" s="101" customFormat="true" ht="10.5" hidden="true" customHeight="true" outlineLevel="0" collapsed="false">
      <c r="A201" s="102" t="s">
        <v>312</v>
      </c>
      <c r="B201" s="93" t="n">
        <v>43875</v>
      </c>
      <c r="C201" s="94" t="s">
        <v>565</v>
      </c>
      <c r="D201" s="95" t="s">
        <v>322</v>
      </c>
      <c r="E201" s="109" t="n">
        <v>22220</v>
      </c>
      <c r="F201" s="96"/>
      <c r="G201" s="98" t="s">
        <v>566</v>
      </c>
      <c r="H201" s="99"/>
      <c r="I201" s="145"/>
      <c r="J201" s="94"/>
      <c r="K201" s="94"/>
    </row>
    <row r="202" s="101" customFormat="true" ht="10.5" hidden="false" customHeight="true" outlineLevel="0" collapsed="false">
      <c r="A202" s="92" t="s">
        <v>312</v>
      </c>
      <c r="B202" s="93" t="n">
        <v>43875</v>
      </c>
      <c r="C202" s="94" t="s">
        <v>432</v>
      </c>
      <c r="D202" s="95" t="s">
        <v>314</v>
      </c>
      <c r="E202" s="106"/>
      <c r="F202" s="97" t="n">
        <v>1900</v>
      </c>
      <c r="G202" s="98" t="s">
        <v>567</v>
      </c>
      <c r="H202" s="99"/>
      <c r="I202" s="123"/>
      <c r="J202" s="94"/>
      <c r="K202" s="94"/>
    </row>
    <row r="203" s="101" customFormat="true" ht="10.5" hidden="false" customHeight="true" outlineLevel="0" collapsed="false">
      <c r="A203" s="92" t="s">
        <v>312</v>
      </c>
      <c r="B203" s="93" t="n">
        <v>43875</v>
      </c>
      <c r="C203" s="94" t="s">
        <v>561</v>
      </c>
      <c r="D203" s="95" t="s">
        <v>314</v>
      </c>
      <c r="E203" s="106"/>
      <c r="F203" s="97" t="n">
        <v>2000</v>
      </c>
      <c r="G203" s="98" t="s">
        <v>568</v>
      </c>
      <c r="H203" s="99"/>
      <c r="I203" s="123"/>
      <c r="J203" s="94"/>
      <c r="K203" s="94"/>
    </row>
    <row r="204" s="101" customFormat="true" ht="10.5" hidden="false" customHeight="true" outlineLevel="0" collapsed="false">
      <c r="A204" s="92" t="s">
        <v>312</v>
      </c>
      <c r="B204" s="93" t="n">
        <v>43875</v>
      </c>
      <c r="C204" s="94" t="s">
        <v>316</v>
      </c>
      <c r="D204" s="95" t="s">
        <v>314</v>
      </c>
      <c r="E204" s="106"/>
      <c r="F204" s="128" t="n">
        <v>5200</v>
      </c>
      <c r="G204" s="98" t="s">
        <v>569</v>
      </c>
      <c r="H204" s="99"/>
      <c r="I204" s="123"/>
      <c r="J204" s="94"/>
      <c r="K204" s="94"/>
    </row>
    <row r="205" s="101" customFormat="true" ht="10.5" hidden="false" customHeight="true" outlineLevel="0" collapsed="false">
      <c r="A205" s="92" t="s">
        <v>312</v>
      </c>
      <c r="B205" s="93" t="n">
        <v>43875</v>
      </c>
      <c r="C205" s="94" t="s">
        <v>570</v>
      </c>
      <c r="D205" s="95" t="s">
        <v>314</v>
      </c>
      <c r="E205" s="106"/>
      <c r="F205" s="97" t="n">
        <v>5500</v>
      </c>
      <c r="G205" s="98" t="s">
        <v>571</v>
      </c>
      <c r="H205" s="99"/>
      <c r="I205" s="123"/>
      <c r="J205" s="94"/>
      <c r="K205" s="94"/>
    </row>
    <row r="206" s="101" customFormat="true" ht="10.5" hidden="false" customHeight="true" outlineLevel="0" collapsed="false">
      <c r="A206" s="92" t="s">
        <v>312</v>
      </c>
      <c r="B206" s="93" t="n">
        <v>43875</v>
      </c>
      <c r="C206" s="94" t="s">
        <v>572</v>
      </c>
      <c r="D206" s="95" t="s">
        <v>314</v>
      </c>
      <c r="E206" s="106"/>
      <c r="F206" s="97" t="n">
        <v>6800</v>
      </c>
      <c r="G206" s="98" t="s">
        <v>573</v>
      </c>
      <c r="H206" s="99"/>
      <c r="I206" s="123"/>
      <c r="J206" s="94"/>
      <c r="K206" s="94"/>
    </row>
    <row r="207" s="101" customFormat="true" ht="10.5" hidden="false" customHeight="true" outlineLevel="0" collapsed="false">
      <c r="A207" s="92" t="s">
        <v>312</v>
      </c>
      <c r="B207" s="93" t="n">
        <v>43875</v>
      </c>
      <c r="C207" s="94" t="s">
        <v>316</v>
      </c>
      <c r="D207" s="95" t="s">
        <v>314</v>
      </c>
      <c r="E207" s="106"/>
      <c r="F207" s="128" t="n">
        <v>7400</v>
      </c>
      <c r="G207" s="98" t="s">
        <v>574</v>
      </c>
      <c r="H207" s="99"/>
      <c r="I207" s="123"/>
      <c r="J207" s="94"/>
      <c r="K207" s="94"/>
    </row>
    <row r="208" s="101" customFormat="true" ht="10.5" hidden="false" customHeight="true" outlineLevel="0" collapsed="false">
      <c r="A208" s="92" t="s">
        <v>312</v>
      </c>
      <c r="B208" s="93" t="n">
        <v>43875</v>
      </c>
      <c r="C208" s="94" t="s">
        <v>432</v>
      </c>
      <c r="D208" s="95" t="s">
        <v>314</v>
      </c>
      <c r="E208" s="96"/>
      <c r="F208" s="97" t="n">
        <v>9800</v>
      </c>
      <c r="G208" s="98" t="s">
        <v>575</v>
      </c>
      <c r="H208" s="99"/>
      <c r="I208" s="123"/>
      <c r="J208" s="94"/>
      <c r="K208" s="94"/>
    </row>
    <row r="209" s="101" customFormat="true" ht="10.5" hidden="true" customHeight="true" outlineLevel="0" collapsed="false">
      <c r="A209" s="102" t="s">
        <v>312</v>
      </c>
      <c r="B209" s="93" t="n">
        <v>43875</v>
      </c>
      <c r="C209" s="94" t="s">
        <v>318</v>
      </c>
      <c r="D209" s="95" t="s">
        <v>319</v>
      </c>
      <c r="E209" s="103" t="n">
        <v>172.549999999999</v>
      </c>
      <c r="F209" s="104" t="n">
        <v>10150</v>
      </c>
      <c r="G209" s="100" t="s">
        <v>576</v>
      </c>
      <c r="H209" s="99" t="n">
        <v>10150</v>
      </c>
      <c r="I209" s="123" t="n">
        <v>172.549999999999</v>
      </c>
      <c r="J209" s="94"/>
      <c r="K209" s="105"/>
    </row>
    <row r="210" s="101" customFormat="true" ht="10.5" hidden="false" customHeight="true" outlineLevel="0" collapsed="false">
      <c r="A210" s="92" t="s">
        <v>312</v>
      </c>
      <c r="B210" s="93" t="n">
        <v>43875</v>
      </c>
      <c r="C210" s="94" t="s">
        <v>316</v>
      </c>
      <c r="D210" s="95" t="s">
        <v>314</v>
      </c>
      <c r="E210" s="96"/>
      <c r="F210" s="128" t="n">
        <v>27600</v>
      </c>
      <c r="G210" s="98" t="s">
        <v>577</v>
      </c>
      <c r="H210" s="99"/>
      <c r="I210" s="123"/>
      <c r="J210" s="94"/>
      <c r="K210" s="94"/>
    </row>
    <row r="211" s="101" customFormat="true" ht="10.5" hidden="true" customHeight="true" outlineLevel="0" collapsed="false">
      <c r="A211" s="102" t="s">
        <v>312</v>
      </c>
      <c r="B211" s="93" t="n">
        <v>43878</v>
      </c>
      <c r="C211" s="94" t="s">
        <v>321</v>
      </c>
      <c r="D211" s="95" t="s">
        <v>322</v>
      </c>
      <c r="E211" s="97" t="n">
        <v>75</v>
      </c>
      <c r="F211" s="106"/>
      <c r="G211" s="100" t="s">
        <v>578</v>
      </c>
      <c r="H211" s="107"/>
      <c r="I211" s="123"/>
      <c r="J211" s="94"/>
      <c r="K211" s="108"/>
    </row>
    <row r="212" s="101" customFormat="true" ht="10.5" hidden="true" customHeight="true" outlineLevel="0" collapsed="false">
      <c r="A212" s="102" t="s">
        <v>312</v>
      </c>
      <c r="B212" s="93" t="n">
        <v>43878</v>
      </c>
      <c r="C212" s="94" t="s">
        <v>532</v>
      </c>
      <c r="D212" s="95" t="s">
        <v>322</v>
      </c>
      <c r="E212" s="141" t="n">
        <v>4000</v>
      </c>
      <c r="F212" s="106"/>
      <c r="G212" s="98" t="s">
        <v>579</v>
      </c>
      <c r="H212" s="99"/>
      <c r="I212" s="130"/>
      <c r="J212" s="94"/>
      <c r="K212" s="94"/>
    </row>
    <row r="213" s="101" customFormat="true" ht="10.5" hidden="true" customHeight="true" outlineLevel="0" collapsed="false">
      <c r="A213" s="102" t="s">
        <v>312</v>
      </c>
      <c r="B213" s="93" t="n">
        <v>43878</v>
      </c>
      <c r="C213" s="94" t="s">
        <v>565</v>
      </c>
      <c r="D213" s="95" t="s">
        <v>322</v>
      </c>
      <c r="E213" s="109" t="n">
        <v>29970.58</v>
      </c>
      <c r="F213" s="106"/>
      <c r="G213" s="98" t="s">
        <v>580</v>
      </c>
      <c r="H213" s="99"/>
      <c r="I213" s="145"/>
      <c r="J213" s="94"/>
      <c r="K213" s="94"/>
    </row>
    <row r="214" s="101" customFormat="true" ht="10.5" hidden="true" customHeight="true" outlineLevel="0" collapsed="false">
      <c r="A214" s="102" t="s">
        <v>312</v>
      </c>
      <c r="B214" s="93" t="n">
        <v>43878</v>
      </c>
      <c r="C214" s="94" t="s">
        <v>418</v>
      </c>
      <c r="D214" s="95" t="s">
        <v>322</v>
      </c>
      <c r="E214" s="126" t="n">
        <v>50000</v>
      </c>
      <c r="F214" s="96"/>
      <c r="G214" s="98" t="s">
        <v>419</v>
      </c>
      <c r="H214" s="99"/>
      <c r="I214" s="127"/>
      <c r="J214" s="94"/>
      <c r="K214" s="94"/>
    </row>
    <row r="215" s="101" customFormat="true" ht="10.5" hidden="false" customHeight="true" outlineLevel="0" collapsed="false">
      <c r="A215" s="92" t="s">
        <v>312</v>
      </c>
      <c r="B215" s="93" t="n">
        <v>43878</v>
      </c>
      <c r="C215" s="94" t="s">
        <v>420</v>
      </c>
      <c r="D215" s="95" t="s">
        <v>314</v>
      </c>
      <c r="E215" s="106"/>
      <c r="F215" s="97" t="n">
        <v>2950</v>
      </c>
      <c r="G215" s="98" t="s">
        <v>581</v>
      </c>
      <c r="H215" s="99"/>
      <c r="I215" s="123"/>
      <c r="J215" s="94"/>
      <c r="K215" s="94"/>
    </row>
    <row r="216" s="101" customFormat="true" ht="10.5" hidden="false" customHeight="true" outlineLevel="0" collapsed="false">
      <c r="A216" s="92" t="s">
        <v>312</v>
      </c>
      <c r="B216" s="93" t="n">
        <v>43878</v>
      </c>
      <c r="C216" s="94" t="s">
        <v>420</v>
      </c>
      <c r="D216" s="95" t="s">
        <v>314</v>
      </c>
      <c r="E216" s="106"/>
      <c r="F216" s="97" t="n">
        <v>4800</v>
      </c>
      <c r="G216" s="98" t="s">
        <v>582</v>
      </c>
      <c r="H216" s="99"/>
      <c r="I216" s="123"/>
      <c r="J216" s="94"/>
      <c r="K216" s="94"/>
    </row>
    <row r="217" s="101" customFormat="true" ht="10.5" hidden="false" customHeight="true" outlineLevel="0" collapsed="false">
      <c r="A217" s="92" t="s">
        <v>312</v>
      </c>
      <c r="B217" s="93" t="n">
        <v>43878</v>
      </c>
      <c r="C217" s="94" t="s">
        <v>432</v>
      </c>
      <c r="D217" s="95" t="s">
        <v>314</v>
      </c>
      <c r="E217" s="106"/>
      <c r="F217" s="97" t="n">
        <v>5000</v>
      </c>
      <c r="G217" s="98" t="s">
        <v>583</v>
      </c>
      <c r="H217" s="99"/>
      <c r="I217" s="123"/>
      <c r="J217" s="94"/>
      <c r="K217" s="94"/>
    </row>
    <row r="218" s="101" customFormat="true" ht="10.5" hidden="false" customHeight="true" outlineLevel="0" collapsed="false">
      <c r="A218" s="92" t="s">
        <v>312</v>
      </c>
      <c r="B218" s="93" t="n">
        <v>43878</v>
      </c>
      <c r="C218" s="94" t="s">
        <v>432</v>
      </c>
      <c r="D218" s="95" t="s">
        <v>314</v>
      </c>
      <c r="E218" s="106"/>
      <c r="F218" s="97" t="n">
        <v>5000</v>
      </c>
      <c r="G218" s="98" t="s">
        <v>584</v>
      </c>
      <c r="H218" s="99"/>
      <c r="I218" s="123"/>
      <c r="J218" s="94"/>
      <c r="K218" s="94"/>
    </row>
    <row r="219" s="101" customFormat="true" ht="10.5" hidden="false" customHeight="true" outlineLevel="0" collapsed="false">
      <c r="A219" s="92" t="s">
        <v>312</v>
      </c>
      <c r="B219" s="93" t="n">
        <v>43878</v>
      </c>
      <c r="C219" s="94" t="s">
        <v>420</v>
      </c>
      <c r="D219" s="95" t="s">
        <v>314</v>
      </c>
      <c r="E219" s="106"/>
      <c r="F219" s="97" t="n">
        <v>6100</v>
      </c>
      <c r="G219" s="98" t="s">
        <v>585</v>
      </c>
      <c r="H219" s="99"/>
      <c r="I219" s="123"/>
      <c r="J219" s="94"/>
      <c r="K219" s="94"/>
    </row>
    <row r="220" s="101" customFormat="true" ht="10.5" hidden="true" customHeight="true" outlineLevel="0" collapsed="false">
      <c r="A220" s="102" t="s">
        <v>312</v>
      </c>
      <c r="B220" s="93" t="n">
        <v>43878</v>
      </c>
      <c r="C220" s="94" t="s">
        <v>318</v>
      </c>
      <c r="D220" s="95" t="s">
        <v>319</v>
      </c>
      <c r="E220" s="103" t="n">
        <v>428.4</v>
      </c>
      <c r="F220" s="104" t="n">
        <v>25200</v>
      </c>
      <c r="G220" s="100" t="s">
        <v>586</v>
      </c>
      <c r="H220" s="99" t="n">
        <v>243500</v>
      </c>
      <c r="I220" s="123" t="n">
        <v>4139.5</v>
      </c>
      <c r="J220" s="94"/>
      <c r="K220" s="105"/>
      <c r="M220" s="146"/>
    </row>
    <row r="221" s="101" customFormat="true" ht="10.5" hidden="true" customHeight="true" outlineLevel="0" collapsed="false">
      <c r="A221" s="102" t="s">
        <v>312</v>
      </c>
      <c r="B221" s="93" t="n">
        <v>43878</v>
      </c>
      <c r="C221" s="94" t="s">
        <v>318</v>
      </c>
      <c r="D221" s="95" t="s">
        <v>319</v>
      </c>
      <c r="E221" s="103" t="n">
        <v>3711.1</v>
      </c>
      <c r="F221" s="142" t="n">
        <v>218300</v>
      </c>
      <c r="G221" s="100" t="s">
        <v>586</v>
      </c>
      <c r="H221" s="99" t="n">
        <v>243500</v>
      </c>
      <c r="I221" s="123" t="n">
        <v>4139.5</v>
      </c>
      <c r="J221" s="94"/>
      <c r="K221" s="105"/>
      <c r="M221" s="146"/>
    </row>
    <row r="222" s="101" customFormat="true" ht="10.5" hidden="true" customHeight="true" outlineLevel="0" collapsed="false">
      <c r="A222" s="102" t="s">
        <v>312</v>
      </c>
      <c r="B222" s="93" t="n">
        <v>43879</v>
      </c>
      <c r="C222" s="94" t="s">
        <v>321</v>
      </c>
      <c r="D222" s="95" t="s">
        <v>322</v>
      </c>
      <c r="E222" s="97" t="n">
        <v>50</v>
      </c>
      <c r="F222" s="133"/>
      <c r="G222" s="100" t="s">
        <v>587</v>
      </c>
      <c r="H222" s="107"/>
      <c r="I222" s="123"/>
      <c r="J222" s="94"/>
      <c r="K222" s="108"/>
    </row>
    <row r="223" s="101" customFormat="true" ht="10.5" hidden="true" customHeight="true" outlineLevel="0" collapsed="false">
      <c r="A223" s="102" t="s">
        <v>312</v>
      </c>
      <c r="B223" s="93" t="n">
        <v>43879</v>
      </c>
      <c r="C223" s="94" t="s">
        <v>318</v>
      </c>
      <c r="D223" s="95" t="s">
        <v>322</v>
      </c>
      <c r="E223" s="97" t="n">
        <v>620</v>
      </c>
      <c r="F223" s="96"/>
      <c r="G223" s="98" t="s">
        <v>588</v>
      </c>
      <c r="H223" s="107"/>
      <c r="I223" s="123"/>
      <c r="J223" s="94"/>
      <c r="K223" s="94"/>
    </row>
    <row r="224" s="101" customFormat="true" ht="10.5" hidden="true" customHeight="true" outlineLevel="0" collapsed="false">
      <c r="A224" s="92" t="s">
        <v>312</v>
      </c>
      <c r="B224" s="93" t="n">
        <v>43879</v>
      </c>
      <c r="C224" s="94" t="s">
        <v>318</v>
      </c>
      <c r="D224" s="95" t="s">
        <v>322</v>
      </c>
      <c r="E224" s="115" t="n">
        <v>155000</v>
      </c>
      <c r="F224" s="96"/>
      <c r="G224" s="98" t="s">
        <v>382</v>
      </c>
      <c r="H224" s="121"/>
      <c r="I224" s="123"/>
      <c r="J224" s="94"/>
      <c r="K224" s="94"/>
    </row>
    <row r="225" s="101" customFormat="true" ht="10.5" hidden="false" customHeight="true" outlineLevel="0" collapsed="false">
      <c r="A225" s="92" t="s">
        <v>312</v>
      </c>
      <c r="B225" s="93" t="n">
        <v>43879</v>
      </c>
      <c r="C225" s="94" t="s">
        <v>432</v>
      </c>
      <c r="D225" s="95" t="s">
        <v>314</v>
      </c>
      <c r="E225" s="96"/>
      <c r="F225" s="97" t="n">
        <v>1700</v>
      </c>
      <c r="G225" s="98" t="s">
        <v>589</v>
      </c>
      <c r="H225" s="99"/>
      <c r="I225" s="123"/>
      <c r="J225" s="94"/>
      <c r="K225" s="94"/>
    </row>
    <row r="226" s="101" customFormat="true" ht="10.5" hidden="false" customHeight="true" outlineLevel="0" collapsed="false">
      <c r="A226" s="92" t="s">
        <v>312</v>
      </c>
      <c r="B226" s="93" t="n">
        <v>43879</v>
      </c>
      <c r="C226" s="94" t="s">
        <v>432</v>
      </c>
      <c r="D226" s="95" t="s">
        <v>314</v>
      </c>
      <c r="E226" s="96"/>
      <c r="F226" s="128" t="n">
        <v>2100</v>
      </c>
      <c r="G226" s="98" t="s">
        <v>590</v>
      </c>
      <c r="H226" s="99"/>
      <c r="I226" s="123"/>
      <c r="J226" s="94"/>
      <c r="K226" s="94"/>
    </row>
    <row r="227" s="101" customFormat="true" ht="10.5" hidden="false" customHeight="true" outlineLevel="0" collapsed="false">
      <c r="A227" s="92" t="s">
        <v>312</v>
      </c>
      <c r="B227" s="93" t="n">
        <v>43879</v>
      </c>
      <c r="C227" s="94" t="s">
        <v>432</v>
      </c>
      <c r="D227" s="95" t="s">
        <v>314</v>
      </c>
      <c r="E227" s="96"/>
      <c r="F227" s="97" t="n">
        <v>2300</v>
      </c>
      <c r="G227" s="98" t="s">
        <v>591</v>
      </c>
      <c r="H227" s="99"/>
      <c r="I227" s="123"/>
      <c r="J227" s="94"/>
      <c r="K227" s="94"/>
    </row>
    <row r="228" s="101" customFormat="true" ht="10.5" hidden="false" customHeight="true" outlineLevel="0" collapsed="false">
      <c r="A228" s="92" t="s">
        <v>312</v>
      </c>
      <c r="B228" s="93" t="n">
        <v>43879</v>
      </c>
      <c r="C228" s="94" t="s">
        <v>432</v>
      </c>
      <c r="D228" s="95" t="s">
        <v>314</v>
      </c>
      <c r="E228" s="96"/>
      <c r="F228" s="97" t="n">
        <v>5500</v>
      </c>
      <c r="G228" s="98" t="s">
        <v>592</v>
      </c>
      <c r="H228" s="99"/>
      <c r="I228" s="123"/>
      <c r="J228" s="94"/>
      <c r="K228" s="94"/>
    </row>
    <row r="229" s="101" customFormat="true" ht="10.5" hidden="false" customHeight="true" outlineLevel="0" collapsed="false">
      <c r="A229" s="92" t="s">
        <v>312</v>
      </c>
      <c r="B229" s="93" t="n">
        <v>43879</v>
      </c>
      <c r="C229" s="94" t="s">
        <v>593</v>
      </c>
      <c r="D229" s="95" t="s">
        <v>314</v>
      </c>
      <c r="E229" s="96"/>
      <c r="F229" s="97" t="n">
        <v>5600</v>
      </c>
      <c r="G229" s="98" t="s">
        <v>594</v>
      </c>
      <c r="H229" s="99"/>
      <c r="I229" s="123"/>
      <c r="J229" s="94"/>
      <c r="K229" s="94"/>
    </row>
    <row r="230" s="101" customFormat="true" ht="10.5" hidden="true" customHeight="true" outlineLevel="0" collapsed="false">
      <c r="A230" s="102" t="s">
        <v>312</v>
      </c>
      <c r="B230" s="93" t="n">
        <v>43879</v>
      </c>
      <c r="C230" s="94" t="s">
        <v>318</v>
      </c>
      <c r="D230" s="95" t="s">
        <v>319</v>
      </c>
      <c r="E230" s="103" t="n">
        <v>177.65</v>
      </c>
      <c r="F230" s="104" t="n">
        <v>10450</v>
      </c>
      <c r="G230" s="100" t="s">
        <v>595</v>
      </c>
      <c r="H230" s="99" t="n">
        <v>55450</v>
      </c>
      <c r="I230" s="123" t="n">
        <v>942.650000000002</v>
      </c>
      <c r="J230" s="94"/>
      <c r="K230" s="105"/>
    </row>
    <row r="231" s="101" customFormat="true" ht="10.5" hidden="true" customHeight="true" outlineLevel="0" collapsed="false">
      <c r="A231" s="102" t="s">
        <v>312</v>
      </c>
      <c r="B231" s="93" t="n">
        <v>43879</v>
      </c>
      <c r="C231" s="94" t="s">
        <v>318</v>
      </c>
      <c r="D231" s="95" t="s">
        <v>319</v>
      </c>
      <c r="E231" s="103" t="n">
        <v>765</v>
      </c>
      <c r="F231" s="142" t="n">
        <v>45000</v>
      </c>
      <c r="G231" s="100" t="s">
        <v>595</v>
      </c>
      <c r="H231" s="99" t="n">
        <v>55450</v>
      </c>
      <c r="I231" s="123" t="n">
        <v>942.650000000002</v>
      </c>
      <c r="J231" s="94"/>
      <c r="K231" s="105"/>
    </row>
    <row r="232" s="101" customFormat="true" ht="10.5" hidden="true" customHeight="true" outlineLevel="0" collapsed="false">
      <c r="A232" s="102" t="s">
        <v>312</v>
      </c>
      <c r="B232" s="93" t="n">
        <v>43880</v>
      </c>
      <c r="C232" s="94" t="s">
        <v>321</v>
      </c>
      <c r="D232" s="95" t="s">
        <v>322</v>
      </c>
      <c r="E232" s="97" t="n">
        <v>25</v>
      </c>
      <c r="F232" s="96"/>
      <c r="G232" s="100" t="s">
        <v>596</v>
      </c>
      <c r="H232" s="107"/>
      <c r="I232" s="123"/>
      <c r="J232" s="94"/>
      <c r="K232" s="108"/>
    </row>
    <row r="233" s="101" customFormat="true" ht="10.5" hidden="true" customHeight="true" outlineLevel="0" collapsed="false">
      <c r="A233" s="102" t="s">
        <v>312</v>
      </c>
      <c r="B233" s="93" t="n">
        <v>43880</v>
      </c>
      <c r="C233" s="94" t="s">
        <v>340</v>
      </c>
      <c r="D233" s="95" t="s">
        <v>322</v>
      </c>
      <c r="E233" s="97" t="n">
        <v>1336</v>
      </c>
      <c r="F233" s="133"/>
      <c r="G233" s="98" t="s">
        <v>341</v>
      </c>
      <c r="H233" s="107"/>
      <c r="I233" s="123"/>
      <c r="J233" s="94"/>
      <c r="K233" s="117"/>
    </row>
    <row r="234" s="101" customFormat="true" ht="10.5" hidden="true" customHeight="true" outlineLevel="0" collapsed="false">
      <c r="A234" s="92" t="s">
        <v>312</v>
      </c>
      <c r="B234" s="93" t="n">
        <v>43880</v>
      </c>
      <c r="C234" s="94" t="s">
        <v>344</v>
      </c>
      <c r="D234" s="95" t="s">
        <v>322</v>
      </c>
      <c r="E234" s="115" t="n">
        <v>120000</v>
      </c>
      <c r="F234" s="96"/>
      <c r="G234" s="98" t="s">
        <v>345</v>
      </c>
      <c r="H234" s="121"/>
      <c r="I234" s="123"/>
      <c r="J234" s="94"/>
      <c r="K234" s="94"/>
    </row>
    <row r="235" s="101" customFormat="true" ht="10.5" hidden="false" customHeight="true" outlineLevel="0" collapsed="false">
      <c r="A235" s="92" t="s">
        <v>312</v>
      </c>
      <c r="B235" s="93" t="n">
        <v>43880</v>
      </c>
      <c r="C235" s="94" t="s">
        <v>420</v>
      </c>
      <c r="D235" s="95" t="s">
        <v>314</v>
      </c>
      <c r="E235" s="96"/>
      <c r="F235" s="97" t="n">
        <v>2000</v>
      </c>
      <c r="G235" s="98" t="s">
        <v>597</v>
      </c>
      <c r="H235" s="99"/>
      <c r="I235" s="123"/>
      <c r="J235" s="94"/>
      <c r="K235" s="94"/>
    </row>
    <row r="236" s="101" customFormat="true" ht="10.5" hidden="false" customHeight="true" outlineLevel="0" collapsed="false">
      <c r="A236" s="92" t="s">
        <v>312</v>
      </c>
      <c r="B236" s="93" t="n">
        <v>43880</v>
      </c>
      <c r="C236" s="94" t="s">
        <v>420</v>
      </c>
      <c r="D236" s="95" t="s">
        <v>314</v>
      </c>
      <c r="E236" s="96"/>
      <c r="F236" s="97" t="n">
        <v>2700</v>
      </c>
      <c r="G236" s="98" t="s">
        <v>598</v>
      </c>
      <c r="H236" s="99"/>
      <c r="I236" s="123"/>
      <c r="J236" s="94"/>
      <c r="K236" s="94"/>
    </row>
    <row r="237" s="101" customFormat="true" ht="10.5" hidden="false" customHeight="true" outlineLevel="0" collapsed="false">
      <c r="A237" s="92" t="s">
        <v>312</v>
      </c>
      <c r="B237" s="93" t="n">
        <v>43880</v>
      </c>
      <c r="C237" s="94" t="s">
        <v>599</v>
      </c>
      <c r="D237" s="95" t="s">
        <v>314</v>
      </c>
      <c r="E237" s="96"/>
      <c r="F237" s="97" t="n">
        <v>3200</v>
      </c>
      <c r="G237" s="98" t="s">
        <v>600</v>
      </c>
      <c r="H237" s="99"/>
      <c r="I237" s="123"/>
      <c r="J237" s="94"/>
      <c r="K237" s="94"/>
    </row>
    <row r="238" s="101" customFormat="true" ht="10.5" hidden="true" customHeight="true" outlineLevel="0" collapsed="false">
      <c r="A238" s="102" t="s">
        <v>312</v>
      </c>
      <c r="B238" s="93" t="n">
        <v>43880</v>
      </c>
      <c r="C238" s="94" t="s">
        <v>318</v>
      </c>
      <c r="D238" s="95" t="s">
        <v>319</v>
      </c>
      <c r="E238" s="103" t="n">
        <v>462.400000000002</v>
      </c>
      <c r="F238" s="122" t="n">
        <v>27200</v>
      </c>
      <c r="G238" s="100" t="s">
        <v>601</v>
      </c>
      <c r="H238" s="99" t="n">
        <v>27200</v>
      </c>
      <c r="I238" s="123" t="n">
        <v>462.400000000002</v>
      </c>
      <c r="J238" s="94"/>
      <c r="K238" s="105"/>
    </row>
    <row r="239" s="101" customFormat="true" ht="10.5" hidden="true" customHeight="true" outlineLevel="0" collapsed="false">
      <c r="A239" s="102" t="s">
        <v>312</v>
      </c>
      <c r="B239" s="93" t="n">
        <v>43881</v>
      </c>
      <c r="C239" s="94" t="s">
        <v>321</v>
      </c>
      <c r="D239" s="95" t="s">
        <v>322</v>
      </c>
      <c r="E239" s="97" t="n">
        <v>25</v>
      </c>
      <c r="F239" s="106"/>
      <c r="G239" s="100" t="s">
        <v>602</v>
      </c>
      <c r="H239" s="107"/>
      <c r="I239" s="123"/>
      <c r="J239" s="94"/>
      <c r="K239" s="108"/>
    </row>
    <row r="240" s="101" customFormat="true" ht="10.5" hidden="true" customHeight="true" outlineLevel="0" collapsed="false">
      <c r="A240" s="102" t="s">
        <v>312</v>
      </c>
      <c r="B240" s="93" t="n">
        <v>43881</v>
      </c>
      <c r="C240" s="94" t="s">
        <v>342</v>
      </c>
      <c r="D240" s="95" t="s">
        <v>322</v>
      </c>
      <c r="E240" s="118" t="n">
        <v>77171.78</v>
      </c>
      <c r="F240" s="96"/>
      <c r="G240" s="98" t="s">
        <v>603</v>
      </c>
      <c r="H240" s="119"/>
      <c r="I240" s="130"/>
      <c r="J240" s="94"/>
      <c r="K240" s="94"/>
    </row>
    <row r="241" s="101" customFormat="true" ht="10.5" hidden="false" customHeight="true" outlineLevel="0" collapsed="false">
      <c r="A241" s="92" t="s">
        <v>312</v>
      </c>
      <c r="B241" s="93" t="n">
        <v>43881</v>
      </c>
      <c r="C241" s="94" t="s">
        <v>555</v>
      </c>
      <c r="D241" s="95" t="s">
        <v>314</v>
      </c>
      <c r="E241" s="106"/>
      <c r="F241" s="97" t="n">
        <v>1500</v>
      </c>
      <c r="G241" s="98" t="s">
        <v>604</v>
      </c>
      <c r="H241" s="99"/>
      <c r="I241" s="123"/>
      <c r="J241" s="94"/>
      <c r="K241" s="94"/>
    </row>
    <row r="242" s="101" customFormat="true" ht="10.5" hidden="false" customHeight="true" outlineLevel="0" collapsed="false">
      <c r="A242" s="92" t="s">
        <v>312</v>
      </c>
      <c r="B242" s="93" t="n">
        <v>43881</v>
      </c>
      <c r="C242" s="94" t="s">
        <v>561</v>
      </c>
      <c r="D242" s="95" t="s">
        <v>314</v>
      </c>
      <c r="E242" s="106"/>
      <c r="F242" s="97" t="n">
        <v>2000</v>
      </c>
      <c r="G242" s="98" t="s">
        <v>605</v>
      </c>
      <c r="H242" s="99"/>
      <c r="I242" s="123"/>
      <c r="J242" s="94"/>
      <c r="K242" s="94"/>
    </row>
    <row r="243" s="101" customFormat="true" ht="10.5" hidden="false" customHeight="true" outlineLevel="0" collapsed="false">
      <c r="A243" s="92" t="s">
        <v>312</v>
      </c>
      <c r="B243" s="93" t="n">
        <v>43881</v>
      </c>
      <c r="C243" s="94" t="s">
        <v>445</v>
      </c>
      <c r="D243" s="95" t="s">
        <v>314</v>
      </c>
      <c r="E243" s="106"/>
      <c r="F243" s="97" t="n">
        <v>4700</v>
      </c>
      <c r="G243" s="98" t="s">
        <v>606</v>
      </c>
      <c r="H243" s="99"/>
      <c r="I243" s="123"/>
      <c r="J243" s="94"/>
      <c r="K243" s="94"/>
    </row>
    <row r="244" s="101" customFormat="true" ht="10.5" hidden="false" customHeight="true" outlineLevel="0" collapsed="false">
      <c r="A244" s="92" t="s">
        <v>312</v>
      </c>
      <c r="B244" s="93" t="n">
        <v>43881</v>
      </c>
      <c r="C244" s="94" t="s">
        <v>607</v>
      </c>
      <c r="D244" s="95" t="s">
        <v>314</v>
      </c>
      <c r="E244" s="96"/>
      <c r="F244" s="97" t="n">
        <v>7300</v>
      </c>
      <c r="G244" s="98" t="s">
        <v>608</v>
      </c>
      <c r="H244" s="99"/>
      <c r="I244" s="123"/>
      <c r="J244" s="94"/>
      <c r="K244" s="94"/>
    </row>
    <row r="245" s="101" customFormat="true" ht="10.5" hidden="true" customHeight="true" outlineLevel="0" collapsed="false">
      <c r="A245" s="102" t="s">
        <v>312</v>
      </c>
      <c r="B245" s="93" t="n">
        <v>43881</v>
      </c>
      <c r="C245" s="94" t="s">
        <v>318</v>
      </c>
      <c r="D245" s="95" t="s">
        <v>319</v>
      </c>
      <c r="E245" s="103" t="n">
        <v>166.6</v>
      </c>
      <c r="F245" s="104" t="n">
        <v>9800</v>
      </c>
      <c r="G245" s="100" t="s">
        <v>609</v>
      </c>
      <c r="H245" s="99" t="n">
        <v>9800</v>
      </c>
      <c r="I245" s="123" t="n">
        <v>166.6</v>
      </c>
      <c r="J245" s="94"/>
      <c r="K245" s="105"/>
    </row>
    <row r="246" s="101" customFormat="true" ht="10.5" hidden="true" customHeight="true" outlineLevel="0" collapsed="false">
      <c r="A246" s="102" t="s">
        <v>312</v>
      </c>
      <c r="B246" s="93" t="n">
        <v>43882</v>
      </c>
      <c r="C246" s="94" t="s">
        <v>340</v>
      </c>
      <c r="D246" s="95" t="s">
        <v>322</v>
      </c>
      <c r="E246" s="97" t="n">
        <v>11</v>
      </c>
      <c r="F246" s="106"/>
      <c r="G246" s="100" t="s">
        <v>610</v>
      </c>
      <c r="H246" s="107"/>
      <c r="I246" s="123"/>
      <c r="J246" s="94"/>
      <c r="K246" s="147"/>
    </row>
    <row r="247" s="101" customFormat="true" ht="10.5" hidden="true" customHeight="true" outlineLevel="0" collapsed="false">
      <c r="A247" s="102" t="s">
        <v>312</v>
      </c>
      <c r="B247" s="93" t="n">
        <v>43882</v>
      </c>
      <c r="C247" s="94" t="s">
        <v>321</v>
      </c>
      <c r="D247" s="95" t="s">
        <v>322</v>
      </c>
      <c r="E247" s="97" t="n">
        <v>75</v>
      </c>
      <c r="F247" s="106"/>
      <c r="G247" s="100" t="s">
        <v>611</v>
      </c>
      <c r="H247" s="107"/>
      <c r="I247" s="123"/>
      <c r="J247" s="94"/>
      <c r="K247" s="108"/>
    </row>
    <row r="248" s="101" customFormat="true" ht="10.5" hidden="true" customHeight="true" outlineLevel="0" collapsed="false">
      <c r="A248" s="102" t="s">
        <v>312</v>
      </c>
      <c r="B248" s="93" t="n">
        <v>43882</v>
      </c>
      <c r="C248" s="94" t="s">
        <v>438</v>
      </c>
      <c r="D248" s="95" t="s">
        <v>322</v>
      </c>
      <c r="E248" s="137" t="n">
        <v>2000</v>
      </c>
      <c r="F248" s="106"/>
      <c r="G248" s="98" t="s">
        <v>612</v>
      </c>
      <c r="H248" s="99"/>
      <c r="I248" s="138"/>
      <c r="J248" s="94"/>
      <c r="K248" s="94"/>
    </row>
    <row r="249" s="101" customFormat="true" ht="10.5" hidden="true" customHeight="true" outlineLevel="0" collapsed="false">
      <c r="A249" s="102" t="s">
        <v>312</v>
      </c>
      <c r="B249" s="93" t="n">
        <v>43882</v>
      </c>
      <c r="C249" s="94" t="s">
        <v>613</v>
      </c>
      <c r="D249" s="95" t="s">
        <v>322</v>
      </c>
      <c r="E249" s="131" t="n">
        <v>24000</v>
      </c>
      <c r="F249" s="106"/>
      <c r="G249" s="98" t="s">
        <v>614</v>
      </c>
      <c r="H249" s="99"/>
      <c r="I249" s="132"/>
      <c r="J249" s="94"/>
      <c r="K249" s="94"/>
    </row>
    <row r="250" s="101" customFormat="true" ht="10.5" hidden="true" customHeight="true" outlineLevel="0" collapsed="false">
      <c r="A250" s="102" t="s">
        <v>312</v>
      </c>
      <c r="B250" s="93" t="n">
        <v>43882</v>
      </c>
      <c r="C250" s="94" t="s">
        <v>399</v>
      </c>
      <c r="D250" s="95" t="s">
        <v>322</v>
      </c>
      <c r="E250" s="118" t="n">
        <v>40000</v>
      </c>
      <c r="F250" s="106"/>
      <c r="G250" s="98" t="s">
        <v>615</v>
      </c>
      <c r="H250" s="119"/>
      <c r="I250" s="130"/>
      <c r="J250" s="94"/>
      <c r="K250" s="94"/>
    </row>
    <row r="251" s="101" customFormat="true" ht="10.5" hidden="false" customHeight="true" outlineLevel="0" collapsed="false">
      <c r="A251" s="92" t="s">
        <v>312</v>
      </c>
      <c r="B251" s="93" t="n">
        <v>43882</v>
      </c>
      <c r="C251" s="94" t="s">
        <v>561</v>
      </c>
      <c r="D251" s="95" t="s">
        <v>314</v>
      </c>
      <c r="E251" s="96"/>
      <c r="F251" s="97" t="n">
        <v>1000</v>
      </c>
      <c r="G251" s="98" t="s">
        <v>616</v>
      </c>
      <c r="H251" s="99"/>
      <c r="I251" s="123"/>
      <c r="J251" s="94"/>
      <c r="K251" s="94"/>
    </row>
    <row r="252" s="101" customFormat="true" ht="10.5" hidden="false" customHeight="true" outlineLevel="0" collapsed="false">
      <c r="A252" s="92" t="s">
        <v>312</v>
      </c>
      <c r="B252" s="93" t="n">
        <v>43882</v>
      </c>
      <c r="C252" s="94" t="s">
        <v>529</v>
      </c>
      <c r="D252" s="95" t="s">
        <v>314</v>
      </c>
      <c r="E252" s="96"/>
      <c r="F252" s="97" t="n">
        <v>2500</v>
      </c>
      <c r="G252" s="98" t="s">
        <v>617</v>
      </c>
      <c r="H252" s="99"/>
      <c r="I252" s="123"/>
      <c r="J252" s="94"/>
      <c r="K252" s="94"/>
    </row>
    <row r="253" s="101" customFormat="true" ht="10.5" hidden="false" customHeight="true" outlineLevel="0" collapsed="false">
      <c r="A253" s="92" t="s">
        <v>312</v>
      </c>
      <c r="B253" s="93" t="n">
        <v>43882</v>
      </c>
      <c r="C253" s="94" t="s">
        <v>316</v>
      </c>
      <c r="D253" s="95" t="s">
        <v>314</v>
      </c>
      <c r="E253" s="96"/>
      <c r="F253" s="97" t="n">
        <v>5500</v>
      </c>
      <c r="G253" s="98" t="s">
        <v>618</v>
      </c>
      <c r="H253" s="99"/>
      <c r="I253" s="123"/>
      <c r="J253" s="94"/>
      <c r="K253" s="94"/>
    </row>
    <row r="254" s="101" customFormat="true" ht="10.5" hidden="false" customHeight="true" outlineLevel="0" collapsed="false">
      <c r="A254" s="92" t="s">
        <v>312</v>
      </c>
      <c r="B254" s="93" t="n">
        <v>43882</v>
      </c>
      <c r="C254" s="94" t="s">
        <v>619</v>
      </c>
      <c r="D254" s="95" t="s">
        <v>314</v>
      </c>
      <c r="E254" s="96"/>
      <c r="F254" s="97" t="n">
        <v>6500</v>
      </c>
      <c r="G254" s="98" t="s">
        <v>620</v>
      </c>
      <c r="H254" s="99"/>
      <c r="I254" s="123"/>
      <c r="J254" s="94"/>
      <c r="K254" s="94"/>
    </row>
    <row r="255" s="101" customFormat="true" ht="10.5" hidden="false" customHeight="true" outlineLevel="0" collapsed="false">
      <c r="A255" s="92" t="s">
        <v>312</v>
      </c>
      <c r="B255" s="93" t="n">
        <v>43882</v>
      </c>
      <c r="C255" s="94" t="s">
        <v>621</v>
      </c>
      <c r="D255" s="95" t="s">
        <v>314</v>
      </c>
      <c r="E255" s="96"/>
      <c r="F255" s="97" t="n">
        <v>7600</v>
      </c>
      <c r="G255" s="98" t="s">
        <v>622</v>
      </c>
      <c r="H255" s="99"/>
      <c r="I255" s="123"/>
      <c r="J255" s="94"/>
      <c r="K255" s="94"/>
    </row>
    <row r="256" s="101" customFormat="true" ht="10.5" hidden="true" customHeight="true" outlineLevel="0" collapsed="false">
      <c r="A256" s="92" t="s">
        <v>312</v>
      </c>
      <c r="B256" s="93" t="n">
        <v>43882</v>
      </c>
      <c r="C256" s="94" t="s">
        <v>623</v>
      </c>
      <c r="D256" s="95" t="s">
        <v>314</v>
      </c>
      <c r="E256" s="106"/>
      <c r="F256" s="148" t="n">
        <v>61000</v>
      </c>
      <c r="G256" s="98" t="s">
        <v>624</v>
      </c>
      <c r="H256" s="99"/>
      <c r="I256" s="123"/>
      <c r="J256" s="94"/>
      <c r="K256" s="94"/>
    </row>
    <row r="257" s="101" customFormat="true" ht="10.5" hidden="true" customHeight="true" outlineLevel="0" collapsed="false">
      <c r="A257" s="102" t="s">
        <v>312</v>
      </c>
      <c r="B257" s="93" t="n">
        <v>43886</v>
      </c>
      <c r="C257" s="94" t="s">
        <v>340</v>
      </c>
      <c r="D257" s="95" t="s">
        <v>322</v>
      </c>
      <c r="E257" s="97" t="n">
        <v>1200</v>
      </c>
      <c r="F257" s="96"/>
      <c r="G257" s="100" t="s">
        <v>625</v>
      </c>
      <c r="H257" s="107"/>
      <c r="I257" s="123"/>
      <c r="J257" s="94"/>
      <c r="K257" s="136"/>
    </row>
    <row r="258" s="101" customFormat="true" ht="10.5" hidden="false" customHeight="true" outlineLevel="0" collapsed="false">
      <c r="A258" s="92" t="s">
        <v>312</v>
      </c>
      <c r="B258" s="93" t="n">
        <v>43886</v>
      </c>
      <c r="C258" s="94" t="s">
        <v>561</v>
      </c>
      <c r="D258" s="95" t="s">
        <v>314</v>
      </c>
      <c r="E258" s="106"/>
      <c r="F258" s="128" t="n">
        <v>1000</v>
      </c>
      <c r="G258" s="98" t="s">
        <v>616</v>
      </c>
      <c r="H258" s="99"/>
      <c r="I258" s="123"/>
      <c r="J258" s="94"/>
      <c r="K258" s="94"/>
    </row>
    <row r="259" s="101" customFormat="true" ht="10.5" hidden="false" customHeight="true" outlineLevel="0" collapsed="false">
      <c r="A259" s="92" t="s">
        <v>312</v>
      </c>
      <c r="B259" s="93" t="n">
        <v>43886</v>
      </c>
      <c r="C259" s="94" t="s">
        <v>626</v>
      </c>
      <c r="D259" s="95" t="s">
        <v>314</v>
      </c>
      <c r="E259" s="106"/>
      <c r="F259" s="97" t="n">
        <v>7300</v>
      </c>
      <c r="G259" s="98" t="s">
        <v>627</v>
      </c>
      <c r="H259" s="99"/>
      <c r="I259" s="123"/>
      <c r="J259" s="94"/>
      <c r="K259" s="94"/>
    </row>
    <row r="260" s="101" customFormat="true" ht="10.5" hidden="false" customHeight="true" outlineLevel="0" collapsed="false">
      <c r="A260" s="92" t="s">
        <v>312</v>
      </c>
      <c r="B260" s="93" t="n">
        <v>43886</v>
      </c>
      <c r="C260" s="94" t="s">
        <v>621</v>
      </c>
      <c r="D260" s="95" t="s">
        <v>314</v>
      </c>
      <c r="E260" s="106"/>
      <c r="F260" s="97" t="n">
        <v>25000</v>
      </c>
      <c r="G260" s="98" t="s">
        <v>628</v>
      </c>
      <c r="H260" s="99"/>
      <c r="I260" s="123"/>
      <c r="J260" s="94"/>
      <c r="K260" s="94"/>
    </row>
    <row r="261" s="101" customFormat="true" ht="10.5" hidden="true" customHeight="true" outlineLevel="0" collapsed="false">
      <c r="A261" s="102" t="s">
        <v>312</v>
      </c>
      <c r="B261" s="93" t="n">
        <v>43886</v>
      </c>
      <c r="C261" s="94" t="s">
        <v>318</v>
      </c>
      <c r="D261" s="95" t="s">
        <v>319</v>
      </c>
      <c r="E261" s="103" t="n">
        <v>440.299999999999</v>
      </c>
      <c r="F261" s="104" t="n">
        <v>25900</v>
      </c>
      <c r="G261" s="100" t="s">
        <v>629</v>
      </c>
      <c r="H261" s="99" t="n">
        <v>25900</v>
      </c>
      <c r="I261" s="123" t="n">
        <v>440.299999999999</v>
      </c>
      <c r="J261" s="94"/>
      <c r="K261" s="105"/>
    </row>
    <row r="262" s="101" customFormat="true" ht="10.5" hidden="true" customHeight="true" outlineLevel="0" collapsed="false">
      <c r="A262" s="102" t="s">
        <v>312</v>
      </c>
      <c r="B262" s="93" t="n">
        <v>43887</v>
      </c>
      <c r="C262" s="94" t="s">
        <v>321</v>
      </c>
      <c r="D262" s="95" t="s">
        <v>322</v>
      </c>
      <c r="E262" s="97" t="n">
        <v>25</v>
      </c>
      <c r="F262" s="96"/>
      <c r="G262" s="100" t="s">
        <v>630</v>
      </c>
      <c r="H262" s="107"/>
      <c r="I262" s="123"/>
      <c r="J262" s="94"/>
      <c r="K262" s="108"/>
    </row>
    <row r="263" s="101" customFormat="true" ht="10.5" hidden="true" customHeight="true" outlineLevel="0" collapsed="false">
      <c r="A263" s="102" t="s">
        <v>312</v>
      </c>
      <c r="B263" s="93" t="n">
        <v>43887</v>
      </c>
      <c r="C263" s="94" t="s">
        <v>491</v>
      </c>
      <c r="D263" s="95" t="s">
        <v>322</v>
      </c>
      <c r="E263" s="131" t="n">
        <v>6000</v>
      </c>
      <c r="F263" s="133"/>
      <c r="G263" s="98" t="s">
        <v>631</v>
      </c>
      <c r="H263" s="99"/>
      <c r="I263" s="132"/>
      <c r="J263" s="94"/>
      <c r="K263" s="94"/>
    </row>
    <row r="264" s="101" customFormat="true" ht="10.5" hidden="true" customHeight="true" outlineLevel="0" collapsed="false">
      <c r="A264" s="102" t="s">
        <v>312</v>
      </c>
      <c r="B264" s="93" t="n">
        <v>43887</v>
      </c>
      <c r="C264" s="94" t="s">
        <v>632</v>
      </c>
      <c r="D264" s="95" t="s">
        <v>322</v>
      </c>
      <c r="E264" s="149" t="n">
        <v>6120</v>
      </c>
      <c r="F264" s="96"/>
      <c r="G264" s="98" t="s">
        <v>633</v>
      </c>
      <c r="H264" s="99"/>
      <c r="I264" s="150"/>
      <c r="J264" s="94"/>
      <c r="K264" s="94"/>
    </row>
    <row r="265" s="101" customFormat="true" ht="10.5" hidden="true" customHeight="true" outlineLevel="0" collapsed="false">
      <c r="A265" s="102" t="s">
        <v>312</v>
      </c>
      <c r="B265" s="93" t="n">
        <v>43887</v>
      </c>
      <c r="C265" s="94" t="s">
        <v>462</v>
      </c>
      <c r="D265" s="95" t="s">
        <v>322</v>
      </c>
      <c r="E265" s="141" t="n">
        <v>16026</v>
      </c>
      <c r="F265" s="96"/>
      <c r="G265" s="98" t="s">
        <v>634</v>
      </c>
      <c r="H265" s="99"/>
      <c r="I265" s="130"/>
      <c r="J265" s="94"/>
      <c r="K265" s="94"/>
    </row>
    <row r="266" s="101" customFormat="true" ht="10.5" hidden="true" customHeight="true" outlineLevel="0" collapsed="false">
      <c r="A266" s="102" t="s">
        <v>312</v>
      </c>
      <c r="B266" s="93" t="n">
        <v>43887</v>
      </c>
      <c r="C266" s="94" t="s">
        <v>464</v>
      </c>
      <c r="D266" s="95" t="s">
        <v>322</v>
      </c>
      <c r="E266" s="131" t="n">
        <v>18204</v>
      </c>
      <c r="F266" s="125"/>
      <c r="G266" s="98" t="s">
        <v>635</v>
      </c>
      <c r="H266" s="99"/>
      <c r="I266" s="132"/>
      <c r="J266" s="94"/>
      <c r="K266" s="94"/>
    </row>
    <row r="267" s="101" customFormat="true" ht="10.5" hidden="true" customHeight="true" outlineLevel="0" collapsed="false">
      <c r="A267" s="102" t="s">
        <v>312</v>
      </c>
      <c r="B267" s="93" t="n">
        <v>43887</v>
      </c>
      <c r="C267" s="94" t="s">
        <v>328</v>
      </c>
      <c r="D267" s="95" t="s">
        <v>322</v>
      </c>
      <c r="E267" s="109" t="n">
        <v>20000</v>
      </c>
      <c r="F267" s="106"/>
      <c r="G267" s="98" t="s">
        <v>636</v>
      </c>
      <c r="H267" s="99"/>
      <c r="I267" s="145"/>
      <c r="J267" s="94"/>
      <c r="K267" s="94"/>
    </row>
    <row r="268" s="101" customFormat="true" ht="10.5" hidden="true" customHeight="true" outlineLevel="0" collapsed="false">
      <c r="A268" s="102" t="s">
        <v>312</v>
      </c>
      <c r="B268" s="93" t="n">
        <v>43887</v>
      </c>
      <c r="C268" s="94" t="s">
        <v>637</v>
      </c>
      <c r="D268" s="95" t="s">
        <v>322</v>
      </c>
      <c r="E268" s="126" t="n">
        <v>20500</v>
      </c>
      <c r="F268" s="106"/>
      <c r="G268" s="98" t="s">
        <v>638</v>
      </c>
      <c r="H268" s="99"/>
      <c r="I268" s="127"/>
      <c r="J268" s="94"/>
      <c r="K268" s="94"/>
    </row>
    <row r="269" s="101" customFormat="true" ht="10.5" hidden="false" customHeight="true" outlineLevel="0" collapsed="false">
      <c r="A269" s="92" t="s">
        <v>312</v>
      </c>
      <c r="B269" s="93" t="n">
        <v>43887</v>
      </c>
      <c r="C269" s="94" t="s">
        <v>561</v>
      </c>
      <c r="D269" s="95" t="s">
        <v>314</v>
      </c>
      <c r="E269" s="96"/>
      <c r="F269" s="97" t="n">
        <v>1000</v>
      </c>
      <c r="G269" s="98" t="s">
        <v>616</v>
      </c>
      <c r="H269" s="99"/>
      <c r="I269" s="123"/>
      <c r="J269" s="94"/>
      <c r="K269" s="94"/>
    </row>
    <row r="270" s="101" customFormat="true" ht="10.5" hidden="false" customHeight="true" outlineLevel="0" collapsed="false">
      <c r="A270" s="92" t="s">
        <v>312</v>
      </c>
      <c r="B270" s="93" t="n">
        <v>43887</v>
      </c>
      <c r="C270" s="94" t="s">
        <v>639</v>
      </c>
      <c r="D270" s="95" t="s">
        <v>314</v>
      </c>
      <c r="E270" s="96"/>
      <c r="F270" s="97" t="n">
        <v>3000</v>
      </c>
      <c r="G270" s="98" t="s">
        <v>640</v>
      </c>
      <c r="H270" s="99"/>
      <c r="I270" s="123"/>
      <c r="J270" s="94"/>
      <c r="K270" s="94"/>
    </row>
    <row r="271" s="101" customFormat="true" ht="10.5" hidden="false" customHeight="true" outlineLevel="0" collapsed="false">
      <c r="A271" s="92" t="s">
        <v>312</v>
      </c>
      <c r="B271" s="93" t="n">
        <v>43887</v>
      </c>
      <c r="C271" s="94" t="s">
        <v>641</v>
      </c>
      <c r="D271" s="95" t="s">
        <v>314</v>
      </c>
      <c r="E271" s="96"/>
      <c r="F271" s="128" t="n">
        <v>3900</v>
      </c>
      <c r="G271" s="98" t="s">
        <v>642</v>
      </c>
      <c r="H271" s="99"/>
      <c r="I271" s="123"/>
      <c r="J271" s="94"/>
      <c r="K271" s="94"/>
    </row>
    <row r="272" s="101" customFormat="true" ht="10.5" hidden="false" customHeight="true" outlineLevel="0" collapsed="false">
      <c r="A272" s="92" t="s">
        <v>312</v>
      </c>
      <c r="B272" s="93" t="n">
        <v>43887</v>
      </c>
      <c r="C272" s="94" t="s">
        <v>643</v>
      </c>
      <c r="D272" s="95" t="s">
        <v>314</v>
      </c>
      <c r="E272" s="106"/>
      <c r="F272" s="97" t="n">
        <v>4450</v>
      </c>
      <c r="G272" s="98" t="s">
        <v>644</v>
      </c>
      <c r="H272" s="99"/>
      <c r="I272" s="123"/>
      <c r="J272" s="94"/>
      <c r="K272" s="94"/>
    </row>
    <row r="273" s="101" customFormat="true" ht="10.5" hidden="true" customHeight="true" outlineLevel="0" collapsed="false">
      <c r="A273" s="102" t="s">
        <v>312</v>
      </c>
      <c r="B273" s="93" t="n">
        <v>43887</v>
      </c>
      <c r="C273" s="94" t="s">
        <v>318</v>
      </c>
      <c r="D273" s="95" t="s">
        <v>319</v>
      </c>
      <c r="E273" s="103" t="n">
        <v>140.25</v>
      </c>
      <c r="F273" s="122" t="n">
        <v>8250</v>
      </c>
      <c r="G273" s="100" t="s">
        <v>645</v>
      </c>
      <c r="H273" s="99" t="n">
        <v>8250</v>
      </c>
      <c r="I273" s="123" t="n">
        <v>140.25</v>
      </c>
      <c r="J273" s="94"/>
      <c r="K273" s="105"/>
    </row>
    <row r="274" s="101" customFormat="true" ht="10.5" hidden="false" customHeight="true" outlineLevel="0" collapsed="false">
      <c r="A274" s="92" t="s">
        <v>312</v>
      </c>
      <c r="B274" s="93" t="n">
        <v>43887</v>
      </c>
      <c r="C274" s="94" t="s">
        <v>646</v>
      </c>
      <c r="D274" s="95" t="s">
        <v>314</v>
      </c>
      <c r="E274" s="106"/>
      <c r="F274" s="97" t="n">
        <v>9500</v>
      </c>
      <c r="G274" s="98" t="s">
        <v>647</v>
      </c>
      <c r="H274" s="99"/>
      <c r="I274" s="123"/>
      <c r="J274" s="94"/>
      <c r="K274" s="94"/>
    </row>
    <row r="275" s="101" customFormat="true" ht="10.5" hidden="false" customHeight="true" outlineLevel="0" collapsed="false">
      <c r="A275" s="92" t="s">
        <v>312</v>
      </c>
      <c r="B275" s="93" t="n">
        <v>43887</v>
      </c>
      <c r="C275" s="94" t="s">
        <v>648</v>
      </c>
      <c r="D275" s="95" t="s">
        <v>314</v>
      </c>
      <c r="E275" s="106"/>
      <c r="F275" s="97" t="n">
        <v>9900</v>
      </c>
      <c r="G275" s="98" t="s">
        <v>649</v>
      </c>
      <c r="H275" s="99"/>
      <c r="I275" s="123"/>
      <c r="J275" s="94"/>
      <c r="K275" s="94"/>
    </row>
    <row r="276" s="101" customFormat="true" ht="10.5" hidden="true" customHeight="true" outlineLevel="0" collapsed="false">
      <c r="A276" s="102" t="s">
        <v>312</v>
      </c>
      <c r="B276" s="93" t="n">
        <v>43888</v>
      </c>
      <c r="C276" s="94" t="s">
        <v>321</v>
      </c>
      <c r="D276" s="95" t="s">
        <v>322</v>
      </c>
      <c r="E276" s="97" t="n">
        <v>50</v>
      </c>
      <c r="F276" s="133"/>
      <c r="G276" s="100" t="s">
        <v>650</v>
      </c>
      <c r="H276" s="107"/>
      <c r="I276" s="123"/>
      <c r="J276" s="94"/>
      <c r="K276" s="108"/>
    </row>
    <row r="277" s="101" customFormat="true" ht="10.5" hidden="true" customHeight="true" outlineLevel="0" collapsed="false">
      <c r="A277" s="102" t="s">
        <v>312</v>
      </c>
      <c r="B277" s="93" t="n">
        <v>43888</v>
      </c>
      <c r="C277" s="94" t="s">
        <v>532</v>
      </c>
      <c r="D277" s="95" t="s">
        <v>322</v>
      </c>
      <c r="E277" s="141" t="n">
        <v>4000</v>
      </c>
      <c r="F277" s="96"/>
      <c r="G277" s="98" t="s">
        <v>651</v>
      </c>
      <c r="H277" s="99"/>
      <c r="I277" s="130"/>
      <c r="J277" s="94"/>
      <c r="K277" s="94"/>
    </row>
    <row r="278" s="101" customFormat="true" ht="10.5" hidden="true" customHeight="true" outlineLevel="0" collapsed="false">
      <c r="A278" s="102" t="s">
        <v>312</v>
      </c>
      <c r="B278" s="93" t="n">
        <v>43888</v>
      </c>
      <c r="C278" s="94" t="s">
        <v>489</v>
      </c>
      <c r="D278" s="95" t="s">
        <v>322</v>
      </c>
      <c r="E278" s="131" t="n">
        <v>5000</v>
      </c>
      <c r="F278" s="133"/>
      <c r="G278" s="98" t="s">
        <v>652</v>
      </c>
      <c r="H278" s="99"/>
      <c r="I278" s="132"/>
      <c r="J278" s="94"/>
      <c r="K278" s="94"/>
    </row>
    <row r="279" s="101" customFormat="true" ht="10.5" hidden="false" customHeight="true" outlineLevel="0" collapsed="false">
      <c r="A279" s="92" t="s">
        <v>312</v>
      </c>
      <c r="B279" s="93" t="n">
        <v>43888</v>
      </c>
      <c r="C279" s="94" t="s">
        <v>440</v>
      </c>
      <c r="D279" s="95" t="s">
        <v>314</v>
      </c>
      <c r="E279" s="106"/>
      <c r="F279" s="97" t="n">
        <v>5500</v>
      </c>
      <c r="G279" s="98" t="s">
        <v>653</v>
      </c>
      <c r="H279" s="99"/>
      <c r="I279" s="123"/>
      <c r="J279" s="94"/>
      <c r="K279" s="94"/>
    </row>
    <row r="280" s="101" customFormat="true" ht="10.5" hidden="false" customHeight="true" outlineLevel="0" collapsed="false">
      <c r="A280" s="92" t="s">
        <v>312</v>
      </c>
      <c r="B280" s="93" t="n">
        <v>43888</v>
      </c>
      <c r="C280" s="94" t="s">
        <v>440</v>
      </c>
      <c r="D280" s="95" t="s">
        <v>314</v>
      </c>
      <c r="E280" s="96"/>
      <c r="F280" s="97" t="n">
        <v>6500</v>
      </c>
      <c r="G280" s="98" t="s">
        <v>654</v>
      </c>
      <c r="H280" s="99"/>
      <c r="I280" s="123"/>
      <c r="J280" s="94"/>
      <c r="K280" s="94"/>
    </row>
    <row r="281" s="101" customFormat="true" ht="10.5" hidden="false" customHeight="true" outlineLevel="0" collapsed="false">
      <c r="A281" s="92" t="s">
        <v>312</v>
      </c>
      <c r="B281" s="93" t="n">
        <v>43888</v>
      </c>
      <c r="C281" s="94" t="s">
        <v>655</v>
      </c>
      <c r="D281" s="95" t="s">
        <v>314</v>
      </c>
      <c r="E281" s="96"/>
      <c r="F281" s="97" t="n">
        <v>7100</v>
      </c>
      <c r="G281" s="98" t="s">
        <v>656</v>
      </c>
      <c r="H281" s="99"/>
      <c r="I281" s="123"/>
      <c r="J281" s="94"/>
      <c r="K281" s="94"/>
    </row>
    <row r="282" s="101" customFormat="true" ht="10.5" hidden="false" customHeight="true" outlineLevel="0" collapsed="false">
      <c r="A282" s="92" t="s">
        <v>312</v>
      </c>
      <c r="B282" s="93" t="n">
        <v>43888</v>
      </c>
      <c r="C282" s="94" t="s">
        <v>440</v>
      </c>
      <c r="D282" s="95" t="s">
        <v>314</v>
      </c>
      <c r="E282" s="96"/>
      <c r="F282" s="97" t="n">
        <v>7200</v>
      </c>
      <c r="G282" s="98" t="s">
        <v>657</v>
      </c>
      <c r="H282" s="99"/>
      <c r="I282" s="123"/>
      <c r="J282" s="94"/>
      <c r="K282" s="94"/>
    </row>
    <row r="283" s="101" customFormat="true" ht="10.5" hidden="false" customHeight="true" outlineLevel="0" collapsed="false">
      <c r="A283" s="92" t="s">
        <v>312</v>
      </c>
      <c r="B283" s="93" t="n">
        <v>43888</v>
      </c>
      <c r="C283" s="94" t="s">
        <v>658</v>
      </c>
      <c r="D283" s="95" t="s">
        <v>314</v>
      </c>
      <c r="E283" s="96"/>
      <c r="F283" s="128" t="n">
        <v>7200</v>
      </c>
      <c r="G283" s="98" t="s">
        <v>659</v>
      </c>
      <c r="H283" s="99"/>
      <c r="I283" s="123"/>
      <c r="J283" s="94"/>
      <c r="K283" s="94"/>
    </row>
    <row r="284" s="101" customFormat="true" ht="10.5" hidden="false" customHeight="true" outlineLevel="0" collapsed="false">
      <c r="A284" s="92" t="s">
        <v>312</v>
      </c>
      <c r="B284" s="93" t="n">
        <v>43888</v>
      </c>
      <c r="C284" s="94" t="s">
        <v>445</v>
      </c>
      <c r="D284" s="95" t="s">
        <v>314</v>
      </c>
      <c r="E284" s="96"/>
      <c r="F284" s="97" t="n">
        <v>8900</v>
      </c>
      <c r="G284" s="98" t="s">
        <v>660</v>
      </c>
      <c r="H284" s="99"/>
      <c r="I284" s="123"/>
      <c r="J284" s="94"/>
      <c r="K284" s="94"/>
    </row>
    <row r="285" s="101" customFormat="true" ht="10.5" hidden="true" customHeight="true" outlineLevel="0" collapsed="false">
      <c r="A285" s="102" t="s">
        <v>312</v>
      </c>
      <c r="B285" s="93" t="n">
        <v>43888</v>
      </c>
      <c r="C285" s="94" t="s">
        <v>318</v>
      </c>
      <c r="D285" s="95" t="s">
        <v>319</v>
      </c>
      <c r="E285" s="103" t="n">
        <v>265.200000000001</v>
      </c>
      <c r="F285" s="104" t="n">
        <v>15600</v>
      </c>
      <c r="G285" s="100" t="s">
        <v>661</v>
      </c>
      <c r="H285" s="99" t="n">
        <v>15600</v>
      </c>
      <c r="I285" s="123" t="n">
        <v>265.200000000001</v>
      </c>
      <c r="J285" s="94"/>
      <c r="K285" s="105"/>
    </row>
    <row r="286" s="101" customFormat="true" ht="10.5" hidden="true" customHeight="true" outlineLevel="0" collapsed="false">
      <c r="A286" s="102" t="s">
        <v>312</v>
      </c>
      <c r="B286" s="93" t="n">
        <v>43889</v>
      </c>
      <c r="C286" s="94" t="s">
        <v>321</v>
      </c>
      <c r="D286" s="95" t="s">
        <v>322</v>
      </c>
      <c r="E286" s="97" t="n">
        <v>75</v>
      </c>
      <c r="F286" s="106"/>
      <c r="G286" s="100" t="s">
        <v>662</v>
      </c>
      <c r="H286" s="107"/>
      <c r="I286" s="123"/>
      <c r="J286" s="94"/>
      <c r="K286" s="108"/>
    </row>
    <row r="287" s="101" customFormat="true" ht="10.5" hidden="true" customHeight="true" outlineLevel="0" collapsed="false">
      <c r="A287" s="102" t="s">
        <v>312</v>
      </c>
      <c r="B287" s="93" t="n">
        <v>43889</v>
      </c>
      <c r="C287" s="94" t="s">
        <v>637</v>
      </c>
      <c r="D287" s="95" t="s">
        <v>322</v>
      </c>
      <c r="E287" s="126" t="n">
        <v>200</v>
      </c>
      <c r="F287" s="125"/>
      <c r="G287" s="98" t="s">
        <v>663</v>
      </c>
      <c r="H287" s="99"/>
      <c r="I287" s="127"/>
      <c r="J287" s="94"/>
      <c r="K287" s="94"/>
    </row>
    <row r="288" s="101" customFormat="true" ht="10.5" hidden="true" customHeight="true" outlineLevel="0" collapsed="false">
      <c r="A288" s="102" t="s">
        <v>312</v>
      </c>
      <c r="B288" s="93" t="n">
        <v>43889</v>
      </c>
      <c r="C288" s="94" t="s">
        <v>399</v>
      </c>
      <c r="D288" s="95" t="s">
        <v>322</v>
      </c>
      <c r="E288" s="118" t="n">
        <v>45000</v>
      </c>
      <c r="F288" s="96"/>
      <c r="G288" s="98" t="s">
        <v>545</v>
      </c>
      <c r="H288" s="119"/>
      <c r="I288" s="130"/>
      <c r="J288" s="94"/>
      <c r="K288" s="94"/>
    </row>
    <row r="289" s="101" customFormat="true" ht="10.5" hidden="true" customHeight="true" outlineLevel="0" collapsed="false">
      <c r="A289" s="102" t="s">
        <v>312</v>
      </c>
      <c r="B289" s="93" t="n">
        <v>43889</v>
      </c>
      <c r="C289" s="94" t="s">
        <v>493</v>
      </c>
      <c r="D289" s="95" t="s">
        <v>322</v>
      </c>
      <c r="E289" s="131" t="n">
        <v>55000</v>
      </c>
      <c r="F289" s="96"/>
      <c r="G289" s="98" t="s">
        <v>494</v>
      </c>
      <c r="H289" s="99"/>
      <c r="I289" s="132"/>
      <c r="J289" s="94"/>
      <c r="K289" s="94"/>
    </row>
    <row r="290" s="101" customFormat="true" ht="10.5" hidden="false" customHeight="true" outlineLevel="0" collapsed="false">
      <c r="A290" s="92" t="s">
        <v>312</v>
      </c>
      <c r="B290" s="93" t="n">
        <v>43889</v>
      </c>
      <c r="C290" s="94" t="s">
        <v>420</v>
      </c>
      <c r="D290" s="95" t="s">
        <v>314</v>
      </c>
      <c r="E290" s="106"/>
      <c r="F290" s="97" t="n">
        <v>600</v>
      </c>
      <c r="G290" s="98" t="s">
        <v>664</v>
      </c>
      <c r="H290" s="99"/>
      <c r="I290" s="123"/>
      <c r="J290" s="94"/>
      <c r="K290" s="94"/>
    </row>
    <row r="291" s="101" customFormat="true" ht="10.5" hidden="true" customHeight="true" outlineLevel="0" collapsed="false">
      <c r="A291" s="102" t="s">
        <v>312</v>
      </c>
      <c r="B291" s="93" t="n">
        <v>43889</v>
      </c>
      <c r="C291" s="94" t="s">
        <v>318</v>
      </c>
      <c r="D291" s="95" t="s">
        <v>319</v>
      </c>
      <c r="E291" s="103" t="n">
        <v>22.0999999999999</v>
      </c>
      <c r="F291" s="122" t="n">
        <v>1300</v>
      </c>
      <c r="G291" s="100" t="s">
        <v>665</v>
      </c>
      <c r="H291" s="99" t="n">
        <v>1300</v>
      </c>
      <c r="I291" s="123" t="n">
        <v>22.0999999999999</v>
      </c>
      <c r="J291" s="94"/>
      <c r="K291" s="105"/>
    </row>
    <row r="292" s="101" customFormat="true" ht="10.5" hidden="false" customHeight="true" outlineLevel="0" collapsed="false">
      <c r="A292" s="92" t="s">
        <v>312</v>
      </c>
      <c r="B292" s="93" t="n">
        <v>43889</v>
      </c>
      <c r="C292" s="94" t="s">
        <v>666</v>
      </c>
      <c r="D292" s="95" t="s">
        <v>314</v>
      </c>
      <c r="E292" s="106"/>
      <c r="F292" s="97" t="n">
        <v>28000</v>
      </c>
      <c r="G292" s="98" t="s">
        <v>667</v>
      </c>
      <c r="H292" s="99"/>
      <c r="I292" s="123"/>
      <c r="J292" s="94"/>
      <c r="K292" s="94"/>
    </row>
    <row r="293" s="101" customFormat="true" ht="10.5" hidden="true" customHeight="true" outlineLevel="0" collapsed="false">
      <c r="A293" s="102" t="s">
        <v>312</v>
      </c>
      <c r="B293" s="93" t="n">
        <v>43890</v>
      </c>
      <c r="C293" s="94" t="s">
        <v>484</v>
      </c>
      <c r="D293" s="95" t="s">
        <v>322</v>
      </c>
      <c r="E293" s="97" t="n">
        <v>150</v>
      </c>
      <c r="F293" s="133"/>
      <c r="G293" s="100" t="s">
        <v>485</v>
      </c>
      <c r="H293" s="107"/>
      <c r="I293" s="123"/>
      <c r="J293" s="94"/>
      <c r="K293" s="144"/>
    </row>
    <row r="294" s="101" customFormat="true" ht="10.5" hidden="true" customHeight="true" outlineLevel="0" collapsed="false">
      <c r="A294" s="102" t="s">
        <v>312</v>
      </c>
      <c r="B294" s="93" t="n">
        <v>43892</v>
      </c>
      <c r="C294" s="94" t="s">
        <v>321</v>
      </c>
      <c r="D294" s="95" t="s">
        <v>322</v>
      </c>
      <c r="E294" s="97" t="n">
        <v>50</v>
      </c>
      <c r="F294" s="96"/>
      <c r="G294" s="100" t="s">
        <v>668</v>
      </c>
      <c r="H294" s="107"/>
      <c r="I294" s="123"/>
      <c r="J294" s="94"/>
      <c r="K294" s="108"/>
    </row>
    <row r="295" s="101" customFormat="true" ht="10.5" hidden="true" customHeight="true" outlineLevel="0" collapsed="false">
      <c r="A295" s="102" t="s">
        <v>312</v>
      </c>
      <c r="B295" s="93" t="n">
        <v>43892</v>
      </c>
      <c r="C295" s="94" t="s">
        <v>393</v>
      </c>
      <c r="D295" s="95" t="s">
        <v>322</v>
      </c>
      <c r="E295" s="131" t="n">
        <v>1750</v>
      </c>
      <c r="F295" s="96"/>
      <c r="G295" s="98" t="s">
        <v>669</v>
      </c>
      <c r="H295" s="99"/>
      <c r="I295" s="132"/>
      <c r="J295" s="94"/>
      <c r="K295" s="94"/>
    </row>
    <row r="296" s="101" customFormat="true" ht="10.5" hidden="true" customHeight="true" outlineLevel="0" collapsed="false">
      <c r="A296" s="102" t="s">
        <v>312</v>
      </c>
      <c r="B296" s="93" t="n">
        <v>43892</v>
      </c>
      <c r="C296" s="94" t="s">
        <v>613</v>
      </c>
      <c r="D296" s="95" t="s">
        <v>322</v>
      </c>
      <c r="E296" s="131" t="n">
        <v>19000</v>
      </c>
      <c r="F296" s="96"/>
      <c r="G296" s="98" t="s">
        <v>670</v>
      </c>
      <c r="H296" s="99"/>
      <c r="I296" s="132"/>
      <c r="J296" s="94"/>
      <c r="K296" s="94"/>
    </row>
    <row r="297" s="101" customFormat="true" ht="10.5" hidden="false" customHeight="true" outlineLevel="0" collapsed="false">
      <c r="A297" s="92" t="s">
        <v>312</v>
      </c>
      <c r="B297" s="93" t="n">
        <v>43892</v>
      </c>
      <c r="C297" s="94" t="s">
        <v>671</v>
      </c>
      <c r="D297" s="95" t="s">
        <v>314</v>
      </c>
      <c r="E297" s="96"/>
      <c r="F297" s="128" t="n">
        <v>1800</v>
      </c>
      <c r="G297" s="98" t="s">
        <v>672</v>
      </c>
      <c r="H297" s="99"/>
      <c r="I297" s="123"/>
      <c r="J297" s="94"/>
      <c r="K297" s="94"/>
    </row>
    <row r="298" s="101" customFormat="true" ht="10.5" hidden="false" customHeight="true" outlineLevel="0" collapsed="false">
      <c r="A298" s="92" t="s">
        <v>312</v>
      </c>
      <c r="B298" s="93" t="n">
        <v>43892</v>
      </c>
      <c r="C298" s="94" t="s">
        <v>473</v>
      </c>
      <c r="D298" s="95" t="s">
        <v>314</v>
      </c>
      <c r="E298" s="96"/>
      <c r="F298" s="97" t="n">
        <v>2437.42</v>
      </c>
      <c r="G298" s="98" t="s">
        <v>673</v>
      </c>
      <c r="H298" s="99"/>
      <c r="I298" s="123"/>
      <c r="J298" s="94"/>
      <c r="K298" s="94"/>
    </row>
    <row r="299" s="101" customFormat="true" ht="10.5" hidden="false" customHeight="true" outlineLevel="0" collapsed="false">
      <c r="A299" s="92" t="s">
        <v>312</v>
      </c>
      <c r="B299" s="93" t="n">
        <v>43892</v>
      </c>
      <c r="C299" s="94" t="s">
        <v>671</v>
      </c>
      <c r="D299" s="95" t="s">
        <v>314</v>
      </c>
      <c r="E299" s="96"/>
      <c r="F299" s="97" t="n">
        <v>3000</v>
      </c>
      <c r="G299" s="98" t="s">
        <v>674</v>
      </c>
      <c r="H299" s="99"/>
      <c r="I299" s="123"/>
      <c r="J299" s="94"/>
      <c r="K299" s="94"/>
    </row>
    <row r="300" s="101" customFormat="true" ht="10.5" hidden="false" customHeight="true" outlineLevel="0" collapsed="false">
      <c r="A300" s="92" t="s">
        <v>312</v>
      </c>
      <c r="B300" s="93" t="n">
        <v>43892</v>
      </c>
      <c r="C300" s="94" t="s">
        <v>675</v>
      </c>
      <c r="D300" s="95" t="s">
        <v>314</v>
      </c>
      <c r="E300" s="96"/>
      <c r="F300" s="97" t="n">
        <v>3500</v>
      </c>
      <c r="G300" s="98" t="s">
        <v>676</v>
      </c>
      <c r="H300" s="99"/>
      <c r="I300" s="123"/>
      <c r="J300" s="94"/>
      <c r="K300" s="94"/>
    </row>
    <row r="301" s="101" customFormat="true" ht="10.5" hidden="false" customHeight="true" outlineLevel="0" collapsed="false">
      <c r="A301" s="92" t="s">
        <v>312</v>
      </c>
      <c r="B301" s="93" t="n">
        <v>43892</v>
      </c>
      <c r="C301" s="94" t="s">
        <v>671</v>
      </c>
      <c r="D301" s="95" t="s">
        <v>314</v>
      </c>
      <c r="E301" s="96"/>
      <c r="F301" s="97" t="n">
        <v>4060</v>
      </c>
      <c r="G301" s="98" t="s">
        <v>677</v>
      </c>
      <c r="H301" s="99"/>
      <c r="I301" s="123"/>
      <c r="J301" s="94"/>
      <c r="K301" s="94"/>
    </row>
    <row r="302" s="101" customFormat="true" ht="10.5" hidden="false" customHeight="true" outlineLevel="0" collapsed="false">
      <c r="A302" s="92" t="s">
        <v>312</v>
      </c>
      <c r="B302" s="93" t="n">
        <v>43892</v>
      </c>
      <c r="C302" s="94" t="s">
        <v>678</v>
      </c>
      <c r="D302" s="95" t="s">
        <v>314</v>
      </c>
      <c r="E302" s="96"/>
      <c r="F302" s="128" t="n">
        <v>5000</v>
      </c>
      <c r="G302" s="98" t="s">
        <v>679</v>
      </c>
      <c r="H302" s="99"/>
      <c r="I302" s="123"/>
      <c r="J302" s="94"/>
      <c r="K302" s="94"/>
    </row>
    <row r="303" s="101" customFormat="true" ht="10.5" hidden="false" customHeight="true" outlineLevel="0" collapsed="false">
      <c r="A303" s="92" t="s">
        <v>312</v>
      </c>
      <c r="B303" s="93" t="n">
        <v>43892</v>
      </c>
      <c r="C303" s="94" t="s">
        <v>473</v>
      </c>
      <c r="D303" s="95" t="s">
        <v>314</v>
      </c>
      <c r="E303" s="106"/>
      <c r="F303" s="97" t="n">
        <v>7369.92</v>
      </c>
      <c r="G303" s="98" t="s">
        <v>680</v>
      </c>
      <c r="H303" s="99"/>
      <c r="I303" s="123"/>
      <c r="J303" s="94"/>
      <c r="K303" s="94"/>
    </row>
    <row r="304" s="101" customFormat="true" ht="10.5" hidden="false" customHeight="true" outlineLevel="0" collapsed="false">
      <c r="A304" s="92" t="s">
        <v>312</v>
      </c>
      <c r="B304" s="93" t="n">
        <v>43892</v>
      </c>
      <c r="C304" s="94" t="s">
        <v>681</v>
      </c>
      <c r="D304" s="95" t="s">
        <v>314</v>
      </c>
      <c r="E304" s="106"/>
      <c r="F304" s="97" t="n">
        <v>8100</v>
      </c>
      <c r="G304" s="98" t="s">
        <v>682</v>
      </c>
      <c r="H304" s="99"/>
      <c r="I304" s="123"/>
      <c r="J304" s="94"/>
      <c r="K304" s="94"/>
    </row>
    <row r="305" s="101" customFormat="true" ht="10.5" hidden="true" customHeight="true" outlineLevel="0" collapsed="false">
      <c r="A305" s="102" t="s">
        <v>312</v>
      </c>
      <c r="B305" s="93" t="n">
        <v>43892</v>
      </c>
      <c r="C305" s="94" t="s">
        <v>318</v>
      </c>
      <c r="D305" s="95" t="s">
        <v>319</v>
      </c>
      <c r="E305" s="103" t="n">
        <v>140.42</v>
      </c>
      <c r="F305" s="104" t="n">
        <v>8260</v>
      </c>
      <c r="G305" s="100" t="s">
        <v>683</v>
      </c>
      <c r="H305" s="99" t="n">
        <v>8260</v>
      </c>
      <c r="I305" s="123" t="n">
        <v>140.42</v>
      </c>
      <c r="J305" s="94"/>
      <c r="K305" s="105"/>
    </row>
    <row r="306" s="101" customFormat="true" ht="10.5" hidden="false" customHeight="true" outlineLevel="0" collapsed="false">
      <c r="A306" s="92" t="s">
        <v>312</v>
      </c>
      <c r="B306" s="93" t="n">
        <v>43892</v>
      </c>
      <c r="C306" s="94" t="s">
        <v>473</v>
      </c>
      <c r="D306" s="95" t="s">
        <v>314</v>
      </c>
      <c r="E306" s="106"/>
      <c r="F306" s="97" t="n">
        <v>12171.51</v>
      </c>
      <c r="G306" s="98" t="s">
        <v>684</v>
      </c>
      <c r="H306" s="99"/>
      <c r="I306" s="123"/>
      <c r="J306" s="94"/>
      <c r="K306" s="94"/>
    </row>
    <row r="307" s="101" customFormat="true" ht="10.5" hidden="true" customHeight="true" outlineLevel="0" collapsed="false">
      <c r="A307" s="102" t="s">
        <v>312</v>
      </c>
      <c r="B307" s="93" t="n">
        <v>43893</v>
      </c>
      <c r="C307" s="94" t="s">
        <v>321</v>
      </c>
      <c r="D307" s="95" t="s">
        <v>322</v>
      </c>
      <c r="E307" s="97" t="n">
        <v>75</v>
      </c>
      <c r="F307" s="96"/>
      <c r="G307" s="100" t="s">
        <v>685</v>
      </c>
      <c r="H307" s="107"/>
      <c r="I307" s="123"/>
      <c r="J307" s="94"/>
      <c r="K307" s="108"/>
    </row>
    <row r="308" s="101" customFormat="true" ht="10.5" hidden="true" customHeight="true" outlineLevel="0" collapsed="false">
      <c r="A308" s="92" t="s">
        <v>312</v>
      </c>
      <c r="B308" s="93" t="n">
        <v>43893</v>
      </c>
      <c r="C308" s="94" t="s">
        <v>686</v>
      </c>
      <c r="D308" s="95" t="s">
        <v>322</v>
      </c>
      <c r="E308" s="134" t="n">
        <v>172</v>
      </c>
      <c r="F308" s="133"/>
      <c r="G308" s="98" t="s">
        <v>687</v>
      </c>
      <c r="H308" s="135"/>
      <c r="I308" s="123"/>
      <c r="J308" s="94"/>
      <c r="K308" s="94"/>
    </row>
    <row r="309" s="101" customFormat="true" ht="10.5" hidden="true" customHeight="true" outlineLevel="0" collapsed="false">
      <c r="A309" s="92" t="s">
        <v>312</v>
      </c>
      <c r="B309" s="93" t="n">
        <v>43893</v>
      </c>
      <c r="C309" s="94" t="s">
        <v>686</v>
      </c>
      <c r="D309" s="95" t="s">
        <v>322</v>
      </c>
      <c r="E309" s="134" t="n">
        <v>172</v>
      </c>
      <c r="F309" s="96"/>
      <c r="G309" s="98" t="s">
        <v>688</v>
      </c>
      <c r="H309" s="135"/>
      <c r="I309" s="123"/>
      <c r="J309" s="94"/>
      <c r="K309" s="94"/>
    </row>
    <row r="310" s="101" customFormat="true" ht="10.5" hidden="true" customHeight="true" outlineLevel="0" collapsed="false">
      <c r="A310" s="102" t="s">
        <v>312</v>
      </c>
      <c r="B310" s="93" t="n">
        <v>43893</v>
      </c>
      <c r="C310" s="94" t="s">
        <v>479</v>
      </c>
      <c r="D310" s="95" t="s">
        <v>322</v>
      </c>
      <c r="E310" s="137" t="n">
        <v>6526.99</v>
      </c>
      <c r="F310" s="96"/>
      <c r="G310" s="98" t="s">
        <v>689</v>
      </c>
      <c r="H310" s="99"/>
      <c r="I310" s="138"/>
      <c r="J310" s="94"/>
      <c r="K310" s="94"/>
    </row>
    <row r="311" s="101" customFormat="true" ht="10.5" hidden="true" customHeight="true" outlineLevel="0" collapsed="false">
      <c r="A311" s="102" t="s">
        <v>312</v>
      </c>
      <c r="B311" s="93" t="n">
        <v>43893</v>
      </c>
      <c r="C311" s="94" t="s">
        <v>397</v>
      </c>
      <c r="D311" s="95" t="s">
        <v>322</v>
      </c>
      <c r="E311" s="118" t="n">
        <v>61065</v>
      </c>
      <c r="F311" s="106"/>
      <c r="G311" s="98" t="s">
        <v>690</v>
      </c>
      <c r="H311" s="119"/>
      <c r="I311" s="130"/>
      <c r="J311" s="94"/>
      <c r="K311" s="94"/>
    </row>
    <row r="312" s="101" customFormat="true" ht="10.5" hidden="true" customHeight="true" outlineLevel="0" collapsed="false">
      <c r="A312" s="102" t="s">
        <v>312</v>
      </c>
      <c r="B312" s="93" t="n">
        <v>43893</v>
      </c>
      <c r="C312" s="94" t="s">
        <v>397</v>
      </c>
      <c r="D312" s="95" t="s">
        <v>322</v>
      </c>
      <c r="E312" s="118" t="n">
        <v>100000</v>
      </c>
      <c r="F312" s="133"/>
      <c r="G312" s="98" t="s">
        <v>690</v>
      </c>
      <c r="H312" s="119"/>
      <c r="I312" s="130"/>
      <c r="J312" s="94"/>
      <c r="K312" s="94"/>
    </row>
    <row r="313" s="101" customFormat="true" ht="10.5" hidden="false" customHeight="true" outlineLevel="0" collapsed="false">
      <c r="A313" s="92" t="s">
        <v>312</v>
      </c>
      <c r="B313" s="93" t="n">
        <v>43893</v>
      </c>
      <c r="C313" s="94" t="s">
        <v>691</v>
      </c>
      <c r="D313" s="95" t="s">
        <v>314</v>
      </c>
      <c r="E313" s="106"/>
      <c r="F313" s="97" t="n">
        <v>300</v>
      </c>
      <c r="G313" s="98" t="s">
        <v>692</v>
      </c>
      <c r="H313" s="99"/>
      <c r="I313" s="123"/>
      <c r="J313" s="94"/>
      <c r="K313" s="94"/>
    </row>
    <row r="314" s="101" customFormat="true" ht="10.5" hidden="false" customHeight="true" outlineLevel="0" collapsed="false">
      <c r="A314" s="92" t="s">
        <v>312</v>
      </c>
      <c r="B314" s="93" t="n">
        <v>43893</v>
      </c>
      <c r="C314" s="94" t="s">
        <v>693</v>
      </c>
      <c r="D314" s="95" t="s">
        <v>314</v>
      </c>
      <c r="E314" s="106"/>
      <c r="F314" s="97" t="n">
        <v>1500</v>
      </c>
      <c r="G314" s="98" t="s">
        <v>694</v>
      </c>
      <c r="H314" s="99"/>
      <c r="I314" s="123"/>
      <c r="J314" s="94"/>
      <c r="K314" s="94"/>
    </row>
    <row r="315" s="101" customFormat="true" ht="10.5" hidden="true" customHeight="true" outlineLevel="0" collapsed="false">
      <c r="A315" s="102" t="s">
        <v>312</v>
      </c>
      <c r="B315" s="93" t="n">
        <v>43893</v>
      </c>
      <c r="C315" s="94" t="s">
        <v>318</v>
      </c>
      <c r="D315" s="95" t="s">
        <v>319</v>
      </c>
      <c r="E315" s="103" t="n">
        <v>73.1000000000004</v>
      </c>
      <c r="F315" s="104" t="n">
        <v>4300</v>
      </c>
      <c r="G315" s="100" t="s">
        <v>695</v>
      </c>
      <c r="H315" s="99" t="n">
        <v>4300</v>
      </c>
      <c r="I315" s="123" t="n">
        <v>73.1000000000004</v>
      </c>
      <c r="J315" s="94"/>
      <c r="K315" s="105"/>
    </row>
    <row r="316" s="101" customFormat="true" ht="10.5" hidden="false" customHeight="true" outlineLevel="0" collapsed="false">
      <c r="A316" s="92" t="s">
        <v>312</v>
      </c>
      <c r="B316" s="93" t="n">
        <v>43893</v>
      </c>
      <c r="C316" s="94" t="s">
        <v>409</v>
      </c>
      <c r="D316" s="95" t="s">
        <v>314</v>
      </c>
      <c r="E316" s="106"/>
      <c r="F316" s="97" t="n">
        <v>6400</v>
      </c>
      <c r="G316" s="98" t="s">
        <v>696</v>
      </c>
      <c r="H316" s="99"/>
      <c r="I316" s="123"/>
      <c r="J316" s="94"/>
      <c r="K316" s="94"/>
    </row>
    <row r="317" s="101" customFormat="true" ht="10.5" hidden="false" customHeight="true" outlineLevel="0" collapsed="false">
      <c r="A317" s="92" t="s">
        <v>312</v>
      </c>
      <c r="B317" s="93" t="n">
        <v>43893</v>
      </c>
      <c r="C317" s="94" t="s">
        <v>697</v>
      </c>
      <c r="D317" s="95" t="s">
        <v>314</v>
      </c>
      <c r="E317" s="106"/>
      <c r="F317" s="128" t="n">
        <v>7300</v>
      </c>
      <c r="G317" s="98" t="s">
        <v>698</v>
      </c>
      <c r="H317" s="99"/>
      <c r="I317" s="123"/>
      <c r="J317" s="94"/>
      <c r="K317" s="94"/>
    </row>
    <row r="318" s="101" customFormat="true" ht="10.5" hidden="false" customHeight="true" outlineLevel="0" collapsed="false">
      <c r="A318" s="92" t="s">
        <v>312</v>
      </c>
      <c r="B318" s="93" t="n">
        <v>43893</v>
      </c>
      <c r="C318" s="94" t="s">
        <v>699</v>
      </c>
      <c r="D318" s="95" t="s">
        <v>314</v>
      </c>
      <c r="E318" s="106"/>
      <c r="F318" s="97" t="n">
        <v>11400</v>
      </c>
      <c r="G318" s="98" t="s">
        <v>700</v>
      </c>
      <c r="H318" s="99"/>
      <c r="I318" s="123"/>
      <c r="J318" s="94"/>
      <c r="K318" s="94"/>
    </row>
    <row r="319" s="101" customFormat="true" ht="10.5" hidden="true" customHeight="true" outlineLevel="0" collapsed="false">
      <c r="A319" s="92" t="s">
        <v>312</v>
      </c>
      <c r="B319" s="93" t="n">
        <v>43893</v>
      </c>
      <c r="C319" s="94" t="s">
        <v>337</v>
      </c>
      <c r="D319" s="95" t="s">
        <v>314</v>
      </c>
      <c r="E319" s="106"/>
      <c r="F319" s="148" t="n">
        <v>100000</v>
      </c>
      <c r="G319" s="98" t="s">
        <v>338</v>
      </c>
      <c r="H319" s="99"/>
      <c r="I319" s="123"/>
      <c r="J319" s="94"/>
      <c r="K319" s="94"/>
    </row>
    <row r="320" s="101" customFormat="true" ht="10.5" hidden="true" customHeight="true" outlineLevel="0" collapsed="false">
      <c r="A320" s="102" t="s">
        <v>312</v>
      </c>
      <c r="B320" s="93" t="n">
        <v>43894</v>
      </c>
      <c r="C320" s="94" t="s">
        <v>321</v>
      </c>
      <c r="D320" s="95" t="s">
        <v>322</v>
      </c>
      <c r="E320" s="97" t="n">
        <v>100</v>
      </c>
      <c r="F320" s="106"/>
      <c r="G320" s="100" t="s">
        <v>701</v>
      </c>
      <c r="H320" s="107"/>
      <c r="I320" s="123"/>
      <c r="J320" s="94"/>
      <c r="K320" s="108"/>
    </row>
    <row r="321" s="101" customFormat="true" ht="10.5" hidden="true" customHeight="true" outlineLevel="0" collapsed="false">
      <c r="A321" s="102" t="s">
        <v>312</v>
      </c>
      <c r="B321" s="93" t="n">
        <v>43894</v>
      </c>
      <c r="C321" s="94" t="s">
        <v>702</v>
      </c>
      <c r="D321" s="95" t="s">
        <v>322</v>
      </c>
      <c r="E321" s="113" t="n">
        <v>4160</v>
      </c>
      <c r="F321" s="106"/>
      <c r="G321" s="98" t="s">
        <v>703</v>
      </c>
      <c r="H321" s="119"/>
      <c r="I321" s="130"/>
      <c r="J321" s="94"/>
      <c r="K321" s="94"/>
    </row>
    <row r="322" s="101" customFormat="true" ht="10.5" hidden="true" customHeight="true" outlineLevel="0" collapsed="false">
      <c r="A322" s="102" t="s">
        <v>312</v>
      </c>
      <c r="B322" s="93" t="n">
        <v>43894</v>
      </c>
      <c r="C322" s="94" t="s">
        <v>380</v>
      </c>
      <c r="D322" s="95" t="s">
        <v>322</v>
      </c>
      <c r="E322" s="113" t="n">
        <v>15005.54</v>
      </c>
      <c r="F322" s="106"/>
      <c r="G322" s="98" t="s">
        <v>704</v>
      </c>
      <c r="H322" s="99"/>
      <c r="I322" s="129"/>
      <c r="J322" s="94"/>
      <c r="K322" s="94"/>
    </row>
    <row r="323" s="101" customFormat="true" ht="10.5" hidden="true" customHeight="true" outlineLevel="0" collapsed="false">
      <c r="A323" s="102" t="s">
        <v>312</v>
      </c>
      <c r="B323" s="93" t="n">
        <v>43894</v>
      </c>
      <c r="C323" s="94" t="s">
        <v>332</v>
      </c>
      <c r="D323" s="95" t="s">
        <v>322</v>
      </c>
      <c r="E323" s="113" t="n">
        <v>18000</v>
      </c>
      <c r="F323" s="125"/>
      <c r="G323" s="98" t="s">
        <v>705</v>
      </c>
      <c r="H323" s="99"/>
      <c r="I323" s="129"/>
      <c r="J323" s="94"/>
      <c r="K323" s="94"/>
    </row>
    <row r="324" s="101" customFormat="true" ht="10.5" hidden="true" customHeight="true" outlineLevel="0" collapsed="false">
      <c r="A324" s="102" t="s">
        <v>312</v>
      </c>
      <c r="B324" s="93" t="n">
        <v>43894</v>
      </c>
      <c r="C324" s="94" t="s">
        <v>706</v>
      </c>
      <c r="D324" s="95" t="s">
        <v>322</v>
      </c>
      <c r="E324" s="131" t="n">
        <v>20300</v>
      </c>
      <c r="F324" s="106"/>
      <c r="G324" s="98" t="s">
        <v>707</v>
      </c>
      <c r="H324" s="99"/>
      <c r="I324" s="132"/>
      <c r="J324" s="94"/>
      <c r="K324" s="94"/>
    </row>
    <row r="325" s="101" customFormat="true" ht="10.5" hidden="false" customHeight="true" outlineLevel="0" collapsed="false">
      <c r="A325" s="92" t="s">
        <v>312</v>
      </c>
      <c r="B325" s="93" t="n">
        <v>43894</v>
      </c>
      <c r="C325" s="94" t="s">
        <v>473</v>
      </c>
      <c r="D325" s="95" t="s">
        <v>314</v>
      </c>
      <c r="E325" s="96"/>
      <c r="F325" s="97" t="n">
        <v>738.93</v>
      </c>
      <c r="G325" s="98" t="s">
        <v>708</v>
      </c>
      <c r="H325" s="99"/>
      <c r="I325" s="123"/>
      <c r="J325" s="94"/>
      <c r="K325" s="94"/>
    </row>
    <row r="326" s="101" customFormat="true" ht="10.5" hidden="false" customHeight="true" outlineLevel="0" collapsed="false">
      <c r="A326" s="92" t="s">
        <v>312</v>
      </c>
      <c r="B326" s="93" t="n">
        <v>43894</v>
      </c>
      <c r="C326" s="94" t="s">
        <v>709</v>
      </c>
      <c r="D326" s="95" t="s">
        <v>314</v>
      </c>
      <c r="E326" s="96"/>
      <c r="F326" s="128" t="n">
        <v>1700</v>
      </c>
      <c r="G326" s="98" t="s">
        <v>710</v>
      </c>
      <c r="H326" s="99"/>
      <c r="I326" s="123"/>
      <c r="J326" s="94"/>
      <c r="K326" s="94"/>
    </row>
    <row r="327" s="101" customFormat="true" ht="10.5" hidden="false" customHeight="true" outlineLevel="0" collapsed="false">
      <c r="A327" s="92" t="s">
        <v>312</v>
      </c>
      <c r="B327" s="93" t="n">
        <v>43894</v>
      </c>
      <c r="C327" s="94" t="s">
        <v>711</v>
      </c>
      <c r="D327" s="95" t="s">
        <v>314</v>
      </c>
      <c r="E327" s="106"/>
      <c r="F327" s="97" t="n">
        <v>2600</v>
      </c>
      <c r="G327" s="98" t="s">
        <v>712</v>
      </c>
      <c r="H327" s="99"/>
      <c r="I327" s="123"/>
      <c r="J327" s="94"/>
      <c r="K327" s="94"/>
    </row>
    <row r="328" s="101" customFormat="true" ht="10.5" hidden="false" customHeight="true" outlineLevel="0" collapsed="false">
      <c r="A328" s="92" t="s">
        <v>312</v>
      </c>
      <c r="B328" s="93" t="n">
        <v>43894</v>
      </c>
      <c r="C328" s="94" t="s">
        <v>470</v>
      </c>
      <c r="D328" s="95" t="s">
        <v>314</v>
      </c>
      <c r="E328" s="106"/>
      <c r="F328" s="128" t="n">
        <v>5500</v>
      </c>
      <c r="G328" s="98" t="s">
        <v>713</v>
      </c>
      <c r="H328" s="99"/>
      <c r="I328" s="123"/>
      <c r="J328" s="94"/>
      <c r="K328" s="94"/>
    </row>
    <row r="329" s="101" customFormat="true" ht="10.5" hidden="false" customHeight="true" outlineLevel="0" collapsed="false">
      <c r="A329" s="92" t="s">
        <v>312</v>
      </c>
      <c r="B329" s="93" t="n">
        <v>43894</v>
      </c>
      <c r="C329" s="94" t="s">
        <v>714</v>
      </c>
      <c r="D329" s="95" t="s">
        <v>314</v>
      </c>
      <c r="E329" s="96"/>
      <c r="F329" s="97" t="n">
        <v>10500</v>
      </c>
      <c r="G329" s="98" t="s">
        <v>715</v>
      </c>
      <c r="H329" s="99"/>
      <c r="I329" s="123"/>
      <c r="J329" s="94"/>
      <c r="K329" s="94"/>
    </row>
    <row r="330" s="101" customFormat="true" ht="10.5" hidden="true" customHeight="true" outlineLevel="0" collapsed="false">
      <c r="A330" s="92" t="s">
        <v>312</v>
      </c>
      <c r="B330" s="93" t="n">
        <v>43894</v>
      </c>
      <c r="C330" s="94" t="s">
        <v>623</v>
      </c>
      <c r="D330" s="95" t="s">
        <v>314</v>
      </c>
      <c r="E330" s="96"/>
      <c r="F330" s="148" t="n">
        <v>43000</v>
      </c>
      <c r="G330" s="98" t="s">
        <v>716</v>
      </c>
      <c r="H330" s="99"/>
      <c r="I330" s="123"/>
      <c r="J330" s="94"/>
      <c r="K330" s="94"/>
    </row>
    <row r="331" s="101" customFormat="true" ht="10.5" hidden="true" customHeight="true" outlineLevel="0" collapsed="false">
      <c r="A331" s="102" t="s">
        <v>312</v>
      </c>
      <c r="B331" s="93" t="n">
        <v>43895</v>
      </c>
      <c r="C331" s="94" t="s">
        <v>321</v>
      </c>
      <c r="D331" s="95" t="s">
        <v>322</v>
      </c>
      <c r="E331" s="97" t="n">
        <v>25</v>
      </c>
      <c r="F331" s="106"/>
      <c r="G331" s="100" t="s">
        <v>717</v>
      </c>
      <c r="H331" s="107"/>
      <c r="I331" s="123"/>
      <c r="J331" s="94"/>
      <c r="K331" s="108"/>
    </row>
    <row r="332" s="101" customFormat="true" ht="10.5" hidden="true" customHeight="true" outlineLevel="0" collapsed="false">
      <c r="A332" s="102" t="s">
        <v>312</v>
      </c>
      <c r="B332" s="93" t="n">
        <v>43895</v>
      </c>
      <c r="C332" s="94" t="s">
        <v>718</v>
      </c>
      <c r="D332" s="95" t="s">
        <v>322</v>
      </c>
      <c r="E332" s="141" t="n">
        <v>3240</v>
      </c>
      <c r="F332" s="96"/>
      <c r="G332" s="98" t="s">
        <v>719</v>
      </c>
      <c r="H332" s="99"/>
      <c r="I332" s="130"/>
      <c r="J332" s="94"/>
      <c r="K332" s="94"/>
    </row>
    <row r="333" s="101" customFormat="true" ht="10.5" hidden="false" customHeight="true" outlineLevel="0" collapsed="false">
      <c r="A333" s="92" t="s">
        <v>312</v>
      </c>
      <c r="B333" s="93" t="n">
        <v>43895</v>
      </c>
      <c r="C333" s="94" t="s">
        <v>409</v>
      </c>
      <c r="D333" s="95" t="s">
        <v>314</v>
      </c>
      <c r="E333" s="106"/>
      <c r="F333" s="97" t="n">
        <v>800</v>
      </c>
      <c r="G333" s="98" t="s">
        <v>720</v>
      </c>
      <c r="H333" s="99"/>
      <c r="I333" s="123"/>
      <c r="J333" s="94"/>
      <c r="K333" s="94"/>
    </row>
    <row r="334" s="101" customFormat="true" ht="10.5" hidden="false" customHeight="true" outlineLevel="0" collapsed="false">
      <c r="A334" s="92" t="s">
        <v>312</v>
      </c>
      <c r="B334" s="93" t="n">
        <v>43895</v>
      </c>
      <c r="C334" s="94" t="s">
        <v>420</v>
      </c>
      <c r="D334" s="95" t="s">
        <v>314</v>
      </c>
      <c r="E334" s="106"/>
      <c r="F334" s="97" t="n">
        <v>1000</v>
      </c>
      <c r="G334" s="98" t="s">
        <v>721</v>
      </c>
      <c r="H334" s="99"/>
      <c r="I334" s="123"/>
      <c r="J334" s="94"/>
      <c r="K334" s="94"/>
    </row>
    <row r="335" s="101" customFormat="true" ht="10.5" hidden="false" customHeight="true" outlineLevel="0" collapsed="false">
      <c r="A335" s="92" t="s">
        <v>312</v>
      </c>
      <c r="B335" s="93" t="n">
        <v>43895</v>
      </c>
      <c r="C335" s="94" t="s">
        <v>432</v>
      </c>
      <c r="D335" s="95" t="s">
        <v>314</v>
      </c>
      <c r="E335" s="106"/>
      <c r="F335" s="97" t="n">
        <v>1900</v>
      </c>
      <c r="G335" s="98" t="s">
        <v>722</v>
      </c>
      <c r="H335" s="99"/>
      <c r="I335" s="123"/>
      <c r="J335" s="94"/>
      <c r="K335" s="94"/>
    </row>
    <row r="336" s="101" customFormat="true" ht="10.5" hidden="false" customHeight="true" outlineLevel="0" collapsed="false">
      <c r="A336" s="92" t="s">
        <v>312</v>
      </c>
      <c r="B336" s="93" t="n">
        <v>43895</v>
      </c>
      <c r="C336" s="94" t="s">
        <v>432</v>
      </c>
      <c r="D336" s="95" t="s">
        <v>314</v>
      </c>
      <c r="E336" s="106"/>
      <c r="F336" s="128" t="n">
        <v>2000</v>
      </c>
      <c r="G336" s="98" t="s">
        <v>723</v>
      </c>
      <c r="H336" s="99"/>
      <c r="I336" s="123"/>
      <c r="J336" s="94"/>
      <c r="K336" s="94"/>
    </row>
    <row r="337" s="101" customFormat="true" ht="10.5" hidden="false" customHeight="true" outlineLevel="0" collapsed="false">
      <c r="A337" s="92" t="s">
        <v>312</v>
      </c>
      <c r="B337" s="93" t="n">
        <v>43895</v>
      </c>
      <c r="C337" s="94" t="s">
        <v>432</v>
      </c>
      <c r="D337" s="95" t="s">
        <v>314</v>
      </c>
      <c r="E337" s="106"/>
      <c r="F337" s="97" t="n">
        <v>2000</v>
      </c>
      <c r="G337" s="98" t="s">
        <v>724</v>
      </c>
      <c r="H337" s="99"/>
      <c r="I337" s="123"/>
      <c r="J337" s="94"/>
      <c r="K337" s="94"/>
    </row>
    <row r="338" s="101" customFormat="true" ht="10.5" hidden="false" customHeight="true" outlineLevel="0" collapsed="false">
      <c r="A338" s="92" t="s">
        <v>312</v>
      </c>
      <c r="B338" s="93" t="n">
        <v>43895</v>
      </c>
      <c r="C338" s="94" t="s">
        <v>432</v>
      </c>
      <c r="D338" s="95" t="s">
        <v>314</v>
      </c>
      <c r="E338" s="106"/>
      <c r="F338" s="97" t="n">
        <v>2400</v>
      </c>
      <c r="G338" s="98" t="s">
        <v>725</v>
      </c>
      <c r="H338" s="99"/>
      <c r="I338" s="123"/>
      <c r="J338" s="94"/>
      <c r="K338" s="94"/>
    </row>
    <row r="339" s="101" customFormat="true" ht="10.5" hidden="false" customHeight="true" outlineLevel="0" collapsed="false">
      <c r="A339" s="92" t="s">
        <v>312</v>
      </c>
      <c r="B339" s="93" t="n">
        <v>43895</v>
      </c>
      <c r="C339" s="94" t="s">
        <v>432</v>
      </c>
      <c r="D339" s="95" t="s">
        <v>314</v>
      </c>
      <c r="E339" s="106"/>
      <c r="F339" s="97" t="n">
        <v>2400</v>
      </c>
      <c r="G339" s="98" t="s">
        <v>726</v>
      </c>
      <c r="H339" s="99"/>
      <c r="I339" s="123"/>
      <c r="J339" s="94"/>
      <c r="K339" s="94"/>
    </row>
    <row r="340" s="101" customFormat="true" ht="10.5" hidden="false" customHeight="true" outlineLevel="0" collapsed="false">
      <c r="A340" s="92" t="s">
        <v>312</v>
      </c>
      <c r="B340" s="93" t="n">
        <v>43895</v>
      </c>
      <c r="C340" s="94" t="s">
        <v>420</v>
      </c>
      <c r="D340" s="95" t="s">
        <v>314</v>
      </c>
      <c r="E340" s="106"/>
      <c r="F340" s="97" t="n">
        <v>2500</v>
      </c>
      <c r="G340" s="98" t="s">
        <v>727</v>
      </c>
      <c r="H340" s="99"/>
      <c r="I340" s="123"/>
      <c r="J340" s="94"/>
      <c r="K340" s="94"/>
    </row>
    <row r="341" s="101" customFormat="true" ht="10.5" hidden="false" customHeight="true" outlineLevel="0" collapsed="false">
      <c r="A341" s="92" t="s">
        <v>312</v>
      </c>
      <c r="B341" s="93" t="n">
        <v>43895</v>
      </c>
      <c r="C341" s="94" t="s">
        <v>728</v>
      </c>
      <c r="D341" s="95" t="s">
        <v>314</v>
      </c>
      <c r="E341" s="106"/>
      <c r="F341" s="97" t="n">
        <v>3000</v>
      </c>
      <c r="G341" s="98" t="s">
        <v>729</v>
      </c>
      <c r="H341" s="99"/>
      <c r="I341" s="123"/>
      <c r="J341" s="94"/>
      <c r="K341" s="94"/>
    </row>
    <row r="342" s="101" customFormat="true" ht="10.5" hidden="false" customHeight="true" outlineLevel="0" collapsed="false">
      <c r="A342" s="92" t="s">
        <v>312</v>
      </c>
      <c r="B342" s="93" t="n">
        <v>43895</v>
      </c>
      <c r="C342" s="94" t="s">
        <v>420</v>
      </c>
      <c r="D342" s="95" t="s">
        <v>314</v>
      </c>
      <c r="E342" s="106"/>
      <c r="F342" s="128" t="n">
        <v>3100</v>
      </c>
      <c r="G342" s="98" t="s">
        <v>730</v>
      </c>
      <c r="H342" s="99"/>
      <c r="I342" s="123"/>
      <c r="J342" s="94"/>
      <c r="K342" s="94"/>
    </row>
    <row r="343" s="101" customFormat="true" ht="10.5" hidden="false" customHeight="true" outlineLevel="0" collapsed="false">
      <c r="A343" s="92" t="s">
        <v>312</v>
      </c>
      <c r="B343" s="93" t="n">
        <v>43895</v>
      </c>
      <c r="C343" s="94" t="s">
        <v>420</v>
      </c>
      <c r="D343" s="95" t="s">
        <v>314</v>
      </c>
      <c r="E343" s="96"/>
      <c r="F343" s="97" t="n">
        <v>4500</v>
      </c>
      <c r="G343" s="98" t="s">
        <v>731</v>
      </c>
      <c r="H343" s="99"/>
      <c r="I343" s="123"/>
      <c r="J343" s="94"/>
      <c r="K343" s="94"/>
    </row>
    <row r="344" s="101" customFormat="true" ht="10.5" hidden="true" customHeight="true" outlineLevel="0" collapsed="false">
      <c r="A344" s="102" t="s">
        <v>312</v>
      </c>
      <c r="B344" s="93" t="n">
        <v>43895</v>
      </c>
      <c r="C344" s="94" t="s">
        <v>318</v>
      </c>
      <c r="D344" s="95" t="s">
        <v>319</v>
      </c>
      <c r="E344" s="103" t="n">
        <v>98.6000000000004</v>
      </c>
      <c r="F344" s="104" t="n">
        <v>5800</v>
      </c>
      <c r="G344" s="100" t="s">
        <v>732</v>
      </c>
      <c r="H344" s="99" t="n">
        <v>5800</v>
      </c>
      <c r="I344" s="123" t="n">
        <v>98.6000000000004</v>
      </c>
      <c r="J344" s="94"/>
      <c r="K344" s="105"/>
    </row>
    <row r="345" s="101" customFormat="true" ht="10.5" hidden="false" customHeight="true" outlineLevel="0" collapsed="false">
      <c r="A345" s="92" t="s">
        <v>312</v>
      </c>
      <c r="B345" s="93" t="n">
        <v>43895</v>
      </c>
      <c r="C345" s="94" t="s">
        <v>432</v>
      </c>
      <c r="D345" s="95" t="s">
        <v>314</v>
      </c>
      <c r="E345" s="106"/>
      <c r="F345" s="128" t="n">
        <v>6000</v>
      </c>
      <c r="G345" s="98" t="s">
        <v>733</v>
      </c>
      <c r="H345" s="99"/>
      <c r="I345" s="123"/>
      <c r="J345" s="94"/>
      <c r="K345" s="94"/>
    </row>
    <row r="346" s="101" customFormat="true" ht="10.5" hidden="false" customHeight="true" outlineLevel="0" collapsed="false">
      <c r="A346" s="92" t="s">
        <v>312</v>
      </c>
      <c r="B346" s="93" t="n">
        <v>43895</v>
      </c>
      <c r="C346" s="94" t="s">
        <v>734</v>
      </c>
      <c r="D346" s="95" t="s">
        <v>314</v>
      </c>
      <c r="E346" s="106"/>
      <c r="F346" s="97" t="n">
        <v>11500</v>
      </c>
      <c r="G346" s="98" t="s">
        <v>735</v>
      </c>
      <c r="H346" s="99"/>
      <c r="I346" s="123"/>
      <c r="J346" s="94"/>
      <c r="K346" s="94"/>
    </row>
    <row r="347" s="101" customFormat="true" ht="10.5" hidden="true" customHeight="true" outlineLevel="0" collapsed="false">
      <c r="A347" s="92" t="s">
        <v>312</v>
      </c>
      <c r="B347" s="93" t="n">
        <v>43896</v>
      </c>
      <c r="C347" s="94" t="s">
        <v>425</v>
      </c>
      <c r="D347" s="95" t="s">
        <v>322</v>
      </c>
      <c r="E347" s="134" t="n">
        <v>10</v>
      </c>
      <c r="F347" s="133"/>
      <c r="G347" s="98" t="s">
        <v>736</v>
      </c>
      <c r="H347" s="135"/>
      <c r="I347" s="123"/>
      <c r="J347" s="94"/>
      <c r="K347" s="94"/>
    </row>
    <row r="348" s="101" customFormat="true" ht="10.5" hidden="true" customHeight="true" outlineLevel="0" collapsed="false">
      <c r="A348" s="92" t="s">
        <v>312</v>
      </c>
      <c r="B348" s="93" t="n">
        <v>43896</v>
      </c>
      <c r="C348" s="94" t="s">
        <v>425</v>
      </c>
      <c r="D348" s="95" t="s">
        <v>322</v>
      </c>
      <c r="E348" s="134" t="n">
        <v>200</v>
      </c>
      <c r="F348" s="96"/>
      <c r="G348" s="98" t="s">
        <v>737</v>
      </c>
      <c r="H348" s="135"/>
      <c r="I348" s="123"/>
      <c r="J348" s="94"/>
      <c r="K348" s="94"/>
    </row>
    <row r="349" s="101" customFormat="true" ht="10.5" hidden="true" customHeight="true" outlineLevel="0" collapsed="false">
      <c r="A349" s="92" t="s">
        <v>312</v>
      </c>
      <c r="B349" s="93" t="n">
        <v>43896</v>
      </c>
      <c r="C349" s="94" t="s">
        <v>425</v>
      </c>
      <c r="D349" s="95" t="s">
        <v>322</v>
      </c>
      <c r="E349" s="134" t="n">
        <v>350</v>
      </c>
      <c r="F349" s="96"/>
      <c r="G349" s="98" t="s">
        <v>738</v>
      </c>
      <c r="H349" s="135"/>
      <c r="I349" s="123"/>
      <c r="J349" s="94"/>
      <c r="K349" s="94"/>
    </row>
    <row r="350" s="101" customFormat="true" ht="10.5" hidden="true" customHeight="true" outlineLevel="0" collapsed="false">
      <c r="A350" s="92" t="s">
        <v>312</v>
      </c>
      <c r="B350" s="93" t="n">
        <v>43896</v>
      </c>
      <c r="C350" s="94" t="s">
        <v>425</v>
      </c>
      <c r="D350" s="95" t="s">
        <v>322</v>
      </c>
      <c r="E350" s="134" t="n">
        <v>407.2</v>
      </c>
      <c r="F350" s="96"/>
      <c r="G350" s="98" t="s">
        <v>739</v>
      </c>
      <c r="H350" s="135"/>
      <c r="I350" s="123"/>
      <c r="J350" s="94"/>
      <c r="K350" s="94"/>
    </row>
    <row r="351" s="101" customFormat="true" ht="10.5" hidden="true" customHeight="true" outlineLevel="0" collapsed="false">
      <c r="A351" s="92" t="s">
        <v>312</v>
      </c>
      <c r="B351" s="93" t="n">
        <v>43896</v>
      </c>
      <c r="C351" s="94" t="s">
        <v>425</v>
      </c>
      <c r="D351" s="95" t="s">
        <v>322</v>
      </c>
      <c r="E351" s="134" t="n">
        <v>800</v>
      </c>
      <c r="F351" s="96"/>
      <c r="G351" s="98" t="s">
        <v>740</v>
      </c>
      <c r="H351" s="135"/>
      <c r="I351" s="123"/>
      <c r="J351" s="94"/>
      <c r="K351" s="94"/>
    </row>
    <row r="352" s="101" customFormat="true" ht="10.5" hidden="true" customHeight="true" outlineLevel="0" collapsed="false">
      <c r="A352" s="92" t="s">
        <v>312</v>
      </c>
      <c r="B352" s="93" t="n">
        <v>43896</v>
      </c>
      <c r="C352" s="94" t="s">
        <v>425</v>
      </c>
      <c r="D352" s="95" t="s">
        <v>322</v>
      </c>
      <c r="E352" s="134" t="n">
        <v>2036</v>
      </c>
      <c r="F352" s="96"/>
      <c r="G352" s="98" t="s">
        <v>739</v>
      </c>
      <c r="H352" s="135"/>
      <c r="I352" s="123"/>
      <c r="J352" s="94"/>
      <c r="K352" s="94"/>
    </row>
    <row r="353" s="101" customFormat="true" ht="10.5" hidden="true" customHeight="true" outlineLevel="0" collapsed="false">
      <c r="A353" s="92" t="s">
        <v>312</v>
      </c>
      <c r="B353" s="93" t="n">
        <v>43896</v>
      </c>
      <c r="C353" s="94" t="s">
        <v>425</v>
      </c>
      <c r="D353" s="95" t="s">
        <v>322</v>
      </c>
      <c r="E353" s="134" t="n">
        <v>11318.32</v>
      </c>
      <c r="F353" s="133"/>
      <c r="G353" s="98" t="s">
        <v>739</v>
      </c>
      <c r="H353" s="135"/>
      <c r="I353" s="123"/>
      <c r="J353" s="94"/>
      <c r="K353" s="94"/>
    </row>
    <row r="354" s="101" customFormat="true" ht="10.5" hidden="true" customHeight="true" outlineLevel="0" collapsed="false">
      <c r="A354" s="92" t="s">
        <v>312</v>
      </c>
      <c r="B354" s="93" t="n">
        <v>43896</v>
      </c>
      <c r="C354" s="94" t="s">
        <v>425</v>
      </c>
      <c r="D354" s="95" t="s">
        <v>322</v>
      </c>
      <c r="E354" s="134" t="n">
        <v>48824.11</v>
      </c>
      <c r="F354" s="96"/>
      <c r="G354" s="98" t="s">
        <v>741</v>
      </c>
      <c r="H354" s="135"/>
      <c r="I354" s="123"/>
      <c r="J354" s="94"/>
      <c r="K354" s="94"/>
    </row>
    <row r="355" s="101" customFormat="true" ht="10.5" hidden="false" customHeight="true" outlineLevel="0" collapsed="false">
      <c r="A355" s="92" t="s">
        <v>312</v>
      </c>
      <c r="B355" s="93" t="n">
        <v>43896</v>
      </c>
      <c r="C355" s="94" t="s">
        <v>555</v>
      </c>
      <c r="D355" s="95" t="s">
        <v>314</v>
      </c>
      <c r="E355" s="106"/>
      <c r="F355" s="128" t="n">
        <v>5500</v>
      </c>
      <c r="G355" s="98" t="s">
        <v>742</v>
      </c>
      <c r="H355" s="99"/>
      <c r="I355" s="123"/>
      <c r="J355" s="94"/>
      <c r="K355" s="94"/>
    </row>
    <row r="356" s="101" customFormat="true" ht="10.5" hidden="false" customHeight="true" outlineLevel="0" collapsed="false">
      <c r="A356" s="92" t="s">
        <v>312</v>
      </c>
      <c r="B356" s="93" t="n">
        <v>43896</v>
      </c>
      <c r="C356" s="94" t="s">
        <v>743</v>
      </c>
      <c r="D356" s="95" t="s">
        <v>314</v>
      </c>
      <c r="E356" s="106"/>
      <c r="F356" s="97" t="n">
        <v>7400</v>
      </c>
      <c r="G356" s="98" t="s">
        <v>744</v>
      </c>
      <c r="H356" s="99"/>
      <c r="I356" s="123"/>
      <c r="J356" s="94"/>
      <c r="K356" s="94"/>
    </row>
    <row r="357" s="101" customFormat="true" ht="10.5" hidden="true" customHeight="true" outlineLevel="0" collapsed="false">
      <c r="A357" s="102" t="s">
        <v>312</v>
      </c>
      <c r="B357" s="93" t="n">
        <v>43896</v>
      </c>
      <c r="C357" s="94" t="s">
        <v>318</v>
      </c>
      <c r="D357" s="95" t="s">
        <v>319</v>
      </c>
      <c r="E357" s="103" t="n">
        <v>181.9</v>
      </c>
      <c r="F357" s="122" t="n">
        <v>10700</v>
      </c>
      <c r="G357" s="100" t="s">
        <v>745</v>
      </c>
      <c r="H357" s="99" t="n">
        <v>10700</v>
      </c>
      <c r="I357" s="123" t="n">
        <v>181.9</v>
      </c>
      <c r="J357" s="94"/>
      <c r="K357" s="105"/>
    </row>
    <row r="358" s="101" customFormat="true" ht="10.5" hidden="true" customHeight="true" outlineLevel="0" collapsed="false">
      <c r="A358" s="102" t="s">
        <v>312</v>
      </c>
      <c r="B358" s="93" t="n">
        <v>43900</v>
      </c>
      <c r="C358" s="94" t="s">
        <v>321</v>
      </c>
      <c r="D358" s="95" t="s">
        <v>322</v>
      </c>
      <c r="E358" s="97" t="n">
        <v>75</v>
      </c>
      <c r="F358" s="96"/>
      <c r="G358" s="100" t="s">
        <v>746</v>
      </c>
      <c r="H358" s="107"/>
      <c r="I358" s="123"/>
      <c r="J358" s="94"/>
      <c r="K358" s="108"/>
    </row>
    <row r="359" s="101" customFormat="true" ht="10.5" hidden="true" customHeight="true" outlineLevel="0" collapsed="false">
      <c r="A359" s="102" t="s">
        <v>312</v>
      </c>
      <c r="B359" s="93" t="n">
        <v>43900</v>
      </c>
      <c r="C359" s="94" t="s">
        <v>532</v>
      </c>
      <c r="D359" s="95" t="s">
        <v>322</v>
      </c>
      <c r="E359" s="141" t="n">
        <v>4000</v>
      </c>
      <c r="F359" s="96"/>
      <c r="G359" s="98" t="s">
        <v>747</v>
      </c>
      <c r="H359" s="99"/>
      <c r="I359" s="130"/>
      <c r="J359" s="94"/>
      <c r="K359" s="94"/>
    </row>
    <row r="360" s="101" customFormat="true" ht="10.5" hidden="true" customHeight="true" outlineLevel="0" collapsed="false">
      <c r="A360" s="102" t="s">
        <v>312</v>
      </c>
      <c r="B360" s="93" t="n">
        <v>43900</v>
      </c>
      <c r="C360" s="94" t="s">
        <v>342</v>
      </c>
      <c r="D360" s="95" t="s">
        <v>322</v>
      </c>
      <c r="E360" s="118" t="n">
        <v>5887.53</v>
      </c>
      <c r="F360" s="106"/>
      <c r="G360" s="98" t="s">
        <v>748</v>
      </c>
      <c r="H360" s="119"/>
      <c r="I360" s="130"/>
      <c r="J360" s="94"/>
      <c r="K360" s="94"/>
    </row>
    <row r="361" s="101" customFormat="true" ht="10.5" hidden="true" customHeight="true" outlineLevel="0" collapsed="false">
      <c r="A361" s="102" t="s">
        <v>312</v>
      </c>
      <c r="B361" s="93" t="n">
        <v>43900</v>
      </c>
      <c r="C361" s="94" t="s">
        <v>399</v>
      </c>
      <c r="D361" s="95" t="s">
        <v>322</v>
      </c>
      <c r="E361" s="118" t="n">
        <v>29800</v>
      </c>
      <c r="F361" s="125"/>
      <c r="G361" s="98" t="s">
        <v>749</v>
      </c>
      <c r="H361" s="119"/>
      <c r="I361" s="130"/>
      <c r="J361" s="94"/>
      <c r="K361" s="94"/>
    </row>
    <row r="362" s="101" customFormat="true" ht="10.5" hidden="false" customHeight="true" outlineLevel="0" collapsed="false">
      <c r="A362" s="92" t="s">
        <v>312</v>
      </c>
      <c r="B362" s="93" t="n">
        <v>43900</v>
      </c>
      <c r="C362" s="94" t="s">
        <v>643</v>
      </c>
      <c r="D362" s="95" t="s">
        <v>314</v>
      </c>
      <c r="E362" s="96"/>
      <c r="F362" s="97" t="n">
        <v>4450</v>
      </c>
      <c r="G362" s="98" t="s">
        <v>750</v>
      </c>
      <c r="H362" s="99"/>
      <c r="I362" s="123"/>
      <c r="J362" s="94"/>
      <c r="K362" s="94"/>
    </row>
    <row r="363" s="101" customFormat="true" ht="10.5" hidden="false" customHeight="true" outlineLevel="0" collapsed="false">
      <c r="A363" s="92" t="s">
        <v>312</v>
      </c>
      <c r="B363" s="93" t="n">
        <v>43900</v>
      </c>
      <c r="C363" s="94" t="s">
        <v>593</v>
      </c>
      <c r="D363" s="95" t="s">
        <v>314</v>
      </c>
      <c r="E363" s="96"/>
      <c r="F363" s="97" t="n">
        <v>5700</v>
      </c>
      <c r="G363" s="98" t="s">
        <v>751</v>
      </c>
      <c r="H363" s="99"/>
      <c r="I363" s="123"/>
      <c r="J363" s="94"/>
      <c r="K363" s="94"/>
    </row>
    <row r="364" s="101" customFormat="true" ht="10.5" hidden="false" customHeight="true" outlineLevel="0" collapsed="false">
      <c r="A364" s="92" t="s">
        <v>312</v>
      </c>
      <c r="B364" s="93" t="n">
        <v>43900</v>
      </c>
      <c r="C364" s="94" t="s">
        <v>714</v>
      </c>
      <c r="D364" s="95" t="s">
        <v>314</v>
      </c>
      <c r="E364" s="96"/>
      <c r="F364" s="128" t="n">
        <v>9200</v>
      </c>
      <c r="G364" s="98" t="s">
        <v>752</v>
      </c>
      <c r="H364" s="99"/>
      <c r="I364" s="123"/>
      <c r="J364" s="94"/>
      <c r="K364" s="94"/>
    </row>
    <row r="365" s="101" customFormat="true" ht="10.5" hidden="true" customHeight="true" outlineLevel="0" collapsed="false">
      <c r="A365" s="102" t="s">
        <v>312</v>
      </c>
      <c r="B365" s="93" t="n">
        <v>43900</v>
      </c>
      <c r="C365" s="94" t="s">
        <v>318</v>
      </c>
      <c r="D365" s="95" t="s">
        <v>319</v>
      </c>
      <c r="E365" s="103" t="n">
        <v>413.610000000001</v>
      </c>
      <c r="F365" s="104" t="n">
        <v>24330</v>
      </c>
      <c r="G365" s="100" t="s">
        <v>753</v>
      </c>
      <c r="H365" s="99" t="n">
        <v>24330</v>
      </c>
      <c r="I365" s="123" t="n">
        <v>413.610000000001</v>
      </c>
      <c r="J365" s="94"/>
      <c r="K365" s="105"/>
    </row>
    <row r="366" s="101" customFormat="true" ht="10.5" hidden="false" customHeight="true" outlineLevel="0" collapsed="false">
      <c r="A366" s="92" t="s">
        <v>312</v>
      </c>
      <c r="B366" s="93" t="n">
        <v>43900</v>
      </c>
      <c r="C366" s="94" t="s">
        <v>621</v>
      </c>
      <c r="D366" s="95" t="s">
        <v>314</v>
      </c>
      <c r="E366" s="96"/>
      <c r="F366" s="97" t="n">
        <v>25000</v>
      </c>
      <c r="G366" s="98" t="s">
        <v>754</v>
      </c>
      <c r="H366" s="99"/>
      <c r="I366" s="123"/>
      <c r="J366" s="94"/>
      <c r="K366" s="94"/>
    </row>
    <row r="367" s="101" customFormat="true" ht="10.5" hidden="true" customHeight="true" outlineLevel="0" collapsed="false">
      <c r="A367" s="102" t="s">
        <v>312</v>
      </c>
      <c r="B367" s="93" t="n">
        <v>43901</v>
      </c>
      <c r="C367" s="94" t="s">
        <v>321</v>
      </c>
      <c r="D367" s="95" t="s">
        <v>322</v>
      </c>
      <c r="E367" s="97" t="n">
        <v>50</v>
      </c>
      <c r="F367" s="125"/>
      <c r="G367" s="100" t="s">
        <v>755</v>
      </c>
      <c r="H367" s="107"/>
      <c r="I367" s="123"/>
      <c r="J367" s="94"/>
      <c r="K367" s="108"/>
    </row>
    <row r="368" s="101" customFormat="true" ht="10.5" hidden="true" customHeight="true" outlineLevel="0" collapsed="false">
      <c r="A368" s="102" t="s">
        <v>312</v>
      </c>
      <c r="B368" s="93" t="n">
        <v>43901</v>
      </c>
      <c r="C368" s="94" t="s">
        <v>340</v>
      </c>
      <c r="D368" s="95" t="s">
        <v>322</v>
      </c>
      <c r="E368" s="97" t="n">
        <v>100</v>
      </c>
      <c r="F368" s="106"/>
      <c r="G368" s="98" t="s">
        <v>341</v>
      </c>
      <c r="H368" s="107"/>
      <c r="I368" s="123"/>
      <c r="J368" s="94"/>
      <c r="K368" s="117"/>
    </row>
    <row r="369" s="101" customFormat="true" ht="10.5" hidden="true" customHeight="true" outlineLevel="0" collapsed="false">
      <c r="A369" s="92" t="s">
        <v>312</v>
      </c>
      <c r="B369" s="93" t="n">
        <v>43901</v>
      </c>
      <c r="C369" s="94" t="s">
        <v>344</v>
      </c>
      <c r="D369" s="95" t="s">
        <v>322</v>
      </c>
      <c r="E369" s="115" t="n">
        <v>20000</v>
      </c>
      <c r="F369" s="125"/>
      <c r="G369" s="98" t="s">
        <v>345</v>
      </c>
      <c r="H369" s="121"/>
      <c r="I369" s="123"/>
      <c r="J369" s="94"/>
      <c r="K369" s="94"/>
    </row>
    <row r="370" s="101" customFormat="true" ht="10.5" hidden="true" customHeight="true" outlineLevel="0" collapsed="false">
      <c r="A370" s="102" t="s">
        <v>312</v>
      </c>
      <c r="B370" s="93" t="n">
        <v>43901</v>
      </c>
      <c r="C370" s="94" t="s">
        <v>397</v>
      </c>
      <c r="D370" s="95" t="s">
        <v>322</v>
      </c>
      <c r="E370" s="118" t="n">
        <v>50000</v>
      </c>
      <c r="F370" s="106"/>
      <c r="G370" s="98" t="s">
        <v>756</v>
      </c>
      <c r="H370" s="119"/>
      <c r="I370" s="130"/>
      <c r="J370" s="94"/>
      <c r="K370" s="94"/>
    </row>
    <row r="371" s="101" customFormat="true" ht="10.5" hidden="false" customHeight="true" outlineLevel="0" collapsed="false">
      <c r="A371" s="92" t="s">
        <v>312</v>
      </c>
      <c r="B371" s="93" t="n">
        <v>43901</v>
      </c>
      <c r="C371" s="94" t="s">
        <v>697</v>
      </c>
      <c r="D371" s="95" t="s">
        <v>314</v>
      </c>
      <c r="E371" s="106"/>
      <c r="F371" s="97" t="n">
        <v>6000</v>
      </c>
      <c r="G371" s="98" t="s">
        <v>757</v>
      </c>
      <c r="H371" s="99"/>
      <c r="I371" s="123"/>
      <c r="J371" s="94"/>
      <c r="K371" s="94"/>
    </row>
    <row r="372" s="101" customFormat="true" ht="10.5" hidden="true" customHeight="true" outlineLevel="0" collapsed="false">
      <c r="A372" s="102" t="s">
        <v>312</v>
      </c>
      <c r="B372" s="93" t="n">
        <v>43901</v>
      </c>
      <c r="C372" s="94" t="s">
        <v>318</v>
      </c>
      <c r="D372" s="95" t="s">
        <v>319</v>
      </c>
      <c r="E372" s="103" t="n">
        <v>421.599999999999</v>
      </c>
      <c r="F372" s="122" t="n">
        <v>24800</v>
      </c>
      <c r="G372" s="100" t="s">
        <v>758</v>
      </c>
      <c r="H372" s="99" t="n">
        <v>24800</v>
      </c>
      <c r="I372" s="123" t="n">
        <v>421.599999999999</v>
      </c>
      <c r="J372" s="94"/>
      <c r="K372" s="105"/>
    </row>
    <row r="373" s="101" customFormat="true" ht="10.5" hidden="true" customHeight="true" outlineLevel="0" collapsed="false">
      <c r="A373" s="102" t="s">
        <v>312</v>
      </c>
      <c r="B373" s="93" t="n">
        <v>43902</v>
      </c>
      <c r="C373" s="94" t="s">
        <v>340</v>
      </c>
      <c r="D373" s="95" t="s">
        <v>322</v>
      </c>
      <c r="E373" s="97" t="n">
        <v>8</v>
      </c>
      <c r="F373" s="96"/>
      <c r="G373" s="100" t="s">
        <v>610</v>
      </c>
      <c r="H373" s="107"/>
      <c r="I373" s="123"/>
      <c r="J373" s="94"/>
      <c r="K373" s="147"/>
    </row>
    <row r="374" s="101" customFormat="true" ht="10.5" hidden="true" customHeight="true" outlineLevel="0" collapsed="false">
      <c r="A374" s="102" t="s">
        <v>312</v>
      </c>
      <c r="B374" s="93" t="n">
        <v>43902</v>
      </c>
      <c r="C374" s="94" t="s">
        <v>321</v>
      </c>
      <c r="D374" s="95" t="s">
        <v>322</v>
      </c>
      <c r="E374" s="97" t="n">
        <v>25</v>
      </c>
      <c r="F374" s="133"/>
      <c r="G374" s="100" t="s">
        <v>759</v>
      </c>
      <c r="H374" s="107"/>
      <c r="I374" s="123"/>
      <c r="J374" s="94"/>
      <c r="K374" s="108"/>
    </row>
    <row r="375" s="101" customFormat="true" ht="10.5" hidden="true" customHeight="true" outlineLevel="0" collapsed="false">
      <c r="A375" s="102" t="s">
        <v>312</v>
      </c>
      <c r="B375" s="93" t="n">
        <v>43902</v>
      </c>
      <c r="C375" s="94" t="s">
        <v>418</v>
      </c>
      <c r="D375" s="95" t="s">
        <v>322</v>
      </c>
      <c r="E375" s="126" t="n">
        <v>51904.91</v>
      </c>
      <c r="F375" s="96"/>
      <c r="G375" s="98" t="s">
        <v>760</v>
      </c>
      <c r="H375" s="99"/>
      <c r="I375" s="127"/>
      <c r="J375" s="94"/>
      <c r="K375" s="94"/>
    </row>
    <row r="376" s="101" customFormat="true" ht="10.5" hidden="false" customHeight="true" outlineLevel="0" collapsed="false">
      <c r="A376" s="92" t="s">
        <v>312</v>
      </c>
      <c r="B376" s="93" t="n">
        <v>43902</v>
      </c>
      <c r="C376" s="94" t="s">
        <v>384</v>
      </c>
      <c r="D376" s="95" t="s">
        <v>314</v>
      </c>
      <c r="E376" s="106"/>
      <c r="F376" s="97" t="n">
        <v>2300</v>
      </c>
      <c r="G376" s="98" t="s">
        <v>761</v>
      </c>
      <c r="H376" s="99"/>
      <c r="I376" s="123"/>
      <c r="J376" s="94"/>
      <c r="K376" s="94"/>
    </row>
    <row r="377" s="101" customFormat="true" ht="10.5" hidden="false" customHeight="true" outlineLevel="0" collapsed="false">
      <c r="A377" s="92" t="s">
        <v>312</v>
      </c>
      <c r="B377" s="93" t="n">
        <v>43902</v>
      </c>
      <c r="C377" s="94" t="s">
        <v>405</v>
      </c>
      <c r="D377" s="95" t="s">
        <v>314</v>
      </c>
      <c r="E377" s="106"/>
      <c r="F377" s="97" t="n">
        <v>3900</v>
      </c>
      <c r="G377" s="98" t="s">
        <v>762</v>
      </c>
      <c r="H377" s="99"/>
      <c r="I377" s="123"/>
      <c r="J377" s="94"/>
      <c r="K377" s="94"/>
    </row>
    <row r="378" s="101" customFormat="true" ht="10.5" hidden="false" customHeight="true" outlineLevel="0" collapsed="false">
      <c r="A378" s="92" t="s">
        <v>312</v>
      </c>
      <c r="B378" s="93" t="n">
        <v>43902</v>
      </c>
      <c r="C378" s="94" t="s">
        <v>763</v>
      </c>
      <c r="D378" s="95" t="s">
        <v>314</v>
      </c>
      <c r="E378" s="96"/>
      <c r="F378" s="97" t="n">
        <v>4700</v>
      </c>
      <c r="G378" s="98" t="s">
        <v>764</v>
      </c>
      <c r="H378" s="99"/>
      <c r="I378" s="123"/>
      <c r="J378" s="94"/>
      <c r="K378" s="94"/>
    </row>
    <row r="379" s="101" customFormat="true" ht="10.5" hidden="true" customHeight="true" outlineLevel="0" collapsed="false">
      <c r="A379" s="102" t="s">
        <v>312</v>
      </c>
      <c r="B379" s="93" t="n">
        <v>43902</v>
      </c>
      <c r="C379" s="94" t="s">
        <v>318</v>
      </c>
      <c r="D379" s="95" t="s">
        <v>319</v>
      </c>
      <c r="E379" s="103" t="n">
        <v>110.5</v>
      </c>
      <c r="F379" s="104" t="n">
        <v>6500</v>
      </c>
      <c r="G379" s="100" t="s">
        <v>765</v>
      </c>
      <c r="H379" s="99" t="n">
        <v>6500</v>
      </c>
      <c r="I379" s="123" t="n">
        <v>110.5</v>
      </c>
      <c r="J379" s="94"/>
      <c r="K379" s="105"/>
    </row>
    <row r="380" s="101" customFormat="true" ht="10.5" hidden="false" customHeight="true" outlineLevel="0" collapsed="false">
      <c r="A380" s="92" t="s">
        <v>312</v>
      </c>
      <c r="B380" s="93" t="n">
        <v>43902</v>
      </c>
      <c r="C380" s="94" t="s">
        <v>316</v>
      </c>
      <c r="D380" s="95" t="s">
        <v>314</v>
      </c>
      <c r="E380" s="96"/>
      <c r="F380" s="128" t="n">
        <v>7000</v>
      </c>
      <c r="G380" s="98" t="s">
        <v>766</v>
      </c>
      <c r="H380" s="99"/>
      <c r="I380" s="123"/>
      <c r="J380" s="94"/>
      <c r="K380" s="94"/>
    </row>
    <row r="381" s="101" customFormat="true" ht="10.5" hidden="false" customHeight="true" outlineLevel="0" collapsed="false">
      <c r="A381" s="92" t="s">
        <v>312</v>
      </c>
      <c r="B381" s="93" t="n">
        <v>43902</v>
      </c>
      <c r="C381" s="94" t="s">
        <v>767</v>
      </c>
      <c r="D381" s="95" t="s">
        <v>314</v>
      </c>
      <c r="E381" s="106"/>
      <c r="F381" s="97" t="n">
        <v>9000</v>
      </c>
      <c r="G381" s="98" t="s">
        <v>768</v>
      </c>
      <c r="H381" s="99"/>
      <c r="I381" s="123"/>
      <c r="J381" s="94"/>
      <c r="K381" s="94"/>
    </row>
    <row r="382" s="101" customFormat="true" ht="10.5" hidden="false" customHeight="true" outlineLevel="0" collapsed="false">
      <c r="A382" s="92" t="s">
        <v>312</v>
      </c>
      <c r="B382" s="93" t="n">
        <v>43902</v>
      </c>
      <c r="C382" s="94" t="s">
        <v>769</v>
      </c>
      <c r="D382" s="95" t="s">
        <v>314</v>
      </c>
      <c r="E382" s="106"/>
      <c r="F382" s="128" t="n">
        <v>10000</v>
      </c>
      <c r="G382" s="98" t="s">
        <v>770</v>
      </c>
      <c r="H382" s="99"/>
      <c r="I382" s="123"/>
      <c r="J382" s="94"/>
      <c r="K382" s="94"/>
    </row>
    <row r="383" s="101" customFormat="true" ht="10.5" hidden="false" customHeight="true" outlineLevel="0" collapsed="false">
      <c r="A383" s="92" t="s">
        <v>312</v>
      </c>
      <c r="B383" s="93" t="n">
        <v>43902</v>
      </c>
      <c r="C383" s="94" t="s">
        <v>626</v>
      </c>
      <c r="D383" s="95" t="s">
        <v>314</v>
      </c>
      <c r="E383" s="106"/>
      <c r="F383" s="97" t="n">
        <v>10200</v>
      </c>
      <c r="G383" s="98" t="s">
        <v>771</v>
      </c>
      <c r="H383" s="99"/>
      <c r="I383" s="123"/>
      <c r="J383" s="94"/>
      <c r="K383" s="94"/>
    </row>
    <row r="384" s="101" customFormat="true" ht="10.5" hidden="true" customHeight="true" outlineLevel="0" collapsed="false">
      <c r="A384" s="92" t="s">
        <v>312</v>
      </c>
      <c r="B384" s="93" t="n">
        <v>43902</v>
      </c>
      <c r="C384" s="94" t="s">
        <v>623</v>
      </c>
      <c r="D384" s="95" t="s">
        <v>314</v>
      </c>
      <c r="E384" s="106"/>
      <c r="F384" s="115" t="n">
        <v>15000</v>
      </c>
      <c r="G384" s="98" t="s">
        <v>624</v>
      </c>
      <c r="H384" s="99"/>
      <c r="I384" s="123"/>
      <c r="J384" s="94"/>
      <c r="K384" s="94"/>
    </row>
    <row r="385" s="101" customFormat="true" ht="10.5" hidden="false" customHeight="true" outlineLevel="0" collapsed="false">
      <c r="A385" s="92" t="s">
        <v>312</v>
      </c>
      <c r="B385" s="93" t="n">
        <v>43902</v>
      </c>
      <c r="C385" s="94" t="s">
        <v>772</v>
      </c>
      <c r="D385" s="95" t="s">
        <v>314</v>
      </c>
      <c r="E385" s="106"/>
      <c r="F385" s="128" t="n">
        <v>15000</v>
      </c>
      <c r="G385" s="98" t="s">
        <v>773</v>
      </c>
      <c r="H385" s="99"/>
      <c r="I385" s="123"/>
      <c r="J385" s="94"/>
      <c r="K385" s="94"/>
    </row>
    <row r="386" s="101" customFormat="true" ht="10.5" hidden="true" customHeight="true" outlineLevel="0" collapsed="false">
      <c r="A386" s="102" t="s">
        <v>312</v>
      </c>
      <c r="B386" s="93" t="n">
        <v>43903</v>
      </c>
      <c r="C386" s="94" t="s">
        <v>321</v>
      </c>
      <c r="D386" s="95" t="s">
        <v>322</v>
      </c>
      <c r="E386" s="97" t="n">
        <v>50</v>
      </c>
      <c r="F386" s="96"/>
      <c r="G386" s="100" t="s">
        <v>774</v>
      </c>
      <c r="H386" s="107"/>
      <c r="I386" s="123"/>
      <c r="J386" s="94"/>
      <c r="K386" s="108"/>
    </row>
    <row r="387" s="101" customFormat="true" ht="10.5" hidden="true" customHeight="true" outlineLevel="0" collapsed="false">
      <c r="A387" s="102" t="s">
        <v>312</v>
      </c>
      <c r="B387" s="93" t="n">
        <v>43903</v>
      </c>
      <c r="C387" s="94" t="s">
        <v>340</v>
      </c>
      <c r="D387" s="95" t="s">
        <v>322</v>
      </c>
      <c r="E387" s="97" t="n">
        <v>125</v>
      </c>
      <c r="F387" s="96"/>
      <c r="G387" s="98" t="s">
        <v>341</v>
      </c>
      <c r="H387" s="107"/>
      <c r="I387" s="123"/>
      <c r="J387" s="94"/>
      <c r="K387" s="117"/>
    </row>
    <row r="388" s="101" customFormat="true" ht="10.5" hidden="true" customHeight="true" outlineLevel="0" collapsed="false">
      <c r="A388" s="102" t="s">
        <v>312</v>
      </c>
      <c r="B388" s="93" t="n">
        <v>43903</v>
      </c>
      <c r="C388" s="94" t="s">
        <v>332</v>
      </c>
      <c r="D388" s="95" t="s">
        <v>322</v>
      </c>
      <c r="E388" s="113" t="n">
        <v>14000</v>
      </c>
      <c r="F388" s="96"/>
      <c r="G388" s="98" t="s">
        <v>775</v>
      </c>
      <c r="H388" s="99"/>
      <c r="I388" s="129"/>
      <c r="J388" s="94"/>
      <c r="K388" s="94"/>
    </row>
    <row r="389" s="101" customFormat="true" ht="10.5" hidden="true" customHeight="true" outlineLevel="0" collapsed="false">
      <c r="A389" s="92" t="s">
        <v>312</v>
      </c>
      <c r="B389" s="93" t="n">
        <v>43903</v>
      </c>
      <c r="C389" s="94" t="s">
        <v>344</v>
      </c>
      <c r="D389" s="95" t="s">
        <v>322</v>
      </c>
      <c r="E389" s="115" t="n">
        <v>25000</v>
      </c>
      <c r="F389" s="106"/>
      <c r="G389" s="98" t="s">
        <v>345</v>
      </c>
      <c r="H389" s="121"/>
      <c r="I389" s="123"/>
      <c r="J389" s="94"/>
      <c r="K389" s="94"/>
    </row>
    <row r="390" s="101" customFormat="true" ht="10.5" hidden="false" customHeight="true" outlineLevel="0" collapsed="false">
      <c r="A390" s="92" t="s">
        <v>312</v>
      </c>
      <c r="B390" s="93" t="n">
        <v>43903</v>
      </c>
      <c r="C390" s="94" t="s">
        <v>420</v>
      </c>
      <c r="D390" s="95" t="s">
        <v>314</v>
      </c>
      <c r="E390" s="96"/>
      <c r="F390" s="97" t="n">
        <v>2300</v>
      </c>
      <c r="G390" s="98" t="s">
        <v>776</v>
      </c>
      <c r="H390" s="99"/>
      <c r="I390" s="123"/>
      <c r="J390" s="94"/>
      <c r="K390" s="94"/>
    </row>
    <row r="391" s="101" customFormat="true" ht="10.5" hidden="false" customHeight="true" outlineLevel="0" collapsed="false">
      <c r="A391" s="92" t="s">
        <v>312</v>
      </c>
      <c r="B391" s="93" t="n">
        <v>43903</v>
      </c>
      <c r="C391" s="94" t="s">
        <v>420</v>
      </c>
      <c r="D391" s="95" t="s">
        <v>314</v>
      </c>
      <c r="E391" s="96"/>
      <c r="F391" s="97" t="n">
        <v>2800</v>
      </c>
      <c r="G391" s="98" t="s">
        <v>777</v>
      </c>
      <c r="H391" s="99"/>
      <c r="I391" s="123"/>
      <c r="J391" s="94"/>
      <c r="K391" s="94"/>
    </row>
    <row r="392" s="101" customFormat="true" ht="10.5" hidden="false" customHeight="true" outlineLevel="0" collapsed="false">
      <c r="A392" s="92" t="s">
        <v>312</v>
      </c>
      <c r="B392" s="93" t="n">
        <v>43903</v>
      </c>
      <c r="C392" s="94" t="s">
        <v>697</v>
      </c>
      <c r="D392" s="95" t="s">
        <v>314</v>
      </c>
      <c r="E392" s="96"/>
      <c r="F392" s="97" t="n">
        <v>5000</v>
      </c>
      <c r="G392" s="98" t="s">
        <v>778</v>
      </c>
      <c r="H392" s="99"/>
      <c r="I392" s="123"/>
      <c r="J392" s="94"/>
      <c r="K392" s="94"/>
    </row>
    <row r="393" s="101" customFormat="true" ht="10.5" hidden="false" customHeight="true" outlineLevel="0" collapsed="false">
      <c r="A393" s="92" t="s">
        <v>312</v>
      </c>
      <c r="B393" s="93" t="n">
        <v>43903</v>
      </c>
      <c r="C393" s="94" t="s">
        <v>445</v>
      </c>
      <c r="D393" s="95" t="s">
        <v>314</v>
      </c>
      <c r="E393" s="96"/>
      <c r="F393" s="128" t="n">
        <v>5600</v>
      </c>
      <c r="G393" s="98" t="s">
        <v>779</v>
      </c>
      <c r="H393" s="99"/>
      <c r="I393" s="123"/>
      <c r="J393" s="94"/>
      <c r="K393" s="94"/>
    </row>
    <row r="394" s="101" customFormat="true" ht="10.5" hidden="false" customHeight="true" outlineLevel="0" collapsed="false">
      <c r="A394" s="92" t="s">
        <v>312</v>
      </c>
      <c r="B394" s="93" t="n">
        <v>43903</v>
      </c>
      <c r="C394" s="94" t="s">
        <v>420</v>
      </c>
      <c r="D394" s="95" t="s">
        <v>314</v>
      </c>
      <c r="E394" s="96"/>
      <c r="F394" s="97" t="n">
        <v>12000</v>
      </c>
      <c r="G394" s="98" t="s">
        <v>780</v>
      </c>
      <c r="H394" s="99"/>
      <c r="I394" s="123"/>
      <c r="J394" s="94"/>
      <c r="K394" s="94"/>
    </row>
    <row r="395" s="101" customFormat="true" ht="10.5" hidden="false" customHeight="true" outlineLevel="0" collapsed="false">
      <c r="A395" s="92" t="s">
        <v>312</v>
      </c>
      <c r="B395" s="93" t="n">
        <v>43903</v>
      </c>
      <c r="C395" s="94" t="s">
        <v>316</v>
      </c>
      <c r="D395" s="95" t="s">
        <v>314</v>
      </c>
      <c r="E395" s="96"/>
      <c r="F395" s="97" t="n">
        <v>23000</v>
      </c>
      <c r="G395" s="98" t="s">
        <v>781</v>
      </c>
      <c r="H395" s="99"/>
      <c r="I395" s="123"/>
      <c r="J395" s="94"/>
      <c r="K395" s="94"/>
    </row>
    <row r="396" s="101" customFormat="true" ht="10.5" hidden="true" customHeight="true" outlineLevel="0" collapsed="false">
      <c r="A396" s="102" t="s">
        <v>312</v>
      </c>
      <c r="B396" s="93" t="n">
        <v>43906</v>
      </c>
      <c r="C396" s="94" t="s">
        <v>321</v>
      </c>
      <c r="D396" s="95" t="s">
        <v>322</v>
      </c>
      <c r="E396" s="97" t="n">
        <v>100</v>
      </c>
      <c r="F396" s="106"/>
      <c r="G396" s="100" t="s">
        <v>782</v>
      </c>
      <c r="H396" s="107"/>
      <c r="I396" s="123"/>
      <c r="J396" s="94"/>
      <c r="K396" s="108"/>
    </row>
    <row r="397" s="101" customFormat="true" ht="10.5" hidden="true" customHeight="true" outlineLevel="0" collapsed="false">
      <c r="A397" s="102" t="s">
        <v>312</v>
      </c>
      <c r="B397" s="93" t="n">
        <v>43906</v>
      </c>
      <c r="C397" s="94" t="s">
        <v>340</v>
      </c>
      <c r="D397" s="95" t="s">
        <v>322</v>
      </c>
      <c r="E397" s="97" t="n">
        <v>385</v>
      </c>
      <c r="F397" s="106"/>
      <c r="G397" s="98" t="s">
        <v>341</v>
      </c>
      <c r="H397" s="107"/>
      <c r="I397" s="123"/>
      <c r="J397" s="94"/>
      <c r="K397" s="117"/>
    </row>
    <row r="398" s="101" customFormat="true" ht="10.5" hidden="true" customHeight="true" outlineLevel="0" collapsed="false">
      <c r="A398" s="102" t="s">
        <v>312</v>
      </c>
      <c r="B398" s="93" t="n">
        <v>43906</v>
      </c>
      <c r="C398" s="94" t="s">
        <v>783</v>
      </c>
      <c r="D398" s="95" t="s">
        <v>322</v>
      </c>
      <c r="E398" s="118" t="n">
        <v>5229</v>
      </c>
      <c r="F398" s="106"/>
      <c r="G398" s="98" t="s">
        <v>784</v>
      </c>
      <c r="H398" s="119"/>
      <c r="I398" s="123"/>
      <c r="J398" s="94"/>
      <c r="K398" s="94"/>
    </row>
    <row r="399" s="101" customFormat="true" ht="10.5" hidden="true" customHeight="true" outlineLevel="0" collapsed="false">
      <c r="A399" s="102" t="s">
        <v>312</v>
      </c>
      <c r="B399" s="93" t="n">
        <v>43906</v>
      </c>
      <c r="C399" s="94" t="s">
        <v>342</v>
      </c>
      <c r="D399" s="95" t="s">
        <v>322</v>
      </c>
      <c r="E399" s="118" t="n">
        <v>8448.98</v>
      </c>
      <c r="F399" s="106"/>
      <c r="G399" s="98" t="s">
        <v>785</v>
      </c>
      <c r="H399" s="119"/>
      <c r="I399" s="130"/>
      <c r="J399" s="94"/>
      <c r="K399" s="94"/>
    </row>
    <row r="400" s="101" customFormat="true" ht="10.5" hidden="true" customHeight="true" outlineLevel="0" collapsed="false">
      <c r="A400" s="102" t="s">
        <v>312</v>
      </c>
      <c r="B400" s="93" t="n">
        <v>43906</v>
      </c>
      <c r="C400" s="94" t="s">
        <v>786</v>
      </c>
      <c r="D400" s="95" t="s">
        <v>322</v>
      </c>
      <c r="E400" s="151" t="n">
        <v>10780</v>
      </c>
      <c r="F400" s="106"/>
      <c r="G400" s="98" t="s">
        <v>787</v>
      </c>
      <c r="H400" s="99"/>
      <c r="I400" s="152"/>
      <c r="J400" s="94"/>
      <c r="K400" s="94"/>
    </row>
    <row r="401" s="101" customFormat="true" ht="10.5" hidden="true" customHeight="true" outlineLevel="0" collapsed="false">
      <c r="A401" s="92" t="s">
        <v>312</v>
      </c>
      <c r="B401" s="93" t="n">
        <v>43906</v>
      </c>
      <c r="C401" s="94" t="s">
        <v>344</v>
      </c>
      <c r="D401" s="95" t="s">
        <v>322</v>
      </c>
      <c r="E401" s="115" t="n">
        <v>65000</v>
      </c>
      <c r="F401" s="106"/>
      <c r="G401" s="98" t="s">
        <v>345</v>
      </c>
      <c r="H401" s="121"/>
      <c r="I401" s="123"/>
      <c r="J401" s="94"/>
      <c r="K401" s="94"/>
    </row>
    <row r="402" s="101" customFormat="true" ht="10.5" hidden="false" customHeight="true" outlineLevel="0" collapsed="false">
      <c r="A402" s="92" t="s">
        <v>312</v>
      </c>
      <c r="B402" s="93" t="n">
        <v>43906</v>
      </c>
      <c r="C402" s="94" t="s">
        <v>699</v>
      </c>
      <c r="D402" s="95" t="s">
        <v>314</v>
      </c>
      <c r="E402" s="106"/>
      <c r="F402" s="97" t="n">
        <v>2600</v>
      </c>
      <c r="G402" s="98" t="s">
        <v>788</v>
      </c>
      <c r="H402" s="99"/>
      <c r="I402" s="123"/>
      <c r="J402" s="94"/>
      <c r="K402" s="94"/>
    </row>
    <row r="403" s="101" customFormat="true" ht="10.5" hidden="true" customHeight="true" outlineLevel="0" collapsed="false">
      <c r="A403" s="102" t="s">
        <v>312</v>
      </c>
      <c r="B403" s="93" t="n">
        <v>43906</v>
      </c>
      <c r="C403" s="94" t="s">
        <v>318</v>
      </c>
      <c r="D403" s="95" t="s">
        <v>319</v>
      </c>
      <c r="E403" s="103" t="n">
        <v>686.800000000003</v>
      </c>
      <c r="F403" s="122" t="n">
        <v>40400</v>
      </c>
      <c r="G403" s="100" t="s">
        <v>789</v>
      </c>
      <c r="H403" s="99" t="n">
        <v>40400</v>
      </c>
      <c r="I403" s="123" t="n">
        <v>686.800000000003</v>
      </c>
      <c r="J403" s="94"/>
      <c r="K403" s="105"/>
    </row>
    <row r="404" s="101" customFormat="true" ht="10.5" hidden="false" customHeight="true" outlineLevel="0" collapsed="false">
      <c r="A404" s="92" t="s">
        <v>312</v>
      </c>
      <c r="B404" s="93" t="n">
        <v>43907</v>
      </c>
      <c r="C404" s="94" t="s">
        <v>709</v>
      </c>
      <c r="D404" s="95" t="s">
        <v>314</v>
      </c>
      <c r="E404" s="106"/>
      <c r="F404" s="97" t="n">
        <v>900</v>
      </c>
      <c r="G404" s="98" t="s">
        <v>790</v>
      </c>
      <c r="H404" s="99"/>
      <c r="I404" s="123"/>
      <c r="J404" s="94"/>
      <c r="K404" s="94"/>
    </row>
    <row r="405" s="101" customFormat="true" ht="10.5" hidden="false" customHeight="true" outlineLevel="0" collapsed="false">
      <c r="A405" s="92" t="s">
        <v>312</v>
      </c>
      <c r="B405" s="93" t="n">
        <v>43907</v>
      </c>
      <c r="C405" s="94" t="s">
        <v>420</v>
      </c>
      <c r="D405" s="95" t="s">
        <v>314</v>
      </c>
      <c r="E405" s="106"/>
      <c r="F405" s="97" t="n">
        <v>1000</v>
      </c>
      <c r="G405" s="98" t="s">
        <v>791</v>
      </c>
      <c r="H405" s="99"/>
      <c r="I405" s="123"/>
      <c r="J405" s="94"/>
      <c r="K405" s="94"/>
    </row>
    <row r="406" s="101" customFormat="true" ht="10.5" hidden="true" customHeight="true" outlineLevel="0" collapsed="false">
      <c r="A406" s="102" t="s">
        <v>312</v>
      </c>
      <c r="B406" s="93" t="n">
        <v>43907</v>
      </c>
      <c r="C406" s="94" t="s">
        <v>318</v>
      </c>
      <c r="D406" s="95" t="s">
        <v>319</v>
      </c>
      <c r="E406" s="103" t="n">
        <v>30.26</v>
      </c>
      <c r="F406" s="104" t="n">
        <v>1780</v>
      </c>
      <c r="G406" s="100" t="s">
        <v>792</v>
      </c>
      <c r="H406" s="99" t="n">
        <v>1780</v>
      </c>
      <c r="I406" s="123" t="n">
        <v>30.26</v>
      </c>
      <c r="J406" s="94"/>
      <c r="K406" s="105"/>
    </row>
    <row r="407" s="101" customFormat="true" ht="10.5" hidden="false" customHeight="true" outlineLevel="0" collapsed="false">
      <c r="A407" s="92" t="s">
        <v>312</v>
      </c>
      <c r="B407" s="93" t="n">
        <v>43907</v>
      </c>
      <c r="C407" s="94" t="s">
        <v>384</v>
      </c>
      <c r="D407" s="95" t="s">
        <v>314</v>
      </c>
      <c r="E407" s="106"/>
      <c r="F407" s="97" t="n">
        <v>1900</v>
      </c>
      <c r="G407" s="98" t="s">
        <v>793</v>
      </c>
      <c r="H407" s="99"/>
      <c r="I407" s="123"/>
      <c r="J407" s="94"/>
      <c r="K407" s="94"/>
    </row>
    <row r="408" s="101" customFormat="true" ht="10.5" hidden="true" customHeight="true" outlineLevel="0" collapsed="false">
      <c r="A408" s="102" t="s">
        <v>312</v>
      </c>
      <c r="B408" s="93" t="n">
        <v>43908</v>
      </c>
      <c r="C408" s="94" t="s">
        <v>321</v>
      </c>
      <c r="D408" s="95" t="s">
        <v>322</v>
      </c>
      <c r="E408" s="97" t="n">
        <v>50</v>
      </c>
      <c r="F408" s="133"/>
      <c r="G408" s="100" t="s">
        <v>794</v>
      </c>
      <c r="H408" s="107"/>
      <c r="I408" s="123"/>
      <c r="J408" s="94"/>
      <c r="K408" s="108"/>
    </row>
    <row r="409" s="101" customFormat="true" ht="10.5" hidden="true" customHeight="true" outlineLevel="0" collapsed="false">
      <c r="A409" s="102" t="s">
        <v>312</v>
      </c>
      <c r="B409" s="93" t="n">
        <v>43908</v>
      </c>
      <c r="C409" s="94" t="s">
        <v>532</v>
      </c>
      <c r="D409" s="95" t="s">
        <v>322</v>
      </c>
      <c r="E409" s="141" t="n">
        <v>3900</v>
      </c>
      <c r="F409" s="96"/>
      <c r="G409" s="98" t="s">
        <v>795</v>
      </c>
      <c r="H409" s="99"/>
      <c r="I409" s="130"/>
      <c r="J409" s="94"/>
      <c r="K409" s="94"/>
    </row>
    <row r="410" s="101" customFormat="true" ht="10.5" hidden="true" customHeight="true" outlineLevel="0" collapsed="false">
      <c r="A410" s="102" t="s">
        <v>312</v>
      </c>
      <c r="B410" s="93" t="n">
        <v>43908</v>
      </c>
      <c r="C410" s="94" t="s">
        <v>796</v>
      </c>
      <c r="D410" s="95" t="s">
        <v>322</v>
      </c>
      <c r="E410" s="126" t="n">
        <v>12222</v>
      </c>
      <c r="F410" s="133"/>
      <c r="G410" s="98" t="s">
        <v>797</v>
      </c>
      <c r="H410" s="99"/>
      <c r="I410" s="127"/>
      <c r="J410" s="94"/>
      <c r="K410" s="94"/>
    </row>
    <row r="411" s="101" customFormat="true" ht="10.5" hidden="false" customHeight="true" outlineLevel="0" collapsed="false">
      <c r="A411" s="92" t="s">
        <v>312</v>
      </c>
      <c r="B411" s="93" t="n">
        <v>43908</v>
      </c>
      <c r="C411" s="94" t="s">
        <v>440</v>
      </c>
      <c r="D411" s="95" t="s">
        <v>314</v>
      </c>
      <c r="E411" s="106"/>
      <c r="F411" s="97" t="n">
        <v>5900</v>
      </c>
      <c r="G411" s="98" t="s">
        <v>798</v>
      </c>
      <c r="H411" s="99"/>
      <c r="I411" s="123"/>
      <c r="J411" s="94"/>
      <c r="K411" s="94"/>
    </row>
    <row r="412" s="101" customFormat="true" ht="10.5" hidden="false" customHeight="true" outlineLevel="0" collapsed="false">
      <c r="A412" s="92" t="s">
        <v>312</v>
      </c>
      <c r="B412" s="93" t="n">
        <v>43908</v>
      </c>
      <c r="C412" s="94" t="s">
        <v>728</v>
      </c>
      <c r="D412" s="95" t="s">
        <v>314</v>
      </c>
      <c r="E412" s="96"/>
      <c r="F412" s="97" t="n">
        <v>8600</v>
      </c>
      <c r="G412" s="98" t="s">
        <v>799</v>
      </c>
      <c r="H412" s="99"/>
      <c r="I412" s="123"/>
      <c r="J412" s="94"/>
      <c r="K412" s="94"/>
    </row>
    <row r="413" s="101" customFormat="true" ht="10.5" hidden="true" customHeight="true" outlineLevel="0" collapsed="false">
      <c r="A413" s="102" t="s">
        <v>312</v>
      </c>
      <c r="B413" s="93" t="n">
        <v>43908</v>
      </c>
      <c r="C413" s="94" t="s">
        <v>318</v>
      </c>
      <c r="D413" s="95" t="s">
        <v>319</v>
      </c>
      <c r="E413" s="103" t="n">
        <v>318.75</v>
      </c>
      <c r="F413" s="104" t="n">
        <v>18750</v>
      </c>
      <c r="G413" s="100" t="s">
        <v>800</v>
      </c>
      <c r="H413" s="99" t="n">
        <v>18750</v>
      </c>
      <c r="I413" s="123" t="n">
        <v>318.75</v>
      </c>
      <c r="J413" s="94"/>
      <c r="K413" s="105"/>
    </row>
    <row r="414" s="101" customFormat="true" ht="10.5" hidden="false" customHeight="true" outlineLevel="0" collapsed="false">
      <c r="A414" s="92" t="s">
        <v>312</v>
      </c>
      <c r="B414" s="93" t="n">
        <v>43909</v>
      </c>
      <c r="C414" s="94" t="s">
        <v>432</v>
      </c>
      <c r="D414" s="95" t="s">
        <v>314</v>
      </c>
      <c r="E414" s="96"/>
      <c r="F414" s="128" t="n">
        <v>1700</v>
      </c>
      <c r="G414" s="98" t="s">
        <v>801</v>
      </c>
      <c r="H414" s="99"/>
      <c r="I414" s="123"/>
      <c r="J414" s="94"/>
      <c r="K414" s="94"/>
    </row>
    <row r="415" s="101" customFormat="true" ht="10.5" hidden="false" customHeight="true" outlineLevel="0" collapsed="false">
      <c r="A415" s="92" t="s">
        <v>312</v>
      </c>
      <c r="B415" s="93" t="n">
        <v>43909</v>
      </c>
      <c r="C415" s="94" t="s">
        <v>432</v>
      </c>
      <c r="D415" s="95" t="s">
        <v>314</v>
      </c>
      <c r="E415" s="96"/>
      <c r="F415" s="97" t="n">
        <v>1700</v>
      </c>
      <c r="G415" s="98" t="s">
        <v>802</v>
      </c>
      <c r="H415" s="99"/>
      <c r="I415" s="123"/>
      <c r="J415" s="94"/>
      <c r="K415" s="94"/>
    </row>
    <row r="416" s="101" customFormat="true" ht="10.5" hidden="false" customHeight="true" outlineLevel="0" collapsed="false">
      <c r="A416" s="92" t="s">
        <v>312</v>
      </c>
      <c r="B416" s="93" t="n">
        <v>43909</v>
      </c>
      <c r="C416" s="94" t="s">
        <v>420</v>
      </c>
      <c r="D416" s="95" t="s">
        <v>314</v>
      </c>
      <c r="E416" s="106"/>
      <c r="F416" s="128" t="n">
        <v>3000</v>
      </c>
      <c r="G416" s="98" t="s">
        <v>803</v>
      </c>
      <c r="H416" s="99"/>
      <c r="I416" s="123"/>
      <c r="J416" s="94"/>
      <c r="K416" s="94"/>
    </row>
    <row r="417" s="101" customFormat="true" ht="10.5" hidden="false" customHeight="true" outlineLevel="0" collapsed="false">
      <c r="A417" s="92" t="s">
        <v>312</v>
      </c>
      <c r="B417" s="93" t="n">
        <v>43909</v>
      </c>
      <c r="C417" s="94" t="s">
        <v>432</v>
      </c>
      <c r="D417" s="95" t="s">
        <v>314</v>
      </c>
      <c r="E417" s="96"/>
      <c r="F417" s="97" t="n">
        <v>3600</v>
      </c>
      <c r="G417" s="98" t="s">
        <v>804</v>
      </c>
      <c r="H417" s="99"/>
      <c r="I417" s="123"/>
      <c r="J417" s="94"/>
      <c r="K417" s="94"/>
    </row>
    <row r="418" s="101" customFormat="true" ht="10.5" hidden="false" customHeight="true" outlineLevel="0" collapsed="false">
      <c r="A418" s="92" t="s">
        <v>312</v>
      </c>
      <c r="B418" s="93" t="n">
        <v>43909</v>
      </c>
      <c r="C418" s="94" t="s">
        <v>432</v>
      </c>
      <c r="D418" s="95" t="s">
        <v>314</v>
      </c>
      <c r="E418" s="96"/>
      <c r="F418" s="97" t="n">
        <v>3900</v>
      </c>
      <c r="G418" s="98" t="s">
        <v>805</v>
      </c>
      <c r="H418" s="99"/>
      <c r="I418" s="123"/>
      <c r="J418" s="94"/>
      <c r="K418" s="94"/>
    </row>
    <row r="419" s="101" customFormat="true" ht="10.5" hidden="false" customHeight="true" outlineLevel="0" collapsed="false">
      <c r="A419" s="92" t="s">
        <v>312</v>
      </c>
      <c r="B419" s="93" t="n">
        <v>43909</v>
      </c>
      <c r="C419" s="94" t="s">
        <v>420</v>
      </c>
      <c r="D419" s="95" t="s">
        <v>314</v>
      </c>
      <c r="E419" s="96"/>
      <c r="F419" s="97" t="n">
        <v>4500</v>
      </c>
      <c r="G419" s="98" t="s">
        <v>806</v>
      </c>
      <c r="H419" s="99"/>
      <c r="I419" s="123"/>
      <c r="J419" s="94"/>
      <c r="K419" s="94"/>
    </row>
    <row r="420" s="101" customFormat="true" ht="10.5" hidden="false" customHeight="true" outlineLevel="0" collapsed="false">
      <c r="A420" s="92" t="s">
        <v>312</v>
      </c>
      <c r="B420" s="93" t="n">
        <v>43909</v>
      </c>
      <c r="C420" s="94" t="s">
        <v>807</v>
      </c>
      <c r="D420" s="95" t="s">
        <v>314</v>
      </c>
      <c r="E420" s="106"/>
      <c r="F420" s="128" t="n">
        <v>6500</v>
      </c>
      <c r="G420" s="98" t="s">
        <v>808</v>
      </c>
      <c r="H420" s="99"/>
      <c r="I420" s="123"/>
      <c r="J420" s="94"/>
      <c r="K420" s="94"/>
    </row>
    <row r="421" s="101" customFormat="true" ht="10.5" hidden="false" customHeight="true" outlineLevel="0" collapsed="false">
      <c r="A421" s="92" t="s">
        <v>312</v>
      </c>
      <c r="B421" s="93" t="n">
        <v>43909</v>
      </c>
      <c r="C421" s="94" t="s">
        <v>316</v>
      </c>
      <c r="D421" s="95" t="s">
        <v>314</v>
      </c>
      <c r="E421" s="106"/>
      <c r="F421" s="97" t="n">
        <v>7900</v>
      </c>
      <c r="G421" s="98" t="s">
        <v>809</v>
      </c>
      <c r="H421" s="99"/>
      <c r="I421" s="123"/>
      <c r="J421" s="94"/>
      <c r="K421" s="94"/>
    </row>
    <row r="422" s="101" customFormat="true" ht="10.5" hidden="true" customHeight="true" outlineLevel="0" collapsed="false">
      <c r="A422" s="92" t="s">
        <v>312</v>
      </c>
      <c r="B422" s="93" t="n">
        <v>43909</v>
      </c>
      <c r="C422" s="94" t="s">
        <v>810</v>
      </c>
      <c r="D422" s="95" t="s">
        <v>314</v>
      </c>
      <c r="E422" s="106"/>
      <c r="F422" s="115" t="n">
        <v>50000</v>
      </c>
      <c r="G422" s="98" t="s">
        <v>811</v>
      </c>
      <c r="H422" s="99"/>
      <c r="I422" s="123"/>
      <c r="J422" s="94"/>
      <c r="K422" s="94"/>
    </row>
    <row r="423" s="101" customFormat="true" ht="10.5" hidden="true" customHeight="true" outlineLevel="0" collapsed="false">
      <c r="A423" s="102" t="s">
        <v>312</v>
      </c>
      <c r="B423" s="93" t="n">
        <v>43910</v>
      </c>
      <c r="C423" s="94" t="s">
        <v>321</v>
      </c>
      <c r="D423" s="95" t="s">
        <v>322</v>
      </c>
      <c r="E423" s="97" t="n">
        <v>50</v>
      </c>
      <c r="F423" s="106"/>
      <c r="G423" s="100" t="s">
        <v>812</v>
      </c>
      <c r="H423" s="107"/>
      <c r="I423" s="123"/>
      <c r="J423" s="94"/>
      <c r="K423" s="108"/>
    </row>
    <row r="424" s="101" customFormat="true" ht="10.5" hidden="true" customHeight="true" outlineLevel="0" collapsed="false">
      <c r="A424" s="102" t="s">
        <v>312</v>
      </c>
      <c r="B424" s="93" t="n">
        <v>43910</v>
      </c>
      <c r="C424" s="94" t="s">
        <v>340</v>
      </c>
      <c r="D424" s="95" t="s">
        <v>322</v>
      </c>
      <c r="E424" s="97" t="n">
        <v>330</v>
      </c>
      <c r="F424" s="125"/>
      <c r="G424" s="98" t="s">
        <v>341</v>
      </c>
      <c r="H424" s="107"/>
      <c r="I424" s="123"/>
      <c r="J424" s="94"/>
      <c r="K424" s="117"/>
    </row>
    <row r="425" s="101" customFormat="true" ht="10.5" hidden="true" customHeight="true" outlineLevel="0" collapsed="false">
      <c r="A425" s="92" t="s">
        <v>312</v>
      </c>
      <c r="B425" s="93" t="n">
        <v>43910</v>
      </c>
      <c r="C425" s="94" t="s">
        <v>344</v>
      </c>
      <c r="D425" s="95" t="s">
        <v>322</v>
      </c>
      <c r="E425" s="115" t="n">
        <v>30000</v>
      </c>
      <c r="F425" s="96"/>
      <c r="G425" s="98" t="s">
        <v>345</v>
      </c>
      <c r="H425" s="121"/>
      <c r="I425" s="123"/>
      <c r="J425" s="94"/>
      <c r="K425" s="94"/>
    </row>
    <row r="426" s="101" customFormat="true" ht="10.5" hidden="true" customHeight="true" outlineLevel="0" collapsed="false">
      <c r="A426" s="102" t="s">
        <v>312</v>
      </c>
      <c r="B426" s="93" t="n">
        <v>43910</v>
      </c>
      <c r="C426" s="94" t="s">
        <v>356</v>
      </c>
      <c r="D426" s="95" t="s">
        <v>322</v>
      </c>
      <c r="E426" s="126" t="n">
        <v>117555.22</v>
      </c>
      <c r="F426" s="96"/>
      <c r="G426" s="98" t="s">
        <v>813</v>
      </c>
      <c r="H426" s="99"/>
      <c r="I426" s="127"/>
      <c r="J426" s="94"/>
      <c r="K426" s="94"/>
    </row>
    <row r="427" s="101" customFormat="true" ht="10.5" hidden="true" customHeight="true" outlineLevel="0" collapsed="false">
      <c r="A427" s="102" t="s">
        <v>312</v>
      </c>
      <c r="B427" s="93" t="n">
        <v>43910</v>
      </c>
      <c r="C427" s="94" t="s">
        <v>318</v>
      </c>
      <c r="D427" s="95" t="s">
        <v>319</v>
      </c>
      <c r="E427" s="103" t="n">
        <v>13.6</v>
      </c>
      <c r="F427" s="104" t="n">
        <v>800</v>
      </c>
      <c r="G427" s="100" t="s">
        <v>814</v>
      </c>
      <c r="H427" s="99" t="n">
        <v>800</v>
      </c>
      <c r="I427" s="123" t="n">
        <v>13.6</v>
      </c>
      <c r="J427" s="94"/>
      <c r="K427" s="105"/>
    </row>
    <row r="428" s="101" customFormat="true" ht="10.5" hidden="false" customHeight="true" outlineLevel="0" collapsed="false">
      <c r="A428" s="92" t="s">
        <v>312</v>
      </c>
      <c r="B428" s="93" t="n">
        <v>43910</v>
      </c>
      <c r="C428" s="94" t="s">
        <v>445</v>
      </c>
      <c r="D428" s="95" t="s">
        <v>314</v>
      </c>
      <c r="E428" s="106"/>
      <c r="F428" s="97" t="n">
        <v>1000</v>
      </c>
      <c r="G428" s="98" t="s">
        <v>815</v>
      </c>
      <c r="H428" s="99"/>
      <c r="I428" s="123"/>
      <c r="J428" s="94"/>
      <c r="K428" s="94"/>
    </row>
    <row r="429" s="101" customFormat="true" ht="10.5" hidden="false" customHeight="true" outlineLevel="0" collapsed="false">
      <c r="A429" s="92" t="s">
        <v>312</v>
      </c>
      <c r="B429" s="93" t="n">
        <v>43910</v>
      </c>
      <c r="C429" s="94" t="s">
        <v>697</v>
      </c>
      <c r="D429" s="95" t="s">
        <v>314</v>
      </c>
      <c r="E429" s="106"/>
      <c r="F429" s="97" t="n">
        <v>6300</v>
      </c>
      <c r="G429" s="98" t="s">
        <v>816</v>
      </c>
      <c r="H429" s="99"/>
      <c r="I429" s="123"/>
      <c r="J429" s="94"/>
      <c r="K429" s="94"/>
    </row>
    <row r="430" s="101" customFormat="true" ht="10.5" hidden="true" customHeight="true" outlineLevel="0" collapsed="false">
      <c r="A430" s="92" t="s">
        <v>312</v>
      </c>
      <c r="B430" s="93" t="n">
        <v>43910</v>
      </c>
      <c r="C430" s="94" t="s">
        <v>817</v>
      </c>
      <c r="D430" s="95" t="s">
        <v>314</v>
      </c>
      <c r="E430" s="106"/>
      <c r="F430" s="115" t="n">
        <v>38500</v>
      </c>
      <c r="G430" s="98" t="s">
        <v>818</v>
      </c>
      <c r="H430" s="99"/>
      <c r="I430" s="123"/>
      <c r="J430" s="94"/>
      <c r="K430" s="94"/>
    </row>
    <row r="431" s="101" customFormat="true" ht="10.5" hidden="true" customHeight="true" outlineLevel="0" collapsed="false">
      <c r="A431" s="102" t="s">
        <v>312</v>
      </c>
      <c r="B431" s="93" t="n">
        <v>43913</v>
      </c>
      <c r="C431" s="94" t="s">
        <v>321</v>
      </c>
      <c r="D431" s="95" t="s">
        <v>322</v>
      </c>
      <c r="E431" s="97" t="n">
        <v>50</v>
      </c>
      <c r="F431" s="96"/>
      <c r="G431" s="100" t="s">
        <v>819</v>
      </c>
      <c r="H431" s="107"/>
      <c r="I431" s="123"/>
      <c r="J431" s="94"/>
      <c r="K431" s="108"/>
    </row>
    <row r="432" s="101" customFormat="true" ht="10.5" hidden="true" customHeight="true" outlineLevel="0" collapsed="false">
      <c r="A432" s="102" t="s">
        <v>312</v>
      </c>
      <c r="B432" s="93" t="n">
        <v>43913</v>
      </c>
      <c r="C432" s="94" t="s">
        <v>796</v>
      </c>
      <c r="D432" s="95" t="s">
        <v>322</v>
      </c>
      <c r="E432" s="126" t="n">
        <v>2532.8</v>
      </c>
      <c r="F432" s="96"/>
      <c r="G432" s="98" t="s">
        <v>820</v>
      </c>
      <c r="H432" s="99"/>
      <c r="I432" s="127"/>
      <c r="J432" s="94"/>
      <c r="K432" s="94"/>
    </row>
    <row r="433" s="101" customFormat="true" ht="10.5" hidden="true" customHeight="true" outlineLevel="0" collapsed="false">
      <c r="A433" s="102" t="s">
        <v>312</v>
      </c>
      <c r="B433" s="93" t="n">
        <v>43913</v>
      </c>
      <c r="C433" s="94" t="s">
        <v>342</v>
      </c>
      <c r="D433" s="95" t="s">
        <v>322</v>
      </c>
      <c r="E433" s="118" t="n">
        <v>5999.65</v>
      </c>
      <c r="F433" s="133"/>
      <c r="G433" s="98" t="s">
        <v>821</v>
      </c>
      <c r="H433" s="119"/>
      <c r="I433" s="130"/>
      <c r="J433" s="94"/>
      <c r="K433" s="94"/>
    </row>
    <row r="434" s="101" customFormat="true" ht="10.5" hidden="true" customHeight="true" outlineLevel="0" collapsed="false">
      <c r="A434" s="102" t="s">
        <v>312</v>
      </c>
      <c r="B434" s="93" t="n">
        <v>43913</v>
      </c>
      <c r="C434" s="94" t="s">
        <v>796</v>
      </c>
      <c r="D434" s="95" t="s">
        <v>322</v>
      </c>
      <c r="E434" s="126" t="n">
        <v>12958.6</v>
      </c>
      <c r="F434" s="106"/>
      <c r="G434" s="98" t="s">
        <v>822</v>
      </c>
      <c r="H434" s="99"/>
      <c r="I434" s="127"/>
      <c r="J434" s="94"/>
      <c r="K434" s="94"/>
    </row>
    <row r="435" s="101" customFormat="true" ht="10.5" hidden="false" customHeight="true" outlineLevel="0" collapsed="false">
      <c r="A435" s="92" t="s">
        <v>312</v>
      </c>
      <c r="B435" s="93" t="n">
        <v>43913</v>
      </c>
      <c r="C435" s="94" t="s">
        <v>313</v>
      </c>
      <c r="D435" s="95" t="s">
        <v>314</v>
      </c>
      <c r="E435" s="96"/>
      <c r="F435" s="97" t="n">
        <v>2800</v>
      </c>
      <c r="G435" s="98" t="s">
        <v>823</v>
      </c>
      <c r="H435" s="99"/>
      <c r="I435" s="123"/>
      <c r="J435" s="94"/>
      <c r="K435" s="94"/>
    </row>
    <row r="436" s="101" customFormat="true" ht="10.5" hidden="false" customHeight="true" outlineLevel="0" collapsed="false">
      <c r="A436" s="92" t="s">
        <v>312</v>
      </c>
      <c r="B436" s="93" t="n">
        <v>43913</v>
      </c>
      <c r="C436" s="94" t="s">
        <v>643</v>
      </c>
      <c r="D436" s="95" t="s">
        <v>314</v>
      </c>
      <c r="E436" s="96"/>
      <c r="F436" s="97" t="n">
        <v>4450</v>
      </c>
      <c r="G436" s="98" t="s">
        <v>824</v>
      </c>
      <c r="H436" s="99"/>
      <c r="I436" s="123"/>
      <c r="J436" s="94"/>
      <c r="K436" s="94"/>
    </row>
    <row r="437" s="101" customFormat="true" ht="10.5" hidden="false" customHeight="true" outlineLevel="0" collapsed="false">
      <c r="A437" s="92" t="s">
        <v>312</v>
      </c>
      <c r="B437" s="93" t="n">
        <v>43913</v>
      </c>
      <c r="C437" s="94" t="s">
        <v>456</v>
      </c>
      <c r="D437" s="95" t="s">
        <v>314</v>
      </c>
      <c r="E437" s="96"/>
      <c r="F437" s="97" t="n">
        <v>4500</v>
      </c>
      <c r="G437" s="98" t="s">
        <v>825</v>
      </c>
      <c r="H437" s="99"/>
      <c r="I437" s="123"/>
      <c r="J437" s="94"/>
      <c r="K437" s="94"/>
    </row>
    <row r="438" s="101" customFormat="true" ht="10.5" hidden="false" customHeight="true" outlineLevel="0" collapsed="false">
      <c r="A438" s="92" t="s">
        <v>312</v>
      </c>
      <c r="B438" s="93" t="n">
        <v>43913</v>
      </c>
      <c r="C438" s="94" t="s">
        <v>675</v>
      </c>
      <c r="D438" s="95" t="s">
        <v>314</v>
      </c>
      <c r="E438" s="106"/>
      <c r="F438" s="97" t="n">
        <v>6000</v>
      </c>
      <c r="G438" s="98" t="s">
        <v>826</v>
      </c>
      <c r="H438" s="99"/>
      <c r="I438" s="123"/>
      <c r="J438" s="94"/>
      <c r="K438" s="94"/>
    </row>
    <row r="439" s="101" customFormat="true" ht="10.5" hidden="true" customHeight="true" outlineLevel="0" collapsed="false">
      <c r="A439" s="102" t="s">
        <v>312</v>
      </c>
      <c r="B439" s="93" t="n">
        <v>43913</v>
      </c>
      <c r="C439" s="94" t="s">
        <v>318</v>
      </c>
      <c r="D439" s="95" t="s">
        <v>319</v>
      </c>
      <c r="E439" s="103" t="n">
        <v>742.900000000001</v>
      </c>
      <c r="F439" s="122" t="n">
        <v>43700</v>
      </c>
      <c r="G439" s="100" t="s">
        <v>827</v>
      </c>
      <c r="H439" s="99" t="n">
        <v>43700</v>
      </c>
      <c r="I439" s="123" t="n">
        <v>742.900000000001</v>
      </c>
      <c r="J439" s="94"/>
      <c r="K439" s="105"/>
    </row>
    <row r="440" s="101" customFormat="true" ht="10.5" hidden="true" customHeight="true" outlineLevel="0" collapsed="false">
      <c r="A440" s="102" t="s">
        <v>312</v>
      </c>
      <c r="B440" s="93" t="n">
        <v>43914</v>
      </c>
      <c r="C440" s="94" t="s">
        <v>340</v>
      </c>
      <c r="D440" s="95" t="s">
        <v>322</v>
      </c>
      <c r="E440" s="97" t="n">
        <v>440</v>
      </c>
      <c r="F440" s="96"/>
      <c r="G440" s="98" t="s">
        <v>341</v>
      </c>
      <c r="H440" s="107"/>
      <c r="I440" s="123"/>
      <c r="J440" s="94"/>
      <c r="K440" s="117"/>
    </row>
    <row r="441" s="101" customFormat="true" ht="10.5" hidden="true" customHeight="true" outlineLevel="0" collapsed="false">
      <c r="A441" s="102" t="s">
        <v>312</v>
      </c>
      <c r="B441" s="93" t="n">
        <v>43914</v>
      </c>
      <c r="C441" s="94" t="s">
        <v>828</v>
      </c>
      <c r="D441" s="95" t="s">
        <v>322</v>
      </c>
      <c r="E441" s="131" t="n">
        <v>6000</v>
      </c>
      <c r="F441" s="96"/>
      <c r="G441" s="98" t="s">
        <v>829</v>
      </c>
      <c r="H441" s="99"/>
      <c r="I441" s="132"/>
      <c r="J441" s="94"/>
      <c r="K441" s="94"/>
    </row>
    <row r="442" s="101" customFormat="true" ht="10.5" hidden="true" customHeight="true" outlineLevel="0" collapsed="false">
      <c r="A442" s="92" t="s">
        <v>312</v>
      </c>
      <c r="B442" s="93" t="n">
        <v>43914</v>
      </c>
      <c r="C442" s="94" t="s">
        <v>344</v>
      </c>
      <c r="D442" s="95" t="s">
        <v>322</v>
      </c>
      <c r="E442" s="115" t="n">
        <v>40000</v>
      </c>
      <c r="F442" s="133"/>
      <c r="G442" s="98" t="s">
        <v>345</v>
      </c>
      <c r="H442" s="121"/>
      <c r="I442" s="123"/>
      <c r="J442" s="94"/>
      <c r="K442" s="94"/>
    </row>
    <row r="443" s="101" customFormat="true" ht="10.5" hidden="true" customHeight="true" outlineLevel="0" collapsed="false">
      <c r="A443" s="102" t="s">
        <v>312</v>
      </c>
      <c r="B443" s="93" t="n">
        <v>43915</v>
      </c>
      <c r="C443" s="94" t="s">
        <v>830</v>
      </c>
      <c r="D443" s="95" t="s">
        <v>322</v>
      </c>
      <c r="E443" s="97" t="n">
        <v>50</v>
      </c>
      <c r="F443" s="96"/>
      <c r="G443" s="100" t="s">
        <v>831</v>
      </c>
      <c r="H443" s="107"/>
      <c r="I443" s="123"/>
      <c r="J443" s="94"/>
      <c r="K443" s="108"/>
    </row>
    <row r="444" s="101" customFormat="true" ht="10.5" hidden="true" customHeight="true" outlineLevel="0" collapsed="false">
      <c r="A444" s="102" t="s">
        <v>312</v>
      </c>
      <c r="B444" s="93" t="n">
        <v>43915</v>
      </c>
      <c r="C444" s="94" t="s">
        <v>340</v>
      </c>
      <c r="D444" s="95" t="s">
        <v>322</v>
      </c>
      <c r="E444" s="97" t="n">
        <v>1200</v>
      </c>
      <c r="F444" s="96"/>
      <c r="G444" s="100" t="s">
        <v>832</v>
      </c>
      <c r="H444" s="107"/>
      <c r="I444" s="123"/>
      <c r="J444" s="94"/>
      <c r="K444" s="136"/>
    </row>
    <row r="445" s="101" customFormat="true" ht="10.5" hidden="true" customHeight="true" outlineLevel="0" collapsed="false">
      <c r="A445" s="102" t="s">
        <v>312</v>
      </c>
      <c r="B445" s="93" t="n">
        <v>43915</v>
      </c>
      <c r="C445" s="94" t="s">
        <v>487</v>
      </c>
      <c r="D445" s="95" t="s">
        <v>322</v>
      </c>
      <c r="E445" s="113" t="n">
        <v>4035</v>
      </c>
      <c r="F445" s="96"/>
      <c r="G445" s="98" t="s">
        <v>833</v>
      </c>
      <c r="H445" s="99"/>
      <c r="I445" s="129"/>
      <c r="J445" s="94"/>
      <c r="K445" s="94"/>
    </row>
    <row r="446" s="101" customFormat="true" ht="10.5" hidden="true" customHeight="true" outlineLevel="0" collapsed="false">
      <c r="A446" s="102" t="s">
        <v>312</v>
      </c>
      <c r="B446" s="93" t="n">
        <v>43915</v>
      </c>
      <c r="C446" s="94" t="s">
        <v>834</v>
      </c>
      <c r="D446" s="95" t="s">
        <v>322</v>
      </c>
      <c r="E446" s="141" t="n">
        <v>10000</v>
      </c>
      <c r="F446" s="106"/>
      <c r="G446" s="98" t="s">
        <v>835</v>
      </c>
      <c r="H446" s="99"/>
      <c r="I446" s="130"/>
      <c r="J446" s="94"/>
      <c r="K446" s="94"/>
    </row>
    <row r="447" s="101" customFormat="true" ht="10.5" hidden="true" customHeight="true" outlineLevel="0" collapsed="false">
      <c r="A447" s="92" t="s">
        <v>312</v>
      </c>
      <c r="B447" s="93" t="n">
        <v>43915</v>
      </c>
      <c r="C447" s="94" t="s">
        <v>836</v>
      </c>
      <c r="D447" s="95" t="s">
        <v>322</v>
      </c>
      <c r="E447" s="153" t="n">
        <v>25200</v>
      </c>
      <c r="F447" s="106"/>
      <c r="G447" s="98" t="s">
        <v>837</v>
      </c>
      <c r="H447" s="154"/>
      <c r="I447" s="123"/>
      <c r="J447" s="94"/>
      <c r="K447" s="94"/>
    </row>
    <row r="448" s="101" customFormat="true" ht="10.5" hidden="false" customHeight="true" outlineLevel="0" collapsed="false">
      <c r="A448" s="92" t="s">
        <v>312</v>
      </c>
      <c r="B448" s="93" t="n">
        <v>43915</v>
      </c>
      <c r="C448" s="94" t="s">
        <v>838</v>
      </c>
      <c r="D448" s="95" t="s">
        <v>314</v>
      </c>
      <c r="E448" s="96"/>
      <c r="F448" s="97" t="n">
        <v>1500</v>
      </c>
      <c r="G448" s="98" t="s">
        <v>839</v>
      </c>
      <c r="H448" s="99"/>
      <c r="I448" s="123"/>
      <c r="J448" s="94"/>
      <c r="K448" s="94"/>
    </row>
    <row r="449" s="101" customFormat="true" ht="10.5" hidden="false" customHeight="true" outlineLevel="0" collapsed="false">
      <c r="A449" s="92" t="s">
        <v>312</v>
      </c>
      <c r="B449" s="93" t="n">
        <v>43915</v>
      </c>
      <c r="C449" s="94" t="s">
        <v>840</v>
      </c>
      <c r="D449" s="95" t="s">
        <v>314</v>
      </c>
      <c r="E449" s="96"/>
      <c r="F449" s="97" t="n">
        <v>6100</v>
      </c>
      <c r="G449" s="98" t="s">
        <v>841</v>
      </c>
      <c r="H449" s="99"/>
      <c r="I449" s="123"/>
      <c r="J449" s="94"/>
      <c r="K449" s="94"/>
    </row>
    <row r="450" s="101" customFormat="true" ht="10.5" hidden="false" customHeight="true" outlineLevel="0" collapsed="false">
      <c r="A450" s="92" t="s">
        <v>312</v>
      </c>
      <c r="B450" s="93" t="n">
        <v>43915</v>
      </c>
      <c r="C450" s="94" t="s">
        <v>405</v>
      </c>
      <c r="D450" s="95" t="s">
        <v>314</v>
      </c>
      <c r="E450" s="106"/>
      <c r="F450" s="128" t="n">
        <v>12800</v>
      </c>
      <c r="G450" s="98" t="s">
        <v>842</v>
      </c>
      <c r="H450" s="99"/>
      <c r="I450" s="123"/>
      <c r="J450" s="94"/>
      <c r="K450" s="94"/>
    </row>
    <row r="451" s="101" customFormat="true" ht="10.5" hidden="true" customHeight="true" outlineLevel="0" collapsed="false">
      <c r="A451" s="102" t="s">
        <v>312</v>
      </c>
      <c r="B451" s="93" t="n">
        <v>43915</v>
      </c>
      <c r="C451" s="94" t="s">
        <v>318</v>
      </c>
      <c r="D451" s="95" t="s">
        <v>319</v>
      </c>
      <c r="E451" s="103" t="n">
        <v>632.400000000002</v>
      </c>
      <c r="F451" s="104" t="n">
        <v>37200</v>
      </c>
      <c r="G451" s="100" t="s">
        <v>843</v>
      </c>
      <c r="H451" s="99" t="n">
        <v>37200</v>
      </c>
      <c r="I451" s="123" t="n">
        <v>632.400000000002</v>
      </c>
      <c r="J451" s="94"/>
      <c r="K451" s="105"/>
    </row>
    <row r="452" s="101" customFormat="true" ht="10.5" hidden="false" customHeight="true" outlineLevel="0" collapsed="false">
      <c r="A452" s="92" t="s">
        <v>312</v>
      </c>
      <c r="B452" s="93" t="n">
        <v>43915</v>
      </c>
      <c r="C452" s="94" t="s">
        <v>844</v>
      </c>
      <c r="D452" s="95" t="s">
        <v>314</v>
      </c>
      <c r="E452" s="106"/>
      <c r="F452" s="128" t="n">
        <v>58600</v>
      </c>
      <c r="G452" s="98" t="s">
        <v>845</v>
      </c>
      <c r="H452" s="99"/>
      <c r="I452" s="123"/>
      <c r="J452" s="94"/>
      <c r="K452" s="94"/>
    </row>
    <row r="453" s="101" customFormat="true" ht="10.5" hidden="true" customHeight="true" outlineLevel="0" collapsed="false">
      <c r="A453" s="102" t="s">
        <v>312</v>
      </c>
      <c r="B453" s="93" t="n">
        <v>43916</v>
      </c>
      <c r="C453" s="94" t="s">
        <v>340</v>
      </c>
      <c r="D453" s="95" t="s">
        <v>322</v>
      </c>
      <c r="E453" s="97" t="n">
        <v>825</v>
      </c>
      <c r="F453" s="96"/>
      <c r="G453" s="98" t="s">
        <v>341</v>
      </c>
      <c r="H453" s="107"/>
      <c r="I453" s="123"/>
      <c r="J453" s="94"/>
      <c r="K453" s="117"/>
    </row>
    <row r="454" s="101" customFormat="true" ht="10.5" hidden="true" customHeight="true" outlineLevel="0" collapsed="false">
      <c r="A454" s="102" t="s">
        <v>312</v>
      </c>
      <c r="B454" s="93" t="n">
        <v>43916</v>
      </c>
      <c r="C454" s="94" t="s">
        <v>846</v>
      </c>
      <c r="D454" s="95" t="s">
        <v>322</v>
      </c>
      <c r="E454" s="126" t="n">
        <v>9723</v>
      </c>
      <c r="F454" s="96"/>
      <c r="G454" s="98" t="s">
        <v>847</v>
      </c>
      <c r="H454" s="99"/>
      <c r="I454" s="127"/>
      <c r="J454" s="94"/>
      <c r="K454" s="94"/>
    </row>
    <row r="455" s="101" customFormat="true" ht="10.5" hidden="true" customHeight="true" outlineLevel="0" collapsed="false">
      <c r="A455" s="92" t="s">
        <v>312</v>
      </c>
      <c r="B455" s="93" t="n">
        <v>43916</v>
      </c>
      <c r="C455" s="94" t="s">
        <v>344</v>
      </c>
      <c r="D455" s="95" t="s">
        <v>322</v>
      </c>
      <c r="E455" s="115" t="n">
        <v>75000</v>
      </c>
      <c r="F455" s="96"/>
      <c r="G455" s="98" t="s">
        <v>345</v>
      </c>
      <c r="H455" s="121"/>
      <c r="I455" s="123"/>
      <c r="J455" s="94"/>
      <c r="K455" s="94"/>
    </row>
    <row r="456" s="101" customFormat="true" ht="10.5" hidden="false" customHeight="true" outlineLevel="0" collapsed="false">
      <c r="A456" s="92" t="s">
        <v>312</v>
      </c>
      <c r="B456" s="93" t="n">
        <v>43916</v>
      </c>
      <c r="C456" s="94" t="s">
        <v>432</v>
      </c>
      <c r="D456" s="95" t="s">
        <v>314</v>
      </c>
      <c r="E456" s="106"/>
      <c r="F456" s="97" t="n">
        <v>1900</v>
      </c>
      <c r="G456" s="98" t="s">
        <v>848</v>
      </c>
      <c r="H456" s="99"/>
      <c r="I456" s="123"/>
      <c r="J456" s="94"/>
      <c r="K456" s="94"/>
    </row>
    <row r="457" s="101" customFormat="true" ht="10.5" hidden="false" customHeight="true" outlineLevel="0" collapsed="false">
      <c r="A457" s="92" t="s">
        <v>312</v>
      </c>
      <c r="B457" s="93" t="n">
        <v>43916</v>
      </c>
      <c r="C457" s="94" t="s">
        <v>432</v>
      </c>
      <c r="D457" s="95" t="s">
        <v>314</v>
      </c>
      <c r="E457" s="106"/>
      <c r="F457" s="97" t="n">
        <v>2000</v>
      </c>
      <c r="G457" s="98" t="s">
        <v>849</v>
      </c>
      <c r="H457" s="99"/>
      <c r="I457" s="123"/>
      <c r="J457" s="94"/>
      <c r="K457" s="94"/>
    </row>
    <row r="458" s="101" customFormat="true" ht="10.5" hidden="false" customHeight="true" outlineLevel="0" collapsed="false">
      <c r="A458" s="92" t="s">
        <v>312</v>
      </c>
      <c r="B458" s="93" t="n">
        <v>43916</v>
      </c>
      <c r="C458" s="94" t="s">
        <v>850</v>
      </c>
      <c r="D458" s="95" t="s">
        <v>314</v>
      </c>
      <c r="E458" s="106"/>
      <c r="F458" s="97" t="n">
        <v>11900</v>
      </c>
      <c r="G458" s="98" t="s">
        <v>851</v>
      </c>
      <c r="H458" s="99"/>
      <c r="I458" s="123"/>
      <c r="J458" s="94"/>
      <c r="K458" s="94"/>
    </row>
    <row r="459" s="101" customFormat="true" ht="10.5" hidden="true" customHeight="true" outlineLevel="0" collapsed="false">
      <c r="A459" s="102" t="s">
        <v>312</v>
      </c>
      <c r="B459" s="93" t="n">
        <v>43917</v>
      </c>
      <c r="C459" s="94" t="s">
        <v>318</v>
      </c>
      <c r="D459" s="95" t="s">
        <v>319</v>
      </c>
      <c r="E459" s="103" t="n">
        <v>40.8000000000002</v>
      </c>
      <c r="F459" s="104" t="n">
        <v>2400</v>
      </c>
      <c r="G459" s="100" t="s">
        <v>852</v>
      </c>
      <c r="H459" s="99" t="n">
        <v>2400</v>
      </c>
      <c r="I459" s="123" t="n">
        <v>40.8000000000002</v>
      </c>
      <c r="J459" s="94"/>
      <c r="K459" s="105"/>
    </row>
    <row r="460" s="101" customFormat="true" ht="10.5" hidden="false" customHeight="true" outlineLevel="0" collapsed="false">
      <c r="A460" s="92" t="s">
        <v>312</v>
      </c>
      <c r="B460" s="93" t="n">
        <v>43917</v>
      </c>
      <c r="C460" s="94" t="s">
        <v>621</v>
      </c>
      <c r="D460" s="95" t="s">
        <v>314</v>
      </c>
      <c r="E460" s="106"/>
      <c r="F460" s="97" t="n">
        <v>5900</v>
      </c>
      <c r="G460" s="98" t="s">
        <v>853</v>
      </c>
      <c r="H460" s="99"/>
      <c r="I460" s="123"/>
      <c r="J460" s="94"/>
      <c r="K460" s="94"/>
    </row>
    <row r="461" s="101" customFormat="true" ht="10.5" hidden="false" customHeight="true" outlineLevel="0" collapsed="false">
      <c r="A461" s="92" t="s">
        <v>312</v>
      </c>
      <c r="B461" s="93" t="n">
        <v>43917</v>
      </c>
      <c r="C461" s="94" t="s">
        <v>313</v>
      </c>
      <c r="D461" s="95" t="s">
        <v>314</v>
      </c>
      <c r="E461" s="96"/>
      <c r="F461" s="97" t="n">
        <v>34900</v>
      </c>
      <c r="G461" s="98" t="s">
        <v>854</v>
      </c>
      <c r="H461" s="99"/>
      <c r="I461" s="123"/>
      <c r="J461" s="94"/>
      <c r="K461" s="94"/>
    </row>
    <row r="462" s="101" customFormat="true" ht="10.5" hidden="true" customHeight="true" outlineLevel="0" collapsed="false">
      <c r="A462" s="102" t="s">
        <v>312</v>
      </c>
      <c r="B462" s="93" t="n">
        <v>43920</v>
      </c>
      <c r="C462" s="94" t="s">
        <v>318</v>
      </c>
      <c r="D462" s="95" t="s">
        <v>322</v>
      </c>
      <c r="E462" s="97" t="n">
        <v>172</v>
      </c>
      <c r="F462" s="106"/>
      <c r="G462" s="98" t="s">
        <v>855</v>
      </c>
      <c r="H462" s="107"/>
      <c r="I462" s="123"/>
      <c r="J462" s="94"/>
      <c r="K462" s="94"/>
    </row>
    <row r="463" s="101" customFormat="true" ht="10.5" hidden="true" customHeight="true" outlineLevel="0" collapsed="false">
      <c r="A463" s="102" t="s">
        <v>312</v>
      </c>
      <c r="B463" s="93" t="n">
        <v>43920</v>
      </c>
      <c r="C463" s="94" t="s">
        <v>321</v>
      </c>
      <c r="D463" s="95" t="s">
        <v>322</v>
      </c>
      <c r="E463" s="97" t="n">
        <v>175</v>
      </c>
      <c r="F463" s="125"/>
      <c r="G463" s="100" t="s">
        <v>856</v>
      </c>
      <c r="H463" s="107"/>
      <c r="I463" s="123"/>
      <c r="J463" s="94"/>
      <c r="K463" s="108"/>
    </row>
    <row r="464" s="101" customFormat="true" ht="10.5" hidden="true" customHeight="true" outlineLevel="0" collapsed="false">
      <c r="A464" s="102" t="s">
        <v>312</v>
      </c>
      <c r="B464" s="93" t="n">
        <v>43920</v>
      </c>
      <c r="C464" s="94" t="s">
        <v>489</v>
      </c>
      <c r="D464" s="95" t="s">
        <v>322</v>
      </c>
      <c r="E464" s="131" t="n">
        <v>5000</v>
      </c>
      <c r="F464" s="106"/>
      <c r="G464" s="98" t="s">
        <v>857</v>
      </c>
      <c r="H464" s="99"/>
      <c r="I464" s="132"/>
      <c r="J464" s="94"/>
      <c r="K464" s="94"/>
    </row>
    <row r="465" s="101" customFormat="true" ht="10.5" hidden="true" customHeight="true" outlineLevel="0" collapsed="false">
      <c r="A465" s="102" t="s">
        <v>312</v>
      </c>
      <c r="B465" s="93" t="n">
        <v>43920</v>
      </c>
      <c r="C465" s="94" t="s">
        <v>493</v>
      </c>
      <c r="D465" s="95" t="s">
        <v>322</v>
      </c>
      <c r="E465" s="131" t="n">
        <v>10000</v>
      </c>
      <c r="F465" s="106"/>
      <c r="G465" s="98" t="s">
        <v>494</v>
      </c>
      <c r="H465" s="99"/>
      <c r="I465" s="132"/>
      <c r="J465" s="94"/>
      <c r="K465" s="94"/>
    </row>
    <row r="466" s="101" customFormat="true" ht="10.5" hidden="true" customHeight="true" outlineLevel="0" collapsed="false">
      <c r="A466" s="92" t="s">
        <v>312</v>
      </c>
      <c r="B466" s="93" t="n">
        <v>43920</v>
      </c>
      <c r="C466" s="94" t="s">
        <v>858</v>
      </c>
      <c r="D466" s="95" t="s">
        <v>322</v>
      </c>
      <c r="E466" s="155" t="n">
        <v>16000</v>
      </c>
      <c r="F466" s="106"/>
      <c r="G466" s="98" t="s">
        <v>859</v>
      </c>
      <c r="H466" s="99"/>
      <c r="I466" s="156"/>
      <c r="J466" s="94"/>
      <c r="K466" s="94"/>
    </row>
    <row r="467" s="101" customFormat="true" ht="10.5" hidden="true" customHeight="true" outlineLevel="0" collapsed="false">
      <c r="A467" s="102" t="s">
        <v>312</v>
      </c>
      <c r="B467" s="93" t="n">
        <v>43920</v>
      </c>
      <c r="C467" s="94" t="s">
        <v>462</v>
      </c>
      <c r="D467" s="95" t="s">
        <v>322</v>
      </c>
      <c r="E467" s="141" t="n">
        <v>16144</v>
      </c>
      <c r="F467" s="125"/>
      <c r="G467" s="98" t="s">
        <v>860</v>
      </c>
      <c r="H467" s="99"/>
      <c r="I467" s="130"/>
      <c r="J467" s="94"/>
      <c r="K467" s="94"/>
    </row>
    <row r="468" s="101" customFormat="true" ht="10.5" hidden="true" customHeight="true" outlineLevel="0" collapsed="false">
      <c r="A468" s="92" t="s">
        <v>312</v>
      </c>
      <c r="B468" s="93" t="n">
        <v>43920</v>
      </c>
      <c r="C468" s="94" t="s">
        <v>318</v>
      </c>
      <c r="D468" s="95" t="s">
        <v>322</v>
      </c>
      <c r="E468" s="115" t="n">
        <v>43000</v>
      </c>
      <c r="F468" s="106"/>
      <c r="G468" s="98" t="s">
        <v>382</v>
      </c>
      <c r="H468" s="121"/>
      <c r="I468" s="123"/>
      <c r="J468" s="94"/>
      <c r="K468" s="94"/>
    </row>
    <row r="469" s="101" customFormat="true" ht="10.5" hidden="false" customHeight="true" outlineLevel="0" collapsed="false">
      <c r="A469" s="92" t="s">
        <v>312</v>
      </c>
      <c r="B469" s="93" t="n">
        <v>43920</v>
      </c>
      <c r="C469" s="94" t="s">
        <v>316</v>
      </c>
      <c r="D469" s="95" t="s">
        <v>314</v>
      </c>
      <c r="E469" s="96"/>
      <c r="F469" s="97" t="n">
        <v>21000</v>
      </c>
      <c r="G469" s="98" t="s">
        <v>861</v>
      </c>
      <c r="H469" s="99"/>
      <c r="I469" s="123"/>
      <c r="J469" s="94"/>
      <c r="K469" s="94"/>
    </row>
    <row r="470" s="101" customFormat="true" ht="10.5" hidden="true" customHeight="true" outlineLevel="0" collapsed="false">
      <c r="A470" s="102" t="s">
        <v>312</v>
      </c>
      <c r="B470" s="93" t="n">
        <v>43920</v>
      </c>
      <c r="C470" s="94" t="s">
        <v>318</v>
      </c>
      <c r="D470" s="95" t="s">
        <v>319</v>
      </c>
      <c r="E470" s="103" t="n">
        <v>737.459999999999</v>
      </c>
      <c r="F470" s="104" t="n">
        <v>43380</v>
      </c>
      <c r="G470" s="100" t="s">
        <v>862</v>
      </c>
      <c r="H470" s="99" t="n">
        <v>43380</v>
      </c>
      <c r="I470" s="123" t="n">
        <v>737.459999999999</v>
      </c>
      <c r="J470" s="94"/>
      <c r="K470" s="105"/>
    </row>
    <row r="471" s="101" customFormat="true" ht="10.5" hidden="true" customHeight="true" outlineLevel="0" collapsed="false">
      <c r="A471" s="102" t="s">
        <v>312</v>
      </c>
      <c r="B471" s="93" t="n">
        <v>43921</v>
      </c>
      <c r="C471" s="94" t="s">
        <v>484</v>
      </c>
      <c r="D471" s="95" t="s">
        <v>322</v>
      </c>
      <c r="E471" s="97" t="n">
        <v>150</v>
      </c>
      <c r="F471" s="106"/>
      <c r="G471" s="100" t="s">
        <v>485</v>
      </c>
      <c r="H471" s="107"/>
      <c r="I471" s="123"/>
      <c r="J471" s="94"/>
      <c r="K471" s="144"/>
    </row>
    <row r="472" s="101" customFormat="true" ht="10.5" hidden="false" customHeight="true" outlineLevel="0" collapsed="false">
      <c r="A472" s="92" t="s">
        <v>312</v>
      </c>
      <c r="B472" s="93" t="n">
        <v>43921</v>
      </c>
      <c r="C472" s="94" t="s">
        <v>863</v>
      </c>
      <c r="D472" s="95" t="s">
        <v>314</v>
      </c>
      <c r="E472" s="96"/>
      <c r="F472" s="128" t="n">
        <v>11500</v>
      </c>
      <c r="G472" s="98" t="s">
        <v>864</v>
      </c>
      <c r="H472" s="99"/>
      <c r="I472" s="123"/>
      <c r="J472" s="94"/>
      <c r="K472" s="94"/>
    </row>
    <row r="473" s="101" customFormat="true" ht="10.5" hidden="true" customHeight="true" outlineLevel="0" collapsed="false">
      <c r="A473" s="102" t="s">
        <v>312</v>
      </c>
      <c r="B473" s="93" t="n">
        <v>43922</v>
      </c>
      <c r="C473" s="94" t="s">
        <v>321</v>
      </c>
      <c r="D473" s="95" t="s">
        <v>322</v>
      </c>
      <c r="E473" s="97" t="n">
        <v>50</v>
      </c>
      <c r="F473" s="96"/>
      <c r="G473" s="100" t="s">
        <v>865</v>
      </c>
      <c r="H473" s="107"/>
      <c r="I473" s="123"/>
      <c r="J473" s="94"/>
      <c r="K473" s="108"/>
    </row>
    <row r="474" s="101" customFormat="true" ht="10.5" hidden="true" customHeight="true" outlineLevel="0" collapsed="false">
      <c r="A474" s="102" t="s">
        <v>312</v>
      </c>
      <c r="B474" s="93" t="n">
        <v>43922</v>
      </c>
      <c r="C474" s="94" t="s">
        <v>340</v>
      </c>
      <c r="D474" s="95" t="s">
        <v>322</v>
      </c>
      <c r="E474" s="97" t="n">
        <v>120</v>
      </c>
      <c r="F474" s="96"/>
      <c r="G474" s="98" t="s">
        <v>341</v>
      </c>
      <c r="H474" s="107"/>
      <c r="I474" s="123"/>
      <c r="J474" s="94"/>
      <c r="K474" s="117"/>
    </row>
    <row r="475" s="101" customFormat="true" ht="10.5" hidden="true" customHeight="true" outlineLevel="0" collapsed="false">
      <c r="A475" s="102" t="s">
        <v>312</v>
      </c>
      <c r="B475" s="93" t="n">
        <v>43922</v>
      </c>
      <c r="C475" s="94" t="s">
        <v>479</v>
      </c>
      <c r="D475" s="95" t="s">
        <v>322</v>
      </c>
      <c r="E475" s="137" t="n">
        <v>7000</v>
      </c>
      <c r="F475" s="133"/>
      <c r="G475" s="98" t="s">
        <v>866</v>
      </c>
      <c r="H475" s="99"/>
      <c r="I475" s="138"/>
      <c r="J475" s="94"/>
      <c r="K475" s="94"/>
    </row>
    <row r="476" s="101" customFormat="true" ht="10.5" hidden="true" customHeight="true" outlineLevel="0" collapsed="false">
      <c r="A476" s="92" t="s">
        <v>312</v>
      </c>
      <c r="B476" s="93" t="n">
        <v>43922</v>
      </c>
      <c r="C476" s="94" t="s">
        <v>344</v>
      </c>
      <c r="D476" s="95" t="s">
        <v>322</v>
      </c>
      <c r="E476" s="115" t="n">
        <v>24000</v>
      </c>
      <c r="F476" s="96"/>
      <c r="G476" s="98" t="s">
        <v>345</v>
      </c>
      <c r="H476" s="121"/>
      <c r="I476" s="123"/>
      <c r="J476" s="94"/>
      <c r="K476" s="94"/>
    </row>
    <row r="477" s="101" customFormat="true" ht="10.5" hidden="false" customHeight="true" outlineLevel="0" collapsed="false">
      <c r="A477" s="92" t="s">
        <v>312</v>
      </c>
      <c r="B477" s="93" t="n">
        <v>43922</v>
      </c>
      <c r="C477" s="94" t="s">
        <v>405</v>
      </c>
      <c r="D477" s="95" t="s">
        <v>314</v>
      </c>
      <c r="E477" s="106"/>
      <c r="F477" s="97" t="n">
        <v>4100</v>
      </c>
      <c r="G477" s="98" t="s">
        <v>867</v>
      </c>
      <c r="H477" s="99"/>
      <c r="I477" s="123"/>
      <c r="J477" s="94"/>
      <c r="K477" s="94"/>
    </row>
    <row r="478" s="101" customFormat="true" ht="10.5" hidden="false" customHeight="true" outlineLevel="0" collapsed="false">
      <c r="A478" s="92" t="s">
        <v>312</v>
      </c>
      <c r="B478" s="93" t="n">
        <v>43924</v>
      </c>
      <c r="C478" s="94" t="s">
        <v>868</v>
      </c>
      <c r="D478" s="95" t="s">
        <v>314</v>
      </c>
      <c r="E478" s="106"/>
      <c r="F478" s="97" t="n">
        <v>4900</v>
      </c>
      <c r="G478" s="98" t="s">
        <v>869</v>
      </c>
      <c r="H478" s="99"/>
      <c r="I478" s="123"/>
      <c r="J478" s="94"/>
      <c r="K478" s="94"/>
    </row>
    <row r="479" s="101" customFormat="true" ht="10.5" hidden="false" customHeight="true" outlineLevel="0" collapsed="false">
      <c r="A479" s="92" t="s">
        <v>312</v>
      </c>
      <c r="B479" s="93" t="n">
        <v>43927</v>
      </c>
      <c r="C479" s="94" t="s">
        <v>313</v>
      </c>
      <c r="D479" s="95" t="s">
        <v>314</v>
      </c>
      <c r="E479" s="106"/>
      <c r="F479" s="97" t="n">
        <v>1800</v>
      </c>
      <c r="G479" s="98" t="s">
        <v>870</v>
      </c>
      <c r="H479" s="99"/>
      <c r="I479" s="123"/>
      <c r="J479" s="94"/>
      <c r="K479" s="94"/>
    </row>
    <row r="480" s="101" customFormat="true" ht="10.5" hidden="false" customHeight="true" outlineLevel="0" collapsed="false">
      <c r="A480" s="92" t="s">
        <v>312</v>
      </c>
      <c r="B480" s="93" t="n">
        <v>43927</v>
      </c>
      <c r="C480" s="94" t="s">
        <v>871</v>
      </c>
      <c r="D480" s="95" t="s">
        <v>314</v>
      </c>
      <c r="E480" s="106"/>
      <c r="F480" s="97" t="n">
        <v>10000</v>
      </c>
      <c r="G480" s="98" t="s">
        <v>872</v>
      </c>
      <c r="H480" s="99"/>
      <c r="I480" s="123"/>
      <c r="J480" s="94"/>
      <c r="K480" s="94"/>
    </row>
    <row r="481" s="101" customFormat="true" ht="10.5" hidden="false" customHeight="true" outlineLevel="0" collapsed="false">
      <c r="A481" s="92" t="s">
        <v>312</v>
      </c>
      <c r="B481" s="93" t="n">
        <v>43927</v>
      </c>
      <c r="C481" s="94" t="s">
        <v>873</v>
      </c>
      <c r="D481" s="95" t="s">
        <v>314</v>
      </c>
      <c r="E481" s="106"/>
      <c r="F481" s="97" t="n">
        <v>11000</v>
      </c>
      <c r="G481" s="98" t="s">
        <v>874</v>
      </c>
      <c r="H481" s="99"/>
      <c r="I481" s="123"/>
      <c r="J481" s="94"/>
      <c r="K481" s="94"/>
    </row>
    <row r="482" s="101" customFormat="true" ht="10.5" hidden="true" customHeight="true" outlineLevel="0" collapsed="false">
      <c r="A482" s="102" t="s">
        <v>312</v>
      </c>
      <c r="B482" s="93" t="n">
        <v>43929</v>
      </c>
      <c r="C482" s="94" t="s">
        <v>321</v>
      </c>
      <c r="D482" s="95" t="s">
        <v>322</v>
      </c>
      <c r="E482" s="97" t="n">
        <v>25</v>
      </c>
      <c r="F482" s="133"/>
      <c r="G482" s="100" t="s">
        <v>875</v>
      </c>
      <c r="H482" s="107"/>
      <c r="I482" s="123"/>
      <c r="J482" s="94"/>
      <c r="K482" s="108"/>
    </row>
    <row r="483" s="101" customFormat="true" ht="10.5" hidden="true" customHeight="true" outlineLevel="0" collapsed="false">
      <c r="A483" s="102" t="s">
        <v>312</v>
      </c>
      <c r="B483" s="93" t="n">
        <v>43929</v>
      </c>
      <c r="C483" s="94" t="s">
        <v>876</v>
      </c>
      <c r="D483" s="95" t="s">
        <v>322</v>
      </c>
      <c r="E483" s="113" t="n">
        <v>34800</v>
      </c>
      <c r="F483" s="96"/>
      <c r="G483" s="98" t="s">
        <v>877</v>
      </c>
      <c r="H483" s="99"/>
      <c r="I483" s="129"/>
      <c r="J483" s="94"/>
      <c r="K483" s="94"/>
    </row>
    <row r="484" s="101" customFormat="true" ht="10.5" hidden="false" customHeight="true" outlineLevel="0" collapsed="false">
      <c r="A484" s="92" t="s">
        <v>312</v>
      </c>
      <c r="B484" s="93" t="n">
        <v>43929</v>
      </c>
      <c r="C484" s="94" t="s">
        <v>420</v>
      </c>
      <c r="D484" s="95" t="s">
        <v>314</v>
      </c>
      <c r="E484" s="106"/>
      <c r="F484" s="97" t="n">
        <v>600</v>
      </c>
      <c r="G484" s="98" t="s">
        <v>878</v>
      </c>
      <c r="H484" s="99"/>
      <c r="I484" s="123"/>
      <c r="J484" s="94"/>
      <c r="K484" s="94"/>
    </row>
    <row r="485" s="101" customFormat="true" ht="10.5" hidden="false" customHeight="true" outlineLevel="0" collapsed="false">
      <c r="A485" s="92" t="s">
        <v>312</v>
      </c>
      <c r="B485" s="93" t="n">
        <v>43929</v>
      </c>
      <c r="C485" s="94" t="s">
        <v>699</v>
      </c>
      <c r="D485" s="95" t="s">
        <v>314</v>
      </c>
      <c r="E485" s="106"/>
      <c r="F485" s="97" t="n">
        <v>6500</v>
      </c>
      <c r="G485" s="98" t="s">
        <v>879</v>
      </c>
      <c r="H485" s="99"/>
      <c r="I485" s="123"/>
      <c r="J485" s="94"/>
      <c r="K485" s="94"/>
    </row>
    <row r="486" s="101" customFormat="true" ht="10.5" hidden="true" customHeight="true" outlineLevel="0" collapsed="false">
      <c r="A486" s="102" t="s">
        <v>312</v>
      </c>
      <c r="B486" s="93" t="n">
        <v>43930</v>
      </c>
      <c r="C486" s="94" t="s">
        <v>321</v>
      </c>
      <c r="D486" s="95" t="s">
        <v>322</v>
      </c>
      <c r="E486" s="97" t="n">
        <v>25</v>
      </c>
      <c r="F486" s="96"/>
      <c r="G486" s="100" t="s">
        <v>880</v>
      </c>
      <c r="H486" s="107"/>
      <c r="I486" s="123"/>
      <c r="J486" s="94"/>
      <c r="K486" s="108"/>
    </row>
    <row r="487" s="101" customFormat="true" ht="10.5" hidden="true" customHeight="true" outlineLevel="0" collapsed="false">
      <c r="A487" s="102" t="s">
        <v>312</v>
      </c>
      <c r="B487" s="93" t="n">
        <v>43930</v>
      </c>
      <c r="C487" s="94" t="s">
        <v>881</v>
      </c>
      <c r="D487" s="95" t="s">
        <v>322</v>
      </c>
      <c r="E487" s="113" t="n">
        <v>5534.59</v>
      </c>
      <c r="F487" s="106"/>
      <c r="G487" s="98" t="s">
        <v>882</v>
      </c>
      <c r="H487" s="99"/>
      <c r="I487" s="129"/>
      <c r="J487" s="94"/>
      <c r="K487" s="94"/>
    </row>
    <row r="488" s="101" customFormat="true" ht="10.5" hidden="false" customHeight="true" outlineLevel="0" collapsed="false">
      <c r="A488" s="92" t="s">
        <v>312</v>
      </c>
      <c r="B488" s="93" t="n">
        <v>43930</v>
      </c>
      <c r="C488" s="94" t="s">
        <v>883</v>
      </c>
      <c r="D488" s="95" t="s">
        <v>314</v>
      </c>
      <c r="E488" s="96"/>
      <c r="F488" s="97" t="n">
        <v>1600</v>
      </c>
      <c r="G488" s="98" t="s">
        <v>884</v>
      </c>
      <c r="H488" s="99"/>
      <c r="I488" s="123"/>
      <c r="J488" s="94"/>
      <c r="K488" s="94"/>
    </row>
    <row r="489" s="101" customFormat="true" ht="10.5" hidden="false" customHeight="true" outlineLevel="0" collapsed="false">
      <c r="A489" s="92" t="s">
        <v>312</v>
      </c>
      <c r="B489" s="93" t="n">
        <v>43930</v>
      </c>
      <c r="C489" s="94" t="s">
        <v>505</v>
      </c>
      <c r="D489" s="95" t="s">
        <v>314</v>
      </c>
      <c r="E489" s="96"/>
      <c r="F489" s="97" t="n">
        <v>4000</v>
      </c>
      <c r="G489" s="98" t="s">
        <v>885</v>
      </c>
      <c r="H489" s="99"/>
      <c r="I489" s="123"/>
      <c r="J489" s="94"/>
      <c r="K489" s="94"/>
    </row>
    <row r="490" s="101" customFormat="true" ht="10.5" hidden="false" customHeight="true" outlineLevel="0" collapsed="false">
      <c r="A490" s="92" t="s">
        <v>312</v>
      </c>
      <c r="B490" s="93" t="n">
        <v>43931</v>
      </c>
      <c r="C490" s="94" t="s">
        <v>429</v>
      </c>
      <c r="D490" s="95" t="s">
        <v>314</v>
      </c>
      <c r="E490" s="96"/>
      <c r="F490" s="97" t="n">
        <v>19200</v>
      </c>
      <c r="G490" s="98" t="s">
        <v>886</v>
      </c>
      <c r="H490" s="99"/>
      <c r="I490" s="123"/>
      <c r="J490" s="94"/>
      <c r="K490" s="94"/>
    </row>
    <row r="491" s="101" customFormat="true" ht="10.5" hidden="true" customHeight="true" outlineLevel="0" collapsed="false">
      <c r="A491" s="92" t="s">
        <v>312</v>
      </c>
      <c r="B491" s="93" t="n">
        <v>43931</v>
      </c>
      <c r="C491" s="94" t="s">
        <v>623</v>
      </c>
      <c r="D491" s="95" t="s">
        <v>314</v>
      </c>
      <c r="E491" s="96"/>
      <c r="F491" s="148" t="n">
        <v>30000</v>
      </c>
      <c r="G491" s="98" t="s">
        <v>716</v>
      </c>
      <c r="H491" s="99"/>
      <c r="I491" s="123"/>
      <c r="J491" s="94"/>
      <c r="K491" s="94"/>
    </row>
    <row r="492" s="101" customFormat="true" ht="10.5" hidden="true" customHeight="true" outlineLevel="0" collapsed="false">
      <c r="A492" s="102" t="s">
        <v>312</v>
      </c>
      <c r="B492" s="93" t="n">
        <v>43934</v>
      </c>
      <c r="C492" s="94" t="s">
        <v>340</v>
      </c>
      <c r="D492" s="95" t="s">
        <v>322</v>
      </c>
      <c r="E492" s="97" t="n">
        <v>45</v>
      </c>
      <c r="F492" s="106"/>
      <c r="G492" s="100" t="s">
        <v>610</v>
      </c>
      <c r="H492" s="107"/>
      <c r="I492" s="123"/>
      <c r="J492" s="94"/>
      <c r="K492" s="147"/>
    </row>
    <row r="493" s="101" customFormat="true" ht="10.5" hidden="true" customHeight="true" outlineLevel="0" collapsed="false">
      <c r="A493" s="102" t="s">
        <v>312</v>
      </c>
      <c r="B493" s="93" t="n">
        <v>43934</v>
      </c>
      <c r="C493" s="94" t="s">
        <v>321</v>
      </c>
      <c r="D493" s="95" t="s">
        <v>322</v>
      </c>
      <c r="E493" s="97" t="n">
        <v>75</v>
      </c>
      <c r="F493" s="106"/>
      <c r="G493" s="100" t="s">
        <v>887</v>
      </c>
      <c r="H493" s="107"/>
      <c r="I493" s="123"/>
      <c r="J493" s="94"/>
      <c r="K493" s="108"/>
    </row>
    <row r="494" s="101" customFormat="true" ht="10.5" hidden="true" customHeight="true" outlineLevel="0" collapsed="false">
      <c r="A494" s="102" t="s">
        <v>312</v>
      </c>
      <c r="B494" s="93" t="n">
        <v>43934</v>
      </c>
      <c r="C494" s="94" t="s">
        <v>418</v>
      </c>
      <c r="D494" s="95" t="s">
        <v>322</v>
      </c>
      <c r="E494" s="126" t="n">
        <v>6740.08</v>
      </c>
      <c r="F494" s="106"/>
      <c r="G494" s="98" t="s">
        <v>888</v>
      </c>
      <c r="H494" s="99"/>
      <c r="I494" s="127"/>
      <c r="J494" s="94"/>
      <c r="K494" s="94"/>
    </row>
    <row r="495" s="101" customFormat="true" ht="10.5" hidden="true" customHeight="true" outlineLevel="0" collapsed="false">
      <c r="A495" s="102" t="s">
        <v>312</v>
      </c>
      <c r="B495" s="93" t="n">
        <v>43934</v>
      </c>
      <c r="C495" s="94" t="s">
        <v>706</v>
      </c>
      <c r="D495" s="95" t="s">
        <v>322</v>
      </c>
      <c r="E495" s="131" t="n">
        <v>40600</v>
      </c>
      <c r="F495" s="106"/>
      <c r="G495" s="98" t="s">
        <v>889</v>
      </c>
      <c r="H495" s="99"/>
      <c r="I495" s="132"/>
      <c r="J495" s="94"/>
      <c r="K495" s="94"/>
    </row>
    <row r="496" s="101" customFormat="true" ht="10.5" hidden="true" customHeight="true" outlineLevel="0" collapsed="false">
      <c r="A496" s="102" t="s">
        <v>312</v>
      </c>
      <c r="B496" s="93" t="n">
        <v>43934</v>
      </c>
      <c r="C496" s="94" t="s">
        <v>332</v>
      </c>
      <c r="D496" s="95" t="s">
        <v>322</v>
      </c>
      <c r="E496" s="113" t="n">
        <v>75000</v>
      </c>
      <c r="F496" s="106"/>
      <c r="G496" s="98" t="s">
        <v>890</v>
      </c>
      <c r="H496" s="99"/>
      <c r="I496" s="129"/>
      <c r="J496" s="94"/>
      <c r="K496" s="94"/>
    </row>
    <row r="497" s="101" customFormat="true" ht="10.5" hidden="false" customHeight="true" outlineLevel="0" collapsed="false">
      <c r="A497" s="92" t="s">
        <v>312</v>
      </c>
      <c r="B497" s="93" t="n">
        <v>43934</v>
      </c>
      <c r="C497" s="94" t="s">
        <v>384</v>
      </c>
      <c r="D497" s="95" t="s">
        <v>314</v>
      </c>
      <c r="E497" s="96"/>
      <c r="F497" s="97" t="n">
        <v>6000</v>
      </c>
      <c r="G497" s="98" t="s">
        <v>891</v>
      </c>
      <c r="H497" s="99"/>
      <c r="I497" s="123"/>
      <c r="J497" s="94"/>
      <c r="K497" s="94"/>
    </row>
    <row r="498" s="101" customFormat="true" ht="10.5" hidden="false" customHeight="true" outlineLevel="0" collapsed="false">
      <c r="A498" s="92" t="s">
        <v>312</v>
      </c>
      <c r="B498" s="93" t="n">
        <v>43934</v>
      </c>
      <c r="C498" s="94" t="s">
        <v>892</v>
      </c>
      <c r="D498" s="95" t="s">
        <v>314</v>
      </c>
      <c r="E498" s="96"/>
      <c r="F498" s="97" t="n">
        <v>11000</v>
      </c>
      <c r="G498" s="98" t="s">
        <v>893</v>
      </c>
      <c r="H498" s="99"/>
      <c r="I498" s="123"/>
      <c r="J498" s="94"/>
      <c r="K498" s="94"/>
    </row>
    <row r="499" s="101" customFormat="true" ht="10.5" hidden="true" customHeight="true" outlineLevel="0" collapsed="false">
      <c r="A499" s="92" t="s">
        <v>312</v>
      </c>
      <c r="B499" s="93" t="n">
        <v>43934</v>
      </c>
      <c r="C499" s="94" t="s">
        <v>623</v>
      </c>
      <c r="D499" s="95" t="s">
        <v>314</v>
      </c>
      <c r="E499" s="96"/>
      <c r="F499" s="148" t="n">
        <v>65000</v>
      </c>
      <c r="G499" s="98" t="s">
        <v>624</v>
      </c>
      <c r="H499" s="99"/>
      <c r="I499" s="123"/>
      <c r="J499" s="94"/>
      <c r="K499" s="94"/>
    </row>
    <row r="500" s="101" customFormat="true" ht="10.5" hidden="true" customHeight="true" outlineLevel="0" collapsed="false">
      <c r="A500" s="102" t="s">
        <v>312</v>
      </c>
      <c r="B500" s="93" t="n">
        <v>43935</v>
      </c>
      <c r="C500" s="94" t="s">
        <v>340</v>
      </c>
      <c r="D500" s="95" t="s">
        <v>322</v>
      </c>
      <c r="E500" s="97" t="n">
        <v>31</v>
      </c>
      <c r="F500" s="106"/>
      <c r="G500" s="100" t="s">
        <v>610</v>
      </c>
      <c r="H500" s="107"/>
      <c r="I500" s="123"/>
      <c r="J500" s="94"/>
      <c r="K500" s="147"/>
    </row>
    <row r="501" s="101" customFormat="true" ht="10.5" hidden="true" customHeight="true" outlineLevel="0" collapsed="false">
      <c r="A501" s="102" t="s">
        <v>312</v>
      </c>
      <c r="B501" s="93" t="n">
        <v>43935</v>
      </c>
      <c r="C501" s="94" t="s">
        <v>321</v>
      </c>
      <c r="D501" s="95" t="s">
        <v>322</v>
      </c>
      <c r="E501" s="97" t="n">
        <v>50</v>
      </c>
      <c r="F501" s="133"/>
      <c r="G501" s="100" t="s">
        <v>894</v>
      </c>
      <c r="H501" s="107"/>
      <c r="I501" s="123"/>
      <c r="J501" s="94"/>
      <c r="K501" s="108"/>
    </row>
    <row r="502" s="101" customFormat="true" ht="10.5" hidden="true" customHeight="true" outlineLevel="0" collapsed="false">
      <c r="A502" s="92" t="s">
        <v>312</v>
      </c>
      <c r="B502" s="93" t="n">
        <v>43935</v>
      </c>
      <c r="C502" s="94" t="s">
        <v>895</v>
      </c>
      <c r="D502" s="95" t="s">
        <v>322</v>
      </c>
      <c r="E502" s="139" t="n">
        <v>3330</v>
      </c>
      <c r="F502" s="96"/>
      <c r="G502" s="98" t="s">
        <v>896</v>
      </c>
      <c r="H502" s="99"/>
      <c r="I502" s="140"/>
      <c r="J502" s="94"/>
      <c r="K502" s="94"/>
    </row>
    <row r="503" s="101" customFormat="true" ht="10.5" hidden="true" customHeight="true" outlineLevel="0" collapsed="false">
      <c r="A503" s="102" t="s">
        <v>312</v>
      </c>
      <c r="B503" s="93" t="n">
        <v>43935</v>
      </c>
      <c r="C503" s="94" t="s">
        <v>342</v>
      </c>
      <c r="D503" s="95" t="s">
        <v>322</v>
      </c>
      <c r="E503" s="118" t="n">
        <v>41894.03</v>
      </c>
      <c r="F503" s="96"/>
      <c r="G503" s="98" t="s">
        <v>897</v>
      </c>
      <c r="H503" s="119"/>
      <c r="I503" s="130"/>
      <c r="J503" s="94"/>
      <c r="K503" s="94"/>
    </row>
    <row r="504" s="101" customFormat="true" ht="10.5" hidden="false" customHeight="true" outlineLevel="0" collapsed="false">
      <c r="A504" s="92" t="s">
        <v>312</v>
      </c>
      <c r="B504" s="93" t="n">
        <v>43935</v>
      </c>
      <c r="C504" s="94" t="s">
        <v>501</v>
      </c>
      <c r="D504" s="95" t="s">
        <v>314</v>
      </c>
      <c r="E504" s="106"/>
      <c r="F504" s="97" t="n">
        <v>800</v>
      </c>
      <c r="G504" s="98" t="s">
        <v>898</v>
      </c>
      <c r="H504" s="99"/>
      <c r="I504" s="123"/>
      <c r="J504" s="94"/>
      <c r="K504" s="94"/>
    </row>
    <row r="505" s="101" customFormat="true" ht="10.5" hidden="true" customHeight="true" outlineLevel="0" collapsed="false">
      <c r="A505" s="102" t="s">
        <v>312</v>
      </c>
      <c r="B505" s="93" t="n">
        <v>43935</v>
      </c>
      <c r="C505" s="94" t="s">
        <v>318</v>
      </c>
      <c r="D505" s="95" t="s">
        <v>319</v>
      </c>
      <c r="E505" s="103" t="n">
        <v>25.5</v>
      </c>
      <c r="F505" s="122" t="n">
        <v>1500</v>
      </c>
      <c r="G505" s="100" t="s">
        <v>899</v>
      </c>
      <c r="H505" s="99" t="n">
        <v>1500</v>
      </c>
      <c r="I505" s="123" t="n">
        <v>25.5</v>
      </c>
      <c r="J505" s="94"/>
      <c r="K505" s="105"/>
    </row>
    <row r="506" s="101" customFormat="true" ht="10.5" hidden="false" customHeight="true" outlineLevel="0" collapsed="false">
      <c r="A506" s="92" t="s">
        <v>312</v>
      </c>
      <c r="B506" s="93" t="n">
        <v>43935</v>
      </c>
      <c r="C506" s="94" t="s">
        <v>900</v>
      </c>
      <c r="D506" s="95" t="s">
        <v>314</v>
      </c>
      <c r="E506" s="96"/>
      <c r="F506" s="97" t="n">
        <v>3100</v>
      </c>
      <c r="G506" s="98" t="s">
        <v>901</v>
      </c>
      <c r="H506" s="99"/>
      <c r="I506" s="123"/>
      <c r="J506" s="94"/>
      <c r="K506" s="94"/>
    </row>
    <row r="507" s="101" customFormat="true" ht="10.5" hidden="false" customHeight="true" outlineLevel="0" collapsed="false">
      <c r="A507" s="92" t="s">
        <v>312</v>
      </c>
      <c r="B507" s="93" t="n">
        <v>43935</v>
      </c>
      <c r="C507" s="94" t="s">
        <v>711</v>
      </c>
      <c r="D507" s="95" t="s">
        <v>314</v>
      </c>
      <c r="E507" s="96"/>
      <c r="F507" s="97" t="n">
        <v>4500</v>
      </c>
      <c r="G507" s="98" t="s">
        <v>902</v>
      </c>
      <c r="H507" s="99"/>
      <c r="I507" s="123"/>
      <c r="J507" s="94"/>
      <c r="K507" s="94"/>
    </row>
    <row r="508" s="101" customFormat="true" ht="10.5" hidden="false" customHeight="true" outlineLevel="0" collapsed="false">
      <c r="A508" s="92" t="s">
        <v>312</v>
      </c>
      <c r="B508" s="93" t="n">
        <v>43935</v>
      </c>
      <c r="C508" s="94" t="s">
        <v>900</v>
      </c>
      <c r="D508" s="95" t="s">
        <v>314</v>
      </c>
      <c r="E508" s="96"/>
      <c r="F508" s="128" t="n">
        <v>5000</v>
      </c>
      <c r="G508" s="98" t="s">
        <v>903</v>
      </c>
      <c r="H508" s="99"/>
      <c r="I508" s="123"/>
      <c r="J508" s="94"/>
      <c r="K508" s="94"/>
    </row>
    <row r="509" s="101" customFormat="true" ht="10.5" hidden="false" customHeight="true" outlineLevel="0" collapsed="false">
      <c r="A509" s="92" t="s">
        <v>312</v>
      </c>
      <c r="B509" s="93" t="n">
        <v>43935</v>
      </c>
      <c r="C509" s="94" t="s">
        <v>386</v>
      </c>
      <c r="D509" s="95" t="s">
        <v>314</v>
      </c>
      <c r="E509" s="96"/>
      <c r="F509" s="97" t="n">
        <v>7900</v>
      </c>
      <c r="G509" s="98" t="s">
        <v>904</v>
      </c>
      <c r="H509" s="99"/>
      <c r="I509" s="123"/>
      <c r="J509" s="94"/>
      <c r="K509" s="94"/>
    </row>
    <row r="510" s="101" customFormat="true" ht="10.5" hidden="true" customHeight="true" outlineLevel="0" collapsed="false">
      <c r="A510" s="92" t="s">
        <v>312</v>
      </c>
      <c r="B510" s="93" t="n">
        <v>43935</v>
      </c>
      <c r="C510" s="94" t="s">
        <v>623</v>
      </c>
      <c r="D510" s="95" t="s">
        <v>314</v>
      </c>
      <c r="E510" s="96"/>
      <c r="F510" s="148" t="n">
        <v>31000</v>
      </c>
      <c r="G510" s="98" t="s">
        <v>716</v>
      </c>
      <c r="H510" s="99"/>
      <c r="I510" s="123"/>
      <c r="J510" s="94"/>
      <c r="K510" s="94"/>
    </row>
    <row r="511" s="101" customFormat="true" ht="10.5" hidden="true" customHeight="true" outlineLevel="0" collapsed="false">
      <c r="A511" s="102" t="s">
        <v>312</v>
      </c>
      <c r="B511" s="93" t="n">
        <v>43936</v>
      </c>
      <c r="C511" s="94" t="s">
        <v>321</v>
      </c>
      <c r="D511" s="95" t="s">
        <v>322</v>
      </c>
      <c r="E511" s="97" t="n">
        <v>25</v>
      </c>
      <c r="F511" s="106"/>
      <c r="G511" s="100" t="s">
        <v>905</v>
      </c>
      <c r="H511" s="107"/>
      <c r="I511" s="123"/>
      <c r="J511" s="94"/>
      <c r="K511" s="108"/>
    </row>
    <row r="512" s="101" customFormat="true" ht="10.5" hidden="true" customHeight="true" outlineLevel="0" collapsed="false">
      <c r="A512" s="102" t="s">
        <v>312</v>
      </c>
      <c r="B512" s="93" t="n">
        <v>43936</v>
      </c>
      <c r="C512" s="94" t="s">
        <v>397</v>
      </c>
      <c r="D512" s="95" t="s">
        <v>322</v>
      </c>
      <c r="E512" s="118" t="n">
        <v>12500</v>
      </c>
      <c r="F512" s="106"/>
      <c r="G512" s="98" t="s">
        <v>906</v>
      </c>
      <c r="H512" s="119"/>
      <c r="I512" s="130"/>
      <c r="J512" s="94"/>
      <c r="K512" s="94"/>
    </row>
    <row r="513" s="101" customFormat="true" ht="10.5" hidden="false" customHeight="true" outlineLevel="0" collapsed="false">
      <c r="A513" s="92" t="s">
        <v>312</v>
      </c>
      <c r="B513" s="93" t="n">
        <v>43936</v>
      </c>
      <c r="C513" s="94" t="s">
        <v>313</v>
      </c>
      <c r="D513" s="95" t="s">
        <v>314</v>
      </c>
      <c r="E513" s="96"/>
      <c r="F513" s="97" t="n">
        <v>1200</v>
      </c>
      <c r="G513" s="98" t="s">
        <v>907</v>
      </c>
      <c r="H513" s="99"/>
      <c r="I513" s="123"/>
      <c r="J513" s="94"/>
      <c r="K513" s="94"/>
    </row>
    <row r="514" s="101" customFormat="true" ht="10.5" hidden="true" customHeight="true" outlineLevel="0" collapsed="false">
      <c r="A514" s="102" t="s">
        <v>312</v>
      </c>
      <c r="B514" s="93" t="n">
        <v>43936</v>
      </c>
      <c r="C514" s="94" t="s">
        <v>318</v>
      </c>
      <c r="D514" s="95" t="s">
        <v>319</v>
      </c>
      <c r="E514" s="103" t="n">
        <v>25.5</v>
      </c>
      <c r="F514" s="104" t="n">
        <v>1500</v>
      </c>
      <c r="G514" s="100" t="s">
        <v>899</v>
      </c>
      <c r="H514" s="99" t="n">
        <v>1500</v>
      </c>
      <c r="I514" s="123" t="n">
        <v>25.5</v>
      </c>
      <c r="J514" s="94"/>
      <c r="K514" s="105"/>
    </row>
    <row r="515" s="101" customFormat="true" ht="10.5" hidden="false" customHeight="true" outlineLevel="0" collapsed="false">
      <c r="A515" s="92" t="s">
        <v>312</v>
      </c>
      <c r="B515" s="93" t="n">
        <v>43936</v>
      </c>
      <c r="C515" s="94" t="s">
        <v>372</v>
      </c>
      <c r="D515" s="95" t="s">
        <v>314</v>
      </c>
      <c r="E515" s="106"/>
      <c r="F515" s="97" t="n">
        <v>2000</v>
      </c>
      <c r="G515" s="98" t="s">
        <v>908</v>
      </c>
      <c r="H515" s="99"/>
      <c r="I515" s="123"/>
      <c r="J515" s="94"/>
      <c r="K515" s="94"/>
    </row>
    <row r="516" s="101" customFormat="true" ht="10.5" hidden="true" customHeight="true" outlineLevel="0" collapsed="false">
      <c r="A516" s="102" t="s">
        <v>312</v>
      </c>
      <c r="B516" s="93" t="n">
        <v>43937</v>
      </c>
      <c r="C516" s="94" t="s">
        <v>318</v>
      </c>
      <c r="D516" s="95" t="s">
        <v>319</v>
      </c>
      <c r="E516" s="103" t="n">
        <v>186.15</v>
      </c>
      <c r="F516" s="122" t="n">
        <v>10950</v>
      </c>
      <c r="G516" s="100" t="s">
        <v>909</v>
      </c>
      <c r="H516" s="99" t="n">
        <v>10950</v>
      </c>
      <c r="I516" s="123" t="n">
        <v>186.15</v>
      </c>
      <c r="J516" s="94"/>
      <c r="K516" s="105"/>
    </row>
    <row r="517" s="101" customFormat="true" ht="10.5" hidden="false" customHeight="true" outlineLevel="0" collapsed="false">
      <c r="A517" s="92" t="s">
        <v>312</v>
      </c>
      <c r="B517" s="93" t="n">
        <v>43938</v>
      </c>
      <c r="C517" s="94" t="s">
        <v>763</v>
      </c>
      <c r="D517" s="95" t="s">
        <v>314</v>
      </c>
      <c r="E517" s="106"/>
      <c r="F517" s="97" t="n">
        <v>3950</v>
      </c>
      <c r="G517" s="98" t="s">
        <v>910</v>
      </c>
      <c r="H517" s="99"/>
      <c r="I517" s="123"/>
      <c r="J517" s="94"/>
      <c r="K517" s="94"/>
    </row>
    <row r="518" s="101" customFormat="true" ht="10.5" hidden="false" customHeight="true" outlineLevel="0" collapsed="false">
      <c r="A518" s="92" t="s">
        <v>312</v>
      </c>
      <c r="B518" s="93" t="n">
        <v>43938</v>
      </c>
      <c r="C518" s="94" t="s">
        <v>432</v>
      </c>
      <c r="D518" s="95" t="s">
        <v>314</v>
      </c>
      <c r="E518" s="106"/>
      <c r="F518" s="97" t="n">
        <v>4000</v>
      </c>
      <c r="G518" s="98" t="s">
        <v>911</v>
      </c>
      <c r="H518" s="99"/>
      <c r="I518" s="123"/>
      <c r="J518" s="94"/>
      <c r="K518" s="94"/>
    </row>
    <row r="519" s="101" customFormat="true" ht="10.5" hidden="false" customHeight="true" outlineLevel="0" collapsed="false">
      <c r="A519" s="92" t="s">
        <v>312</v>
      </c>
      <c r="B519" s="93" t="n">
        <v>43938</v>
      </c>
      <c r="C519" s="94" t="s">
        <v>432</v>
      </c>
      <c r="D519" s="95" t="s">
        <v>314</v>
      </c>
      <c r="E519" s="106"/>
      <c r="F519" s="128" t="n">
        <v>4700</v>
      </c>
      <c r="G519" s="98" t="s">
        <v>912</v>
      </c>
      <c r="H519" s="99"/>
      <c r="I519" s="123"/>
      <c r="J519" s="94"/>
      <c r="K519" s="94"/>
    </row>
    <row r="520" s="101" customFormat="true" ht="10.5" hidden="false" customHeight="true" outlineLevel="0" collapsed="false">
      <c r="A520" s="92" t="s">
        <v>312</v>
      </c>
      <c r="B520" s="93" t="n">
        <v>43938</v>
      </c>
      <c r="C520" s="94" t="s">
        <v>432</v>
      </c>
      <c r="D520" s="95" t="s">
        <v>314</v>
      </c>
      <c r="E520" s="106"/>
      <c r="F520" s="97" t="n">
        <v>5500</v>
      </c>
      <c r="G520" s="98" t="s">
        <v>913</v>
      </c>
      <c r="H520" s="99"/>
      <c r="I520" s="123"/>
      <c r="J520" s="94"/>
      <c r="K520" s="94"/>
    </row>
    <row r="521" s="101" customFormat="true" ht="10.5" hidden="true" customHeight="true" outlineLevel="0" collapsed="false">
      <c r="A521" s="102" t="s">
        <v>312</v>
      </c>
      <c r="B521" s="93" t="n">
        <v>43938</v>
      </c>
      <c r="C521" s="94" t="s">
        <v>318</v>
      </c>
      <c r="D521" s="95" t="s">
        <v>319</v>
      </c>
      <c r="E521" s="103" t="n">
        <v>135.15</v>
      </c>
      <c r="F521" s="104" t="n">
        <v>7950</v>
      </c>
      <c r="G521" s="100" t="s">
        <v>914</v>
      </c>
      <c r="H521" s="99" t="n">
        <v>7950</v>
      </c>
      <c r="I521" s="123" t="n">
        <v>135.15</v>
      </c>
      <c r="J521" s="94"/>
      <c r="K521" s="105"/>
    </row>
    <row r="522" s="101" customFormat="true" ht="10.5" hidden="true" customHeight="true" outlineLevel="0" collapsed="false">
      <c r="A522" s="102" t="s">
        <v>312</v>
      </c>
      <c r="B522" s="93" t="n">
        <v>43941</v>
      </c>
      <c r="C522" s="94" t="s">
        <v>321</v>
      </c>
      <c r="D522" s="95" t="s">
        <v>322</v>
      </c>
      <c r="E522" s="97" t="n">
        <v>75</v>
      </c>
      <c r="F522" s="96"/>
      <c r="G522" s="100" t="s">
        <v>915</v>
      </c>
      <c r="H522" s="107"/>
      <c r="I522" s="123"/>
      <c r="J522" s="94"/>
      <c r="K522" s="108"/>
    </row>
    <row r="523" s="101" customFormat="true" ht="10.5" hidden="true" customHeight="true" outlineLevel="0" collapsed="false">
      <c r="A523" s="102" t="s">
        <v>312</v>
      </c>
      <c r="B523" s="93" t="n">
        <v>43941</v>
      </c>
      <c r="C523" s="94" t="s">
        <v>340</v>
      </c>
      <c r="D523" s="95" t="s">
        <v>322</v>
      </c>
      <c r="E523" s="97" t="n">
        <v>82</v>
      </c>
      <c r="F523" s="125"/>
      <c r="G523" s="100" t="s">
        <v>610</v>
      </c>
      <c r="H523" s="107"/>
      <c r="I523" s="123"/>
      <c r="J523" s="94"/>
      <c r="K523" s="147"/>
    </row>
    <row r="524" s="101" customFormat="true" ht="10.5" hidden="true" customHeight="true" outlineLevel="0" collapsed="false">
      <c r="A524" s="102" t="s">
        <v>312</v>
      </c>
      <c r="B524" s="93" t="n">
        <v>43941</v>
      </c>
      <c r="C524" s="94" t="s">
        <v>342</v>
      </c>
      <c r="D524" s="95" t="s">
        <v>322</v>
      </c>
      <c r="E524" s="118" t="n">
        <v>10750.04</v>
      </c>
      <c r="F524" s="106"/>
      <c r="G524" s="98" t="s">
        <v>916</v>
      </c>
      <c r="H524" s="119"/>
      <c r="I524" s="130"/>
      <c r="J524" s="94"/>
      <c r="K524" s="94"/>
    </row>
    <row r="525" s="101" customFormat="true" ht="10.5" hidden="true" customHeight="true" outlineLevel="0" collapsed="false">
      <c r="A525" s="102" t="s">
        <v>312</v>
      </c>
      <c r="B525" s="93" t="n">
        <v>43941</v>
      </c>
      <c r="C525" s="94" t="s">
        <v>412</v>
      </c>
      <c r="D525" s="95" t="s">
        <v>322</v>
      </c>
      <c r="E525" s="118" t="n">
        <v>19754</v>
      </c>
      <c r="F525" s="125"/>
      <c r="G525" s="98" t="s">
        <v>917</v>
      </c>
      <c r="H525" s="119"/>
      <c r="I525" s="130"/>
      <c r="J525" s="94"/>
      <c r="K525" s="94"/>
    </row>
    <row r="526" s="101" customFormat="true" ht="10.5" hidden="true" customHeight="true" outlineLevel="0" collapsed="false">
      <c r="A526" s="102" t="s">
        <v>312</v>
      </c>
      <c r="B526" s="93" t="n">
        <v>43941</v>
      </c>
      <c r="C526" s="94" t="s">
        <v>332</v>
      </c>
      <c r="D526" s="95" t="s">
        <v>322</v>
      </c>
      <c r="E526" s="113" t="n">
        <v>110491.4</v>
      </c>
      <c r="F526" s="106"/>
      <c r="G526" s="98" t="s">
        <v>918</v>
      </c>
      <c r="H526" s="99"/>
      <c r="I526" s="129"/>
      <c r="J526" s="94"/>
      <c r="K526" s="94"/>
    </row>
    <row r="527" s="101" customFormat="true" ht="10.5" hidden="false" customHeight="true" outlineLevel="0" collapsed="false">
      <c r="A527" s="92" t="s">
        <v>312</v>
      </c>
      <c r="B527" s="93" t="n">
        <v>43941</v>
      </c>
      <c r="C527" s="94" t="s">
        <v>432</v>
      </c>
      <c r="D527" s="95" t="s">
        <v>314</v>
      </c>
      <c r="E527" s="96"/>
      <c r="F527" s="97" t="n">
        <v>1700</v>
      </c>
      <c r="G527" s="98" t="s">
        <v>919</v>
      </c>
      <c r="H527" s="99"/>
      <c r="I527" s="123"/>
      <c r="J527" s="94"/>
      <c r="K527" s="94"/>
    </row>
    <row r="528" s="101" customFormat="true" ht="10.5" hidden="false" customHeight="true" outlineLevel="0" collapsed="false">
      <c r="A528" s="92" t="s">
        <v>312</v>
      </c>
      <c r="B528" s="93" t="n">
        <v>43941</v>
      </c>
      <c r="C528" s="94" t="s">
        <v>432</v>
      </c>
      <c r="D528" s="95" t="s">
        <v>314</v>
      </c>
      <c r="E528" s="96"/>
      <c r="F528" s="128" t="n">
        <v>1900</v>
      </c>
      <c r="G528" s="98" t="s">
        <v>920</v>
      </c>
      <c r="H528" s="99"/>
      <c r="I528" s="123"/>
      <c r="J528" s="94"/>
      <c r="K528" s="94"/>
    </row>
    <row r="529" s="101" customFormat="true" ht="10.5" hidden="true" customHeight="true" outlineLevel="0" collapsed="false">
      <c r="A529" s="102" t="s">
        <v>312</v>
      </c>
      <c r="B529" s="93" t="n">
        <v>43941</v>
      </c>
      <c r="C529" s="94" t="s">
        <v>318</v>
      </c>
      <c r="D529" s="95" t="s">
        <v>319</v>
      </c>
      <c r="E529" s="103" t="n">
        <v>34</v>
      </c>
      <c r="F529" s="104" t="n">
        <v>2000</v>
      </c>
      <c r="G529" s="100" t="s">
        <v>427</v>
      </c>
      <c r="H529" s="99" t="n">
        <v>2000</v>
      </c>
      <c r="I529" s="123" t="n">
        <v>34</v>
      </c>
      <c r="J529" s="94"/>
      <c r="K529" s="105"/>
    </row>
    <row r="530" s="101" customFormat="true" ht="10.5" hidden="false" customHeight="true" outlineLevel="0" collapsed="false">
      <c r="A530" s="92" t="s">
        <v>312</v>
      </c>
      <c r="B530" s="93" t="n">
        <v>43941</v>
      </c>
      <c r="C530" s="94" t="s">
        <v>763</v>
      </c>
      <c r="D530" s="95" t="s">
        <v>314</v>
      </c>
      <c r="E530" s="96"/>
      <c r="F530" s="128" t="n">
        <v>4400</v>
      </c>
      <c r="G530" s="98" t="s">
        <v>921</v>
      </c>
      <c r="H530" s="99"/>
      <c r="I530" s="123"/>
      <c r="J530" s="94"/>
      <c r="K530" s="94"/>
    </row>
    <row r="531" s="101" customFormat="true" ht="10.5" hidden="false" customHeight="true" outlineLevel="0" collapsed="false">
      <c r="A531" s="92" t="s">
        <v>312</v>
      </c>
      <c r="B531" s="93" t="n">
        <v>43941</v>
      </c>
      <c r="C531" s="94" t="s">
        <v>405</v>
      </c>
      <c r="D531" s="95" t="s">
        <v>314</v>
      </c>
      <c r="E531" s="96"/>
      <c r="F531" s="97" t="n">
        <v>5900</v>
      </c>
      <c r="G531" s="98" t="s">
        <v>922</v>
      </c>
      <c r="H531" s="99"/>
      <c r="I531" s="123"/>
      <c r="J531" s="94"/>
      <c r="K531" s="94"/>
    </row>
    <row r="532" s="101" customFormat="true" ht="10.5" hidden="false" customHeight="true" outlineLevel="0" collapsed="false">
      <c r="A532" s="92" t="s">
        <v>312</v>
      </c>
      <c r="B532" s="93" t="n">
        <v>43941</v>
      </c>
      <c r="C532" s="94" t="s">
        <v>561</v>
      </c>
      <c r="D532" s="95" t="s">
        <v>314</v>
      </c>
      <c r="E532" s="106"/>
      <c r="F532" s="97" t="n">
        <v>6700</v>
      </c>
      <c r="G532" s="98" t="s">
        <v>923</v>
      </c>
      <c r="H532" s="99"/>
      <c r="I532" s="123"/>
      <c r="J532" s="94"/>
      <c r="K532" s="94"/>
    </row>
    <row r="533" s="101" customFormat="true" ht="10.5" hidden="false" customHeight="true" outlineLevel="0" collapsed="false">
      <c r="A533" s="92" t="s">
        <v>312</v>
      </c>
      <c r="B533" s="93" t="n">
        <v>43941</v>
      </c>
      <c r="C533" s="94" t="s">
        <v>924</v>
      </c>
      <c r="D533" s="95" t="s">
        <v>314</v>
      </c>
      <c r="E533" s="106"/>
      <c r="F533" s="97" t="n">
        <v>11200</v>
      </c>
      <c r="G533" s="98" t="s">
        <v>925</v>
      </c>
      <c r="H533" s="99"/>
      <c r="I533" s="123"/>
      <c r="J533" s="94"/>
      <c r="K533" s="94"/>
    </row>
    <row r="534" s="101" customFormat="true" ht="10.5" hidden="false" customHeight="true" outlineLevel="0" collapsed="false">
      <c r="A534" s="92" t="s">
        <v>312</v>
      </c>
      <c r="B534" s="93" t="n">
        <v>43941</v>
      </c>
      <c r="C534" s="94" t="s">
        <v>926</v>
      </c>
      <c r="D534" s="95" t="s">
        <v>314</v>
      </c>
      <c r="E534" s="106"/>
      <c r="F534" s="97" t="n">
        <v>28400</v>
      </c>
      <c r="G534" s="98" t="s">
        <v>927</v>
      </c>
      <c r="H534" s="99"/>
      <c r="I534" s="123"/>
      <c r="J534" s="94"/>
      <c r="K534" s="94"/>
    </row>
    <row r="535" s="101" customFormat="true" ht="10.5" hidden="true" customHeight="true" outlineLevel="0" collapsed="false">
      <c r="A535" s="92" t="s">
        <v>312</v>
      </c>
      <c r="B535" s="93" t="n">
        <v>43941</v>
      </c>
      <c r="C535" s="94" t="s">
        <v>623</v>
      </c>
      <c r="D535" s="95" t="s">
        <v>314</v>
      </c>
      <c r="E535" s="106"/>
      <c r="F535" s="115" t="n">
        <v>82000</v>
      </c>
      <c r="G535" s="98" t="s">
        <v>624</v>
      </c>
      <c r="H535" s="99"/>
      <c r="I535" s="123"/>
      <c r="J535" s="94"/>
      <c r="K535" s="94"/>
    </row>
    <row r="536" s="101" customFormat="true" ht="10.5" hidden="false" customHeight="true" outlineLevel="0" collapsed="false">
      <c r="A536" s="92" t="s">
        <v>312</v>
      </c>
      <c r="B536" s="93" t="n">
        <v>43942</v>
      </c>
      <c r="C536" s="94" t="s">
        <v>892</v>
      </c>
      <c r="D536" s="95" t="s">
        <v>314</v>
      </c>
      <c r="E536" s="106"/>
      <c r="F536" s="97" t="n">
        <v>2700</v>
      </c>
      <c r="G536" s="98" t="s">
        <v>928</v>
      </c>
      <c r="H536" s="99"/>
      <c r="I536" s="123"/>
      <c r="J536" s="94"/>
      <c r="K536" s="94"/>
    </row>
    <row r="537" s="101" customFormat="true" ht="10.5" hidden="false" customHeight="true" outlineLevel="0" collapsed="false">
      <c r="A537" s="92" t="s">
        <v>312</v>
      </c>
      <c r="B537" s="93" t="n">
        <v>43942</v>
      </c>
      <c r="C537" s="94" t="s">
        <v>498</v>
      </c>
      <c r="D537" s="95" t="s">
        <v>314</v>
      </c>
      <c r="E537" s="106"/>
      <c r="F537" s="128" t="n">
        <v>4500</v>
      </c>
      <c r="G537" s="98" t="s">
        <v>929</v>
      </c>
      <c r="H537" s="99"/>
      <c r="I537" s="123"/>
      <c r="J537" s="94"/>
      <c r="K537" s="94"/>
    </row>
    <row r="538" s="101" customFormat="true" ht="10.5" hidden="false" customHeight="true" outlineLevel="0" collapsed="false">
      <c r="A538" s="92" t="s">
        <v>312</v>
      </c>
      <c r="B538" s="93" t="n">
        <v>43942</v>
      </c>
      <c r="C538" s="94" t="s">
        <v>316</v>
      </c>
      <c r="D538" s="95" t="s">
        <v>314</v>
      </c>
      <c r="E538" s="106"/>
      <c r="F538" s="97" t="n">
        <v>5500</v>
      </c>
      <c r="G538" s="98" t="s">
        <v>930</v>
      </c>
      <c r="H538" s="99"/>
      <c r="I538" s="123"/>
      <c r="J538" s="94"/>
      <c r="K538" s="94"/>
    </row>
    <row r="539" s="101" customFormat="true" ht="10.5" hidden="false" customHeight="true" outlineLevel="0" collapsed="false">
      <c r="A539" s="92" t="s">
        <v>312</v>
      </c>
      <c r="B539" s="93" t="n">
        <v>43942</v>
      </c>
      <c r="C539" s="94" t="s">
        <v>498</v>
      </c>
      <c r="D539" s="95" t="s">
        <v>314</v>
      </c>
      <c r="E539" s="106"/>
      <c r="F539" s="97" t="n">
        <v>5500</v>
      </c>
      <c r="G539" s="98" t="s">
        <v>931</v>
      </c>
      <c r="H539" s="99"/>
      <c r="I539" s="123"/>
      <c r="J539" s="94"/>
      <c r="K539" s="94"/>
    </row>
    <row r="540" s="101" customFormat="true" ht="10.5" hidden="false" customHeight="true" outlineLevel="0" collapsed="false">
      <c r="A540" s="92" t="s">
        <v>312</v>
      </c>
      <c r="B540" s="93" t="n">
        <v>43942</v>
      </c>
      <c r="C540" s="94" t="s">
        <v>932</v>
      </c>
      <c r="D540" s="95" t="s">
        <v>314</v>
      </c>
      <c r="E540" s="106"/>
      <c r="F540" s="97" t="n">
        <v>5500</v>
      </c>
      <c r="G540" s="98" t="s">
        <v>933</v>
      </c>
      <c r="H540" s="99"/>
      <c r="I540" s="123"/>
      <c r="J540" s="94"/>
      <c r="K540" s="94"/>
    </row>
    <row r="541" s="101" customFormat="true" ht="10.5" hidden="true" customHeight="true" outlineLevel="0" collapsed="false">
      <c r="A541" s="102" t="s">
        <v>312</v>
      </c>
      <c r="B541" s="93" t="n">
        <v>43942</v>
      </c>
      <c r="C541" s="94" t="s">
        <v>318</v>
      </c>
      <c r="D541" s="95" t="s">
        <v>319</v>
      </c>
      <c r="E541" s="103" t="n">
        <v>101.15</v>
      </c>
      <c r="F541" s="122" t="n">
        <v>5950</v>
      </c>
      <c r="G541" s="100" t="s">
        <v>934</v>
      </c>
      <c r="H541" s="99" t="n">
        <v>5950</v>
      </c>
      <c r="I541" s="123" t="n">
        <v>101.15</v>
      </c>
      <c r="J541" s="94"/>
      <c r="K541" s="105"/>
    </row>
    <row r="542" s="101" customFormat="true" ht="10.5" hidden="false" customHeight="true" outlineLevel="0" collapsed="false">
      <c r="A542" s="92" t="s">
        <v>312</v>
      </c>
      <c r="B542" s="93" t="n">
        <v>43942</v>
      </c>
      <c r="C542" s="94" t="s">
        <v>935</v>
      </c>
      <c r="D542" s="95" t="s">
        <v>314</v>
      </c>
      <c r="E542" s="106"/>
      <c r="F542" s="97" t="n">
        <v>13800</v>
      </c>
      <c r="G542" s="98" t="s">
        <v>936</v>
      </c>
      <c r="H542" s="99"/>
      <c r="I542" s="123"/>
      <c r="J542" s="94"/>
      <c r="K542" s="94"/>
    </row>
    <row r="543" s="101" customFormat="true" ht="10.5" hidden="false" customHeight="true" outlineLevel="0" collapsed="false">
      <c r="A543" s="92" t="s">
        <v>312</v>
      </c>
      <c r="B543" s="93" t="n">
        <v>43942</v>
      </c>
      <c r="C543" s="94" t="s">
        <v>626</v>
      </c>
      <c r="D543" s="95" t="s">
        <v>314</v>
      </c>
      <c r="E543" s="106"/>
      <c r="F543" s="97" t="n">
        <v>28200</v>
      </c>
      <c r="G543" s="98" t="s">
        <v>937</v>
      </c>
      <c r="H543" s="99"/>
      <c r="I543" s="123"/>
      <c r="J543" s="94"/>
      <c r="K543" s="94"/>
    </row>
    <row r="544" s="101" customFormat="true" ht="10.5" hidden="true" customHeight="true" outlineLevel="0" collapsed="false">
      <c r="A544" s="102" t="s">
        <v>312</v>
      </c>
      <c r="B544" s="93" t="n">
        <v>43943</v>
      </c>
      <c r="C544" s="94" t="s">
        <v>321</v>
      </c>
      <c r="D544" s="95" t="s">
        <v>322</v>
      </c>
      <c r="E544" s="97" t="n">
        <v>75</v>
      </c>
      <c r="F544" s="96"/>
      <c r="G544" s="100" t="s">
        <v>938</v>
      </c>
      <c r="H544" s="107"/>
      <c r="I544" s="123"/>
      <c r="J544" s="94"/>
      <c r="K544" s="108"/>
    </row>
    <row r="545" s="101" customFormat="true" ht="10.5" hidden="true" customHeight="true" outlineLevel="0" collapsed="false">
      <c r="A545" s="102" t="s">
        <v>312</v>
      </c>
      <c r="B545" s="93" t="n">
        <v>43943</v>
      </c>
      <c r="C545" s="94" t="s">
        <v>340</v>
      </c>
      <c r="D545" s="95" t="s">
        <v>322</v>
      </c>
      <c r="E545" s="97" t="n">
        <v>250</v>
      </c>
      <c r="F545" s="133"/>
      <c r="G545" s="98" t="s">
        <v>341</v>
      </c>
      <c r="H545" s="107"/>
      <c r="I545" s="123"/>
      <c r="J545" s="94"/>
      <c r="K545" s="117"/>
    </row>
    <row r="546" s="101" customFormat="true" ht="10.5" hidden="true" customHeight="true" outlineLevel="0" collapsed="false">
      <c r="A546" s="102" t="s">
        <v>312</v>
      </c>
      <c r="B546" s="93" t="n">
        <v>43943</v>
      </c>
      <c r="C546" s="94" t="s">
        <v>328</v>
      </c>
      <c r="D546" s="95" t="s">
        <v>322</v>
      </c>
      <c r="E546" s="109" t="n">
        <v>8920.98</v>
      </c>
      <c r="F546" s="96"/>
      <c r="G546" s="98" t="s">
        <v>939</v>
      </c>
      <c r="H546" s="99"/>
      <c r="I546" s="145"/>
      <c r="J546" s="94"/>
      <c r="K546" s="94"/>
    </row>
    <row r="547" s="101" customFormat="true" ht="10.5" hidden="true" customHeight="true" outlineLevel="0" collapsed="false">
      <c r="A547" s="102" t="s">
        <v>312</v>
      </c>
      <c r="B547" s="93" t="n">
        <v>43943</v>
      </c>
      <c r="C547" s="94" t="s">
        <v>940</v>
      </c>
      <c r="D547" s="95" t="s">
        <v>322</v>
      </c>
      <c r="E547" s="126" t="n">
        <v>37442</v>
      </c>
      <c r="F547" s="96"/>
      <c r="G547" s="98" t="s">
        <v>941</v>
      </c>
      <c r="H547" s="99"/>
      <c r="I547" s="127"/>
      <c r="J547" s="94"/>
      <c r="K547" s="94"/>
    </row>
    <row r="548" s="101" customFormat="true" ht="10.5" hidden="true" customHeight="true" outlineLevel="0" collapsed="false">
      <c r="A548" s="92" t="s">
        <v>312</v>
      </c>
      <c r="B548" s="93" t="n">
        <v>43943</v>
      </c>
      <c r="C548" s="94" t="s">
        <v>344</v>
      </c>
      <c r="D548" s="95" t="s">
        <v>322</v>
      </c>
      <c r="E548" s="115" t="n">
        <v>50000</v>
      </c>
      <c r="F548" s="96"/>
      <c r="G548" s="98" t="s">
        <v>345</v>
      </c>
      <c r="H548" s="121"/>
      <c r="I548" s="123"/>
      <c r="J548" s="94"/>
      <c r="K548" s="94"/>
    </row>
    <row r="549" s="101" customFormat="true" ht="10.5" hidden="false" customHeight="true" outlineLevel="0" collapsed="false">
      <c r="A549" s="92" t="s">
        <v>312</v>
      </c>
      <c r="B549" s="93" t="n">
        <v>43943</v>
      </c>
      <c r="C549" s="94" t="s">
        <v>767</v>
      </c>
      <c r="D549" s="95" t="s">
        <v>314</v>
      </c>
      <c r="E549" s="106"/>
      <c r="F549" s="97" t="n">
        <v>5900</v>
      </c>
      <c r="G549" s="98" t="s">
        <v>768</v>
      </c>
      <c r="H549" s="99"/>
      <c r="I549" s="123"/>
      <c r="J549" s="94"/>
      <c r="K549" s="94"/>
    </row>
    <row r="550" s="101" customFormat="true" ht="10.5" hidden="false" customHeight="true" outlineLevel="0" collapsed="false">
      <c r="A550" s="92" t="s">
        <v>312</v>
      </c>
      <c r="B550" s="93" t="n">
        <v>43943</v>
      </c>
      <c r="C550" s="94" t="s">
        <v>942</v>
      </c>
      <c r="D550" s="95" t="s">
        <v>314</v>
      </c>
      <c r="E550" s="106"/>
      <c r="F550" s="97" t="n">
        <v>5950</v>
      </c>
      <c r="G550" s="98" t="s">
        <v>943</v>
      </c>
      <c r="H550" s="99"/>
      <c r="I550" s="123"/>
      <c r="J550" s="94"/>
      <c r="K550" s="94"/>
    </row>
    <row r="551" s="101" customFormat="true" ht="10.5" hidden="false" customHeight="true" outlineLevel="0" collapsed="false">
      <c r="A551" s="92" t="s">
        <v>312</v>
      </c>
      <c r="B551" s="93" t="n">
        <v>43943</v>
      </c>
      <c r="C551" s="94" t="s">
        <v>944</v>
      </c>
      <c r="D551" s="95" t="s">
        <v>314</v>
      </c>
      <c r="E551" s="106"/>
      <c r="F551" s="97" t="n">
        <v>9100</v>
      </c>
      <c r="G551" s="98" t="s">
        <v>945</v>
      </c>
      <c r="H551" s="99"/>
      <c r="I551" s="123"/>
      <c r="J551" s="94"/>
      <c r="K551" s="94"/>
    </row>
    <row r="552" s="101" customFormat="true" ht="10.5" hidden="false" customHeight="true" outlineLevel="0" collapsed="false">
      <c r="A552" s="92" t="s">
        <v>312</v>
      </c>
      <c r="B552" s="93" t="n">
        <v>43943</v>
      </c>
      <c r="C552" s="94" t="s">
        <v>946</v>
      </c>
      <c r="D552" s="95" t="s">
        <v>314</v>
      </c>
      <c r="E552" s="106"/>
      <c r="F552" s="97" t="n">
        <v>7900</v>
      </c>
      <c r="G552" s="98" t="s">
        <v>947</v>
      </c>
      <c r="H552" s="99"/>
      <c r="I552" s="123"/>
      <c r="J552" s="94"/>
      <c r="K552" s="94"/>
    </row>
    <row r="553" s="101" customFormat="true" ht="10.5" hidden="true" customHeight="true" outlineLevel="0" collapsed="false">
      <c r="A553" s="92" t="s">
        <v>312</v>
      </c>
      <c r="B553" s="93" t="n">
        <v>43943</v>
      </c>
      <c r="C553" s="94" t="s">
        <v>946</v>
      </c>
      <c r="D553" s="95" t="s">
        <v>314</v>
      </c>
      <c r="E553" s="106"/>
      <c r="F553" s="112" t="n">
        <v>15500</v>
      </c>
      <c r="G553" s="98" t="s">
        <v>947</v>
      </c>
      <c r="H553" s="99"/>
      <c r="I553" s="123"/>
      <c r="J553" s="94"/>
      <c r="K553" s="94"/>
    </row>
    <row r="554" s="101" customFormat="true" ht="10.5" hidden="true" customHeight="true" outlineLevel="0" collapsed="false">
      <c r="A554" s="102" t="s">
        <v>312</v>
      </c>
      <c r="B554" s="93" t="n">
        <v>43944</v>
      </c>
      <c r="C554" s="94" t="s">
        <v>321</v>
      </c>
      <c r="D554" s="95" t="s">
        <v>322</v>
      </c>
      <c r="E554" s="97" t="n">
        <v>25</v>
      </c>
      <c r="F554" s="96"/>
      <c r="G554" s="100" t="s">
        <v>948</v>
      </c>
      <c r="H554" s="107"/>
      <c r="I554" s="123"/>
      <c r="J554" s="94"/>
      <c r="K554" s="108"/>
    </row>
    <row r="555" s="101" customFormat="true" ht="10.5" hidden="true" customHeight="true" outlineLevel="0" collapsed="false">
      <c r="A555" s="102" t="s">
        <v>312</v>
      </c>
      <c r="B555" s="93" t="n">
        <v>43944</v>
      </c>
      <c r="C555" s="94" t="s">
        <v>949</v>
      </c>
      <c r="D555" s="95" t="s">
        <v>322</v>
      </c>
      <c r="E555" s="131" t="n">
        <v>19000</v>
      </c>
      <c r="F555" s="106"/>
      <c r="G555" s="98" t="s">
        <v>950</v>
      </c>
      <c r="H555" s="99"/>
      <c r="I555" s="132"/>
      <c r="J555" s="94"/>
      <c r="K555" s="94"/>
    </row>
    <row r="556" s="101" customFormat="true" ht="10.5" hidden="false" customHeight="true" outlineLevel="0" collapsed="false">
      <c r="A556" s="92" t="s">
        <v>312</v>
      </c>
      <c r="B556" s="93" t="n">
        <v>43944</v>
      </c>
      <c r="C556" s="94" t="s">
        <v>420</v>
      </c>
      <c r="D556" s="95" t="s">
        <v>314</v>
      </c>
      <c r="E556" s="96"/>
      <c r="F556" s="97" t="n">
        <v>1700</v>
      </c>
      <c r="G556" s="98" t="s">
        <v>878</v>
      </c>
      <c r="H556" s="99"/>
      <c r="I556" s="123"/>
      <c r="J556" s="94"/>
      <c r="K556" s="94"/>
    </row>
    <row r="557" s="101" customFormat="true" ht="10.5" hidden="false" customHeight="true" outlineLevel="0" collapsed="false">
      <c r="A557" s="92" t="s">
        <v>312</v>
      </c>
      <c r="B557" s="93" t="n">
        <v>43944</v>
      </c>
      <c r="C557" s="94" t="s">
        <v>420</v>
      </c>
      <c r="D557" s="95" t="s">
        <v>314</v>
      </c>
      <c r="E557" s="96"/>
      <c r="F557" s="97" t="n">
        <v>1700</v>
      </c>
      <c r="G557" s="98" t="s">
        <v>951</v>
      </c>
      <c r="H557" s="99"/>
      <c r="I557" s="123"/>
      <c r="J557" s="94"/>
      <c r="K557" s="94"/>
    </row>
    <row r="558" s="101" customFormat="true" ht="10.5" hidden="false" customHeight="true" outlineLevel="0" collapsed="false">
      <c r="A558" s="92" t="s">
        <v>312</v>
      </c>
      <c r="B558" s="93" t="n">
        <v>43944</v>
      </c>
      <c r="C558" s="94" t="s">
        <v>405</v>
      </c>
      <c r="D558" s="95" t="s">
        <v>314</v>
      </c>
      <c r="E558" s="96"/>
      <c r="F558" s="97" t="n">
        <v>2000</v>
      </c>
      <c r="G558" s="98" t="s">
        <v>952</v>
      </c>
      <c r="H558" s="99"/>
      <c r="I558" s="123"/>
      <c r="J558" s="94"/>
      <c r="K558" s="94"/>
    </row>
    <row r="559" s="101" customFormat="true" ht="10.5" hidden="false" customHeight="true" outlineLevel="0" collapsed="false">
      <c r="A559" s="92" t="s">
        <v>312</v>
      </c>
      <c r="B559" s="93" t="n">
        <v>43944</v>
      </c>
      <c r="C559" s="94" t="s">
        <v>432</v>
      </c>
      <c r="D559" s="95" t="s">
        <v>314</v>
      </c>
      <c r="E559" s="96"/>
      <c r="F559" s="97" t="n">
        <v>2000</v>
      </c>
      <c r="G559" s="98" t="s">
        <v>953</v>
      </c>
      <c r="H559" s="99"/>
      <c r="I559" s="123"/>
      <c r="J559" s="94"/>
      <c r="K559" s="94"/>
    </row>
    <row r="560" s="101" customFormat="true" ht="10.5" hidden="false" customHeight="true" outlineLevel="0" collapsed="false">
      <c r="A560" s="92" t="s">
        <v>312</v>
      </c>
      <c r="B560" s="93" t="n">
        <v>43944</v>
      </c>
      <c r="C560" s="94" t="s">
        <v>420</v>
      </c>
      <c r="D560" s="95" t="s">
        <v>314</v>
      </c>
      <c r="E560" s="96"/>
      <c r="F560" s="97" t="n">
        <v>3000</v>
      </c>
      <c r="G560" s="98" t="s">
        <v>954</v>
      </c>
      <c r="H560" s="99"/>
      <c r="I560" s="123"/>
      <c r="J560" s="94"/>
      <c r="K560" s="94"/>
    </row>
    <row r="561" s="101" customFormat="true" ht="10.5" hidden="false" customHeight="true" outlineLevel="0" collapsed="false">
      <c r="A561" s="92" t="s">
        <v>312</v>
      </c>
      <c r="B561" s="93" t="n">
        <v>43944</v>
      </c>
      <c r="C561" s="94" t="s">
        <v>412</v>
      </c>
      <c r="D561" s="95" t="s">
        <v>314</v>
      </c>
      <c r="E561" s="96"/>
      <c r="F561" s="97" t="n">
        <v>8500</v>
      </c>
      <c r="G561" s="98" t="s">
        <v>955</v>
      </c>
      <c r="H561" s="99"/>
      <c r="I561" s="123"/>
      <c r="J561" s="94"/>
      <c r="K561" s="94"/>
    </row>
    <row r="562" s="101" customFormat="true" ht="10.5" hidden="true" customHeight="true" outlineLevel="0" collapsed="false">
      <c r="A562" s="102" t="s">
        <v>312</v>
      </c>
      <c r="B562" s="93" t="n">
        <v>43945</v>
      </c>
      <c r="C562" s="94" t="s">
        <v>321</v>
      </c>
      <c r="D562" s="95" t="s">
        <v>322</v>
      </c>
      <c r="E562" s="97" t="n">
        <v>75</v>
      </c>
      <c r="F562" s="106"/>
      <c r="G562" s="100" t="s">
        <v>956</v>
      </c>
      <c r="H562" s="107"/>
      <c r="I562" s="123"/>
      <c r="J562" s="94"/>
      <c r="K562" s="108"/>
    </row>
    <row r="563" s="101" customFormat="true" ht="10.5" hidden="true" customHeight="true" outlineLevel="0" collapsed="false">
      <c r="A563" s="102" t="s">
        <v>312</v>
      </c>
      <c r="B563" s="93" t="n">
        <v>43945</v>
      </c>
      <c r="C563" s="94" t="s">
        <v>846</v>
      </c>
      <c r="D563" s="95" t="s">
        <v>322</v>
      </c>
      <c r="E563" s="126" t="n">
        <v>1939.26</v>
      </c>
      <c r="F563" s="106"/>
      <c r="G563" s="98" t="s">
        <v>957</v>
      </c>
      <c r="H563" s="99"/>
      <c r="I563" s="127"/>
      <c r="J563" s="94"/>
      <c r="K563" s="94"/>
    </row>
    <row r="564" s="101" customFormat="true" ht="10.5" hidden="true" customHeight="true" outlineLevel="0" collapsed="false">
      <c r="A564" s="102" t="s">
        <v>312</v>
      </c>
      <c r="B564" s="93" t="n">
        <v>43945</v>
      </c>
      <c r="C564" s="94" t="s">
        <v>332</v>
      </c>
      <c r="D564" s="95" t="s">
        <v>322</v>
      </c>
      <c r="E564" s="113" t="n">
        <v>2777.34</v>
      </c>
      <c r="F564" s="106"/>
      <c r="G564" s="98" t="s">
        <v>958</v>
      </c>
      <c r="H564" s="99"/>
      <c r="I564" s="129"/>
      <c r="J564" s="94"/>
      <c r="K564" s="94"/>
    </row>
    <row r="565" s="101" customFormat="true" ht="10.5" hidden="true" customHeight="true" outlineLevel="0" collapsed="false">
      <c r="A565" s="102" t="s">
        <v>312</v>
      </c>
      <c r="B565" s="93" t="n">
        <v>43945</v>
      </c>
      <c r="C565" s="94" t="s">
        <v>846</v>
      </c>
      <c r="D565" s="95" t="s">
        <v>322</v>
      </c>
      <c r="E565" s="126" t="n">
        <v>10523.3</v>
      </c>
      <c r="F565" s="106"/>
      <c r="G565" s="98" t="s">
        <v>959</v>
      </c>
      <c r="H565" s="99"/>
      <c r="I565" s="127"/>
      <c r="J565" s="94"/>
      <c r="K565" s="94"/>
    </row>
    <row r="566" s="101" customFormat="true" ht="10.5" hidden="false" customHeight="true" outlineLevel="0" collapsed="false">
      <c r="A566" s="92" t="s">
        <v>312</v>
      </c>
      <c r="B566" s="93" t="n">
        <v>43945</v>
      </c>
      <c r="C566" s="94" t="s">
        <v>555</v>
      </c>
      <c r="D566" s="95" t="s">
        <v>314</v>
      </c>
      <c r="E566" s="96"/>
      <c r="F566" s="128" t="n">
        <v>2500</v>
      </c>
      <c r="G566" s="98" t="s">
        <v>960</v>
      </c>
      <c r="H566" s="99"/>
      <c r="I566" s="123"/>
      <c r="J566" s="94"/>
      <c r="K566" s="94"/>
    </row>
    <row r="567" s="101" customFormat="true" ht="10.5" hidden="false" customHeight="true" outlineLevel="0" collapsed="false">
      <c r="A567" s="92" t="s">
        <v>312</v>
      </c>
      <c r="B567" s="93" t="n">
        <v>43945</v>
      </c>
      <c r="C567" s="94" t="s">
        <v>445</v>
      </c>
      <c r="D567" s="95" t="s">
        <v>314</v>
      </c>
      <c r="E567" s="96"/>
      <c r="F567" s="97" t="n">
        <v>4400</v>
      </c>
      <c r="G567" s="98" t="s">
        <v>961</v>
      </c>
      <c r="H567" s="99"/>
      <c r="I567" s="123"/>
      <c r="J567" s="94"/>
      <c r="K567" s="94"/>
    </row>
    <row r="568" s="101" customFormat="true" ht="10.5" hidden="true" customHeight="true" outlineLevel="0" collapsed="false">
      <c r="A568" s="102" t="s">
        <v>312</v>
      </c>
      <c r="B568" s="93" t="n">
        <v>43945</v>
      </c>
      <c r="C568" s="94" t="s">
        <v>318</v>
      </c>
      <c r="D568" s="95" t="s">
        <v>319</v>
      </c>
      <c r="E568" s="103" t="n">
        <v>149.6</v>
      </c>
      <c r="F568" s="104" t="n">
        <v>8800</v>
      </c>
      <c r="G568" s="100" t="s">
        <v>962</v>
      </c>
      <c r="H568" s="99" t="n">
        <v>8800</v>
      </c>
      <c r="I568" s="123" t="n">
        <v>149.6</v>
      </c>
      <c r="J568" s="94"/>
      <c r="K568" s="105"/>
    </row>
    <row r="569" s="101" customFormat="true" ht="10.5" hidden="false" customHeight="true" outlineLevel="0" collapsed="false">
      <c r="A569" s="92" t="s">
        <v>312</v>
      </c>
      <c r="B569" s="93" t="n">
        <v>43945</v>
      </c>
      <c r="C569" s="94" t="s">
        <v>678</v>
      </c>
      <c r="D569" s="95" t="s">
        <v>314</v>
      </c>
      <c r="E569" s="106"/>
      <c r="F569" s="128" t="n">
        <v>9500</v>
      </c>
      <c r="G569" s="98" t="s">
        <v>963</v>
      </c>
      <c r="H569" s="99"/>
      <c r="I569" s="123"/>
      <c r="J569" s="94"/>
      <c r="K569" s="94"/>
    </row>
    <row r="570" s="101" customFormat="true" ht="10.5" hidden="false" customHeight="true" outlineLevel="0" collapsed="false">
      <c r="A570" s="92" t="s">
        <v>312</v>
      </c>
      <c r="B570" s="93" t="n">
        <v>43945</v>
      </c>
      <c r="C570" s="94" t="s">
        <v>964</v>
      </c>
      <c r="D570" s="95" t="s">
        <v>314</v>
      </c>
      <c r="E570" s="106"/>
      <c r="F570" s="97" t="n">
        <v>15000</v>
      </c>
      <c r="G570" s="98" t="s">
        <v>965</v>
      </c>
      <c r="H570" s="99"/>
      <c r="I570" s="123"/>
      <c r="J570" s="94"/>
      <c r="K570" s="94"/>
    </row>
    <row r="571" s="101" customFormat="true" ht="10.5" hidden="true" customHeight="true" outlineLevel="0" collapsed="false">
      <c r="A571" s="102" t="s">
        <v>312</v>
      </c>
      <c r="B571" s="93" t="n">
        <v>43948</v>
      </c>
      <c r="C571" s="94" t="s">
        <v>340</v>
      </c>
      <c r="D571" s="95" t="s">
        <v>322</v>
      </c>
      <c r="E571" s="97" t="n">
        <v>1200</v>
      </c>
      <c r="F571" s="133"/>
      <c r="G571" s="100" t="s">
        <v>966</v>
      </c>
      <c r="H571" s="107"/>
      <c r="I571" s="123"/>
      <c r="J571" s="94"/>
      <c r="K571" s="136"/>
    </row>
    <row r="572" s="101" customFormat="true" ht="10.5" hidden="true" customHeight="true" outlineLevel="0" collapsed="false">
      <c r="A572" s="102" t="s">
        <v>312</v>
      </c>
      <c r="B572" s="93" t="n">
        <v>43948</v>
      </c>
      <c r="C572" s="94" t="s">
        <v>342</v>
      </c>
      <c r="D572" s="95" t="s">
        <v>322</v>
      </c>
      <c r="E572" s="118" t="n">
        <v>3529.42</v>
      </c>
      <c r="F572" s="96"/>
      <c r="G572" s="98" t="s">
        <v>967</v>
      </c>
      <c r="H572" s="119"/>
      <c r="I572" s="130"/>
      <c r="J572" s="94"/>
      <c r="K572" s="94"/>
    </row>
    <row r="573" s="101" customFormat="true" ht="10.5" hidden="true" customHeight="true" outlineLevel="0" collapsed="false">
      <c r="A573" s="102" t="s">
        <v>312</v>
      </c>
      <c r="B573" s="93" t="n">
        <v>43948</v>
      </c>
      <c r="C573" s="94" t="s">
        <v>489</v>
      </c>
      <c r="D573" s="95" t="s">
        <v>322</v>
      </c>
      <c r="E573" s="131" t="n">
        <v>5000</v>
      </c>
      <c r="F573" s="96"/>
      <c r="G573" s="98" t="s">
        <v>968</v>
      </c>
      <c r="H573" s="99"/>
      <c r="I573" s="132"/>
      <c r="J573" s="94"/>
      <c r="K573" s="94"/>
    </row>
    <row r="574" s="101" customFormat="true" ht="10.5" hidden="true" customHeight="true" outlineLevel="0" collapsed="false">
      <c r="A574" s="102" t="s">
        <v>312</v>
      </c>
      <c r="B574" s="93" t="n">
        <v>43948</v>
      </c>
      <c r="C574" s="94" t="s">
        <v>828</v>
      </c>
      <c r="D574" s="95" t="s">
        <v>322</v>
      </c>
      <c r="E574" s="131" t="n">
        <v>6000</v>
      </c>
      <c r="F574" s="96"/>
      <c r="G574" s="98" t="s">
        <v>969</v>
      </c>
      <c r="H574" s="99"/>
      <c r="I574" s="132"/>
      <c r="J574" s="94"/>
      <c r="K574" s="94"/>
    </row>
    <row r="575" s="101" customFormat="true" ht="10.5" hidden="true" customHeight="true" outlineLevel="0" collapsed="false">
      <c r="A575" s="102" t="s">
        <v>312</v>
      </c>
      <c r="B575" s="93" t="n">
        <v>43948</v>
      </c>
      <c r="C575" s="94" t="s">
        <v>834</v>
      </c>
      <c r="D575" s="95" t="s">
        <v>322</v>
      </c>
      <c r="E575" s="141" t="n">
        <v>10000</v>
      </c>
      <c r="F575" s="133"/>
      <c r="G575" s="98" t="s">
        <v>970</v>
      </c>
      <c r="H575" s="99"/>
      <c r="I575" s="130"/>
      <c r="J575" s="94"/>
      <c r="K575" s="94"/>
    </row>
    <row r="576" s="101" customFormat="true" ht="10.5" hidden="true" customHeight="true" outlineLevel="0" collapsed="false">
      <c r="A576" s="102" t="s">
        <v>312</v>
      </c>
      <c r="B576" s="93" t="n">
        <v>43948</v>
      </c>
      <c r="C576" s="94" t="s">
        <v>493</v>
      </c>
      <c r="D576" s="95" t="s">
        <v>322</v>
      </c>
      <c r="E576" s="131" t="n">
        <v>15000</v>
      </c>
      <c r="F576" s="96"/>
      <c r="G576" s="98" t="s">
        <v>494</v>
      </c>
      <c r="H576" s="99"/>
      <c r="I576" s="132"/>
      <c r="J576" s="94"/>
      <c r="K576" s="94"/>
    </row>
    <row r="577" s="101" customFormat="true" ht="10.5" hidden="true" customHeight="true" outlineLevel="0" collapsed="false">
      <c r="A577" s="102" t="s">
        <v>312</v>
      </c>
      <c r="B577" s="93" t="n">
        <v>43948</v>
      </c>
      <c r="C577" s="94" t="s">
        <v>342</v>
      </c>
      <c r="D577" s="95" t="s">
        <v>322</v>
      </c>
      <c r="E577" s="118" t="n">
        <v>17374.36</v>
      </c>
      <c r="F577" s="96"/>
      <c r="G577" s="98" t="s">
        <v>971</v>
      </c>
      <c r="H577" s="119"/>
      <c r="I577" s="130"/>
      <c r="J577" s="94"/>
      <c r="K577" s="94"/>
    </row>
    <row r="578" s="101" customFormat="true" ht="10.5" hidden="true" customHeight="true" outlineLevel="0" collapsed="false">
      <c r="A578" s="102" t="s">
        <v>312</v>
      </c>
      <c r="B578" s="93" t="n">
        <v>43948</v>
      </c>
      <c r="C578" s="94" t="s">
        <v>397</v>
      </c>
      <c r="D578" s="95" t="s">
        <v>322</v>
      </c>
      <c r="E578" s="118" t="n">
        <v>24765</v>
      </c>
      <c r="F578" s="106"/>
      <c r="G578" s="98" t="s">
        <v>972</v>
      </c>
      <c r="H578" s="119"/>
      <c r="I578" s="130"/>
      <c r="J578" s="94"/>
      <c r="K578" s="94"/>
    </row>
    <row r="579" s="101" customFormat="true" ht="10.5" hidden="true" customHeight="true" outlineLevel="0" collapsed="false">
      <c r="A579" s="102" t="s">
        <v>312</v>
      </c>
      <c r="B579" s="93" t="n">
        <v>43948</v>
      </c>
      <c r="C579" s="94" t="s">
        <v>342</v>
      </c>
      <c r="D579" s="95" t="s">
        <v>322</v>
      </c>
      <c r="E579" s="118" t="n">
        <v>97435.66</v>
      </c>
      <c r="F579" s="106"/>
      <c r="G579" s="98" t="s">
        <v>973</v>
      </c>
      <c r="H579" s="119"/>
      <c r="I579" s="130"/>
      <c r="J579" s="94"/>
      <c r="K579" s="94"/>
    </row>
    <row r="580" s="101" customFormat="true" ht="10.5" hidden="false" customHeight="true" outlineLevel="0" collapsed="false">
      <c r="A580" s="92" t="s">
        <v>312</v>
      </c>
      <c r="B580" s="93" t="n">
        <v>43948</v>
      </c>
      <c r="C580" s="94" t="s">
        <v>420</v>
      </c>
      <c r="D580" s="95" t="s">
        <v>314</v>
      </c>
      <c r="E580" s="96"/>
      <c r="F580" s="97" t="n">
        <v>3400</v>
      </c>
      <c r="G580" s="98" t="s">
        <v>974</v>
      </c>
      <c r="H580" s="99"/>
      <c r="I580" s="123"/>
      <c r="J580" s="94"/>
      <c r="K580" s="94"/>
    </row>
    <row r="581" s="101" customFormat="true" ht="10.5" hidden="false" customHeight="true" outlineLevel="0" collapsed="false">
      <c r="A581" s="92" t="s">
        <v>312</v>
      </c>
      <c r="B581" s="93" t="n">
        <v>43948</v>
      </c>
      <c r="C581" s="94" t="s">
        <v>975</v>
      </c>
      <c r="D581" s="95" t="s">
        <v>314</v>
      </c>
      <c r="E581" s="96"/>
      <c r="F581" s="97" t="n">
        <v>4500</v>
      </c>
      <c r="G581" s="98" t="s">
        <v>976</v>
      </c>
      <c r="H581" s="99"/>
      <c r="I581" s="123"/>
      <c r="J581" s="94"/>
      <c r="K581" s="94"/>
    </row>
    <row r="582" s="101" customFormat="true" ht="10.5" hidden="false" customHeight="true" outlineLevel="0" collapsed="false">
      <c r="A582" s="92" t="s">
        <v>312</v>
      </c>
      <c r="B582" s="93" t="n">
        <v>43948</v>
      </c>
      <c r="C582" s="94" t="s">
        <v>935</v>
      </c>
      <c r="D582" s="95" t="s">
        <v>314</v>
      </c>
      <c r="E582" s="96"/>
      <c r="F582" s="97" t="n">
        <v>11500</v>
      </c>
      <c r="G582" s="98" t="s">
        <v>977</v>
      </c>
      <c r="H582" s="99"/>
      <c r="I582" s="123"/>
      <c r="J582" s="94"/>
      <c r="K582" s="94"/>
    </row>
    <row r="583" s="101" customFormat="true" ht="10.5" hidden="true" customHeight="true" outlineLevel="0" collapsed="false">
      <c r="A583" s="102" t="s">
        <v>312</v>
      </c>
      <c r="B583" s="93" t="n">
        <v>43948</v>
      </c>
      <c r="C583" s="94" t="s">
        <v>318</v>
      </c>
      <c r="D583" s="95" t="s">
        <v>319</v>
      </c>
      <c r="E583" s="103" t="n">
        <v>270.299999999999</v>
      </c>
      <c r="F583" s="104" t="n">
        <v>15900</v>
      </c>
      <c r="G583" s="100" t="s">
        <v>978</v>
      </c>
      <c r="H583" s="99" t="n">
        <v>15900</v>
      </c>
      <c r="I583" s="123" t="n">
        <v>270.299999999999</v>
      </c>
      <c r="J583" s="94"/>
      <c r="K583" s="105"/>
    </row>
    <row r="584" s="101" customFormat="true" ht="10.5" hidden="true" customHeight="true" outlineLevel="0" collapsed="false">
      <c r="A584" s="92" t="s">
        <v>312</v>
      </c>
      <c r="B584" s="93" t="n">
        <v>43948</v>
      </c>
      <c r="C584" s="94" t="s">
        <v>337</v>
      </c>
      <c r="D584" s="95" t="s">
        <v>314</v>
      </c>
      <c r="E584" s="96"/>
      <c r="F584" s="115" t="n">
        <v>245000</v>
      </c>
      <c r="G584" s="98" t="s">
        <v>979</v>
      </c>
      <c r="H584" s="99"/>
      <c r="I584" s="123"/>
      <c r="J584" s="94"/>
      <c r="K584" s="94"/>
    </row>
    <row r="585" s="101" customFormat="true" ht="10.5" hidden="true" customHeight="true" outlineLevel="0" collapsed="false">
      <c r="A585" s="102" t="s">
        <v>312</v>
      </c>
      <c r="B585" s="93" t="n">
        <v>43949</v>
      </c>
      <c r="C585" s="94" t="s">
        <v>321</v>
      </c>
      <c r="D585" s="95" t="s">
        <v>322</v>
      </c>
      <c r="E585" s="97" t="n">
        <v>50</v>
      </c>
      <c r="F585" s="106"/>
      <c r="G585" s="100" t="s">
        <v>980</v>
      </c>
      <c r="H585" s="107"/>
      <c r="I585" s="123"/>
      <c r="J585" s="94"/>
      <c r="K585" s="108"/>
    </row>
    <row r="586" s="101" customFormat="true" ht="10.5" hidden="true" customHeight="true" outlineLevel="0" collapsed="false">
      <c r="A586" s="102" t="s">
        <v>312</v>
      </c>
      <c r="B586" s="93" t="n">
        <v>43949</v>
      </c>
      <c r="C586" s="94" t="s">
        <v>846</v>
      </c>
      <c r="D586" s="95" t="s">
        <v>322</v>
      </c>
      <c r="E586" s="126" t="n">
        <v>1733.2</v>
      </c>
      <c r="F586" s="106"/>
      <c r="G586" s="98" t="s">
        <v>981</v>
      </c>
      <c r="H586" s="99"/>
      <c r="I586" s="127"/>
      <c r="J586" s="94"/>
      <c r="K586" s="94"/>
    </row>
    <row r="587" s="101" customFormat="true" ht="10.5" hidden="true" customHeight="true" outlineLevel="0" collapsed="false">
      <c r="A587" s="102" t="s">
        <v>312</v>
      </c>
      <c r="B587" s="93" t="n">
        <v>43949</v>
      </c>
      <c r="C587" s="94" t="s">
        <v>493</v>
      </c>
      <c r="D587" s="95" t="s">
        <v>322</v>
      </c>
      <c r="E587" s="131" t="n">
        <v>20000</v>
      </c>
      <c r="F587" s="96"/>
      <c r="G587" s="98" t="s">
        <v>494</v>
      </c>
      <c r="H587" s="99"/>
      <c r="I587" s="132"/>
      <c r="J587" s="94"/>
      <c r="K587" s="94"/>
    </row>
    <row r="588" s="101" customFormat="true" ht="10.5" hidden="true" customHeight="true" outlineLevel="0" collapsed="false">
      <c r="A588" s="102" t="s">
        <v>312</v>
      </c>
      <c r="B588" s="93" t="n">
        <v>43949</v>
      </c>
      <c r="C588" s="94" t="s">
        <v>397</v>
      </c>
      <c r="D588" s="95" t="s">
        <v>322</v>
      </c>
      <c r="E588" s="118" t="n">
        <v>200000</v>
      </c>
      <c r="F588" s="96"/>
      <c r="G588" s="98" t="s">
        <v>972</v>
      </c>
      <c r="H588" s="119"/>
      <c r="I588" s="130"/>
      <c r="J588" s="94"/>
      <c r="K588" s="94"/>
    </row>
    <row r="589" s="101" customFormat="true" ht="10.5" hidden="false" customHeight="true" outlineLevel="0" collapsed="false">
      <c r="A589" s="92" t="s">
        <v>312</v>
      </c>
      <c r="B589" s="93" t="n">
        <v>43949</v>
      </c>
      <c r="C589" s="94" t="s">
        <v>697</v>
      </c>
      <c r="D589" s="95" t="s">
        <v>314</v>
      </c>
      <c r="E589" s="106"/>
      <c r="F589" s="97" t="n">
        <v>5500</v>
      </c>
      <c r="G589" s="98" t="s">
        <v>982</v>
      </c>
      <c r="H589" s="99"/>
      <c r="I589" s="123"/>
      <c r="J589" s="94"/>
      <c r="K589" s="94"/>
    </row>
    <row r="590" s="101" customFormat="true" ht="10.5" hidden="false" customHeight="true" outlineLevel="0" collapsed="false">
      <c r="A590" s="92" t="s">
        <v>312</v>
      </c>
      <c r="B590" s="93" t="n">
        <v>43949</v>
      </c>
      <c r="C590" s="94" t="s">
        <v>440</v>
      </c>
      <c r="D590" s="95" t="s">
        <v>314</v>
      </c>
      <c r="E590" s="106"/>
      <c r="F590" s="97" t="n">
        <v>5500</v>
      </c>
      <c r="G590" s="98" t="s">
        <v>983</v>
      </c>
      <c r="H590" s="99"/>
      <c r="I590" s="123"/>
      <c r="J590" s="94"/>
      <c r="K590" s="94"/>
    </row>
    <row r="591" s="101" customFormat="true" ht="10.5" hidden="false" customHeight="true" outlineLevel="0" collapsed="false">
      <c r="A591" s="92" t="s">
        <v>312</v>
      </c>
      <c r="B591" s="93" t="n">
        <v>43949</v>
      </c>
      <c r="C591" s="94" t="s">
        <v>440</v>
      </c>
      <c r="D591" s="95" t="s">
        <v>314</v>
      </c>
      <c r="E591" s="106"/>
      <c r="F591" s="128" t="n">
        <v>5900</v>
      </c>
      <c r="G591" s="98" t="s">
        <v>984</v>
      </c>
      <c r="H591" s="99"/>
      <c r="I591" s="123"/>
      <c r="J591" s="94"/>
      <c r="K591" s="94"/>
    </row>
    <row r="592" s="101" customFormat="true" ht="10.5" hidden="false" customHeight="true" outlineLevel="0" collapsed="false">
      <c r="A592" s="92" t="s">
        <v>312</v>
      </c>
      <c r="B592" s="93" t="n">
        <v>43949</v>
      </c>
      <c r="C592" s="94" t="s">
        <v>985</v>
      </c>
      <c r="D592" s="95" t="s">
        <v>314</v>
      </c>
      <c r="E592" s="106"/>
      <c r="F592" s="97" t="n">
        <v>8000</v>
      </c>
      <c r="G592" s="98" t="s">
        <v>986</v>
      </c>
      <c r="H592" s="99"/>
      <c r="I592" s="123"/>
      <c r="J592" s="94"/>
      <c r="K592" s="94"/>
    </row>
    <row r="593" s="101" customFormat="true" ht="10.5" hidden="true" customHeight="true" outlineLevel="0" collapsed="false">
      <c r="A593" s="102" t="s">
        <v>312</v>
      </c>
      <c r="B593" s="93" t="n">
        <v>43949</v>
      </c>
      <c r="C593" s="94" t="s">
        <v>318</v>
      </c>
      <c r="D593" s="95" t="s">
        <v>319</v>
      </c>
      <c r="E593" s="103" t="n">
        <v>188.700000000001</v>
      </c>
      <c r="F593" s="104" t="n">
        <v>11100</v>
      </c>
      <c r="G593" s="100" t="s">
        <v>987</v>
      </c>
      <c r="H593" s="99" t="n">
        <v>11100</v>
      </c>
      <c r="I593" s="123" t="n">
        <v>188.700000000001</v>
      </c>
      <c r="J593" s="94"/>
      <c r="K593" s="105"/>
    </row>
    <row r="594" s="101" customFormat="true" ht="10.5" hidden="true" customHeight="true" outlineLevel="0" collapsed="false">
      <c r="A594" s="102" t="s">
        <v>312</v>
      </c>
      <c r="B594" s="93" t="n">
        <v>43950</v>
      </c>
      <c r="C594" s="94" t="s">
        <v>321</v>
      </c>
      <c r="D594" s="95" t="s">
        <v>322</v>
      </c>
      <c r="E594" s="97" t="n">
        <v>50</v>
      </c>
      <c r="F594" s="106"/>
      <c r="G594" s="100" t="s">
        <v>988</v>
      </c>
      <c r="H594" s="107"/>
      <c r="I594" s="123"/>
      <c r="J594" s="94"/>
      <c r="K594" s="108"/>
    </row>
    <row r="595" s="101" customFormat="true" ht="10.5" hidden="true" customHeight="true" outlineLevel="0" collapsed="false">
      <c r="A595" s="102" t="s">
        <v>312</v>
      </c>
      <c r="B595" s="93" t="n">
        <v>43950</v>
      </c>
      <c r="C595" s="94" t="s">
        <v>989</v>
      </c>
      <c r="D595" s="95" t="s">
        <v>322</v>
      </c>
      <c r="E595" s="157" t="n">
        <v>1047.35</v>
      </c>
      <c r="F595" s="106"/>
      <c r="G595" s="98" t="s">
        <v>990</v>
      </c>
      <c r="H595" s="99"/>
      <c r="I595" s="158"/>
      <c r="J595" s="94"/>
      <c r="K595" s="94"/>
    </row>
    <row r="596" s="101" customFormat="true" ht="10.5" hidden="true" customHeight="true" outlineLevel="0" collapsed="false">
      <c r="A596" s="102" t="s">
        <v>312</v>
      </c>
      <c r="B596" s="93" t="n">
        <v>43950</v>
      </c>
      <c r="C596" s="94" t="s">
        <v>464</v>
      </c>
      <c r="D596" s="95" t="s">
        <v>322</v>
      </c>
      <c r="E596" s="131" t="n">
        <v>14563.2</v>
      </c>
      <c r="F596" s="125"/>
      <c r="G596" s="98" t="s">
        <v>991</v>
      </c>
      <c r="H596" s="99"/>
      <c r="I596" s="132"/>
      <c r="J596" s="94"/>
      <c r="K596" s="94"/>
    </row>
    <row r="597" s="101" customFormat="true" ht="10.5" hidden="false" customHeight="true" outlineLevel="0" collapsed="false">
      <c r="A597" s="92" t="s">
        <v>312</v>
      </c>
      <c r="B597" s="93" t="n">
        <v>43950</v>
      </c>
      <c r="C597" s="94" t="s">
        <v>992</v>
      </c>
      <c r="D597" s="95" t="s">
        <v>314</v>
      </c>
      <c r="E597" s="96"/>
      <c r="F597" s="97" t="n">
        <v>1000</v>
      </c>
      <c r="G597" s="98" t="s">
        <v>993</v>
      </c>
      <c r="H597" s="99"/>
      <c r="I597" s="123"/>
      <c r="J597" s="94"/>
      <c r="K597" s="94"/>
    </row>
    <row r="598" s="101" customFormat="true" ht="10.5" hidden="false" customHeight="true" outlineLevel="0" collapsed="false">
      <c r="A598" s="92" t="s">
        <v>312</v>
      </c>
      <c r="B598" s="93" t="n">
        <v>43950</v>
      </c>
      <c r="C598" s="94" t="s">
        <v>420</v>
      </c>
      <c r="D598" s="95" t="s">
        <v>314</v>
      </c>
      <c r="E598" s="106"/>
      <c r="F598" s="97" t="n">
        <v>1900</v>
      </c>
      <c r="G598" s="98" t="s">
        <v>994</v>
      </c>
      <c r="H598" s="99"/>
      <c r="I598" s="123"/>
      <c r="J598" s="94"/>
      <c r="K598" s="94"/>
    </row>
    <row r="599" s="101" customFormat="true" ht="10.5" hidden="false" customHeight="true" outlineLevel="0" collapsed="false">
      <c r="A599" s="92" t="s">
        <v>312</v>
      </c>
      <c r="B599" s="93" t="n">
        <v>43950</v>
      </c>
      <c r="C599" s="94" t="s">
        <v>432</v>
      </c>
      <c r="D599" s="95" t="s">
        <v>314</v>
      </c>
      <c r="E599" s="106"/>
      <c r="F599" s="97" t="n">
        <v>2000</v>
      </c>
      <c r="G599" s="98" t="s">
        <v>995</v>
      </c>
      <c r="H599" s="99"/>
      <c r="I599" s="123"/>
      <c r="J599" s="94"/>
      <c r="K599" s="94"/>
    </row>
    <row r="600" s="101" customFormat="true" ht="10.5" hidden="false" customHeight="true" outlineLevel="0" collapsed="false">
      <c r="A600" s="92" t="s">
        <v>312</v>
      </c>
      <c r="B600" s="93" t="n">
        <v>43950</v>
      </c>
      <c r="C600" s="94" t="s">
        <v>432</v>
      </c>
      <c r="D600" s="95" t="s">
        <v>314</v>
      </c>
      <c r="E600" s="106"/>
      <c r="F600" s="97" t="n">
        <v>2000</v>
      </c>
      <c r="G600" s="98" t="s">
        <v>996</v>
      </c>
      <c r="H600" s="99"/>
      <c r="I600" s="123"/>
      <c r="J600" s="94"/>
      <c r="K600" s="94"/>
    </row>
    <row r="601" s="101" customFormat="true" ht="10.5" hidden="false" customHeight="true" outlineLevel="0" collapsed="false">
      <c r="A601" s="92" t="s">
        <v>312</v>
      </c>
      <c r="B601" s="93" t="n">
        <v>43950</v>
      </c>
      <c r="C601" s="94" t="s">
        <v>420</v>
      </c>
      <c r="D601" s="95" t="s">
        <v>314</v>
      </c>
      <c r="E601" s="106"/>
      <c r="F601" s="97" t="n">
        <v>4000</v>
      </c>
      <c r="G601" s="98" t="s">
        <v>997</v>
      </c>
      <c r="H601" s="99"/>
      <c r="I601" s="123"/>
      <c r="J601" s="94"/>
      <c r="K601" s="94"/>
    </row>
    <row r="602" s="101" customFormat="true" ht="10.5" hidden="false" customHeight="true" outlineLevel="0" collapsed="false">
      <c r="A602" s="92" t="s">
        <v>312</v>
      </c>
      <c r="B602" s="93" t="n">
        <v>43950</v>
      </c>
      <c r="C602" s="94" t="s">
        <v>420</v>
      </c>
      <c r="D602" s="95" t="s">
        <v>314</v>
      </c>
      <c r="E602" s="106"/>
      <c r="F602" s="97" t="n">
        <v>4800</v>
      </c>
      <c r="G602" s="98" t="s">
        <v>998</v>
      </c>
      <c r="H602" s="99"/>
      <c r="I602" s="123"/>
      <c r="J602" s="94"/>
      <c r="K602" s="94"/>
    </row>
    <row r="603" s="101" customFormat="true" ht="10.5" hidden="false" customHeight="true" outlineLevel="0" collapsed="false">
      <c r="A603" s="92" t="s">
        <v>312</v>
      </c>
      <c r="B603" s="93" t="n">
        <v>43950</v>
      </c>
      <c r="C603" s="94" t="s">
        <v>432</v>
      </c>
      <c r="D603" s="95" t="s">
        <v>314</v>
      </c>
      <c r="E603" s="106"/>
      <c r="F603" s="128" t="n">
        <v>5700</v>
      </c>
      <c r="G603" s="98" t="s">
        <v>999</v>
      </c>
      <c r="H603" s="99"/>
      <c r="I603" s="123"/>
      <c r="J603" s="94"/>
      <c r="K603" s="94"/>
    </row>
    <row r="604" s="101" customFormat="true" ht="10.5" hidden="false" customHeight="true" outlineLevel="0" collapsed="false">
      <c r="A604" s="92" t="s">
        <v>312</v>
      </c>
      <c r="B604" s="93" t="n">
        <v>43950</v>
      </c>
      <c r="C604" s="94" t="s">
        <v>714</v>
      </c>
      <c r="D604" s="95" t="s">
        <v>314</v>
      </c>
      <c r="E604" s="96"/>
      <c r="F604" s="97" t="n">
        <v>7800</v>
      </c>
      <c r="G604" s="98" t="s">
        <v>1000</v>
      </c>
      <c r="H604" s="99"/>
      <c r="I604" s="123"/>
      <c r="J604" s="94"/>
      <c r="K604" s="94"/>
    </row>
    <row r="605" s="101" customFormat="true" ht="10.5" hidden="true" customHeight="true" outlineLevel="0" collapsed="false">
      <c r="A605" s="102" t="s">
        <v>312</v>
      </c>
      <c r="B605" s="93" t="n">
        <v>43951</v>
      </c>
      <c r="C605" s="94" t="s">
        <v>321</v>
      </c>
      <c r="D605" s="95" t="s">
        <v>322</v>
      </c>
      <c r="E605" s="97" t="n">
        <v>25</v>
      </c>
      <c r="F605" s="125"/>
      <c r="G605" s="100" t="s">
        <v>1001</v>
      </c>
      <c r="H605" s="107"/>
      <c r="I605" s="123"/>
      <c r="J605" s="94"/>
      <c r="K605" s="108"/>
    </row>
    <row r="606" s="101" customFormat="true" ht="10.5" hidden="true" customHeight="true" outlineLevel="0" collapsed="false">
      <c r="A606" s="92" t="s">
        <v>312</v>
      </c>
      <c r="B606" s="93" t="n">
        <v>43951</v>
      </c>
      <c r="C606" s="94" t="s">
        <v>425</v>
      </c>
      <c r="D606" s="95" t="s">
        <v>322</v>
      </c>
      <c r="E606" s="134" t="n">
        <v>126</v>
      </c>
      <c r="F606" s="106"/>
      <c r="G606" s="98" t="s">
        <v>1002</v>
      </c>
      <c r="H606" s="135"/>
      <c r="I606" s="123"/>
      <c r="J606" s="94"/>
      <c r="K606" s="94"/>
    </row>
    <row r="607" s="101" customFormat="true" ht="10.5" hidden="true" customHeight="true" outlineLevel="0" collapsed="false">
      <c r="A607" s="102" t="s">
        <v>312</v>
      </c>
      <c r="B607" s="93" t="n">
        <v>43951</v>
      </c>
      <c r="C607" s="94" t="s">
        <v>484</v>
      </c>
      <c r="D607" s="95" t="s">
        <v>322</v>
      </c>
      <c r="E607" s="97" t="n">
        <v>150</v>
      </c>
      <c r="F607" s="125"/>
      <c r="G607" s="100" t="s">
        <v>485</v>
      </c>
      <c r="H607" s="107"/>
      <c r="I607" s="123"/>
      <c r="J607" s="94"/>
      <c r="K607" s="144"/>
    </row>
    <row r="608" s="101" customFormat="true" ht="10.5" hidden="true" customHeight="true" outlineLevel="0" collapsed="false">
      <c r="A608" s="102" t="s">
        <v>312</v>
      </c>
      <c r="B608" s="93" t="n">
        <v>43951</v>
      </c>
      <c r="C608" s="94" t="s">
        <v>1003</v>
      </c>
      <c r="D608" s="95" t="s">
        <v>322</v>
      </c>
      <c r="E608" s="118" t="n">
        <v>43000</v>
      </c>
      <c r="F608" s="106"/>
      <c r="G608" s="98" t="s">
        <v>1004</v>
      </c>
      <c r="H608" s="119"/>
      <c r="I608" s="123"/>
      <c r="J608" s="94"/>
      <c r="K608" s="94"/>
    </row>
    <row r="609" s="101" customFormat="true" ht="10.5" hidden="false" customHeight="true" outlineLevel="0" collapsed="false">
      <c r="A609" s="92" t="s">
        <v>312</v>
      </c>
      <c r="B609" s="93" t="n">
        <v>43951</v>
      </c>
      <c r="C609" s="94" t="s">
        <v>555</v>
      </c>
      <c r="D609" s="95" t="s">
        <v>314</v>
      </c>
      <c r="E609" s="96"/>
      <c r="F609" s="97" t="n">
        <v>500</v>
      </c>
      <c r="G609" s="98" t="s">
        <v>1005</v>
      </c>
      <c r="H609" s="99"/>
      <c r="I609" s="123"/>
      <c r="J609" s="94"/>
      <c r="K609" s="94"/>
    </row>
    <row r="610" s="101" customFormat="true" ht="10.5" hidden="false" customHeight="true" outlineLevel="0" collapsed="false">
      <c r="A610" s="92" t="s">
        <v>312</v>
      </c>
      <c r="B610" s="93" t="n">
        <v>43951</v>
      </c>
      <c r="C610" s="94" t="s">
        <v>1006</v>
      </c>
      <c r="D610" s="95" t="s">
        <v>314</v>
      </c>
      <c r="E610" s="96"/>
      <c r="F610" s="97" t="n">
        <v>800</v>
      </c>
      <c r="G610" s="98" t="s">
        <v>1007</v>
      </c>
      <c r="H610" s="99"/>
      <c r="I610" s="123"/>
      <c r="J610" s="94"/>
      <c r="K610" s="94"/>
    </row>
    <row r="611" s="101" customFormat="true" ht="10.5" hidden="false" customHeight="true" outlineLevel="0" collapsed="false">
      <c r="A611" s="92" t="s">
        <v>312</v>
      </c>
      <c r="B611" s="93" t="n">
        <v>43951</v>
      </c>
      <c r="C611" s="94" t="s">
        <v>1008</v>
      </c>
      <c r="D611" s="95" t="s">
        <v>314</v>
      </c>
      <c r="E611" s="106"/>
      <c r="F611" s="97" t="n">
        <v>1760</v>
      </c>
      <c r="G611" s="98" t="s">
        <v>1009</v>
      </c>
      <c r="H611" s="99"/>
      <c r="I611" s="123"/>
      <c r="J611" s="94"/>
      <c r="K611" s="94"/>
    </row>
    <row r="612" s="101" customFormat="true" ht="10.5" hidden="false" customHeight="true" outlineLevel="0" collapsed="false">
      <c r="A612" s="92" t="s">
        <v>312</v>
      </c>
      <c r="B612" s="93" t="n">
        <v>43951</v>
      </c>
      <c r="C612" s="94" t="s">
        <v>675</v>
      </c>
      <c r="D612" s="95" t="s">
        <v>314</v>
      </c>
      <c r="E612" s="106"/>
      <c r="F612" s="97" t="n">
        <v>3500</v>
      </c>
      <c r="G612" s="98" t="s">
        <v>1010</v>
      </c>
      <c r="H612" s="99"/>
      <c r="I612" s="123"/>
      <c r="J612" s="94"/>
      <c r="K612" s="94"/>
    </row>
    <row r="613" s="101" customFormat="true" ht="10.5" hidden="false" customHeight="true" outlineLevel="0" collapsed="false">
      <c r="A613" s="92" t="s">
        <v>312</v>
      </c>
      <c r="B613" s="93" t="n">
        <v>43951</v>
      </c>
      <c r="C613" s="94" t="s">
        <v>926</v>
      </c>
      <c r="D613" s="95" t="s">
        <v>314</v>
      </c>
      <c r="E613" s="106"/>
      <c r="F613" s="97" t="n">
        <v>6300</v>
      </c>
      <c r="G613" s="98" t="s">
        <v>1011</v>
      </c>
      <c r="H613" s="99"/>
      <c r="I613" s="123"/>
      <c r="J613" s="94"/>
      <c r="K613" s="94"/>
    </row>
    <row r="614" s="101" customFormat="true" ht="10.5" hidden="true" customHeight="true" outlineLevel="0" collapsed="false">
      <c r="A614" s="92" t="s">
        <v>312</v>
      </c>
      <c r="B614" s="93" t="n">
        <v>43951</v>
      </c>
      <c r="C614" s="94" t="s">
        <v>623</v>
      </c>
      <c r="D614" s="95" t="s">
        <v>314</v>
      </c>
      <c r="E614" s="106"/>
      <c r="F614" s="115" t="n">
        <v>6500</v>
      </c>
      <c r="G614" s="98" t="s">
        <v>716</v>
      </c>
      <c r="H614" s="99"/>
      <c r="I614" s="123"/>
      <c r="J614" s="94"/>
      <c r="K614" s="94"/>
    </row>
    <row r="615" s="101" customFormat="true" ht="10.5" hidden="false" customHeight="true" outlineLevel="0" collapsed="false">
      <c r="A615" s="92" t="s">
        <v>312</v>
      </c>
      <c r="B615" s="93" t="n">
        <v>43951</v>
      </c>
      <c r="C615" s="94" t="s">
        <v>1012</v>
      </c>
      <c r="D615" s="95" t="s">
        <v>314</v>
      </c>
      <c r="E615" s="106"/>
      <c r="F615" s="97" t="n">
        <v>6500</v>
      </c>
      <c r="G615" s="98" t="s">
        <v>1013</v>
      </c>
      <c r="H615" s="99"/>
      <c r="I615" s="123"/>
      <c r="J615" s="94"/>
      <c r="K615" s="94"/>
    </row>
    <row r="616" s="101" customFormat="true" ht="10.5" hidden="true" customHeight="true" outlineLevel="0" collapsed="false">
      <c r="A616" s="102" t="s">
        <v>312</v>
      </c>
      <c r="B616" s="93" t="n">
        <v>43951</v>
      </c>
      <c r="C616" s="94" t="s">
        <v>318</v>
      </c>
      <c r="D616" s="95" t="s">
        <v>319</v>
      </c>
      <c r="E616" s="103" t="n">
        <v>188.700000000001</v>
      </c>
      <c r="F616" s="104" t="n">
        <v>11100</v>
      </c>
      <c r="G616" s="100" t="s">
        <v>987</v>
      </c>
      <c r="H616" s="99" t="n">
        <v>11100</v>
      </c>
      <c r="I616" s="123" t="n">
        <v>188.700000000001</v>
      </c>
      <c r="J616" s="94"/>
      <c r="K616" s="105"/>
    </row>
    <row r="617" s="101" customFormat="true" ht="10.5" hidden="true" customHeight="true" outlineLevel="0" collapsed="false">
      <c r="A617" s="92" t="s">
        <v>312</v>
      </c>
      <c r="B617" s="93" t="n">
        <v>43957</v>
      </c>
      <c r="C617" s="94" t="s">
        <v>1014</v>
      </c>
      <c r="D617" s="95" t="s">
        <v>322</v>
      </c>
      <c r="E617" s="134" t="n">
        <v>16.74</v>
      </c>
      <c r="F617" s="133"/>
      <c r="G617" s="98" t="s">
        <v>1015</v>
      </c>
      <c r="H617" s="135"/>
      <c r="I617" s="123"/>
      <c r="J617" s="94"/>
      <c r="K617" s="94"/>
    </row>
    <row r="618" s="101" customFormat="true" ht="10.5" hidden="true" customHeight="true" outlineLevel="0" collapsed="false">
      <c r="A618" s="102" t="s">
        <v>312</v>
      </c>
      <c r="B618" s="93" t="n">
        <v>43957</v>
      </c>
      <c r="C618" s="94" t="s">
        <v>321</v>
      </c>
      <c r="D618" s="95" t="s">
        <v>322</v>
      </c>
      <c r="E618" s="97" t="n">
        <v>75</v>
      </c>
      <c r="F618" s="96"/>
      <c r="G618" s="100" t="s">
        <v>1016</v>
      </c>
      <c r="H618" s="107"/>
      <c r="I618" s="123"/>
      <c r="J618" s="94"/>
      <c r="K618" s="108"/>
    </row>
    <row r="619" s="101" customFormat="true" ht="10.5" hidden="true" customHeight="true" outlineLevel="0" collapsed="false">
      <c r="A619" s="102" t="s">
        <v>312</v>
      </c>
      <c r="B619" s="93" t="n">
        <v>43957</v>
      </c>
      <c r="C619" s="94" t="s">
        <v>340</v>
      </c>
      <c r="D619" s="95" t="s">
        <v>322</v>
      </c>
      <c r="E619" s="97" t="n">
        <v>400</v>
      </c>
      <c r="F619" s="96"/>
      <c r="G619" s="98" t="s">
        <v>341</v>
      </c>
      <c r="H619" s="107"/>
      <c r="I619" s="123"/>
      <c r="J619" s="94"/>
      <c r="K619" s="117"/>
    </row>
    <row r="620" s="101" customFormat="true" ht="10.5" hidden="true" customHeight="true" outlineLevel="0" collapsed="false">
      <c r="A620" s="92" t="s">
        <v>312</v>
      </c>
      <c r="B620" s="93" t="n">
        <v>43957</v>
      </c>
      <c r="C620" s="94" t="s">
        <v>1014</v>
      </c>
      <c r="D620" s="95" t="s">
        <v>322</v>
      </c>
      <c r="E620" s="134" t="n">
        <v>1469.94</v>
      </c>
      <c r="F620" s="133"/>
      <c r="G620" s="98" t="s">
        <v>1017</v>
      </c>
      <c r="H620" s="135"/>
      <c r="I620" s="123"/>
      <c r="J620" s="94"/>
      <c r="K620" s="94"/>
    </row>
    <row r="621" s="101" customFormat="true" ht="10.5" hidden="true" customHeight="true" outlineLevel="0" collapsed="false">
      <c r="A621" s="102" t="s">
        <v>312</v>
      </c>
      <c r="B621" s="93" t="n">
        <v>43957</v>
      </c>
      <c r="C621" s="94" t="s">
        <v>342</v>
      </c>
      <c r="D621" s="95" t="s">
        <v>322</v>
      </c>
      <c r="E621" s="118" t="n">
        <v>3782.96</v>
      </c>
      <c r="F621" s="106"/>
      <c r="G621" s="98" t="s">
        <v>1018</v>
      </c>
      <c r="H621" s="119"/>
      <c r="I621" s="130"/>
      <c r="J621" s="94"/>
      <c r="K621" s="94"/>
    </row>
    <row r="622" s="101" customFormat="true" ht="10.5" hidden="true" customHeight="true" outlineLevel="0" collapsed="false">
      <c r="A622" s="102" t="s">
        <v>312</v>
      </c>
      <c r="B622" s="93" t="n">
        <v>43957</v>
      </c>
      <c r="C622" s="94" t="s">
        <v>846</v>
      </c>
      <c r="D622" s="95" t="s">
        <v>322</v>
      </c>
      <c r="E622" s="126" t="n">
        <v>6916.95</v>
      </c>
      <c r="F622" s="106"/>
      <c r="G622" s="98" t="s">
        <v>1019</v>
      </c>
      <c r="H622" s="99"/>
      <c r="I622" s="127"/>
      <c r="J622" s="94"/>
      <c r="K622" s="94"/>
    </row>
    <row r="623" s="101" customFormat="true" ht="10.5" hidden="true" customHeight="true" outlineLevel="0" collapsed="false">
      <c r="A623" s="92" t="s">
        <v>312</v>
      </c>
      <c r="B623" s="93" t="n">
        <v>43957</v>
      </c>
      <c r="C623" s="94" t="s">
        <v>344</v>
      </c>
      <c r="D623" s="95" t="s">
        <v>322</v>
      </c>
      <c r="E623" s="115" t="n">
        <v>80000</v>
      </c>
      <c r="F623" s="106"/>
      <c r="G623" s="98" t="s">
        <v>345</v>
      </c>
      <c r="H623" s="121"/>
      <c r="I623" s="123"/>
      <c r="J623" s="94"/>
      <c r="K623" s="94"/>
    </row>
    <row r="624" s="101" customFormat="true" ht="10.5" hidden="false" customHeight="true" outlineLevel="0" collapsed="false">
      <c r="A624" s="92" t="s">
        <v>312</v>
      </c>
      <c r="B624" s="93" t="n">
        <v>43957</v>
      </c>
      <c r="C624" s="94" t="s">
        <v>473</v>
      </c>
      <c r="D624" s="95" t="s">
        <v>314</v>
      </c>
      <c r="E624" s="96"/>
      <c r="F624" s="97" t="n">
        <v>169.54</v>
      </c>
      <c r="G624" s="98" t="s">
        <v>1020</v>
      </c>
      <c r="H624" s="99"/>
      <c r="I624" s="123"/>
      <c r="J624" s="94"/>
      <c r="K624" s="94"/>
    </row>
    <row r="625" s="101" customFormat="true" ht="10.5" hidden="false" customHeight="true" outlineLevel="0" collapsed="false">
      <c r="A625" s="92" t="s">
        <v>312</v>
      </c>
      <c r="B625" s="93" t="n">
        <v>43957</v>
      </c>
      <c r="C625" s="94" t="s">
        <v>1021</v>
      </c>
      <c r="D625" s="95" t="s">
        <v>314</v>
      </c>
      <c r="E625" s="96"/>
      <c r="F625" s="128" t="n">
        <v>2200</v>
      </c>
      <c r="G625" s="98" t="s">
        <v>1022</v>
      </c>
      <c r="H625" s="99"/>
      <c r="I625" s="123"/>
      <c r="J625" s="94"/>
      <c r="K625" s="94"/>
    </row>
    <row r="626" s="101" customFormat="true" ht="10.5" hidden="false" customHeight="true" outlineLevel="0" collapsed="false">
      <c r="A626" s="92" t="s">
        <v>312</v>
      </c>
      <c r="B626" s="93" t="n">
        <v>43957</v>
      </c>
      <c r="C626" s="94" t="s">
        <v>1023</v>
      </c>
      <c r="D626" s="95" t="s">
        <v>314</v>
      </c>
      <c r="E626" s="96"/>
      <c r="F626" s="97" t="n">
        <v>6400</v>
      </c>
      <c r="G626" s="98" t="s">
        <v>1024</v>
      </c>
      <c r="H626" s="99"/>
      <c r="I626" s="123"/>
      <c r="J626" s="94"/>
      <c r="K626" s="94"/>
    </row>
    <row r="627" s="101" customFormat="true" ht="10.5" hidden="true" customHeight="true" outlineLevel="0" collapsed="false">
      <c r="A627" s="102" t="s">
        <v>312</v>
      </c>
      <c r="B627" s="93" t="n">
        <v>43957</v>
      </c>
      <c r="C627" s="94" t="s">
        <v>318</v>
      </c>
      <c r="D627" s="95" t="s">
        <v>319</v>
      </c>
      <c r="E627" s="103" t="n">
        <v>1444.14999999999</v>
      </c>
      <c r="F627" s="104" t="n">
        <v>84950</v>
      </c>
      <c r="G627" s="100" t="s">
        <v>1025</v>
      </c>
      <c r="H627" s="99" t="n">
        <v>84950</v>
      </c>
      <c r="I627" s="123" t="n">
        <v>1444.14999999999</v>
      </c>
      <c r="J627" s="94"/>
      <c r="K627" s="105"/>
    </row>
    <row r="628" s="101" customFormat="true" ht="10.5" hidden="true" customHeight="true" outlineLevel="0" collapsed="false">
      <c r="A628" s="102" t="s">
        <v>312</v>
      </c>
      <c r="B628" s="93" t="n">
        <v>43958</v>
      </c>
      <c r="C628" s="94" t="s">
        <v>321</v>
      </c>
      <c r="D628" s="95" t="s">
        <v>322</v>
      </c>
      <c r="E628" s="97" t="n">
        <v>75</v>
      </c>
      <c r="F628" s="125"/>
      <c r="G628" s="100" t="s">
        <v>1026</v>
      </c>
      <c r="H628" s="107"/>
      <c r="I628" s="123"/>
      <c r="J628" s="94"/>
      <c r="K628" s="108"/>
    </row>
    <row r="629" s="101" customFormat="true" ht="10.5" hidden="true" customHeight="true" outlineLevel="0" collapsed="false">
      <c r="A629" s="102" t="s">
        <v>312</v>
      </c>
      <c r="B629" s="93" t="n">
        <v>43958</v>
      </c>
      <c r="C629" s="94" t="s">
        <v>462</v>
      </c>
      <c r="D629" s="95" t="s">
        <v>322</v>
      </c>
      <c r="E629" s="141" t="n">
        <v>16000</v>
      </c>
      <c r="F629" s="106"/>
      <c r="G629" s="98" t="s">
        <v>1027</v>
      </c>
      <c r="H629" s="99"/>
      <c r="I629" s="130"/>
      <c r="J629" s="94"/>
      <c r="K629" s="94"/>
    </row>
    <row r="630" s="101" customFormat="true" ht="10.5" hidden="true" customHeight="true" outlineLevel="0" collapsed="false">
      <c r="A630" s="102" t="s">
        <v>312</v>
      </c>
      <c r="B630" s="93" t="n">
        <v>43958</v>
      </c>
      <c r="C630" s="94" t="s">
        <v>342</v>
      </c>
      <c r="D630" s="95" t="s">
        <v>322</v>
      </c>
      <c r="E630" s="118" t="n">
        <v>20443.27</v>
      </c>
      <c r="F630" s="133"/>
      <c r="G630" s="98" t="s">
        <v>1028</v>
      </c>
      <c r="H630" s="119"/>
      <c r="I630" s="130"/>
      <c r="J630" s="94"/>
      <c r="K630" s="94"/>
    </row>
    <row r="631" s="101" customFormat="true" ht="10.5" hidden="true" customHeight="true" outlineLevel="0" collapsed="false">
      <c r="A631" s="102" t="s">
        <v>312</v>
      </c>
      <c r="B631" s="93" t="n">
        <v>43958</v>
      </c>
      <c r="C631" s="94" t="s">
        <v>399</v>
      </c>
      <c r="D631" s="95" t="s">
        <v>322</v>
      </c>
      <c r="E631" s="118" t="n">
        <v>34700</v>
      </c>
      <c r="F631" s="96"/>
      <c r="G631" s="98" t="s">
        <v>1029</v>
      </c>
      <c r="H631" s="119"/>
      <c r="I631" s="130"/>
      <c r="J631" s="94"/>
      <c r="K631" s="94"/>
    </row>
    <row r="632" s="101" customFormat="true" ht="10.5" hidden="false" customHeight="true" outlineLevel="0" collapsed="false">
      <c r="A632" s="92" t="s">
        <v>312</v>
      </c>
      <c r="B632" s="93" t="n">
        <v>43958</v>
      </c>
      <c r="C632" s="94" t="s">
        <v>432</v>
      </c>
      <c r="D632" s="95" t="s">
        <v>314</v>
      </c>
      <c r="E632" s="106"/>
      <c r="F632" s="97" t="n">
        <v>2100</v>
      </c>
      <c r="G632" s="98" t="s">
        <v>1030</v>
      </c>
      <c r="H632" s="99"/>
      <c r="I632" s="123"/>
      <c r="J632" s="94"/>
      <c r="K632" s="94"/>
    </row>
    <row r="633" s="101" customFormat="true" ht="10.5" hidden="false" customHeight="true" outlineLevel="0" collapsed="false">
      <c r="A633" s="92" t="s">
        <v>312</v>
      </c>
      <c r="B633" s="93" t="n">
        <v>43958</v>
      </c>
      <c r="C633" s="94" t="s">
        <v>807</v>
      </c>
      <c r="D633" s="95" t="s">
        <v>314</v>
      </c>
      <c r="E633" s="96"/>
      <c r="F633" s="97" t="n">
        <v>6900</v>
      </c>
      <c r="G633" s="98" t="s">
        <v>1031</v>
      </c>
      <c r="H633" s="99"/>
      <c r="I633" s="123"/>
      <c r="J633" s="94"/>
      <c r="K633" s="94"/>
    </row>
    <row r="634" s="101" customFormat="true" ht="10.5" hidden="false" customHeight="true" outlineLevel="0" collapsed="false">
      <c r="A634" s="92" t="s">
        <v>312</v>
      </c>
      <c r="B634" s="93" t="n">
        <v>43958</v>
      </c>
      <c r="C634" s="94" t="s">
        <v>807</v>
      </c>
      <c r="D634" s="95" t="s">
        <v>314</v>
      </c>
      <c r="E634" s="96"/>
      <c r="F634" s="97" t="n">
        <v>7500</v>
      </c>
      <c r="G634" s="98" t="s">
        <v>1032</v>
      </c>
      <c r="H634" s="99"/>
      <c r="I634" s="123"/>
      <c r="J634" s="94"/>
      <c r="K634" s="94"/>
    </row>
    <row r="635" s="101" customFormat="true" ht="10.5" hidden="true" customHeight="true" outlineLevel="0" collapsed="false">
      <c r="A635" s="102" t="s">
        <v>312</v>
      </c>
      <c r="B635" s="93" t="n">
        <v>43958</v>
      </c>
      <c r="C635" s="94" t="s">
        <v>318</v>
      </c>
      <c r="D635" s="95" t="s">
        <v>319</v>
      </c>
      <c r="E635" s="103" t="n">
        <v>344.25</v>
      </c>
      <c r="F635" s="104" t="n">
        <v>20250</v>
      </c>
      <c r="G635" s="100" t="s">
        <v>1033</v>
      </c>
      <c r="H635" s="99" t="n">
        <v>20250</v>
      </c>
      <c r="I635" s="123" t="n">
        <v>344.25</v>
      </c>
      <c r="J635" s="94"/>
      <c r="K635" s="105"/>
    </row>
    <row r="636" s="101" customFormat="true" ht="10.5" hidden="false" customHeight="true" outlineLevel="0" collapsed="false">
      <c r="A636" s="92" t="s">
        <v>312</v>
      </c>
      <c r="B636" s="93" t="n">
        <v>43958</v>
      </c>
      <c r="C636" s="94" t="s">
        <v>873</v>
      </c>
      <c r="D636" s="95" t="s">
        <v>314</v>
      </c>
      <c r="E636" s="96"/>
      <c r="F636" s="97" t="n">
        <v>34700</v>
      </c>
      <c r="G636" s="98" t="s">
        <v>1034</v>
      </c>
      <c r="H636" s="99"/>
      <c r="I636" s="123"/>
      <c r="J636" s="94"/>
      <c r="K636" s="94"/>
    </row>
    <row r="637" s="101" customFormat="true" ht="10.5" hidden="true" customHeight="true" outlineLevel="0" collapsed="false">
      <c r="A637" s="102" t="s">
        <v>312</v>
      </c>
      <c r="B637" s="93" t="n">
        <v>43959</v>
      </c>
      <c r="C637" s="94" t="s">
        <v>321</v>
      </c>
      <c r="D637" s="95" t="s">
        <v>322</v>
      </c>
      <c r="E637" s="97" t="n">
        <v>75</v>
      </c>
      <c r="F637" s="106"/>
      <c r="G637" s="100" t="s">
        <v>1035</v>
      </c>
      <c r="H637" s="107"/>
      <c r="I637" s="123"/>
      <c r="J637" s="94"/>
      <c r="K637" s="108"/>
    </row>
    <row r="638" s="101" customFormat="true" ht="10.5" hidden="true" customHeight="true" outlineLevel="0" collapsed="false">
      <c r="A638" s="102" t="s">
        <v>312</v>
      </c>
      <c r="B638" s="93" t="n">
        <v>43959</v>
      </c>
      <c r="C638" s="94" t="s">
        <v>418</v>
      </c>
      <c r="D638" s="95" t="s">
        <v>322</v>
      </c>
      <c r="E638" s="126" t="n">
        <v>2159.7</v>
      </c>
      <c r="F638" s="125"/>
      <c r="G638" s="98" t="s">
        <v>888</v>
      </c>
      <c r="H638" s="99"/>
      <c r="I638" s="127"/>
      <c r="J638" s="94"/>
      <c r="K638" s="94"/>
    </row>
    <row r="639" s="101" customFormat="true" ht="10.5" hidden="true" customHeight="true" outlineLevel="0" collapsed="false">
      <c r="A639" s="102" t="s">
        <v>312</v>
      </c>
      <c r="B639" s="93" t="n">
        <v>43959</v>
      </c>
      <c r="C639" s="94" t="s">
        <v>479</v>
      </c>
      <c r="D639" s="95" t="s">
        <v>322</v>
      </c>
      <c r="E639" s="137" t="n">
        <v>6622.21</v>
      </c>
      <c r="F639" s="106"/>
      <c r="G639" s="98" t="s">
        <v>1036</v>
      </c>
      <c r="H639" s="99"/>
      <c r="I639" s="138"/>
      <c r="J639" s="94"/>
      <c r="K639" s="94"/>
    </row>
    <row r="640" s="101" customFormat="true" ht="10.5" hidden="true" customHeight="true" outlineLevel="0" collapsed="false">
      <c r="A640" s="102" t="s">
        <v>312</v>
      </c>
      <c r="B640" s="93" t="n">
        <v>43959</v>
      </c>
      <c r="C640" s="94" t="s">
        <v>786</v>
      </c>
      <c r="D640" s="95" t="s">
        <v>322</v>
      </c>
      <c r="E640" s="151" t="n">
        <v>7800</v>
      </c>
      <c r="F640" s="125"/>
      <c r="G640" s="98" t="s">
        <v>1037</v>
      </c>
      <c r="H640" s="99"/>
      <c r="I640" s="152"/>
      <c r="J640" s="94"/>
      <c r="K640" s="94"/>
    </row>
    <row r="641" s="101" customFormat="true" ht="10.5" hidden="true" customHeight="true" outlineLevel="0" collapsed="false">
      <c r="A641" s="102" t="s">
        <v>312</v>
      </c>
      <c r="B641" s="93" t="n">
        <v>43959</v>
      </c>
      <c r="C641" s="94" t="s">
        <v>318</v>
      </c>
      <c r="D641" s="95" t="s">
        <v>319</v>
      </c>
      <c r="E641" s="103" t="n">
        <v>742.900000000001</v>
      </c>
      <c r="F641" s="104" t="n">
        <v>43700</v>
      </c>
      <c r="G641" s="100" t="s">
        <v>827</v>
      </c>
      <c r="H641" s="99" t="n">
        <v>43700</v>
      </c>
      <c r="I641" s="123" t="n">
        <v>742.900000000001</v>
      </c>
      <c r="J641" s="94"/>
      <c r="K641" s="105"/>
    </row>
    <row r="642" s="101" customFormat="true" ht="10.5" hidden="true" customHeight="true" outlineLevel="0" collapsed="false">
      <c r="A642" s="102" t="s">
        <v>312</v>
      </c>
      <c r="B642" s="93" t="n">
        <v>43963</v>
      </c>
      <c r="C642" s="94" t="s">
        <v>321</v>
      </c>
      <c r="D642" s="95" t="s">
        <v>322</v>
      </c>
      <c r="E642" s="97" t="n">
        <v>125</v>
      </c>
      <c r="F642" s="96"/>
      <c r="G642" s="100" t="s">
        <v>1038</v>
      </c>
      <c r="H642" s="107"/>
      <c r="I642" s="123"/>
      <c r="J642" s="94"/>
      <c r="K642" s="108"/>
    </row>
    <row r="643" s="101" customFormat="true" ht="10.5" hidden="true" customHeight="true" outlineLevel="0" collapsed="false">
      <c r="A643" s="102" t="s">
        <v>312</v>
      </c>
      <c r="B643" s="93" t="n">
        <v>43963</v>
      </c>
      <c r="C643" s="94" t="s">
        <v>846</v>
      </c>
      <c r="D643" s="95" t="s">
        <v>322</v>
      </c>
      <c r="E643" s="126" t="n">
        <v>2678.22</v>
      </c>
      <c r="F643" s="96"/>
      <c r="G643" s="98" t="s">
        <v>1039</v>
      </c>
      <c r="H643" s="99"/>
      <c r="I643" s="127"/>
      <c r="J643" s="94"/>
      <c r="K643" s="94"/>
    </row>
    <row r="644" s="101" customFormat="true" ht="10.5" hidden="true" customHeight="true" outlineLevel="0" collapsed="false">
      <c r="A644" s="92" t="s">
        <v>312</v>
      </c>
      <c r="B644" s="93" t="n">
        <v>43963</v>
      </c>
      <c r="C644" s="94" t="s">
        <v>425</v>
      </c>
      <c r="D644" s="95" t="s">
        <v>322</v>
      </c>
      <c r="E644" s="159" t="n">
        <v>3000</v>
      </c>
      <c r="F644" s="106"/>
      <c r="G644" s="98" t="s">
        <v>1040</v>
      </c>
      <c r="H644" s="154"/>
      <c r="I644" s="123"/>
      <c r="J644" s="94"/>
      <c r="K644" s="94"/>
    </row>
    <row r="645" s="101" customFormat="true" ht="10.5" hidden="true" customHeight="true" outlineLevel="0" collapsed="false">
      <c r="A645" s="102" t="s">
        <v>312</v>
      </c>
      <c r="B645" s="93" t="n">
        <v>43963</v>
      </c>
      <c r="C645" s="94" t="s">
        <v>881</v>
      </c>
      <c r="D645" s="95" t="s">
        <v>322</v>
      </c>
      <c r="E645" s="113" t="n">
        <v>4065.95</v>
      </c>
      <c r="F645" s="96"/>
      <c r="G645" s="98" t="s">
        <v>1041</v>
      </c>
      <c r="H645" s="99"/>
      <c r="I645" s="129"/>
      <c r="J645" s="94"/>
      <c r="K645" s="94"/>
    </row>
    <row r="646" s="101" customFormat="true" ht="10.5" hidden="true" customHeight="true" outlineLevel="0" collapsed="false">
      <c r="A646" s="102" t="s">
        <v>312</v>
      </c>
      <c r="B646" s="93" t="n">
        <v>43963</v>
      </c>
      <c r="C646" s="94" t="s">
        <v>632</v>
      </c>
      <c r="D646" s="95" t="s">
        <v>322</v>
      </c>
      <c r="E646" s="149" t="n">
        <v>11069</v>
      </c>
      <c r="F646" s="96"/>
      <c r="G646" s="98" t="s">
        <v>1042</v>
      </c>
      <c r="H646" s="99"/>
      <c r="I646" s="150"/>
      <c r="J646" s="94"/>
      <c r="K646" s="94"/>
    </row>
    <row r="647" s="101" customFormat="true" ht="10.5" hidden="true" customHeight="true" outlineLevel="0" collapsed="false">
      <c r="A647" s="102" t="s">
        <v>312</v>
      </c>
      <c r="B647" s="93" t="n">
        <v>43963</v>
      </c>
      <c r="C647" s="94" t="s">
        <v>342</v>
      </c>
      <c r="D647" s="95" t="s">
        <v>322</v>
      </c>
      <c r="E647" s="118" t="n">
        <v>17365.7</v>
      </c>
      <c r="F647" s="96"/>
      <c r="G647" s="98" t="s">
        <v>1043</v>
      </c>
      <c r="H647" s="119"/>
      <c r="I647" s="130"/>
      <c r="J647" s="94"/>
      <c r="K647" s="94"/>
    </row>
    <row r="648" s="101" customFormat="true" ht="10.5" hidden="true" customHeight="true" outlineLevel="0" collapsed="false">
      <c r="A648" s="102" t="s">
        <v>312</v>
      </c>
      <c r="B648" s="93" t="n">
        <v>43963</v>
      </c>
      <c r="C648" s="94" t="s">
        <v>796</v>
      </c>
      <c r="D648" s="95" t="s">
        <v>322</v>
      </c>
      <c r="E648" s="126" t="n">
        <v>45585.23</v>
      </c>
      <c r="F648" s="96"/>
      <c r="G648" s="98" t="s">
        <v>1044</v>
      </c>
      <c r="H648" s="99"/>
      <c r="I648" s="127"/>
      <c r="J648" s="94"/>
      <c r="K648" s="94"/>
    </row>
    <row r="649" s="101" customFormat="true" ht="10.5" hidden="false" customHeight="true" outlineLevel="0" collapsed="false">
      <c r="A649" s="92" t="s">
        <v>312</v>
      </c>
      <c r="B649" s="93" t="n">
        <v>43963</v>
      </c>
      <c r="C649" s="94" t="s">
        <v>529</v>
      </c>
      <c r="D649" s="95" t="s">
        <v>314</v>
      </c>
      <c r="E649" s="106"/>
      <c r="F649" s="97" t="n">
        <v>1800</v>
      </c>
      <c r="G649" s="98" t="s">
        <v>1045</v>
      </c>
      <c r="H649" s="99"/>
      <c r="I649" s="123"/>
      <c r="J649" s="94"/>
      <c r="K649" s="94"/>
    </row>
    <row r="650" s="101" customFormat="true" ht="10.5" hidden="false" customHeight="true" outlineLevel="0" collapsed="false">
      <c r="A650" s="92" t="s">
        <v>312</v>
      </c>
      <c r="B650" s="93" t="n">
        <v>43963</v>
      </c>
      <c r="C650" s="94" t="s">
        <v>561</v>
      </c>
      <c r="D650" s="95" t="s">
        <v>314</v>
      </c>
      <c r="E650" s="106"/>
      <c r="F650" s="97" t="n">
        <v>4800</v>
      </c>
      <c r="G650" s="98" t="s">
        <v>1046</v>
      </c>
      <c r="H650" s="99"/>
      <c r="I650" s="123"/>
      <c r="J650" s="94"/>
      <c r="K650" s="94"/>
    </row>
    <row r="651" s="101" customFormat="true" ht="10.5" hidden="false" customHeight="true" outlineLevel="0" collapsed="false">
      <c r="A651" s="92" t="s">
        <v>312</v>
      </c>
      <c r="B651" s="93" t="n">
        <v>43963</v>
      </c>
      <c r="C651" s="94" t="s">
        <v>498</v>
      </c>
      <c r="D651" s="95" t="s">
        <v>314</v>
      </c>
      <c r="E651" s="106"/>
      <c r="F651" s="97" t="n">
        <v>7100</v>
      </c>
      <c r="G651" s="98" t="s">
        <v>1047</v>
      </c>
      <c r="H651" s="99"/>
      <c r="I651" s="123"/>
      <c r="J651" s="94"/>
      <c r="K651" s="94"/>
    </row>
    <row r="652" s="101" customFormat="true" ht="10.5" hidden="false" customHeight="true" outlineLevel="0" collapsed="false">
      <c r="A652" s="92" t="s">
        <v>312</v>
      </c>
      <c r="B652" s="93" t="n">
        <v>43963</v>
      </c>
      <c r="C652" s="94" t="s">
        <v>1048</v>
      </c>
      <c r="D652" s="95" t="s">
        <v>314</v>
      </c>
      <c r="E652" s="106"/>
      <c r="F652" s="97" t="n">
        <v>30200</v>
      </c>
      <c r="G652" s="98" t="s">
        <v>1049</v>
      </c>
      <c r="H652" s="99"/>
      <c r="I652" s="123"/>
      <c r="J652" s="94"/>
      <c r="K652" s="94"/>
    </row>
    <row r="653" s="101" customFormat="true" ht="10.5" hidden="true" customHeight="true" outlineLevel="0" collapsed="false">
      <c r="A653" s="102" t="s">
        <v>312</v>
      </c>
      <c r="B653" s="93" t="n">
        <v>43963</v>
      </c>
      <c r="C653" s="94" t="s">
        <v>318</v>
      </c>
      <c r="D653" s="95" t="s">
        <v>319</v>
      </c>
      <c r="E653" s="103" t="n">
        <v>809.199999999997</v>
      </c>
      <c r="F653" s="104" t="n">
        <v>47600</v>
      </c>
      <c r="G653" s="100" t="s">
        <v>1050</v>
      </c>
      <c r="H653" s="99" t="n">
        <v>47600</v>
      </c>
      <c r="I653" s="123" t="n">
        <v>809.199999999997</v>
      </c>
      <c r="J653" s="94"/>
      <c r="K653" s="105"/>
    </row>
    <row r="654" s="101" customFormat="true" ht="10.5" hidden="false" customHeight="true" outlineLevel="0" collapsed="false">
      <c r="A654" s="92" t="s">
        <v>312</v>
      </c>
      <c r="B654" s="93" t="n">
        <v>43964</v>
      </c>
      <c r="C654" s="94" t="s">
        <v>709</v>
      </c>
      <c r="D654" s="95" t="s">
        <v>314</v>
      </c>
      <c r="E654" s="106"/>
      <c r="F654" s="97" t="n">
        <v>1800</v>
      </c>
      <c r="G654" s="98" t="s">
        <v>1051</v>
      </c>
      <c r="H654" s="99"/>
      <c r="I654" s="123"/>
      <c r="J654" s="94"/>
      <c r="K654" s="94"/>
    </row>
    <row r="655" s="101" customFormat="true" ht="10.5" hidden="true" customHeight="true" outlineLevel="0" collapsed="false">
      <c r="A655" s="102" t="s">
        <v>312</v>
      </c>
      <c r="B655" s="93" t="n">
        <v>43965</v>
      </c>
      <c r="C655" s="94" t="s">
        <v>321</v>
      </c>
      <c r="D655" s="95" t="s">
        <v>322</v>
      </c>
      <c r="E655" s="97" t="n">
        <v>25</v>
      </c>
      <c r="F655" s="106"/>
      <c r="G655" s="100" t="s">
        <v>1052</v>
      </c>
      <c r="H655" s="107"/>
      <c r="I655" s="123"/>
      <c r="J655" s="94"/>
      <c r="K655" s="108"/>
    </row>
    <row r="656" s="101" customFormat="true" ht="10.5" hidden="true" customHeight="true" outlineLevel="0" collapsed="false">
      <c r="A656" s="102" t="s">
        <v>312</v>
      </c>
      <c r="B656" s="93" t="n">
        <v>43965</v>
      </c>
      <c r="C656" s="94" t="s">
        <v>340</v>
      </c>
      <c r="D656" s="95" t="s">
        <v>322</v>
      </c>
      <c r="E656" s="97" t="n">
        <v>46.5</v>
      </c>
      <c r="F656" s="125"/>
      <c r="G656" s="100" t="s">
        <v>610</v>
      </c>
      <c r="H656" s="107"/>
      <c r="I656" s="123"/>
      <c r="J656" s="94"/>
      <c r="K656" s="147"/>
    </row>
    <row r="657" s="101" customFormat="true" ht="10.5" hidden="true" customHeight="true" outlineLevel="0" collapsed="false">
      <c r="A657" s="102" t="s">
        <v>312</v>
      </c>
      <c r="B657" s="93" t="n">
        <v>43965</v>
      </c>
      <c r="C657" s="94" t="s">
        <v>397</v>
      </c>
      <c r="D657" s="95" t="s">
        <v>322</v>
      </c>
      <c r="E657" s="118" t="n">
        <v>150000</v>
      </c>
      <c r="F657" s="106"/>
      <c r="G657" s="98" t="s">
        <v>1053</v>
      </c>
      <c r="H657" s="119"/>
      <c r="I657" s="130"/>
      <c r="J657" s="94"/>
      <c r="K657" s="94"/>
    </row>
    <row r="658" s="101" customFormat="true" ht="10.5" hidden="false" customHeight="true" outlineLevel="0" collapsed="false">
      <c r="A658" s="92" t="s">
        <v>312</v>
      </c>
      <c r="B658" s="93" t="n">
        <v>43965</v>
      </c>
      <c r="C658" s="94" t="s">
        <v>1054</v>
      </c>
      <c r="D658" s="95" t="s">
        <v>314</v>
      </c>
      <c r="E658" s="96"/>
      <c r="F658" s="97" t="n">
        <v>1700</v>
      </c>
      <c r="G658" s="98" t="s">
        <v>1055</v>
      </c>
      <c r="H658" s="99"/>
      <c r="I658" s="123"/>
      <c r="J658" s="94"/>
      <c r="K658" s="94"/>
    </row>
    <row r="659" s="101" customFormat="true" ht="10.5" hidden="false" customHeight="true" outlineLevel="0" collapsed="false">
      <c r="A659" s="92" t="s">
        <v>312</v>
      </c>
      <c r="B659" s="93" t="n">
        <v>43965</v>
      </c>
      <c r="C659" s="94" t="s">
        <v>1056</v>
      </c>
      <c r="D659" s="95" t="s">
        <v>314</v>
      </c>
      <c r="E659" s="96"/>
      <c r="F659" s="128" t="n">
        <v>3000</v>
      </c>
      <c r="G659" s="98" t="s">
        <v>1057</v>
      </c>
      <c r="H659" s="99"/>
      <c r="I659" s="123"/>
      <c r="J659" s="94"/>
      <c r="K659" s="94"/>
    </row>
    <row r="660" s="101" customFormat="true" ht="10.5" hidden="true" customHeight="true" outlineLevel="0" collapsed="false">
      <c r="A660" s="102" t="s">
        <v>312</v>
      </c>
      <c r="B660" s="93" t="n">
        <v>43965</v>
      </c>
      <c r="C660" s="94" t="s">
        <v>318</v>
      </c>
      <c r="D660" s="95" t="s">
        <v>319</v>
      </c>
      <c r="E660" s="103" t="n">
        <v>90.1000000000004</v>
      </c>
      <c r="F660" s="104" t="n">
        <v>5300</v>
      </c>
      <c r="G660" s="100" t="s">
        <v>1058</v>
      </c>
      <c r="H660" s="99" t="n">
        <v>5300</v>
      </c>
      <c r="I660" s="123" t="n">
        <v>90.1000000000004</v>
      </c>
      <c r="J660" s="94"/>
      <c r="K660" s="105"/>
    </row>
    <row r="661" s="101" customFormat="true" ht="10.5" hidden="false" customHeight="true" outlineLevel="0" collapsed="false">
      <c r="A661" s="92" t="s">
        <v>312</v>
      </c>
      <c r="B661" s="93" t="n">
        <v>43965</v>
      </c>
      <c r="C661" s="94" t="s">
        <v>743</v>
      </c>
      <c r="D661" s="95" t="s">
        <v>314</v>
      </c>
      <c r="E661" s="106"/>
      <c r="F661" s="128" t="n">
        <v>5900</v>
      </c>
      <c r="G661" s="98" t="s">
        <v>1059</v>
      </c>
      <c r="H661" s="99"/>
      <c r="I661" s="123"/>
      <c r="J661" s="94"/>
      <c r="K661" s="94"/>
    </row>
    <row r="662" s="101" customFormat="true" ht="10.5" hidden="false" customHeight="true" outlineLevel="0" collapsed="false">
      <c r="A662" s="92" t="s">
        <v>312</v>
      </c>
      <c r="B662" s="93" t="n">
        <v>43965</v>
      </c>
      <c r="C662" s="94" t="s">
        <v>1060</v>
      </c>
      <c r="D662" s="95" t="s">
        <v>314</v>
      </c>
      <c r="E662" s="106"/>
      <c r="F662" s="97" t="n">
        <v>8700</v>
      </c>
      <c r="G662" s="98" t="s">
        <v>1061</v>
      </c>
      <c r="H662" s="99"/>
      <c r="I662" s="123"/>
      <c r="J662" s="94"/>
      <c r="K662" s="94"/>
    </row>
    <row r="663" s="101" customFormat="true" ht="10.5" hidden="true" customHeight="true" outlineLevel="0" collapsed="false">
      <c r="A663" s="92" t="s">
        <v>312</v>
      </c>
      <c r="B663" s="93" t="n">
        <v>43965</v>
      </c>
      <c r="C663" s="94" t="s">
        <v>623</v>
      </c>
      <c r="D663" s="95" t="s">
        <v>314</v>
      </c>
      <c r="E663" s="106"/>
      <c r="F663" s="148" t="n">
        <v>90000</v>
      </c>
      <c r="G663" s="98" t="s">
        <v>624</v>
      </c>
      <c r="H663" s="99"/>
      <c r="I663" s="123"/>
      <c r="J663" s="94"/>
      <c r="K663" s="94"/>
    </row>
    <row r="664" s="101" customFormat="true" ht="10.5" hidden="true" customHeight="true" outlineLevel="0" collapsed="false">
      <c r="A664" s="102" t="s">
        <v>312</v>
      </c>
      <c r="B664" s="93" t="n">
        <v>43966</v>
      </c>
      <c r="C664" s="94" t="s">
        <v>321</v>
      </c>
      <c r="D664" s="95" t="s">
        <v>322</v>
      </c>
      <c r="E664" s="97" t="n">
        <v>25</v>
      </c>
      <c r="F664" s="96"/>
      <c r="G664" s="100" t="s">
        <v>1062</v>
      </c>
      <c r="H664" s="107"/>
      <c r="I664" s="123"/>
      <c r="J664" s="94"/>
      <c r="K664" s="108"/>
    </row>
    <row r="665" s="101" customFormat="true" ht="10.5" hidden="true" customHeight="true" outlineLevel="0" collapsed="false">
      <c r="A665" s="102" t="s">
        <v>312</v>
      </c>
      <c r="B665" s="93" t="n">
        <v>43966</v>
      </c>
      <c r="C665" s="94" t="s">
        <v>393</v>
      </c>
      <c r="D665" s="95" t="s">
        <v>322</v>
      </c>
      <c r="E665" s="131" t="n">
        <v>6600</v>
      </c>
      <c r="F665" s="133"/>
      <c r="G665" s="98" t="s">
        <v>1063</v>
      </c>
      <c r="H665" s="99"/>
      <c r="I665" s="132"/>
      <c r="J665" s="94"/>
      <c r="K665" s="94"/>
    </row>
    <row r="666" s="101" customFormat="true" ht="10.5" hidden="false" customHeight="true" outlineLevel="0" collapsed="false">
      <c r="A666" s="92" t="s">
        <v>312</v>
      </c>
      <c r="B666" s="93" t="n">
        <v>43966</v>
      </c>
      <c r="C666" s="94" t="s">
        <v>420</v>
      </c>
      <c r="D666" s="95" t="s">
        <v>314</v>
      </c>
      <c r="E666" s="106"/>
      <c r="F666" s="97" t="n">
        <v>3700</v>
      </c>
      <c r="G666" s="98" t="s">
        <v>1064</v>
      </c>
      <c r="H666" s="99"/>
      <c r="I666" s="123"/>
      <c r="J666" s="94"/>
      <c r="K666" s="94"/>
    </row>
    <row r="667" s="101" customFormat="true" ht="10.5" hidden="false" customHeight="true" outlineLevel="0" collapsed="false">
      <c r="A667" s="92" t="s">
        <v>312</v>
      </c>
      <c r="B667" s="93" t="n">
        <v>43966</v>
      </c>
      <c r="C667" s="94" t="s">
        <v>498</v>
      </c>
      <c r="D667" s="95" t="s">
        <v>314</v>
      </c>
      <c r="E667" s="106"/>
      <c r="F667" s="97" t="n">
        <v>9500</v>
      </c>
      <c r="G667" s="98" t="s">
        <v>1065</v>
      </c>
      <c r="H667" s="99"/>
      <c r="I667" s="123"/>
      <c r="J667" s="94"/>
      <c r="K667" s="94"/>
    </row>
    <row r="668" s="101" customFormat="true" ht="10.5" hidden="true" customHeight="true" outlineLevel="0" collapsed="false">
      <c r="A668" s="102" t="s">
        <v>312</v>
      </c>
      <c r="B668" s="93" t="n">
        <v>43966</v>
      </c>
      <c r="C668" s="94" t="s">
        <v>318</v>
      </c>
      <c r="D668" s="95" t="s">
        <v>319</v>
      </c>
      <c r="E668" s="103" t="n">
        <v>537.200000000001</v>
      </c>
      <c r="F668" s="104" t="n">
        <v>31600</v>
      </c>
      <c r="G668" s="100" t="s">
        <v>1066</v>
      </c>
      <c r="H668" s="99" t="n">
        <v>31600</v>
      </c>
      <c r="I668" s="123" t="n">
        <v>537.200000000001</v>
      </c>
      <c r="J668" s="94"/>
      <c r="K668" s="105"/>
    </row>
    <row r="669" s="101" customFormat="true" ht="10.5" hidden="true" customHeight="true" outlineLevel="0" collapsed="false">
      <c r="A669" s="102" t="s">
        <v>312</v>
      </c>
      <c r="B669" s="93" t="n">
        <v>43969</v>
      </c>
      <c r="C669" s="94" t="s">
        <v>321</v>
      </c>
      <c r="D669" s="95" t="s">
        <v>322</v>
      </c>
      <c r="E669" s="97" t="n">
        <v>75</v>
      </c>
      <c r="F669" s="96"/>
      <c r="G669" s="100" t="s">
        <v>1067</v>
      </c>
      <c r="H669" s="107"/>
      <c r="I669" s="123"/>
      <c r="J669" s="94"/>
      <c r="K669" s="108"/>
    </row>
    <row r="670" s="101" customFormat="true" ht="10.5" hidden="true" customHeight="true" outlineLevel="0" collapsed="false">
      <c r="A670" s="102" t="s">
        <v>312</v>
      </c>
      <c r="B670" s="93" t="n">
        <v>43969</v>
      </c>
      <c r="C670" s="94" t="s">
        <v>718</v>
      </c>
      <c r="D670" s="95" t="s">
        <v>322</v>
      </c>
      <c r="E670" s="141" t="n">
        <v>4227</v>
      </c>
      <c r="F670" s="96"/>
      <c r="G670" s="98" t="s">
        <v>1068</v>
      </c>
      <c r="H670" s="99"/>
      <c r="I670" s="130"/>
      <c r="J670" s="94"/>
      <c r="K670" s="94"/>
    </row>
    <row r="671" s="101" customFormat="true" ht="10.5" hidden="true" customHeight="true" outlineLevel="0" collapsed="false">
      <c r="A671" s="102" t="s">
        <v>312</v>
      </c>
      <c r="B671" s="93" t="n">
        <v>43969</v>
      </c>
      <c r="C671" s="94" t="s">
        <v>1069</v>
      </c>
      <c r="D671" s="95" t="s">
        <v>322</v>
      </c>
      <c r="E671" s="118" t="n">
        <v>19000</v>
      </c>
      <c r="F671" s="106"/>
      <c r="G671" s="98" t="s">
        <v>1070</v>
      </c>
      <c r="H671" s="119"/>
      <c r="I671" s="123"/>
      <c r="J671" s="94"/>
      <c r="K671" s="94"/>
    </row>
    <row r="672" s="101" customFormat="true" ht="10.5" hidden="true" customHeight="true" outlineLevel="0" collapsed="false">
      <c r="A672" s="102" t="s">
        <v>312</v>
      </c>
      <c r="B672" s="93" t="n">
        <v>43969</v>
      </c>
      <c r="C672" s="94" t="s">
        <v>342</v>
      </c>
      <c r="D672" s="95" t="s">
        <v>322</v>
      </c>
      <c r="E672" s="118" t="n">
        <v>34365.23</v>
      </c>
      <c r="F672" s="106"/>
      <c r="G672" s="98" t="s">
        <v>1071</v>
      </c>
      <c r="H672" s="119"/>
      <c r="I672" s="130"/>
      <c r="J672" s="94"/>
      <c r="K672" s="94"/>
    </row>
    <row r="673" s="101" customFormat="true" ht="10.5" hidden="true" customHeight="true" outlineLevel="0" collapsed="false">
      <c r="A673" s="102" t="s">
        <v>312</v>
      </c>
      <c r="B673" s="93" t="n">
        <v>43969</v>
      </c>
      <c r="C673" s="94" t="s">
        <v>342</v>
      </c>
      <c r="D673" s="95" t="s">
        <v>322</v>
      </c>
      <c r="E673" s="118" t="n">
        <v>64815.61</v>
      </c>
      <c r="F673" s="106"/>
      <c r="G673" s="98" t="s">
        <v>1072</v>
      </c>
      <c r="H673" s="119"/>
      <c r="I673" s="130"/>
      <c r="J673" s="94"/>
      <c r="K673" s="94"/>
    </row>
    <row r="674" s="101" customFormat="true" ht="10.5" hidden="false" customHeight="true" outlineLevel="0" collapsed="false">
      <c r="A674" s="92" t="s">
        <v>312</v>
      </c>
      <c r="B674" s="93" t="n">
        <v>43969</v>
      </c>
      <c r="C674" s="94" t="s">
        <v>313</v>
      </c>
      <c r="D674" s="95" t="s">
        <v>314</v>
      </c>
      <c r="E674" s="96"/>
      <c r="F674" s="97" t="n">
        <v>900</v>
      </c>
      <c r="G674" s="98" t="s">
        <v>1073</v>
      </c>
      <c r="H674" s="99"/>
      <c r="I674" s="123"/>
      <c r="J674" s="94"/>
      <c r="K674" s="94"/>
    </row>
    <row r="675" s="101" customFormat="true" ht="10.5" hidden="false" customHeight="true" outlineLevel="0" collapsed="false">
      <c r="A675" s="92" t="s">
        <v>312</v>
      </c>
      <c r="B675" s="93" t="n">
        <v>43969</v>
      </c>
      <c r="C675" s="94" t="s">
        <v>1074</v>
      </c>
      <c r="D675" s="95" t="s">
        <v>314</v>
      </c>
      <c r="E675" s="96"/>
      <c r="F675" s="97" t="n">
        <v>1000</v>
      </c>
      <c r="G675" s="98" t="s">
        <v>1075</v>
      </c>
      <c r="H675" s="99"/>
      <c r="I675" s="123"/>
      <c r="J675" s="94"/>
      <c r="K675" s="94"/>
    </row>
    <row r="676" s="101" customFormat="true" ht="10.5" hidden="false" customHeight="true" outlineLevel="0" collapsed="false">
      <c r="A676" s="92" t="s">
        <v>312</v>
      </c>
      <c r="B676" s="93" t="n">
        <v>43969</v>
      </c>
      <c r="C676" s="94" t="s">
        <v>529</v>
      </c>
      <c r="D676" s="95" t="s">
        <v>314</v>
      </c>
      <c r="E676" s="96"/>
      <c r="F676" s="97" t="n">
        <v>1900</v>
      </c>
      <c r="G676" s="98" t="s">
        <v>1076</v>
      </c>
      <c r="H676" s="99"/>
      <c r="I676" s="123"/>
      <c r="J676" s="94"/>
      <c r="K676" s="94"/>
    </row>
    <row r="677" s="101" customFormat="true" ht="10.5" hidden="false" customHeight="true" outlineLevel="0" collapsed="false">
      <c r="A677" s="92" t="s">
        <v>312</v>
      </c>
      <c r="B677" s="93" t="n">
        <v>43969</v>
      </c>
      <c r="C677" s="94" t="s">
        <v>1077</v>
      </c>
      <c r="D677" s="95" t="s">
        <v>314</v>
      </c>
      <c r="E677" s="96"/>
      <c r="F677" s="97" t="n">
        <v>10000</v>
      </c>
      <c r="G677" s="98" t="s">
        <v>1078</v>
      </c>
      <c r="H677" s="99"/>
      <c r="I677" s="123"/>
      <c r="J677" s="94"/>
      <c r="K677" s="94"/>
    </row>
    <row r="678" s="101" customFormat="true" ht="10.5" hidden="false" customHeight="true" outlineLevel="0" collapsed="false">
      <c r="A678" s="92" t="s">
        <v>312</v>
      </c>
      <c r="B678" s="93" t="n">
        <v>43969</v>
      </c>
      <c r="C678" s="94" t="s">
        <v>1012</v>
      </c>
      <c r="D678" s="95" t="s">
        <v>314</v>
      </c>
      <c r="E678" s="96"/>
      <c r="F678" s="128" t="n">
        <v>14000</v>
      </c>
      <c r="G678" s="98" t="s">
        <v>1079</v>
      </c>
      <c r="H678" s="99"/>
      <c r="I678" s="123"/>
      <c r="J678" s="94"/>
      <c r="K678" s="94"/>
    </row>
    <row r="679" s="101" customFormat="true" ht="10.5" hidden="true" customHeight="true" outlineLevel="0" collapsed="false">
      <c r="A679" s="102" t="s">
        <v>312</v>
      </c>
      <c r="B679" s="93" t="n">
        <v>43969</v>
      </c>
      <c r="C679" s="94" t="s">
        <v>318</v>
      </c>
      <c r="D679" s="95" t="s">
        <v>319</v>
      </c>
      <c r="E679" s="103" t="n">
        <v>924.800000000003</v>
      </c>
      <c r="F679" s="104" t="n">
        <v>54400</v>
      </c>
      <c r="G679" s="100" t="s">
        <v>1080</v>
      </c>
      <c r="H679" s="99" t="n">
        <v>54400</v>
      </c>
      <c r="I679" s="123" t="n">
        <v>924.800000000003</v>
      </c>
      <c r="J679" s="94"/>
      <c r="K679" s="105"/>
    </row>
    <row r="680" s="101" customFormat="true" ht="10.5" hidden="true" customHeight="true" outlineLevel="0" collapsed="false">
      <c r="A680" s="102" t="s">
        <v>312</v>
      </c>
      <c r="B680" s="93" t="n">
        <v>43970</v>
      </c>
      <c r="C680" s="94" t="s">
        <v>340</v>
      </c>
      <c r="D680" s="95" t="s">
        <v>322</v>
      </c>
      <c r="E680" s="97" t="n">
        <v>144</v>
      </c>
      <c r="F680" s="125"/>
      <c r="G680" s="98" t="s">
        <v>341</v>
      </c>
      <c r="H680" s="107"/>
      <c r="I680" s="123"/>
      <c r="J680" s="94"/>
      <c r="K680" s="117"/>
    </row>
    <row r="681" s="101" customFormat="true" ht="10.5" hidden="true" customHeight="true" outlineLevel="0" collapsed="false">
      <c r="A681" s="92" t="s">
        <v>312</v>
      </c>
      <c r="B681" s="93" t="n">
        <v>43970</v>
      </c>
      <c r="C681" s="94" t="s">
        <v>344</v>
      </c>
      <c r="D681" s="95" t="s">
        <v>322</v>
      </c>
      <c r="E681" s="115" t="n">
        <v>24000</v>
      </c>
      <c r="F681" s="106"/>
      <c r="G681" s="98" t="s">
        <v>345</v>
      </c>
      <c r="H681" s="121"/>
      <c r="I681" s="123"/>
      <c r="J681" s="94"/>
      <c r="K681" s="94"/>
    </row>
    <row r="682" s="101" customFormat="true" ht="10.5" hidden="true" customHeight="true" outlineLevel="0" collapsed="false">
      <c r="A682" s="102" t="s">
        <v>312</v>
      </c>
      <c r="B682" s="93" t="n">
        <v>43970</v>
      </c>
      <c r="C682" s="94" t="s">
        <v>318</v>
      </c>
      <c r="D682" s="95" t="s">
        <v>319</v>
      </c>
      <c r="E682" s="103" t="n">
        <v>159.799999999999</v>
      </c>
      <c r="F682" s="104" t="n">
        <v>9400</v>
      </c>
      <c r="G682" s="100" t="s">
        <v>1081</v>
      </c>
      <c r="H682" s="99" t="n">
        <v>9400</v>
      </c>
      <c r="I682" s="123" t="n">
        <v>159.799999999999</v>
      </c>
      <c r="J682" s="94"/>
      <c r="K682" s="105"/>
    </row>
    <row r="683" s="101" customFormat="true" ht="10.5" hidden="true" customHeight="true" outlineLevel="0" collapsed="false">
      <c r="A683" s="102" t="s">
        <v>312</v>
      </c>
      <c r="B683" s="93" t="n">
        <v>43971</v>
      </c>
      <c r="C683" s="94" t="s">
        <v>830</v>
      </c>
      <c r="D683" s="95" t="s">
        <v>322</v>
      </c>
      <c r="E683" s="97" t="n">
        <v>25</v>
      </c>
      <c r="F683" s="106"/>
      <c r="G683" s="100" t="s">
        <v>1082</v>
      </c>
      <c r="H683" s="107"/>
      <c r="I683" s="123"/>
      <c r="J683" s="94"/>
      <c r="K683" s="108"/>
    </row>
    <row r="684" s="101" customFormat="true" ht="10.5" hidden="true" customHeight="true" outlineLevel="0" collapsed="false">
      <c r="A684" s="102" t="s">
        <v>312</v>
      </c>
      <c r="B684" s="93" t="n">
        <v>43971</v>
      </c>
      <c r="C684" s="94" t="s">
        <v>321</v>
      </c>
      <c r="D684" s="95" t="s">
        <v>322</v>
      </c>
      <c r="E684" s="97" t="n">
        <v>100</v>
      </c>
      <c r="F684" s="133"/>
      <c r="G684" s="100" t="s">
        <v>1083</v>
      </c>
      <c r="H684" s="107"/>
      <c r="I684" s="123"/>
      <c r="J684" s="94"/>
      <c r="K684" s="108"/>
    </row>
    <row r="685" s="101" customFormat="true" ht="10.5" hidden="true" customHeight="true" outlineLevel="0" collapsed="false">
      <c r="A685" s="102" t="s">
        <v>312</v>
      </c>
      <c r="B685" s="93" t="n">
        <v>43971</v>
      </c>
      <c r="C685" s="94" t="s">
        <v>718</v>
      </c>
      <c r="D685" s="95" t="s">
        <v>322</v>
      </c>
      <c r="E685" s="141" t="n">
        <v>3240</v>
      </c>
      <c r="F685" s="96"/>
      <c r="G685" s="98" t="s">
        <v>1084</v>
      </c>
      <c r="H685" s="99"/>
      <c r="I685" s="130"/>
      <c r="J685" s="94"/>
      <c r="K685" s="94"/>
    </row>
    <row r="686" s="101" customFormat="true" ht="10.5" hidden="true" customHeight="true" outlineLevel="0" collapsed="false">
      <c r="A686" s="102" t="s">
        <v>312</v>
      </c>
      <c r="B686" s="93" t="n">
        <v>43971</v>
      </c>
      <c r="C686" s="94" t="s">
        <v>846</v>
      </c>
      <c r="D686" s="95" t="s">
        <v>322</v>
      </c>
      <c r="E686" s="126" t="n">
        <v>4852.3</v>
      </c>
      <c r="F686" s="96"/>
      <c r="G686" s="98" t="s">
        <v>1085</v>
      </c>
      <c r="H686" s="99"/>
      <c r="I686" s="127"/>
      <c r="J686" s="94"/>
      <c r="K686" s="94"/>
    </row>
    <row r="687" s="101" customFormat="true" ht="10.5" hidden="true" customHeight="true" outlineLevel="0" collapsed="false">
      <c r="A687" s="102" t="s">
        <v>312</v>
      </c>
      <c r="B687" s="93" t="n">
        <v>43971</v>
      </c>
      <c r="C687" s="94" t="s">
        <v>487</v>
      </c>
      <c r="D687" s="95" t="s">
        <v>322</v>
      </c>
      <c r="E687" s="113" t="n">
        <v>6994</v>
      </c>
      <c r="F687" s="96"/>
      <c r="G687" s="98" t="s">
        <v>1086</v>
      </c>
      <c r="H687" s="99"/>
      <c r="I687" s="129"/>
      <c r="J687" s="94"/>
      <c r="K687" s="94"/>
    </row>
    <row r="688" s="101" customFormat="true" ht="10.5" hidden="true" customHeight="true" outlineLevel="0" collapsed="false">
      <c r="A688" s="102" t="s">
        <v>312</v>
      </c>
      <c r="B688" s="93" t="n">
        <v>43971</v>
      </c>
      <c r="C688" s="94" t="s">
        <v>332</v>
      </c>
      <c r="D688" s="95" t="s">
        <v>322</v>
      </c>
      <c r="E688" s="113" t="n">
        <v>23000</v>
      </c>
      <c r="F688" s="96"/>
      <c r="G688" s="98" t="s">
        <v>1087</v>
      </c>
      <c r="H688" s="99"/>
      <c r="I688" s="129"/>
      <c r="J688" s="94"/>
      <c r="K688" s="94"/>
    </row>
    <row r="689" s="101" customFormat="true" ht="10.5" hidden="false" customHeight="true" outlineLevel="0" collapsed="false">
      <c r="A689" s="92" t="s">
        <v>312</v>
      </c>
      <c r="B689" s="93" t="n">
        <v>43971</v>
      </c>
      <c r="C689" s="94" t="s">
        <v>1074</v>
      </c>
      <c r="D689" s="95" t="s">
        <v>314</v>
      </c>
      <c r="E689" s="106"/>
      <c r="F689" s="128" t="n">
        <v>7100</v>
      </c>
      <c r="G689" s="98" t="s">
        <v>1088</v>
      </c>
      <c r="H689" s="99"/>
      <c r="I689" s="123"/>
      <c r="J689" s="94"/>
      <c r="K689" s="94"/>
    </row>
    <row r="690" s="101" customFormat="true" ht="10.5" hidden="false" customHeight="true" outlineLevel="0" collapsed="false">
      <c r="A690" s="92" t="s">
        <v>312</v>
      </c>
      <c r="B690" s="93" t="n">
        <v>43971</v>
      </c>
      <c r="C690" s="94" t="s">
        <v>1089</v>
      </c>
      <c r="D690" s="95" t="s">
        <v>314</v>
      </c>
      <c r="E690" s="106"/>
      <c r="F690" s="97" t="n">
        <v>9000</v>
      </c>
      <c r="G690" s="98" t="s">
        <v>1090</v>
      </c>
      <c r="H690" s="99"/>
      <c r="I690" s="123"/>
      <c r="J690" s="94"/>
      <c r="K690" s="94"/>
    </row>
    <row r="691" s="101" customFormat="true" ht="10.5" hidden="false" customHeight="true" outlineLevel="0" collapsed="false">
      <c r="A691" s="92" t="s">
        <v>312</v>
      </c>
      <c r="B691" s="93" t="n">
        <v>43971</v>
      </c>
      <c r="C691" s="94" t="s">
        <v>926</v>
      </c>
      <c r="D691" s="95" t="s">
        <v>314</v>
      </c>
      <c r="E691" s="96"/>
      <c r="F691" s="97" t="n">
        <v>11400</v>
      </c>
      <c r="G691" s="98" t="s">
        <v>1091</v>
      </c>
      <c r="H691" s="99"/>
      <c r="I691" s="123"/>
      <c r="J691" s="94"/>
      <c r="K691" s="94"/>
    </row>
    <row r="692" s="101" customFormat="true" ht="10.5" hidden="true" customHeight="true" outlineLevel="0" collapsed="false">
      <c r="A692" s="102" t="s">
        <v>312</v>
      </c>
      <c r="B692" s="93" t="n">
        <v>43971</v>
      </c>
      <c r="C692" s="94" t="s">
        <v>318</v>
      </c>
      <c r="D692" s="95" t="s">
        <v>319</v>
      </c>
      <c r="E692" s="103" t="n">
        <v>539.75</v>
      </c>
      <c r="F692" s="104" t="n">
        <v>31750</v>
      </c>
      <c r="G692" s="100" t="s">
        <v>1092</v>
      </c>
      <c r="H692" s="99" t="n">
        <v>31750</v>
      </c>
      <c r="I692" s="123" t="n">
        <v>539.75</v>
      </c>
      <c r="J692" s="94"/>
      <c r="K692" s="105"/>
    </row>
    <row r="693" s="101" customFormat="true" ht="10.5" hidden="true" customHeight="true" outlineLevel="0" collapsed="false">
      <c r="A693" s="102" t="s">
        <v>312</v>
      </c>
      <c r="B693" s="93" t="n">
        <v>43972</v>
      </c>
      <c r="C693" s="94" t="s">
        <v>321</v>
      </c>
      <c r="D693" s="95" t="s">
        <v>322</v>
      </c>
      <c r="E693" s="97" t="n">
        <v>25</v>
      </c>
      <c r="F693" s="106"/>
      <c r="G693" s="100" t="s">
        <v>1093</v>
      </c>
      <c r="H693" s="107"/>
      <c r="I693" s="123"/>
      <c r="J693" s="94"/>
      <c r="K693" s="108"/>
    </row>
    <row r="694" s="101" customFormat="true" ht="10.5" hidden="true" customHeight="true" outlineLevel="0" collapsed="false">
      <c r="A694" s="92" t="s">
        <v>312</v>
      </c>
      <c r="B694" s="93" t="n">
        <v>43972</v>
      </c>
      <c r="C694" s="94" t="s">
        <v>858</v>
      </c>
      <c r="D694" s="95" t="s">
        <v>322</v>
      </c>
      <c r="E694" s="155" t="n">
        <v>15000</v>
      </c>
      <c r="F694" s="106"/>
      <c r="G694" s="98" t="s">
        <v>859</v>
      </c>
      <c r="H694" s="99"/>
      <c r="I694" s="156"/>
      <c r="J694" s="94"/>
      <c r="K694" s="94"/>
    </row>
    <row r="695" s="101" customFormat="true" ht="10.5" hidden="false" customHeight="true" outlineLevel="0" collapsed="false">
      <c r="A695" s="92" t="s">
        <v>312</v>
      </c>
      <c r="B695" s="93" t="n">
        <v>43972</v>
      </c>
      <c r="C695" s="94" t="s">
        <v>420</v>
      </c>
      <c r="D695" s="95" t="s">
        <v>314</v>
      </c>
      <c r="E695" s="96"/>
      <c r="F695" s="128" t="n">
        <v>2300</v>
      </c>
      <c r="G695" s="98" t="s">
        <v>1094</v>
      </c>
      <c r="H695" s="99"/>
      <c r="I695" s="123"/>
      <c r="J695" s="94"/>
      <c r="K695" s="94"/>
    </row>
    <row r="696" s="101" customFormat="true" ht="10.5" hidden="false" customHeight="true" outlineLevel="0" collapsed="false">
      <c r="A696" s="92" t="s">
        <v>312</v>
      </c>
      <c r="B696" s="93" t="n">
        <v>43972</v>
      </c>
      <c r="C696" s="94" t="s">
        <v>420</v>
      </c>
      <c r="D696" s="95" t="s">
        <v>314</v>
      </c>
      <c r="E696" s="106"/>
      <c r="F696" s="97" t="n">
        <v>3700</v>
      </c>
      <c r="G696" s="98" t="s">
        <v>1095</v>
      </c>
      <c r="H696" s="99"/>
      <c r="I696" s="123"/>
      <c r="J696" s="94"/>
      <c r="K696" s="94"/>
    </row>
    <row r="697" s="101" customFormat="true" ht="10.5" hidden="false" customHeight="true" outlineLevel="0" collapsed="false">
      <c r="A697" s="92" t="s">
        <v>312</v>
      </c>
      <c r="B697" s="93" t="n">
        <v>43972</v>
      </c>
      <c r="C697" s="94" t="s">
        <v>1096</v>
      </c>
      <c r="D697" s="95" t="s">
        <v>314</v>
      </c>
      <c r="E697" s="106"/>
      <c r="F697" s="97" t="n">
        <v>6500</v>
      </c>
      <c r="G697" s="98" t="s">
        <v>1097</v>
      </c>
      <c r="H697" s="99"/>
      <c r="I697" s="123"/>
      <c r="J697" s="94"/>
      <c r="K697" s="94"/>
    </row>
    <row r="698" s="101" customFormat="true" ht="10.5" hidden="false" customHeight="true" outlineLevel="0" collapsed="false">
      <c r="A698" s="92" t="s">
        <v>312</v>
      </c>
      <c r="B698" s="93" t="n">
        <v>43972</v>
      </c>
      <c r="C698" s="94" t="s">
        <v>1098</v>
      </c>
      <c r="D698" s="95" t="s">
        <v>314</v>
      </c>
      <c r="E698" s="106"/>
      <c r="F698" s="97" t="n">
        <v>9500</v>
      </c>
      <c r="G698" s="98" t="s">
        <v>1099</v>
      </c>
      <c r="H698" s="99"/>
      <c r="I698" s="123"/>
      <c r="J698" s="94"/>
      <c r="K698" s="94"/>
    </row>
    <row r="699" s="101" customFormat="true" ht="10.5" hidden="false" customHeight="true" outlineLevel="0" collapsed="false">
      <c r="A699" s="92" t="s">
        <v>312</v>
      </c>
      <c r="B699" s="93" t="n">
        <v>43972</v>
      </c>
      <c r="C699" s="94" t="s">
        <v>1100</v>
      </c>
      <c r="D699" s="95" t="s">
        <v>314</v>
      </c>
      <c r="E699" s="106"/>
      <c r="F699" s="97" t="n">
        <v>9500</v>
      </c>
      <c r="G699" s="98" t="s">
        <v>1101</v>
      </c>
      <c r="H699" s="99"/>
      <c r="I699" s="123"/>
      <c r="J699" s="94"/>
      <c r="K699" s="94"/>
    </row>
    <row r="700" s="101" customFormat="true" ht="10.5" hidden="true" customHeight="true" outlineLevel="0" collapsed="false">
      <c r="A700" s="102" t="s">
        <v>312</v>
      </c>
      <c r="B700" s="93" t="n">
        <v>43972</v>
      </c>
      <c r="C700" s="94" t="s">
        <v>318</v>
      </c>
      <c r="D700" s="95" t="s">
        <v>319</v>
      </c>
      <c r="E700" s="103" t="n">
        <v>549.950000000001</v>
      </c>
      <c r="F700" s="104" t="n">
        <v>32350</v>
      </c>
      <c r="G700" s="100" t="s">
        <v>1102</v>
      </c>
      <c r="H700" s="99" t="n">
        <v>32350</v>
      </c>
      <c r="I700" s="123" t="n">
        <v>549.950000000001</v>
      </c>
      <c r="J700" s="94"/>
      <c r="K700" s="105"/>
    </row>
    <row r="701" s="101" customFormat="true" ht="10.5" hidden="false" customHeight="true" outlineLevel="0" collapsed="false">
      <c r="A701" s="92" t="s">
        <v>312</v>
      </c>
      <c r="B701" s="93" t="n">
        <v>43973</v>
      </c>
      <c r="C701" s="94" t="s">
        <v>570</v>
      </c>
      <c r="D701" s="95" t="s">
        <v>314</v>
      </c>
      <c r="E701" s="106"/>
      <c r="F701" s="97" t="n">
        <v>5500</v>
      </c>
      <c r="G701" s="98" t="s">
        <v>1103</v>
      </c>
      <c r="H701" s="99"/>
      <c r="I701" s="123"/>
      <c r="J701" s="94"/>
      <c r="K701" s="94"/>
    </row>
    <row r="702" s="101" customFormat="true" ht="10.5" hidden="false" customHeight="true" outlineLevel="0" collapsed="false">
      <c r="A702" s="92" t="s">
        <v>312</v>
      </c>
      <c r="B702" s="93" t="n">
        <v>43973</v>
      </c>
      <c r="C702" s="94" t="s">
        <v>316</v>
      </c>
      <c r="D702" s="95" t="s">
        <v>314</v>
      </c>
      <c r="E702" s="106"/>
      <c r="F702" s="97" t="n">
        <v>5900</v>
      </c>
      <c r="G702" s="98" t="s">
        <v>1104</v>
      </c>
      <c r="H702" s="99"/>
      <c r="I702" s="123"/>
      <c r="J702" s="94"/>
      <c r="K702" s="94"/>
    </row>
    <row r="703" s="101" customFormat="true" ht="10.5" hidden="true" customHeight="true" outlineLevel="0" collapsed="false">
      <c r="A703" s="102" t="s">
        <v>312</v>
      </c>
      <c r="B703" s="93" t="n">
        <v>43973</v>
      </c>
      <c r="C703" s="94" t="s">
        <v>318</v>
      </c>
      <c r="D703" s="95" t="s">
        <v>319</v>
      </c>
      <c r="E703" s="103" t="n">
        <v>175.950000000001</v>
      </c>
      <c r="F703" s="104" t="n">
        <v>10350</v>
      </c>
      <c r="G703" s="100" t="s">
        <v>1105</v>
      </c>
      <c r="H703" s="99" t="n">
        <v>10350</v>
      </c>
      <c r="I703" s="123" t="n">
        <v>175.950000000001</v>
      </c>
      <c r="J703" s="94"/>
      <c r="K703" s="105"/>
    </row>
    <row r="704" s="101" customFormat="true" ht="10.5" hidden="false" customHeight="true" outlineLevel="0" collapsed="false">
      <c r="A704" s="92" t="s">
        <v>312</v>
      </c>
      <c r="B704" s="93" t="n">
        <v>43973</v>
      </c>
      <c r="C704" s="94" t="s">
        <v>621</v>
      </c>
      <c r="D704" s="95" t="s">
        <v>314</v>
      </c>
      <c r="E704" s="106"/>
      <c r="F704" s="128" t="n">
        <v>18500</v>
      </c>
      <c r="G704" s="98" t="s">
        <v>1106</v>
      </c>
      <c r="H704" s="99"/>
      <c r="I704" s="123"/>
      <c r="J704" s="94"/>
      <c r="K704" s="94"/>
    </row>
    <row r="705" s="101" customFormat="true" ht="10.5" hidden="true" customHeight="true" outlineLevel="0" collapsed="false">
      <c r="A705" s="102" t="s">
        <v>312</v>
      </c>
      <c r="B705" s="93" t="n">
        <v>43976</v>
      </c>
      <c r="C705" s="94" t="s">
        <v>321</v>
      </c>
      <c r="D705" s="95" t="s">
        <v>322</v>
      </c>
      <c r="E705" s="97" t="n">
        <v>125</v>
      </c>
      <c r="F705" s="106"/>
      <c r="G705" s="100" t="s">
        <v>1107</v>
      </c>
      <c r="H705" s="107"/>
      <c r="I705" s="123"/>
      <c r="J705" s="94"/>
      <c r="K705" s="108"/>
    </row>
    <row r="706" s="101" customFormat="true" ht="10.5" hidden="true" customHeight="true" outlineLevel="0" collapsed="false">
      <c r="A706" s="102" t="s">
        <v>312</v>
      </c>
      <c r="B706" s="93" t="n">
        <v>43976</v>
      </c>
      <c r="C706" s="94" t="s">
        <v>340</v>
      </c>
      <c r="D706" s="95" t="s">
        <v>322</v>
      </c>
      <c r="E706" s="97" t="n">
        <v>275</v>
      </c>
      <c r="F706" s="125"/>
      <c r="G706" s="98" t="s">
        <v>341</v>
      </c>
      <c r="H706" s="107"/>
      <c r="I706" s="123"/>
      <c r="J706" s="94"/>
      <c r="K706" s="117"/>
    </row>
    <row r="707" s="101" customFormat="true" ht="10.5" hidden="true" customHeight="true" outlineLevel="0" collapsed="false">
      <c r="A707" s="102" t="s">
        <v>312</v>
      </c>
      <c r="B707" s="93" t="n">
        <v>43976</v>
      </c>
      <c r="C707" s="94" t="s">
        <v>342</v>
      </c>
      <c r="D707" s="95" t="s">
        <v>322</v>
      </c>
      <c r="E707" s="118" t="n">
        <v>5142.38</v>
      </c>
      <c r="F707" s="96"/>
      <c r="G707" s="98" t="s">
        <v>1108</v>
      </c>
      <c r="H707" s="119"/>
      <c r="I707" s="130"/>
      <c r="J707" s="94"/>
      <c r="K707" s="94"/>
    </row>
    <row r="708" s="101" customFormat="true" ht="10.5" hidden="true" customHeight="true" outlineLevel="0" collapsed="false">
      <c r="A708" s="102" t="s">
        <v>312</v>
      </c>
      <c r="B708" s="93" t="n">
        <v>43976</v>
      </c>
      <c r="C708" s="94" t="s">
        <v>834</v>
      </c>
      <c r="D708" s="95" t="s">
        <v>322</v>
      </c>
      <c r="E708" s="141" t="n">
        <v>10000</v>
      </c>
      <c r="F708" s="125"/>
      <c r="G708" s="98" t="s">
        <v>1109</v>
      </c>
      <c r="H708" s="99"/>
      <c r="I708" s="130"/>
      <c r="J708" s="94"/>
      <c r="K708" s="94"/>
    </row>
    <row r="709" s="101" customFormat="true" ht="10.5" hidden="true" customHeight="true" outlineLevel="0" collapsed="false">
      <c r="A709" s="102" t="s">
        <v>312</v>
      </c>
      <c r="B709" s="93" t="n">
        <v>43976</v>
      </c>
      <c r="C709" s="94" t="s">
        <v>332</v>
      </c>
      <c r="D709" s="95" t="s">
        <v>322</v>
      </c>
      <c r="E709" s="118" t="n">
        <v>16000</v>
      </c>
      <c r="F709" s="106"/>
      <c r="G709" s="98" t="s">
        <v>1110</v>
      </c>
      <c r="H709" s="119"/>
      <c r="I709" s="130"/>
      <c r="J709" s="94"/>
      <c r="K709" s="94"/>
    </row>
    <row r="710" s="101" customFormat="true" ht="10.5" hidden="true" customHeight="true" outlineLevel="0" collapsed="false">
      <c r="A710" s="102" t="s">
        <v>312</v>
      </c>
      <c r="B710" s="93" t="n">
        <v>43976</v>
      </c>
      <c r="C710" s="94" t="s">
        <v>342</v>
      </c>
      <c r="D710" s="95" t="s">
        <v>322</v>
      </c>
      <c r="E710" s="118" t="n">
        <v>22807.36</v>
      </c>
      <c r="F710" s="106"/>
      <c r="G710" s="98" t="s">
        <v>1111</v>
      </c>
      <c r="H710" s="119"/>
      <c r="I710" s="130"/>
      <c r="J710" s="94"/>
      <c r="K710" s="94"/>
    </row>
    <row r="711" s="101" customFormat="true" ht="10.5" hidden="true" customHeight="true" outlineLevel="0" collapsed="false">
      <c r="A711" s="92" t="s">
        <v>312</v>
      </c>
      <c r="B711" s="93" t="n">
        <v>43976</v>
      </c>
      <c r="C711" s="94" t="s">
        <v>344</v>
      </c>
      <c r="D711" s="95" t="s">
        <v>322</v>
      </c>
      <c r="E711" s="115" t="n">
        <v>25000</v>
      </c>
      <c r="F711" s="106"/>
      <c r="G711" s="98" t="s">
        <v>345</v>
      </c>
      <c r="H711" s="121"/>
      <c r="I711" s="123"/>
      <c r="J711" s="94"/>
      <c r="K711" s="94"/>
    </row>
    <row r="712" s="101" customFormat="true" ht="10.5" hidden="true" customHeight="true" outlineLevel="0" collapsed="false">
      <c r="A712" s="102" t="s">
        <v>312</v>
      </c>
      <c r="B712" s="93" t="n">
        <v>43976</v>
      </c>
      <c r="C712" s="94" t="s">
        <v>399</v>
      </c>
      <c r="D712" s="95" t="s">
        <v>322</v>
      </c>
      <c r="E712" s="118" t="n">
        <v>100000</v>
      </c>
      <c r="F712" s="96"/>
      <c r="G712" s="98" t="s">
        <v>1112</v>
      </c>
      <c r="H712" s="119"/>
      <c r="I712" s="130"/>
      <c r="J712" s="94"/>
      <c r="K712" s="94"/>
    </row>
    <row r="713" s="101" customFormat="true" ht="10.5" hidden="false" customHeight="true" outlineLevel="0" collapsed="false">
      <c r="A713" s="92" t="s">
        <v>312</v>
      </c>
      <c r="B713" s="93" t="n">
        <v>43976</v>
      </c>
      <c r="C713" s="94" t="s">
        <v>1113</v>
      </c>
      <c r="D713" s="95" t="s">
        <v>314</v>
      </c>
      <c r="E713" s="106"/>
      <c r="F713" s="97" t="n">
        <v>10000</v>
      </c>
      <c r="G713" s="98" t="s">
        <v>1114</v>
      </c>
      <c r="H713" s="99"/>
      <c r="I713" s="123"/>
      <c r="J713" s="94"/>
      <c r="K713" s="94"/>
    </row>
    <row r="714" s="101" customFormat="true" ht="10.5" hidden="false" customHeight="true" outlineLevel="0" collapsed="false">
      <c r="A714" s="92" t="s">
        <v>312</v>
      </c>
      <c r="B714" s="93" t="n">
        <v>43976</v>
      </c>
      <c r="C714" s="94" t="s">
        <v>975</v>
      </c>
      <c r="D714" s="95" t="s">
        <v>314</v>
      </c>
      <c r="E714" s="106"/>
      <c r="F714" s="97" t="n">
        <v>14300</v>
      </c>
      <c r="G714" s="98" t="s">
        <v>1115</v>
      </c>
      <c r="H714" s="99"/>
      <c r="I714" s="123"/>
      <c r="J714" s="94"/>
      <c r="K714" s="94"/>
    </row>
    <row r="715" s="101" customFormat="true" ht="10.5" hidden="true" customHeight="true" outlineLevel="0" collapsed="false">
      <c r="A715" s="102" t="s">
        <v>312</v>
      </c>
      <c r="B715" s="93" t="n">
        <v>43976</v>
      </c>
      <c r="C715" s="94" t="s">
        <v>318</v>
      </c>
      <c r="D715" s="95" t="s">
        <v>319</v>
      </c>
      <c r="E715" s="103" t="n">
        <v>337.450000000001</v>
      </c>
      <c r="F715" s="104" t="n">
        <v>19850</v>
      </c>
      <c r="G715" s="100" t="s">
        <v>1116</v>
      </c>
      <c r="H715" s="99" t="n">
        <v>19850</v>
      </c>
      <c r="I715" s="123" t="n">
        <v>337.450000000001</v>
      </c>
      <c r="J715" s="94"/>
      <c r="K715" s="105"/>
    </row>
    <row r="716" s="101" customFormat="true" ht="10.5" hidden="true" customHeight="true" outlineLevel="0" collapsed="false">
      <c r="A716" s="92" t="s">
        <v>312</v>
      </c>
      <c r="B716" s="93" t="n">
        <v>43976</v>
      </c>
      <c r="C716" s="94" t="s">
        <v>414</v>
      </c>
      <c r="D716" s="95" t="s">
        <v>314</v>
      </c>
      <c r="E716" s="106"/>
      <c r="F716" s="115" t="n">
        <v>51000</v>
      </c>
      <c r="G716" s="98" t="s">
        <v>1117</v>
      </c>
      <c r="H716" s="99"/>
      <c r="I716" s="123"/>
      <c r="J716" s="94"/>
      <c r="K716" s="94"/>
    </row>
    <row r="717" s="101" customFormat="true" ht="10.5" hidden="true" customHeight="true" outlineLevel="0" collapsed="false">
      <c r="A717" s="102" t="s">
        <v>312</v>
      </c>
      <c r="B717" s="93" t="n">
        <v>43977</v>
      </c>
      <c r="C717" s="94" t="s">
        <v>321</v>
      </c>
      <c r="D717" s="95" t="s">
        <v>322</v>
      </c>
      <c r="E717" s="97" t="n">
        <v>75</v>
      </c>
      <c r="F717" s="96"/>
      <c r="G717" s="100" t="s">
        <v>1118</v>
      </c>
      <c r="H717" s="107"/>
      <c r="I717" s="123"/>
      <c r="J717" s="94"/>
      <c r="K717" s="108"/>
    </row>
    <row r="718" s="101" customFormat="true" ht="10.5" hidden="true" customHeight="true" outlineLevel="0" collapsed="false">
      <c r="A718" s="102" t="s">
        <v>312</v>
      </c>
      <c r="B718" s="93" t="n">
        <v>43977</v>
      </c>
      <c r="C718" s="94" t="s">
        <v>340</v>
      </c>
      <c r="D718" s="95" t="s">
        <v>322</v>
      </c>
      <c r="E718" s="97" t="n">
        <v>407</v>
      </c>
      <c r="F718" s="96"/>
      <c r="G718" s="98" t="s">
        <v>341</v>
      </c>
      <c r="H718" s="107"/>
      <c r="I718" s="123"/>
      <c r="J718" s="94"/>
      <c r="K718" s="117"/>
    </row>
    <row r="719" s="101" customFormat="true" ht="10.5" hidden="true" customHeight="true" outlineLevel="0" collapsed="false">
      <c r="A719" s="102" t="s">
        <v>312</v>
      </c>
      <c r="B719" s="93" t="n">
        <v>43977</v>
      </c>
      <c r="C719" s="94" t="s">
        <v>846</v>
      </c>
      <c r="D719" s="95" t="s">
        <v>322</v>
      </c>
      <c r="E719" s="126" t="n">
        <v>975.24</v>
      </c>
      <c r="F719" s="96"/>
      <c r="G719" s="98" t="s">
        <v>1119</v>
      </c>
      <c r="H719" s="99"/>
      <c r="I719" s="127"/>
      <c r="J719" s="94"/>
      <c r="K719" s="94"/>
    </row>
    <row r="720" s="101" customFormat="true" ht="10.5" hidden="true" customHeight="true" outlineLevel="0" collapsed="false">
      <c r="A720" s="102" t="s">
        <v>312</v>
      </c>
      <c r="B720" s="93" t="n">
        <v>43977</v>
      </c>
      <c r="C720" s="94" t="s">
        <v>846</v>
      </c>
      <c r="D720" s="95" t="s">
        <v>322</v>
      </c>
      <c r="E720" s="126" t="n">
        <v>5580.1</v>
      </c>
      <c r="F720" s="96"/>
      <c r="G720" s="98" t="s">
        <v>1120</v>
      </c>
      <c r="H720" s="99"/>
      <c r="I720" s="127"/>
      <c r="J720" s="94"/>
      <c r="K720" s="94"/>
    </row>
    <row r="721" s="101" customFormat="true" ht="10.5" hidden="true" customHeight="true" outlineLevel="0" collapsed="false">
      <c r="A721" s="92" t="s">
        <v>312</v>
      </c>
      <c r="B721" s="93" t="n">
        <v>43977</v>
      </c>
      <c r="C721" s="94" t="s">
        <v>344</v>
      </c>
      <c r="D721" s="95" t="s">
        <v>322</v>
      </c>
      <c r="E721" s="115" t="n">
        <v>37000</v>
      </c>
      <c r="F721" s="133"/>
      <c r="G721" s="98" t="s">
        <v>345</v>
      </c>
      <c r="H721" s="121"/>
      <c r="I721" s="123"/>
      <c r="J721" s="94"/>
      <c r="K721" s="94"/>
    </row>
    <row r="722" s="101" customFormat="true" ht="10.5" hidden="false" customHeight="true" outlineLevel="0" collapsed="false">
      <c r="A722" s="92" t="s">
        <v>312</v>
      </c>
      <c r="B722" s="93" t="n">
        <v>43977</v>
      </c>
      <c r="C722" s="94" t="s">
        <v>648</v>
      </c>
      <c r="D722" s="95" t="s">
        <v>314</v>
      </c>
      <c r="E722" s="106"/>
      <c r="F722" s="97" t="n">
        <v>4000</v>
      </c>
      <c r="G722" s="98" t="s">
        <v>1121</v>
      </c>
      <c r="H722" s="99"/>
      <c r="I722" s="123"/>
      <c r="J722" s="94"/>
      <c r="K722" s="94"/>
    </row>
    <row r="723" s="101" customFormat="true" ht="10.5" hidden="false" customHeight="true" outlineLevel="0" collapsed="false">
      <c r="A723" s="92" t="s">
        <v>312</v>
      </c>
      <c r="B723" s="93" t="n">
        <v>43977</v>
      </c>
      <c r="C723" s="94" t="s">
        <v>445</v>
      </c>
      <c r="D723" s="95" t="s">
        <v>314</v>
      </c>
      <c r="E723" s="106"/>
      <c r="F723" s="97" t="n">
        <v>5000</v>
      </c>
      <c r="G723" s="98" t="s">
        <v>1122</v>
      </c>
      <c r="H723" s="99"/>
      <c r="I723" s="123"/>
      <c r="J723" s="94"/>
      <c r="K723" s="94"/>
    </row>
    <row r="724" s="101" customFormat="true" ht="10.5" hidden="false" customHeight="true" outlineLevel="0" collapsed="false">
      <c r="A724" s="92" t="s">
        <v>312</v>
      </c>
      <c r="B724" s="93" t="n">
        <v>43977</v>
      </c>
      <c r="C724" s="94" t="s">
        <v>697</v>
      </c>
      <c r="D724" s="95" t="s">
        <v>314</v>
      </c>
      <c r="E724" s="106"/>
      <c r="F724" s="97" t="n">
        <v>6800</v>
      </c>
      <c r="G724" s="98" t="s">
        <v>1123</v>
      </c>
      <c r="H724" s="99"/>
      <c r="I724" s="123"/>
      <c r="J724" s="94"/>
      <c r="K724" s="94"/>
    </row>
    <row r="725" s="101" customFormat="true" ht="10.5" hidden="false" customHeight="true" outlineLevel="0" collapsed="false">
      <c r="A725" s="92" t="s">
        <v>312</v>
      </c>
      <c r="B725" s="93" t="n">
        <v>43977</v>
      </c>
      <c r="C725" s="94" t="s">
        <v>1124</v>
      </c>
      <c r="D725" s="95" t="s">
        <v>314</v>
      </c>
      <c r="E725" s="106"/>
      <c r="F725" s="128" t="n">
        <v>10300</v>
      </c>
      <c r="G725" s="98" t="s">
        <v>1125</v>
      </c>
      <c r="H725" s="99"/>
      <c r="I725" s="123"/>
      <c r="J725" s="94"/>
      <c r="K725" s="94"/>
    </row>
    <row r="726" s="101" customFormat="true" ht="10.5" hidden="false" customHeight="true" outlineLevel="0" collapsed="false">
      <c r="A726" s="92" t="s">
        <v>312</v>
      </c>
      <c r="B726" s="93" t="n">
        <v>43977</v>
      </c>
      <c r="C726" s="94" t="s">
        <v>412</v>
      </c>
      <c r="D726" s="95" t="s">
        <v>314</v>
      </c>
      <c r="E726" s="106"/>
      <c r="F726" s="97" t="n">
        <v>10600</v>
      </c>
      <c r="G726" s="98" t="s">
        <v>1126</v>
      </c>
      <c r="H726" s="99"/>
      <c r="I726" s="123"/>
      <c r="J726" s="94"/>
      <c r="K726" s="94"/>
    </row>
    <row r="727" s="101" customFormat="true" ht="10.5" hidden="false" customHeight="true" outlineLevel="0" collapsed="false">
      <c r="A727" s="92" t="s">
        <v>312</v>
      </c>
      <c r="B727" s="93" t="n">
        <v>43977</v>
      </c>
      <c r="C727" s="94" t="s">
        <v>384</v>
      </c>
      <c r="D727" s="95" t="s">
        <v>314</v>
      </c>
      <c r="E727" s="96"/>
      <c r="F727" s="97" t="n">
        <v>14000</v>
      </c>
      <c r="G727" s="98" t="s">
        <v>1127</v>
      </c>
      <c r="H727" s="99"/>
      <c r="I727" s="123"/>
      <c r="J727" s="94"/>
      <c r="K727" s="94"/>
    </row>
    <row r="728" s="101" customFormat="true" ht="10.5" hidden="true" customHeight="true" outlineLevel="0" collapsed="false">
      <c r="A728" s="102" t="s">
        <v>312</v>
      </c>
      <c r="B728" s="93" t="n">
        <v>43977</v>
      </c>
      <c r="C728" s="94" t="s">
        <v>318</v>
      </c>
      <c r="D728" s="95" t="s">
        <v>319</v>
      </c>
      <c r="E728" s="103" t="n">
        <v>353.599999999999</v>
      </c>
      <c r="F728" s="104" t="n">
        <v>20800</v>
      </c>
      <c r="G728" s="100" t="s">
        <v>1128</v>
      </c>
      <c r="H728" s="99" t="n">
        <v>20800</v>
      </c>
      <c r="I728" s="123" t="n">
        <v>353.599999999999</v>
      </c>
      <c r="J728" s="94"/>
      <c r="K728" s="105"/>
    </row>
    <row r="729" s="101" customFormat="true" ht="10.5" hidden="true" customHeight="true" outlineLevel="0" collapsed="false">
      <c r="A729" s="102" t="s">
        <v>312</v>
      </c>
      <c r="B729" s="93" t="n">
        <v>43978</v>
      </c>
      <c r="C729" s="94" t="s">
        <v>340</v>
      </c>
      <c r="D729" s="95" t="s">
        <v>322</v>
      </c>
      <c r="E729" s="97" t="n">
        <v>1200</v>
      </c>
      <c r="F729" s="125"/>
      <c r="G729" s="100" t="s">
        <v>1129</v>
      </c>
      <c r="H729" s="107"/>
      <c r="I729" s="123"/>
      <c r="J729" s="94"/>
      <c r="K729" s="136"/>
    </row>
    <row r="730" s="101" customFormat="true" ht="10.5" hidden="true" customHeight="true" outlineLevel="0" collapsed="false">
      <c r="A730" s="102" t="s">
        <v>312</v>
      </c>
      <c r="B730" s="93" t="n">
        <v>43978</v>
      </c>
      <c r="C730" s="94" t="s">
        <v>828</v>
      </c>
      <c r="D730" s="95" t="s">
        <v>322</v>
      </c>
      <c r="E730" s="131" t="n">
        <v>6000</v>
      </c>
      <c r="F730" s="106"/>
      <c r="G730" s="98" t="s">
        <v>1130</v>
      </c>
      <c r="H730" s="99"/>
      <c r="I730" s="132"/>
      <c r="J730" s="94"/>
      <c r="K730" s="94"/>
    </row>
    <row r="731" s="101" customFormat="true" ht="10.5" hidden="true" customHeight="true" outlineLevel="0" collapsed="false">
      <c r="A731" s="102" t="s">
        <v>312</v>
      </c>
      <c r="B731" s="93" t="n">
        <v>43978</v>
      </c>
      <c r="C731" s="94" t="s">
        <v>565</v>
      </c>
      <c r="D731" s="95" t="s">
        <v>322</v>
      </c>
      <c r="E731" s="109" t="n">
        <v>9064.13</v>
      </c>
      <c r="F731" s="125"/>
      <c r="G731" s="98" t="s">
        <v>1131</v>
      </c>
      <c r="H731" s="99"/>
      <c r="I731" s="145"/>
      <c r="J731" s="94"/>
      <c r="K731" s="94"/>
    </row>
    <row r="732" s="101" customFormat="true" ht="10.5" hidden="true" customHeight="true" outlineLevel="0" collapsed="false">
      <c r="A732" s="102" t="s">
        <v>312</v>
      </c>
      <c r="B732" s="93" t="n">
        <v>43978</v>
      </c>
      <c r="C732" s="94" t="s">
        <v>464</v>
      </c>
      <c r="D732" s="95" t="s">
        <v>322</v>
      </c>
      <c r="E732" s="131" t="n">
        <v>14563.2</v>
      </c>
      <c r="F732" s="106"/>
      <c r="G732" s="98" t="s">
        <v>1132</v>
      </c>
      <c r="H732" s="99"/>
      <c r="I732" s="132"/>
      <c r="J732" s="94"/>
      <c r="K732" s="94"/>
    </row>
    <row r="733" s="101" customFormat="true" ht="10.5" hidden="false" customHeight="true" outlineLevel="0" collapsed="false">
      <c r="A733" s="92" t="s">
        <v>312</v>
      </c>
      <c r="B733" s="93" t="n">
        <v>43978</v>
      </c>
      <c r="C733" s="94" t="s">
        <v>1133</v>
      </c>
      <c r="D733" s="95" t="s">
        <v>314</v>
      </c>
      <c r="E733" s="106"/>
      <c r="F733" s="97" t="n">
        <v>8500</v>
      </c>
      <c r="G733" s="98" t="s">
        <v>1134</v>
      </c>
      <c r="H733" s="99"/>
      <c r="I733" s="123"/>
      <c r="J733" s="94"/>
      <c r="K733" s="94"/>
    </row>
    <row r="734" s="101" customFormat="true" ht="10.5" hidden="false" customHeight="true" outlineLevel="0" collapsed="false">
      <c r="A734" s="92" t="s">
        <v>312</v>
      </c>
      <c r="B734" s="93" t="n">
        <v>43978</v>
      </c>
      <c r="C734" s="94" t="s">
        <v>863</v>
      </c>
      <c r="D734" s="95" t="s">
        <v>314</v>
      </c>
      <c r="E734" s="96"/>
      <c r="F734" s="97" t="n">
        <v>11000</v>
      </c>
      <c r="G734" s="98" t="s">
        <v>1135</v>
      </c>
      <c r="H734" s="99"/>
      <c r="I734" s="123"/>
      <c r="J734" s="94"/>
      <c r="K734" s="94"/>
    </row>
    <row r="735" s="101" customFormat="true" ht="10.5" hidden="true" customHeight="true" outlineLevel="0" collapsed="false">
      <c r="A735" s="102" t="s">
        <v>312</v>
      </c>
      <c r="B735" s="93" t="n">
        <v>43978</v>
      </c>
      <c r="C735" s="94" t="s">
        <v>318</v>
      </c>
      <c r="D735" s="95" t="s">
        <v>319</v>
      </c>
      <c r="E735" s="103" t="n">
        <v>350.200000000001</v>
      </c>
      <c r="F735" s="104" t="n">
        <v>20600</v>
      </c>
      <c r="G735" s="100" t="s">
        <v>1136</v>
      </c>
      <c r="H735" s="99" t="n">
        <v>20600</v>
      </c>
      <c r="I735" s="123" t="n">
        <v>350.200000000001</v>
      </c>
      <c r="J735" s="94"/>
      <c r="K735" s="105"/>
    </row>
    <row r="736" s="101" customFormat="true" ht="10.5" hidden="true" customHeight="true" outlineLevel="0" collapsed="false">
      <c r="A736" s="102" t="s">
        <v>312</v>
      </c>
      <c r="B736" s="93" t="n">
        <v>43979</v>
      </c>
      <c r="C736" s="94" t="s">
        <v>321</v>
      </c>
      <c r="D736" s="95" t="s">
        <v>322</v>
      </c>
      <c r="E736" s="97" t="n">
        <v>25</v>
      </c>
      <c r="F736" s="133"/>
      <c r="G736" s="100" t="s">
        <v>1137</v>
      </c>
      <c r="H736" s="107"/>
      <c r="I736" s="123"/>
      <c r="J736" s="94"/>
      <c r="K736" s="108"/>
    </row>
    <row r="737" s="101" customFormat="true" ht="10.5" hidden="true" customHeight="true" outlineLevel="0" collapsed="false">
      <c r="A737" s="102" t="s">
        <v>312</v>
      </c>
      <c r="B737" s="93" t="n">
        <v>43979</v>
      </c>
      <c r="C737" s="94" t="s">
        <v>340</v>
      </c>
      <c r="D737" s="95" t="s">
        <v>322</v>
      </c>
      <c r="E737" s="97" t="n">
        <v>605</v>
      </c>
      <c r="F737" s="106"/>
      <c r="G737" s="98" t="s">
        <v>341</v>
      </c>
      <c r="H737" s="107"/>
      <c r="I737" s="123"/>
      <c r="J737" s="94"/>
      <c r="K737" s="117"/>
    </row>
    <row r="738" s="101" customFormat="true" ht="10.5" hidden="true" customHeight="true" outlineLevel="0" collapsed="false">
      <c r="A738" s="102" t="s">
        <v>312</v>
      </c>
      <c r="B738" s="93" t="n">
        <v>43979</v>
      </c>
      <c r="C738" s="94" t="s">
        <v>489</v>
      </c>
      <c r="D738" s="95" t="s">
        <v>322</v>
      </c>
      <c r="E738" s="131" t="n">
        <v>5000</v>
      </c>
      <c r="F738" s="125"/>
      <c r="G738" s="98" t="s">
        <v>1138</v>
      </c>
      <c r="H738" s="99"/>
      <c r="I738" s="132"/>
      <c r="J738" s="94"/>
      <c r="K738" s="94"/>
    </row>
    <row r="739" s="101" customFormat="true" ht="10.5" hidden="true" customHeight="true" outlineLevel="0" collapsed="false">
      <c r="A739" s="102" t="s">
        <v>312</v>
      </c>
      <c r="B739" s="93" t="n">
        <v>43979</v>
      </c>
      <c r="C739" s="94" t="s">
        <v>462</v>
      </c>
      <c r="D739" s="95" t="s">
        <v>322</v>
      </c>
      <c r="E739" s="141" t="n">
        <v>16000</v>
      </c>
      <c r="F739" s="96"/>
      <c r="G739" s="98" t="s">
        <v>1139</v>
      </c>
      <c r="H739" s="99"/>
      <c r="I739" s="130"/>
      <c r="J739" s="94"/>
      <c r="K739" s="94"/>
    </row>
    <row r="740" s="101" customFormat="true" ht="10.5" hidden="true" customHeight="true" outlineLevel="0" collapsed="false">
      <c r="A740" s="92" t="s">
        <v>312</v>
      </c>
      <c r="B740" s="93" t="n">
        <v>43979</v>
      </c>
      <c r="C740" s="94" t="s">
        <v>344</v>
      </c>
      <c r="D740" s="95" t="s">
        <v>322</v>
      </c>
      <c r="E740" s="115" t="n">
        <v>55000</v>
      </c>
      <c r="F740" s="96"/>
      <c r="G740" s="98" t="s">
        <v>345</v>
      </c>
      <c r="H740" s="121"/>
      <c r="I740" s="123"/>
      <c r="J740" s="94"/>
      <c r="K740" s="94"/>
    </row>
    <row r="741" s="101" customFormat="true" ht="10.5" hidden="false" customHeight="true" outlineLevel="0" collapsed="false">
      <c r="A741" s="92" t="s">
        <v>312</v>
      </c>
      <c r="B741" s="93" t="n">
        <v>43979</v>
      </c>
      <c r="C741" s="94" t="s">
        <v>467</v>
      </c>
      <c r="D741" s="95" t="s">
        <v>314</v>
      </c>
      <c r="E741" s="106"/>
      <c r="F741" s="97" t="n">
        <v>1600</v>
      </c>
      <c r="G741" s="98" t="s">
        <v>1140</v>
      </c>
      <c r="H741" s="99"/>
      <c r="I741" s="123"/>
      <c r="J741" s="94"/>
      <c r="K741" s="94"/>
    </row>
    <row r="742" s="101" customFormat="true" ht="10.5" hidden="false" customHeight="true" outlineLevel="0" collapsed="false">
      <c r="A742" s="92" t="s">
        <v>312</v>
      </c>
      <c r="B742" s="93" t="n">
        <v>43979</v>
      </c>
      <c r="C742" s="94" t="s">
        <v>1141</v>
      </c>
      <c r="D742" s="95" t="s">
        <v>314</v>
      </c>
      <c r="E742" s="106"/>
      <c r="F742" s="97" t="n">
        <v>2000</v>
      </c>
      <c r="G742" s="98" t="s">
        <v>1142</v>
      </c>
      <c r="H742" s="99"/>
      <c r="I742" s="123"/>
      <c r="J742" s="94"/>
      <c r="K742" s="94"/>
    </row>
    <row r="743" s="101" customFormat="true" ht="10.5" hidden="false" customHeight="true" outlineLevel="0" collapsed="false">
      <c r="A743" s="92" t="s">
        <v>312</v>
      </c>
      <c r="B743" s="93" t="n">
        <v>43979</v>
      </c>
      <c r="C743" s="94" t="s">
        <v>1143</v>
      </c>
      <c r="D743" s="95" t="s">
        <v>314</v>
      </c>
      <c r="E743" s="106"/>
      <c r="F743" s="97" t="n">
        <v>2800</v>
      </c>
      <c r="G743" s="98" t="s">
        <v>1144</v>
      </c>
      <c r="H743" s="99"/>
      <c r="I743" s="123"/>
      <c r="J743" s="94"/>
      <c r="K743" s="94"/>
    </row>
    <row r="744" s="101" customFormat="true" ht="10.5" hidden="false" customHeight="true" outlineLevel="0" collapsed="false">
      <c r="A744" s="92" t="s">
        <v>312</v>
      </c>
      <c r="B744" s="93" t="n">
        <v>43979</v>
      </c>
      <c r="C744" s="94" t="s">
        <v>401</v>
      </c>
      <c r="D744" s="95" t="s">
        <v>314</v>
      </c>
      <c r="E744" s="106"/>
      <c r="F744" s="97" t="n">
        <v>3800</v>
      </c>
      <c r="G744" s="98" t="s">
        <v>1145</v>
      </c>
      <c r="H744" s="99"/>
      <c r="I744" s="123"/>
      <c r="J744" s="94"/>
      <c r="K744" s="94"/>
    </row>
    <row r="745" s="101" customFormat="true" ht="10.5" hidden="false" customHeight="true" outlineLevel="0" collapsed="false">
      <c r="A745" s="92" t="s">
        <v>312</v>
      </c>
      <c r="B745" s="93" t="n">
        <v>43979</v>
      </c>
      <c r="C745" s="94" t="s">
        <v>1146</v>
      </c>
      <c r="D745" s="95" t="s">
        <v>314</v>
      </c>
      <c r="E745" s="96"/>
      <c r="F745" s="128" t="n">
        <v>5100</v>
      </c>
      <c r="G745" s="98" t="s">
        <v>1147</v>
      </c>
      <c r="H745" s="99"/>
      <c r="I745" s="123"/>
      <c r="J745" s="94"/>
      <c r="K745" s="94"/>
    </row>
    <row r="746" s="101" customFormat="true" ht="10.5" hidden="false" customHeight="true" outlineLevel="0" collapsed="false">
      <c r="A746" s="92" t="s">
        <v>312</v>
      </c>
      <c r="B746" s="93" t="n">
        <v>43979</v>
      </c>
      <c r="C746" s="94" t="s">
        <v>1148</v>
      </c>
      <c r="D746" s="95" t="s">
        <v>314</v>
      </c>
      <c r="E746" s="96"/>
      <c r="F746" s="97" t="n">
        <v>5693.98</v>
      </c>
      <c r="G746" s="98" t="s">
        <v>1149</v>
      </c>
      <c r="H746" s="99"/>
      <c r="I746" s="123"/>
      <c r="J746" s="94"/>
      <c r="K746" s="94"/>
    </row>
    <row r="747" s="101" customFormat="true" ht="10.5" hidden="false" customHeight="true" outlineLevel="0" collapsed="false">
      <c r="A747" s="92" t="s">
        <v>312</v>
      </c>
      <c r="B747" s="93" t="n">
        <v>43979</v>
      </c>
      <c r="C747" s="94" t="s">
        <v>1143</v>
      </c>
      <c r="D747" s="95" t="s">
        <v>314</v>
      </c>
      <c r="E747" s="96"/>
      <c r="F747" s="97" t="n">
        <v>6600</v>
      </c>
      <c r="G747" s="98" t="s">
        <v>1150</v>
      </c>
      <c r="H747" s="99"/>
      <c r="I747" s="123"/>
      <c r="J747" s="94"/>
      <c r="K747" s="94"/>
    </row>
    <row r="748" s="101" customFormat="true" ht="10.5" hidden="false" customHeight="true" outlineLevel="0" collapsed="false">
      <c r="A748" s="92" t="s">
        <v>312</v>
      </c>
      <c r="B748" s="93" t="n">
        <v>43979</v>
      </c>
      <c r="C748" s="94" t="s">
        <v>1151</v>
      </c>
      <c r="D748" s="95" t="s">
        <v>314</v>
      </c>
      <c r="E748" s="96"/>
      <c r="F748" s="128" t="n">
        <v>8950</v>
      </c>
      <c r="G748" s="98" t="s">
        <v>1152</v>
      </c>
      <c r="H748" s="99"/>
      <c r="I748" s="123"/>
      <c r="J748" s="94"/>
      <c r="K748" s="94"/>
    </row>
    <row r="749" s="101" customFormat="true" ht="10.5" hidden="true" customHeight="true" outlineLevel="0" collapsed="false">
      <c r="A749" s="102" t="s">
        <v>312</v>
      </c>
      <c r="B749" s="93" t="n">
        <v>43979</v>
      </c>
      <c r="C749" s="94" t="s">
        <v>318</v>
      </c>
      <c r="D749" s="95" t="s">
        <v>319</v>
      </c>
      <c r="E749" s="103" t="n">
        <v>353.599999999999</v>
      </c>
      <c r="F749" s="104" t="n">
        <v>20800</v>
      </c>
      <c r="G749" s="100" t="s">
        <v>1128</v>
      </c>
      <c r="H749" s="99" t="n">
        <v>20800</v>
      </c>
      <c r="I749" s="123" t="n">
        <v>353.599999999999</v>
      </c>
      <c r="J749" s="94"/>
      <c r="K749" s="105"/>
    </row>
    <row r="750" s="101" customFormat="true" ht="10.5" hidden="true" customHeight="true" outlineLevel="0" collapsed="false">
      <c r="A750" s="92" t="s">
        <v>312</v>
      </c>
      <c r="B750" s="93" t="n">
        <v>43979</v>
      </c>
      <c r="C750" s="94" t="s">
        <v>414</v>
      </c>
      <c r="D750" s="95" t="s">
        <v>314</v>
      </c>
      <c r="E750" s="106"/>
      <c r="F750" s="115" t="n">
        <v>210000</v>
      </c>
      <c r="G750" s="98" t="s">
        <v>1153</v>
      </c>
      <c r="H750" s="99"/>
      <c r="I750" s="123"/>
      <c r="J750" s="94"/>
      <c r="K750" s="94"/>
    </row>
    <row r="751" s="101" customFormat="true" ht="10.5" hidden="true" customHeight="true" outlineLevel="0" collapsed="false">
      <c r="A751" s="102" t="s">
        <v>312</v>
      </c>
      <c r="B751" s="93" t="n">
        <v>43980</v>
      </c>
      <c r="C751" s="94" t="s">
        <v>321</v>
      </c>
      <c r="D751" s="95" t="s">
        <v>322</v>
      </c>
      <c r="E751" s="97" t="n">
        <v>175</v>
      </c>
      <c r="F751" s="133"/>
      <c r="G751" s="100" t="s">
        <v>1154</v>
      </c>
      <c r="H751" s="107"/>
      <c r="I751" s="123"/>
      <c r="J751" s="94"/>
      <c r="K751" s="108"/>
    </row>
    <row r="752" s="101" customFormat="true" ht="10.5" hidden="true" customHeight="true" outlineLevel="0" collapsed="false">
      <c r="A752" s="102" t="s">
        <v>312</v>
      </c>
      <c r="B752" s="93" t="n">
        <v>43980</v>
      </c>
      <c r="C752" s="94" t="s">
        <v>418</v>
      </c>
      <c r="D752" s="95" t="s">
        <v>322</v>
      </c>
      <c r="E752" s="126" t="n">
        <v>6277.14</v>
      </c>
      <c r="F752" s="96"/>
      <c r="G752" s="98" t="s">
        <v>888</v>
      </c>
      <c r="H752" s="99"/>
      <c r="I752" s="127"/>
      <c r="J752" s="94"/>
      <c r="K752" s="94"/>
    </row>
    <row r="753" s="101" customFormat="true" ht="10.5" hidden="true" customHeight="true" outlineLevel="0" collapsed="false">
      <c r="A753" s="102" t="s">
        <v>312</v>
      </c>
      <c r="B753" s="93" t="n">
        <v>43980</v>
      </c>
      <c r="C753" s="94" t="s">
        <v>479</v>
      </c>
      <c r="D753" s="95" t="s">
        <v>322</v>
      </c>
      <c r="E753" s="137" t="n">
        <v>6915.94</v>
      </c>
      <c r="F753" s="96"/>
      <c r="G753" s="98" t="s">
        <v>1155</v>
      </c>
      <c r="H753" s="99"/>
      <c r="I753" s="138"/>
      <c r="J753" s="94"/>
      <c r="K753" s="94"/>
    </row>
    <row r="754" s="101" customFormat="true" ht="10.5" hidden="true" customHeight="true" outlineLevel="0" collapsed="false">
      <c r="A754" s="102" t="s">
        <v>312</v>
      </c>
      <c r="B754" s="93" t="n">
        <v>43980</v>
      </c>
      <c r="C754" s="94" t="s">
        <v>395</v>
      </c>
      <c r="D754" s="95" t="s">
        <v>322</v>
      </c>
      <c r="E754" s="126" t="n">
        <v>20000</v>
      </c>
      <c r="F754" s="96"/>
      <c r="G754" s="98" t="s">
        <v>396</v>
      </c>
      <c r="H754" s="99"/>
      <c r="I754" s="127"/>
      <c r="J754" s="94"/>
      <c r="K754" s="94"/>
    </row>
    <row r="755" s="101" customFormat="true" ht="10.5" hidden="true" customHeight="true" outlineLevel="0" collapsed="false">
      <c r="A755" s="102" t="s">
        <v>312</v>
      </c>
      <c r="B755" s="93" t="n">
        <v>43980</v>
      </c>
      <c r="C755" s="94" t="s">
        <v>706</v>
      </c>
      <c r="D755" s="95" t="s">
        <v>322</v>
      </c>
      <c r="E755" s="131" t="n">
        <v>40600</v>
      </c>
      <c r="F755" s="96"/>
      <c r="G755" s="98" t="s">
        <v>1156</v>
      </c>
      <c r="H755" s="99"/>
      <c r="I755" s="132"/>
      <c r="J755" s="94"/>
      <c r="K755" s="94"/>
    </row>
    <row r="756" s="101" customFormat="true" ht="10.5" hidden="true" customHeight="true" outlineLevel="0" collapsed="false">
      <c r="A756" s="102" t="s">
        <v>312</v>
      </c>
      <c r="B756" s="93" t="n">
        <v>43980</v>
      </c>
      <c r="C756" s="94" t="s">
        <v>1157</v>
      </c>
      <c r="D756" s="95" t="s">
        <v>322</v>
      </c>
      <c r="E756" s="118" t="n">
        <v>50000</v>
      </c>
      <c r="F756" s="125"/>
      <c r="G756" s="98" t="s">
        <v>1158</v>
      </c>
      <c r="H756" s="119"/>
      <c r="I756" s="130"/>
      <c r="J756" s="94"/>
      <c r="K756" s="94"/>
    </row>
    <row r="757" s="101" customFormat="true" ht="10.5" hidden="true" customHeight="true" outlineLevel="0" collapsed="false">
      <c r="A757" s="92" t="s">
        <v>312</v>
      </c>
      <c r="B757" s="93" t="n">
        <v>43980</v>
      </c>
      <c r="C757" s="94" t="s">
        <v>858</v>
      </c>
      <c r="D757" s="95" t="s">
        <v>322</v>
      </c>
      <c r="E757" s="155" t="n">
        <v>50000</v>
      </c>
      <c r="F757" s="106"/>
      <c r="G757" s="98" t="s">
        <v>859</v>
      </c>
      <c r="H757" s="99"/>
      <c r="I757" s="156"/>
      <c r="J757" s="94"/>
      <c r="K757" s="94"/>
    </row>
    <row r="758" s="101" customFormat="true" ht="10.5" hidden="true" customHeight="true" outlineLevel="0" collapsed="false">
      <c r="A758" s="102" t="s">
        <v>312</v>
      </c>
      <c r="B758" s="93" t="n">
        <v>43980</v>
      </c>
      <c r="C758" s="94" t="s">
        <v>493</v>
      </c>
      <c r="D758" s="95" t="s">
        <v>322</v>
      </c>
      <c r="E758" s="131" t="n">
        <v>75000</v>
      </c>
      <c r="F758" s="106"/>
      <c r="G758" s="98" t="s">
        <v>1159</v>
      </c>
      <c r="H758" s="99"/>
      <c r="I758" s="132"/>
      <c r="J758" s="94"/>
      <c r="K758" s="94"/>
    </row>
    <row r="759" s="101" customFormat="true" ht="10.5" hidden="false" customHeight="true" outlineLevel="0" collapsed="false">
      <c r="A759" s="92" t="s">
        <v>312</v>
      </c>
      <c r="B759" s="93" t="n">
        <v>43980</v>
      </c>
      <c r="C759" s="94" t="s">
        <v>313</v>
      </c>
      <c r="D759" s="95" t="s">
        <v>314</v>
      </c>
      <c r="E759" s="106"/>
      <c r="F759" s="97" t="n">
        <v>4500</v>
      </c>
      <c r="G759" s="98" t="s">
        <v>1160</v>
      </c>
      <c r="H759" s="99"/>
      <c r="I759" s="123"/>
      <c r="J759" s="94"/>
      <c r="K759" s="94"/>
    </row>
    <row r="760" s="101" customFormat="true" ht="10.5" hidden="false" customHeight="true" outlineLevel="0" collapsed="false">
      <c r="A760" s="92" t="s">
        <v>312</v>
      </c>
      <c r="B760" s="93" t="n">
        <v>43980</v>
      </c>
      <c r="C760" s="94" t="s">
        <v>529</v>
      </c>
      <c r="D760" s="95" t="s">
        <v>314</v>
      </c>
      <c r="E760" s="96"/>
      <c r="F760" s="97" t="n">
        <v>6500</v>
      </c>
      <c r="G760" s="98" t="s">
        <v>1161</v>
      </c>
      <c r="H760" s="99"/>
      <c r="I760" s="123"/>
      <c r="J760" s="94"/>
      <c r="K760" s="94"/>
    </row>
    <row r="761" s="101" customFormat="true" ht="10.5" hidden="true" customHeight="true" outlineLevel="0" collapsed="false">
      <c r="A761" s="102" t="s">
        <v>312</v>
      </c>
      <c r="B761" s="93" t="n">
        <v>43980</v>
      </c>
      <c r="C761" s="94" t="s">
        <v>318</v>
      </c>
      <c r="D761" s="95" t="s">
        <v>319</v>
      </c>
      <c r="E761" s="103" t="n">
        <v>151.299999999999</v>
      </c>
      <c r="F761" s="104" t="n">
        <v>8900</v>
      </c>
      <c r="G761" s="100" t="s">
        <v>1162</v>
      </c>
      <c r="H761" s="99" t="n">
        <v>8900</v>
      </c>
      <c r="I761" s="123" t="n">
        <v>151.299999999999</v>
      </c>
      <c r="J761" s="94"/>
      <c r="K761" s="105"/>
    </row>
    <row r="762" s="101" customFormat="true" ht="10.5" hidden="false" customHeight="true" outlineLevel="0" collapsed="false">
      <c r="A762" s="92" t="s">
        <v>312</v>
      </c>
      <c r="B762" s="93" t="n">
        <v>43980</v>
      </c>
      <c r="C762" s="94" t="s">
        <v>935</v>
      </c>
      <c r="D762" s="95" t="s">
        <v>314</v>
      </c>
      <c r="E762" s="106"/>
      <c r="F762" s="97" t="n">
        <v>10000</v>
      </c>
      <c r="G762" s="98" t="s">
        <v>1163</v>
      </c>
      <c r="H762" s="99"/>
      <c r="I762" s="123"/>
      <c r="J762" s="94"/>
      <c r="K762" s="94"/>
    </row>
    <row r="763" s="101" customFormat="true" ht="10.5" hidden="true" customHeight="true" outlineLevel="0" collapsed="false">
      <c r="A763" s="102" t="s">
        <v>312</v>
      </c>
      <c r="B763" s="93" t="n">
        <v>43982</v>
      </c>
      <c r="C763" s="94" t="s">
        <v>484</v>
      </c>
      <c r="D763" s="95" t="s">
        <v>322</v>
      </c>
      <c r="E763" s="97" t="n">
        <v>150</v>
      </c>
      <c r="F763" s="96"/>
      <c r="G763" s="100" t="s">
        <v>485</v>
      </c>
      <c r="H763" s="107"/>
      <c r="I763" s="123"/>
      <c r="J763" s="94"/>
      <c r="K763" s="144"/>
    </row>
    <row r="764" s="101" customFormat="true" ht="10.5" hidden="true" customHeight="true" outlineLevel="0" collapsed="false">
      <c r="A764" s="102" t="s">
        <v>312</v>
      </c>
      <c r="B764" s="93" t="n">
        <v>43983</v>
      </c>
      <c r="C764" s="94" t="s">
        <v>321</v>
      </c>
      <c r="D764" s="95" t="s">
        <v>322</v>
      </c>
      <c r="E764" s="97" t="n">
        <v>75</v>
      </c>
      <c r="F764" s="133"/>
      <c r="G764" s="100" t="s">
        <v>1164</v>
      </c>
      <c r="H764" s="107"/>
      <c r="I764" s="123"/>
      <c r="J764" s="94"/>
      <c r="K764" s="108"/>
    </row>
    <row r="765" s="101" customFormat="true" ht="10.5" hidden="true" customHeight="true" outlineLevel="0" collapsed="false">
      <c r="A765" s="102" t="s">
        <v>312</v>
      </c>
      <c r="B765" s="93" t="n">
        <v>43983</v>
      </c>
      <c r="C765" s="94" t="s">
        <v>846</v>
      </c>
      <c r="D765" s="95" t="s">
        <v>322</v>
      </c>
      <c r="E765" s="126" t="n">
        <v>4982.4</v>
      </c>
      <c r="F765" s="96"/>
      <c r="G765" s="98" t="s">
        <v>1165</v>
      </c>
      <c r="H765" s="99"/>
      <c r="I765" s="127"/>
      <c r="J765" s="94"/>
      <c r="K765" s="94"/>
    </row>
    <row r="766" s="101" customFormat="true" ht="10.5" hidden="true" customHeight="true" outlineLevel="0" collapsed="false">
      <c r="A766" s="102" t="s">
        <v>312</v>
      </c>
      <c r="B766" s="93" t="n">
        <v>43983</v>
      </c>
      <c r="C766" s="94" t="s">
        <v>846</v>
      </c>
      <c r="D766" s="95" t="s">
        <v>322</v>
      </c>
      <c r="E766" s="126" t="n">
        <v>6800.75</v>
      </c>
      <c r="F766" s="96"/>
      <c r="G766" s="98" t="s">
        <v>1166</v>
      </c>
      <c r="H766" s="99"/>
      <c r="I766" s="127"/>
      <c r="J766" s="94"/>
      <c r="K766" s="94"/>
    </row>
    <row r="767" s="101" customFormat="true" ht="10.5" hidden="true" customHeight="true" outlineLevel="0" collapsed="false">
      <c r="A767" s="102" t="s">
        <v>312</v>
      </c>
      <c r="B767" s="93" t="n">
        <v>43983</v>
      </c>
      <c r="C767" s="94" t="s">
        <v>397</v>
      </c>
      <c r="D767" s="95" t="s">
        <v>322</v>
      </c>
      <c r="E767" s="118" t="n">
        <v>74840</v>
      </c>
      <c r="F767" s="133"/>
      <c r="G767" s="98" t="s">
        <v>1167</v>
      </c>
      <c r="H767" s="119"/>
      <c r="I767" s="130"/>
      <c r="J767" s="94"/>
      <c r="K767" s="94"/>
    </row>
    <row r="768" s="101" customFormat="true" ht="10.5" hidden="false" customHeight="true" outlineLevel="0" collapsed="false">
      <c r="A768" s="92" t="s">
        <v>312</v>
      </c>
      <c r="B768" s="93" t="n">
        <v>43983</v>
      </c>
      <c r="C768" s="94" t="s">
        <v>348</v>
      </c>
      <c r="D768" s="95" t="s">
        <v>314</v>
      </c>
      <c r="E768" s="106"/>
      <c r="F768" s="97" t="n">
        <v>3500</v>
      </c>
      <c r="G768" s="98" t="s">
        <v>1168</v>
      </c>
      <c r="H768" s="99"/>
      <c r="I768" s="123"/>
      <c r="J768" s="94"/>
      <c r="K768" s="94"/>
    </row>
    <row r="769" s="101" customFormat="true" ht="10.5" hidden="false" customHeight="true" outlineLevel="0" collapsed="false">
      <c r="A769" s="92" t="s">
        <v>312</v>
      </c>
      <c r="B769" s="93" t="n">
        <v>43983</v>
      </c>
      <c r="C769" s="94" t="s">
        <v>1169</v>
      </c>
      <c r="D769" s="95" t="s">
        <v>314</v>
      </c>
      <c r="E769" s="96"/>
      <c r="F769" s="128" t="n">
        <v>4900</v>
      </c>
      <c r="G769" s="98" t="s">
        <v>1170</v>
      </c>
      <c r="H769" s="99"/>
      <c r="I769" s="123"/>
      <c r="J769" s="94"/>
      <c r="K769" s="94"/>
    </row>
    <row r="770" s="101" customFormat="true" ht="10.5" hidden="true" customHeight="true" outlineLevel="0" collapsed="false">
      <c r="A770" s="102" t="s">
        <v>312</v>
      </c>
      <c r="B770" s="93" t="n">
        <v>43983</v>
      </c>
      <c r="C770" s="94" t="s">
        <v>318</v>
      </c>
      <c r="D770" s="95" t="s">
        <v>319</v>
      </c>
      <c r="E770" s="103" t="n">
        <v>988.550000000003</v>
      </c>
      <c r="F770" s="104" t="n">
        <v>58150</v>
      </c>
      <c r="G770" s="100" t="s">
        <v>1171</v>
      </c>
      <c r="H770" s="99" t="n">
        <v>58150</v>
      </c>
      <c r="I770" s="123" t="n">
        <v>988.550000000003</v>
      </c>
      <c r="J770" s="94"/>
      <c r="K770" s="105"/>
    </row>
    <row r="771" s="101" customFormat="true" ht="10.5" hidden="false" customHeight="true" outlineLevel="0" collapsed="false">
      <c r="A771" s="92" t="s">
        <v>312</v>
      </c>
      <c r="B771" s="93" t="n">
        <v>43984</v>
      </c>
      <c r="C771" s="94" t="s">
        <v>1172</v>
      </c>
      <c r="D771" s="95" t="s">
        <v>314</v>
      </c>
      <c r="E771" s="96"/>
      <c r="F771" s="97" t="n">
        <v>6000</v>
      </c>
      <c r="G771" s="98" t="s">
        <v>1173</v>
      </c>
      <c r="H771" s="99"/>
      <c r="I771" s="123"/>
      <c r="J771" s="94"/>
      <c r="K771" s="94"/>
    </row>
    <row r="772" s="101" customFormat="true" ht="10.5" hidden="false" customHeight="true" outlineLevel="0" collapsed="false">
      <c r="A772" s="92" t="s">
        <v>312</v>
      </c>
      <c r="B772" s="93" t="n">
        <v>43984</v>
      </c>
      <c r="C772" s="94" t="s">
        <v>445</v>
      </c>
      <c r="D772" s="95" t="s">
        <v>314</v>
      </c>
      <c r="E772" s="96"/>
      <c r="F772" s="128" t="n">
        <v>13600</v>
      </c>
      <c r="G772" s="98" t="s">
        <v>1174</v>
      </c>
      <c r="H772" s="99"/>
      <c r="I772" s="123"/>
      <c r="J772" s="94"/>
      <c r="K772" s="94"/>
    </row>
    <row r="773" s="101" customFormat="true" ht="10.5" hidden="true" customHeight="true" outlineLevel="0" collapsed="false">
      <c r="A773" s="102" t="s">
        <v>312</v>
      </c>
      <c r="B773" s="93" t="n">
        <v>43984</v>
      </c>
      <c r="C773" s="94" t="s">
        <v>318</v>
      </c>
      <c r="D773" s="95" t="s">
        <v>319</v>
      </c>
      <c r="E773" s="103" t="n">
        <v>416.5</v>
      </c>
      <c r="F773" s="104" t="n">
        <v>24500</v>
      </c>
      <c r="G773" s="100" t="s">
        <v>1175</v>
      </c>
      <c r="H773" s="99" t="n">
        <v>24500</v>
      </c>
      <c r="I773" s="123" t="n">
        <v>416.5</v>
      </c>
      <c r="J773" s="94"/>
      <c r="K773" s="105"/>
    </row>
    <row r="774" s="101" customFormat="true" ht="10.5" hidden="true" customHeight="true" outlineLevel="0" collapsed="false">
      <c r="A774" s="102" t="s">
        <v>312</v>
      </c>
      <c r="B774" s="93" t="n">
        <v>43985</v>
      </c>
      <c r="C774" s="94" t="s">
        <v>321</v>
      </c>
      <c r="D774" s="95" t="s">
        <v>322</v>
      </c>
      <c r="E774" s="97" t="n">
        <v>75</v>
      </c>
      <c r="F774" s="96"/>
      <c r="G774" s="100" t="s">
        <v>1176</v>
      </c>
      <c r="H774" s="107"/>
      <c r="I774" s="123"/>
      <c r="J774" s="94"/>
      <c r="K774" s="108"/>
    </row>
    <row r="775" s="101" customFormat="true" ht="10.5" hidden="true" customHeight="true" outlineLevel="0" collapsed="false">
      <c r="A775" s="102" t="s">
        <v>312</v>
      </c>
      <c r="B775" s="93" t="n">
        <v>43985</v>
      </c>
      <c r="C775" s="94" t="s">
        <v>324</v>
      </c>
      <c r="D775" s="95" t="s">
        <v>322</v>
      </c>
      <c r="E775" s="109" t="n">
        <v>2065.63</v>
      </c>
      <c r="F775" s="96"/>
      <c r="G775" s="98" t="s">
        <v>1177</v>
      </c>
      <c r="H775" s="99"/>
      <c r="I775" s="145"/>
      <c r="J775" s="94"/>
      <c r="K775" s="94"/>
    </row>
    <row r="776" s="101" customFormat="true" ht="10.5" hidden="true" customHeight="true" outlineLevel="0" collapsed="false">
      <c r="A776" s="102" t="s">
        <v>312</v>
      </c>
      <c r="B776" s="93" t="n">
        <v>43985</v>
      </c>
      <c r="C776" s="94" t="s">
        <v>796</v>
      </c>
      <c r="D776" s="95" t="s">
        <v>322</v>
      </c>
      <c r="E776" s="126" t="n">
        <v>11528.8</v>
      </c>
      <c r="F776" s="96"/>
      <c r="G776" s="98" t="s">
        <v>1178</v>
      </c>
      <c r="H776" s="99"/>
      <c r="I776" s="127"/>
      <c r="J776" s="94"/>
      <c r="K776" s="94"/>
    </row>
    <row r="777" s="101" customFormat="true" ht="10.5" hidden="true" customHeight="true" outlineLevel="0" collapsed="false">
      <c r="A777" s="102" t="s">
        <v>312</v>
      </c>
      <c r="B777" s="93" t="n">
        <v>43985</v>
      </c>
      <c r="C777" s="94" t="s">
        <v>342</v>
      </c>
      <c r="D777" s="95" t="s">
        <v>322</v>
      </c>
      <c r="E777" s="118" t="n">
        <v>51681.63</v>
      </c>
      <c r="F777" s="96"/>
      <c r="G777" s="98" t="s">
        <v>1179</v>
      </c>
      <c r="H777" s="119"/>
      <c r="I777" s="130"/>
      <c r="J777" s="94"/>
      <c r="K777" s="94"/>
    </row>
    <row r="778" s="101" customFormat="true" ht="10.5" hidden="false" customHeight="true" outlineLevel="0" collapsed="false">
      <c r="A778" s="92" t="s">
        <v>312</v>
      </c>
      <c r="B778" s="93" t="n">
        <v>43985</v>
      </c>
      <c r="C778" s="94" t="s">
        <v>529</v>
      </c>
      <c r="D778" s="95" t="s">
        <v>314</v>
      </c>
      <c r="E778" s="106"/>
      <c r="F778" s="97" t="n">
        <v>2900</v>
      </c>
      <c r="G778" s="98" t="s">
        <v>1180</v>
      </c>
      <c r="H778" s="99"/>
      <c r="I778" s="123"/>
      <c r="J778" s="94"/>
      <c r="K778" s="94"/>
    </row>
    <row r="779" s="101" customFormat="true" ht="10.5" hidden="false" customHeight="true" outlineLevel="0" collapsed="false">
      <c r="A779" s="92" t="s">
        <v>312</v>
      </c>
      <c r="B779" s="93" t="n">
        <v>43985</v>
      </c>
      <c r="C779" s="94" t="s">
        <v>570</v>
      </c>
      <c r="D779" s="95" t="s">
        <v>314</v>
      </c>
      <c r="E779" s="96"/>
      <c r="F779" s="97" t="n">
        <v>6900</v>
      </c>
      <c r="G779" s="98" t="s">
        <v>1181</v>
      </c>
      <c r="H779" s="99"/>
      <c r="I779" s="123"/>
      <c r="J779" s="94"/>
      <c r="K779" s="94"/>
    </row>
    <row r="780" s="101" customFormat="true" ht="10.5" hidden="false" customHeight="true" outlineLevel="0" collapsed="false">
      <c r="A780" s="92" t="s">
        <v>312</v>
      </c>
      <c r="B780" s="93" t="n">
        <v>43985</v>
      </c>
      <c r="C780" s="94" t="s">
        <v>412</v>
      </c>
      <c r="D780" s="95" t="s">
        <v>314</v>
      </c>
      <c r="E780" s="96"/>
      <c r="F780" s="97" t="n">
        <v>7500</v>
      </c>
      <c r="G780" s="98" t="s">
        <v>1182</v>
      </c>
      <c r="H780" s="99"/>
      <c r="I780" s="123"/>
      <c r="J780" s="94"/>
      <c r="K780" s="94"/>
    </row>
    <row r="781" s="101" customFormat="true" ht="10.5" hidden="false" customHeight="true" outlineLevel="0" collapsed="false">
      <c r="A781" s="92" t="s">
        <v>312</v>
      </c>
      <c r="B781" s="93" t="n">
        <v>43985</v>
      </c>
      <c r="C781" s="94" t="s">
        <v>420</v>
      </c>
      <c r="D781" s="95" t="s">
        <v>314</v>
      </c>
      <c r="E781" s="106"/>
      <c r="F781" s="97" t="n">
        <v>8900</v>
      </c>
      <c r="G781" s="98" t="s">
        <v>1183</v>
      </c>
      <c r="H781" s="99"/>
      <c r="I781" s="123"/>
      <c r="J781" s="94"/>
      <c r="K781" s="94"/>
    </row>
    <row r="782" s="101" customFormat="true" ht="10.5" hidden="true" customHeight="true" outlineLevel="0" collapsed="false">
      <c r="A782" s="102" t="s">
        <v>312</v>
      </c>
      <c r="B782" s="93" t="n">
        <v>43985</v>
      </c>
      <c r="C782" s="94" t="s">
        <v>318</v>
      </c>
      <c r="D782" s="95" t="s">
        <v>319</v>
      </c>
      <c r="E782" s="103" t="n">
        <v>640.900000000002</v>
      </c>
      <c r="F782" s="122" t="n">
        <v>37700</v>
      </c>
      <c r="G782" s="100" t="s">
        <v>1184</v>
      </c>
      <c r="H782" s="99" t="n">
        <v>37700</v>
      </c>
      <c r="I782" s="123" t="n">
        <v>640.900000000002</v>
      </c>
      <c r="J782" s="94"/>
      <c r="K782" s="105"/>
    </row>
    <row r="783" s="101" customFormat="true" ht="10.5" hidden="true" customHeight="true" outlineLevel="0" collapsed="false">
      <c r="A783" s="102" t="s">
        <v>312</v>
      </c>
      <c r="B783" s="93" t="n">
        <v>43986</v>
      </c>
      <c r="C783" s="94" t="s">
        <v>321</v>
      </c>
      <c r="D783" s="95" t="s">
        <v>322</v>
      </c>
      <c r="E783" s="97" t="n">
        <v>50</v>
      </c>
      <c r="F783" s="106"/>
      <c r="G783" s="100" t="s">
        <v>1185</v>
      </c>
      <c r="H783" s="107"/>
      <c r="I783" s="123"/>
      <c r="J783" s="94"/>
      <c r="K783" s="108"/>
    </row>
    <row r="784" s="101" customFormat="true" ht="10.5" hidden="true" customHeight="true" outlineLevel="0" collapsed="false">
      <c r="A784" s="102" t="s">
        <v>312</v>
      </c>
      <c r="B784" s="93" t="n">
        <v>43986</v>
      </c>
      <c r="C784" s="94" t="s">
        <v>340</v>
      </c>
      <c r="D784" s="95" t="s">
        <v>322</v>
      </c>
      <c r="E784" s="97" t="n">
        <v>200</v>
      </c>
      <c r="F784" s="106"/>
      <c r="G784" s="98" t="s">
        <v>341</v>
      </c>
      <c r="H784" s="107"/>
      <c r="I784" s="123"/>
      <c r="J784" s="94"/>
      <c r="K784" s="117"/>
    </row>
    <row r="785" s="101" customFormat="true" ht="10.5" hidden="true" customHeight="true" outlineLevel="0" collapsed="false">
      <c r="A785" s="102" t="s">
        <v>312</v>
      </c>
      <c r="B785" s="93" t="n">
        <v>43986</v>
      </c>
      <c r="C785" s="94" t="s">
        <v>1186</v>
      </c>
      <c r="D785" s="95" t="s">
        <v>322</v>
      </c>
      <c r="E785" s="113" t="n">
        <v>27649.09</v>
      </c>
      <c r="F785" s="96"/>
      <c r="G785" s="98" t="s">
        <v>1187</v>
      </c>
      <c r="H785" s="99"/>
      <c r="I785" s="129"/>
      <c r="J785" s="94"/>
      <c r="K785" s="94"/>
    </row>
    <row r="786" s="101" customFormat="true" ht="10.5" hidden="true" customHeight="true" outlineLevel="0" collapsed="false">
      <c r="A786" s="92" t="s">
        <v>312</v>
      </c>
      <c r="B786" s="93" t="n">
        <v>43986</v>
      </c>
      <c r="C786" s="94" t="s">
        <v>344</v>
      </c>
      <c r="D786" s="95" t="s">
        <v>322</v>
      </c>
      <c r="E786" s="115" t="n">
        <v>40000</v>
      </c>
      <c r="F786" s="125"/>
      <c r="G786" s="98" t="s">
        <v>345</v>
      </c>
      <c r="H786" s="121"/>
      <c r="I786" s="123"/>
      <c r="J786" s="94"/>
      <c r="K786" s="94"/>
    </row>
    <row r="787" s="101" customFormat="true" ht="10.5" hidden="false" customHeight="true" outlineLevel="0" collapsed="false">
      <c r="A787" s="92" t="s">
        <v>312</v>
      </c>
      <c r="B787" s="93" t="n">
        <v>43986</v>
      </c>
      <c r="C787" s="94" t="s">
        <v>1188</v>
      </c>
      <c r="D787" s="95" t="s">
        <v>314</v>
      </c>
      <c r="E787" s="106"/>
      <c r="F787" s="97" t="n">
        <v>4500</v>
      </c>
      <c r="G787" s="98" t="s">
        <v>1189</v>
      </c>
      <c r="H787" s="99"/>
      <c r="I787" s="123"/>
      <c r="J787" s="94"/>
      <c r="K787" s="94"/>
    </row>
    <row r="788" s="101" customFormat="true" ht="10.5" hidden="false" customHeight="true" outlineLevel="0" collapsed="false">
      <c r="A788" s="92" t="s">
        <v>312</v>
      </c>
      <c r="B788" s="93" t="n">
        <v>43986</v>
      </c>
      <c r="C788" s="94" t="s">
        <v>763</v>
      </c>
      <c r="D788" s="95" t="s">
        <v>314</v>
      </c>
      <c r="E788" s="106"/>
      <c r="F788" s="128" t="n">
        <v>4500</v>
      </c>
      <c r="G788" s="98" t="s">
        <v>1190</v>
      </c>
      <c r="H788" s="99"/>
      <c r="I788" s="123"/>
      <c r="J788" s="94"/>
      <c r="K788" s="94"/>
    </row>
    <row r="789" s="101" customFormat="true" ht="10.5" hidden="false" customHeight="true" outlineLevel="0" collapsed="false">
      <c r="A789" s="92" t="s">
        <v>312</v>
      </c>
      <c r="B789" s="93" t="n">
        <v>43986</v>
      </c>
      <c r="C789" s="94" t="s">
        <v>1191</v>
      </c>
      <c r="D789" s="95" t="s">
        <v>314</v>
      </c>
      <c r="E789" s="106"/>
      <c r="F789" s="97" t="n">
        <v>8200</v>
      </c>
      <c r="G789" s="98" t="s">
        <v>1192</v>
      </c>
      <c r="H789" s="99"/>
      <c r="I789" s="123"/>
      <c r="J789" s="94"/>
      <c r="K789" s="94"/>
    </row>
    <row r="790" s="101" customFormat="true" ht="10.5" hidden="false" customHeight="true" outlineLevel="0" collapsed="false">
      <c r="A790" s="92" t="s">
        <v>312</v>
      </c>
      <c r="B790" s="93" t="n">
        <v>43986</v>
      </c>
      <c r="C790" s="94" t="s">
        <v>1193</v>
      </c>
      <c r="D790" s="95" t="s">
        <v>314</v>
      </c>
      <c r="E790" s="106"/>
      <c r="F790" s="97" t="n">
        <v>10300</v>
      </c>
      <c r="G790" s="98" t="s">
        <v>1194</v>
      </c>
      <c r="H790" s="99"/>
      <c r="I790" s="123"/>
      <c r="J790" s="94"/>
      <c r="K790" s="94"/>
    </row>
    <row r="791" s="101" customFormat="true" ht="10.5" hidden="true" customHeight="true" outlineLevel="0" collapsed="false">
      <c r="A791" s="102" t="s">
        <v>312</v>
      </c>
      <c r="B791" s="93" t="n">
        <v>43986</v>
      </c>
      <c r="C791" s="94" t="s">
        <v>318</v>
      </c>
      <c r="D791" s="95" t="s">
        <v>319</v>
      </c>
      <c r="E791" s="103" t="n">
        <v>191.25</v>
      </c>
      <c r="F791" s="104" t="n">
        <v>11250</v>
      </c>
      <c r="G791" s="100" t="s">
        <v>1195</v>
      </c>
      <c r="H791" s="99" t="n">
        <v>11250</v>
      </c>
      <c r="I791" s="123" t="n">
        <v>191.25</v>
      </c>
      <c r="J791" s="94"/>
      <c r="K791" s="105"/>
    </row>
    <row r="792" s="101" customFormat="true" ht="10.5" hidden="true" customHeight="true" outlineLevel="0" collapsed="false">
      <c r="A792" s="102" t="s">
        <v>312</v>
      </c>
      <c r="B792" s="93" t="n">
        <v>43987</v>
      </c>
      <c r="C792" s="94" t="s">
        <v>321</v>
      </c>
      <c r="D792" s="95" t="s">
        <v>322</v>
      </c>
      <c r="E792" s="97" t="n">
        <v>25</v>
      </c>
      <c r="F792" s="96"/>
      <c r="G792" s="100" t="s">
        <v>1196</v>
      </c>
      <c r="H792" s="107"/>
      <c r="I792" s="123"/>
      <c r="J792" s="94"/>
      <c r="K792" s="108"/>
    </row>
    <row r="793" s="101" customFormat="true" ht="10.5" hidden="true" customHeight="true" outlineLevel="0" collapsed="false">
      <c r="A793" s="102" t="s">
        <v>312</v>
      </c>
      <c r="B793" s="93" t="n">
        <v>43987</v>
      </c>
      <c r="C793" s="94" t="s">
        <v>399</v>
      </c>
      <c r="D793" s="95" t="s">
        <v>322</v>
      </c>
      <c r="E793" s="118" t="n">
        <v>55000</v>
      </c>
      <c r="F793" s="133"/>
      <c r="G793" s="98" t="s">
        <v>1197</v>
      </c>
      <c r="H793" s="119"/>
      <c r="I793" s="130"/>
      <c r="J793" s="94"/>
      <c r="K793" s="94"/>
    </row>
    <row r="794" s="101" customFormat="true" ht="10.5" hidden="false" customHeight="true" outlineLevel="0" collapsed="false">
      <c r="A794" s="92" t="s">
        <v>312</v>
      </c>
      <c r="B794" s="93" t="n">
        <v>43987</v>
      </c>
      <c r="C794" s="94" t="s">
        <v>1198</v>
      </c>
      <c r="D794" s="95" t="s">
        <v>314</v>
      </c>
      <c r="E794" s="106"/>
      <c r="F794" s="97" t="n">
        <v>7800</v>
      </c>
      <c r="G794" s="98" t="s">
        <v>1199</v>
      </c>
      <c r="H794" s="99"/>
      <c r="I794" s="123"/>
      <c r="J794" s="94"/>
      <c r="K794" s="94"/>
    </row>
    <row r="795" s="101" customFormat="true" ht="10.5" hidden="false" customHeight="true" outlineLevel="0" collapsed="false">
      <c r="A795" s="92" t="s">
        <v>312</v>
      </c>
      <c r="B795" s="93" t="n">
        <v>43987</v>
      </c>
      <c r="C795" s="94" t="s">
        <v>1200</v>
      </c>
      <c r="D795" s="95" t="s">
        <v>314</v>
      </c>
      <c r="E795" s="106"/>
      <c r="F795" s="97" t="n">
        <v>10900</v>
      </c>
      <c r="G795" s="98" t="s">
        <v>1201</v>
      </c>
      <c r="H795" s="99"/>
      <c r="I795" s="123"/>
      <c r="J795" s="94"/>
      <c r="K795" s="94"/>
    </row>
    <row r="796" s="101" customFormat="true" ht="10.5" hidden="true" customHeight="true" outlineLevel="0" collapsed="false">
      <c r="A796" s="102" t="s">
        <v>312</v>
      </c>
      <c r="B796" s="93" t="n">
        <v>43987</v>
      </c>
      <c r="C796" s="94" t="s">
        <v>318</v>
      </c>
      <c r="D796" s="95" t="s">
        <v>319</v>
      </c>
      <c r="E796" s="103" t="n">
        <v>259.25</v>
      </c>
      <c r="F796" s="104" t="n">
        <v>15250</v>
      </c>
      <c r="G796" s="100" t="s">
        <v>1202</v>
      </c>
      <c r="H796" s="99" t="n">
        <v>15250</v>
      </c>
      <c r="I796" s="123" t="n">
        <v>259.25</v>
      </c>
      <c r="J796" s="94"/>
      <c r="K796" s="105"/>
    </row>
    <row r="797" s="101" customFormat="true" ht="10.5" hidden="false" customHeight="true" outlineLevel="0" collapsed="false">
      <c r="A797" s="92" t="s">
        <v>312</v>
      </c>
      <c r="B797" s="93" t="n">
        <v>43987</v>
      </c>
      <c r="C797" s="94" t="s">
        <v>420</v>
      </c>
      <c r="D797" s="95" t="s">
        <v>314</v>
      </c>
      <c r="E797" s="106"/>
      <c r="F797" s="128" t="n">
        <v>15000</v>
      </c>
      <c r="G797" s="98" t="s">
        <v>1203</v>
      </c>
      <c r="H797" s="99"/>
      <c r="I797" s="123"/>
      <c r="J797" s="94"/>
      <c r="K797" s="94"/>
    </row>
    <row r="798" s="101" customFormat="true" ht="10.5" hidden="false" customHeight="true" outlineLevel="0" collapsed="false">
      <c r="A798" s="92" t="s">
        <v>312</v>
      </c>
      <c r="B798" s="93" t="n">
        <v>43987</v>
      </c>
      <c r="C798" s="94" t="s">
        <v>1204</v>
      </c>
      <c r="D798" s="95" t="s">
        <v>314</v>
      </c>
      <c r="E798" s="106"/>
      <c r="F798" s="97" t="n">
        <v>21600</v>
      </c>
      <c r="G798" s="98" t="s">
        <v>1205</v>
      </c>
      <c r="H798" s="99"/>
      <c r="I798" s="123"/>
      <c r="J798" s="94"/>
      <c r="K798" s="94"/>
    </row>
    <row r="799" s="101" customFormat="true" ht="10.5" hidden="true" customHeight="true" outlineLevel="0" collapsed="false">
      <c r="A799" s="102" t="s">
        <v>312</v>
      </c>
      <c r="B799" s="93" t="n">
        <v>43990</v>
      </c>
      <c r="C799" s="94" t="s">
        <v>321</v>
      </c>
      <c r="D799" s="95" t="s">
        <v>322</v>
      </c>
      <c r="E799" s="97" t="n">
        <v>150</v>
      </c>
      <c r="F799" s="125"/>
      <c r="G799" s="100" t="s">
        <v>1206</v>
      </c>
      <c r="H799" s="107"/>
      <c r="I799" s="123"/>
      <c r="J799" s="94"/>
      <c r="K799" s="108"/>
    </row>
    <row r="800" s="101" customFormat="true" ht="10.5" hidden="true" customHeight="true" outlineLevel="0" collapsed="false">
      <c r="A800" s="102" t="s">
        <v>312</v>
      </c>
      <c r="B800" s="93" t="n">
        <v>43990</v>
      </c>
      <c r="C800" s="94" t="s">
        <v>1207</v>
      </c>
      <c r="D800" s="95" t="s">
        <v>322</v>
      </c>
      <c r="E800" s="157" t="n">
        <v>1275</v>
      </c>
      <c r="F800" s="106"/>
      <c r="G800" s="98" t="s">
        <v>1208</v>
      </c>
      <c r="H800" s="99"/>
      <c r="I800" s="158"/>
      <c r="J800" s="94"/>
      <c r="K800" s="94"/>
    </row>
    <row r="801" s="101" customFormat="true" ht="10.5" hidden="true" customHeight="true" outlineLevel="0" collapsed="false">
      <c r="A801" s="102" t="s">
        <v>312</v>
      </c>
      <c r="B801" s="93" t="n">
        <v>43990</v>
      </c>
      <c r="C801" s="94" t="s">
        <v>1209</v>
      </c>
      <c r="D801" s="95" t="s">
        <v>322</v>
      </c>
      <c r="E801" s="137" t="n">
        <v>3732.33</v>
      </c>
      <c r="F801" s="106"/>
      <c r="G801" s="98" t="s">
        <v>1210</v>
      </c>
      <c r="H801" s="99"/>
      <c r="I801" s="138"/>
      <c r="J801" s="94"/>
      <c r="K801" s="94"/>
    </row>
    <row r="802" s="101" customFormat="true" ht="10.5" hidden="true" customHeight="true" outlineLevel="0" collapsed="false">
      <c r="A802" s="102" t="s">
        <v>312</v>
      </c>
      <c r="B802" s="93" t="n">
        <v>43990</v>
      </c>
      <c r="C802" s="94" t="s">
        <v>846</v>
      </c>
      <c r="D802" s="95" t="s">
        <v>322</v>
      </c>
      <c r="E802" s="126" t="n">
        <v>8682.48</v>
      </c>
      <c r="F802" s="125"/>
      <c r="G802" s="98" t="s">
        <v>1211</v>
      </c>
      <c r="H802" s="99"/>
      <c r="I802" s="127"/>
      <c r="J802" s="94"/>
      <c r="K802" s="94"/>
    </row>
    <row r="803" s="101" customFormat="true" ht="10.5" hidden="true" customHeight="true" outlineLevel="0" collapsed="false">
      <c r="A803" s="102" t="s">
        <v>312</v>
      </c>
      <c r="B803" s="93" t="n">
        <v>43990</v>
      </c>
      <c r="C803" s="94" t="s">
        <v>796</v>
      </c>
      <c r="D803" s="95" t="s">
        <v>322</v>
      </c>
      <c r="E803" s="126" t="n">
        <v>16985.6</v>
      </c>
      <c r="F803" s="106"/>
      <c r="G803" s="98" t="s">
        <v>1212</v>
      </c>
      <c r="H803" s="99"/>
      <c r="I803" s="127"/>
      <c r="J803" s="94"/>
      <c r="K803" s="94"/>
    </row>
    <row r="804" s="101" customFormat="true" ht="10.5" hidden="true" customHeight="true" outlineLevel="0" collapsed="false">
      <c r="A804" s="102" t="s">
        <v>312</v>
      </c>
      <c r="B804" s="93" t="n">
        <v>43990</v>
      </c>
      <c r="C804" s="94" t="s">
        <v>399</v>
      </c>
      <c r="D804" s="95" t="s">
        <v>322</v>
      </c>
      <c r="E804" s="118" t="n">
        <v>45000</v>
      </c>
      <c r="F804" s="133"/>
      <c r="G804" s="98" t="s">
        <v>1213</v>
      </c>
      <c r="H804" s="119"/>
      <c r="I804" s="130"/>
      <c r="J804" s="94"/>
      <c r="K804" s="94"/>
    </row>
    <row r="805" s="101" customFormat="true" ht="10.5" hidden="true" customHeight="true" outlineLevel="0" collapsed="false">
      <c r="A805" s="102" t="s">
        <v>312</v>
      </c>
      <c r="B805" s="93" t="n">
        <v>43990</v>
      </c>
      <c r="C805" s="94" t="s">
        <v>342</v>
      </c>
      <c r="D805" s="95" t="s">
        <v>322</v>
      </c>
      <c r="E805" s="118" t="n">
        <v>47956.42</v>
      </c>
      <c r="F805" s="96"/>
      <c r="G805" s="98" t="s">
        <v>1214</v>
      </c>
      <c r="H805" s="119"/>
      <c r="I805" s="130"/>
      <c r="J805" s="94"/>
      <c r="K805" s="94"/>
    </row>
    <row r="806" s="101" customFormat="true" ht="10.5" hidden="false" customHeight="true" outlineLevel="0" collapsed="false">
      <c r="A806" s="92" t="s">
        <v>312</v>
      </c>
      <c r="B806" s="93" t="n">
        <v>43990</v>
      </c>
      <c r="C806" s="94" t="s">
        <v>1172</v>
      </c>
      <c r="D806" s="95" t="s">
        <v>314</v>
      </c>
      <c r="E806" s="106"/>
      <c r="F806" s="97" t="n">
        <v>1900</v>
      </c>
      <c r="G806" s="98" t="s">
        <v>1215</v>
      </c>
      <c r="H806" s="99"/>
      <c r="I806" s="123"/>
      <c r="J806" s="94"/>
      <c r="K806" s="94"/>
    </row>
    <row r="807" s="101" customFormat="true" ht="10.5" hidden="false" customHeight="true" outlineLevel="0" collapsed="false">
      <c r="A807" s="92" t="s">
        <v>312</v>
      </c>
      <c r="B807" s="93" t="n">
        <v>43990</v>
      </c>
      <c r="C807" s="94" t="s">
        <v>1216</v>
      </c>
      <c r="D807" s="95" t="s">
        <v>314</v>
      </c>
      <c r="E807" s="106"/>
      <c r="F807" s="97" t="n">
        <v>4900</v>
      </c>
      <c r="G807" s="98" t="s">
        <v>1217</v>
      </c>
      <c r="H807" s="99"/>
      <c r="I807" s="123"/>
      <c r="J807" s="94"/>
      <c r="K807" s="94"/>
    </row>
    <row r="808" s="101" customFormat="true" ht="10.5" hidden="false" customHeight="true" outlineLevel="0" collapsed="false">
      <c r="A808" s="92" t="s">
        <v>312</v>
      </c>
      <c r="B808" s="93" t="n">
        <v>43990</v>
      </c>
      <c r="C808" s="94" t="s">
        <v>1218</v>
      </c>
      <c r="D808" s="95" t="s">
        <v>314</v>
      </c>
      <c r="E808" s="106"/>
      <c r="F808" s="97" t="n">
        <v>7900</v>
      </c>
      <c r="G808" s="98" t="s">
        <v>1219</v>
      </c>
      <c r="H808" s="99"/>
      <c r="I808" s="123"/>
      <c r="J808" s="94"/>
      <c r="K808" s="94"/>
    </row>
    <row r="809" s="101" customFormat="true" ht="10.5" hidden="false" customHeight="true" outlineLevel="0" collapsed="false">
      <c r="A809" s="92" t="s">
        <v>312</v>
      </c>
      <c r="B809" s="93" t="n">
        <v>43990</v>
      </c>
      <c r="C809" s="94" t="s">
        <v>1220</v>
      </c>
      <c r="D809" s="95" t="s">
        <v>314</v>
      </c>
      <c r="E809" s="106"/>
      <c r="F809" s="97" t="n">
        <v>9200</v>
      </c>
      <c r="G809" s="98" t="s">
        <v>1221</v>
      </c>
      <c r="H809" s="99"/>
      <c r="I809" s="123"/>
      <c r="J809" s="94"/>
      <c r="K809" s="94"/>
    </row>
    <row r="810" s="101" customFormat="true" ht="10.5" hidden="false" customHeight="true" outlineLevel="0" collapsed="false">
      <c r="A810" s="92" t="s">
        <v>312</v>
      </c>
      <c r="B810" s="93" t="n">
        <v>43990</v>
      </c>
      <c r="C810" s="94" t="s">
        <v>1074</v>
      </c>
      <c r="D810" s="95" t="s">
        <v>314</v>
      </c>
      <c r="E810" s="96"/>
      <c r="F810" s="97" t="n">
        <v>14200</v>
      </c>
      <c r="G810" s="98" t="s">
        <v>1222</v>
      </c>
      <c r="H810" s="99"/>
      <c r="I810" s="123"/>
      <c r="J810" s="94"/>
      <c r="K810" s="94"/>
    </row>
    <row r="811" s="101" customFormat="true" ht="10.5" hidden="true" customHeight="true" outlineLevel="0" collapsed="false">
      <c r="A811" s="102" t="s">
        <v>312</v>
      </c>
      <c r="B811" s="93" t="n">
        <v>43990</v>
      </c>
      <c r="C811" s="94" t="s">
        <v>318</v>
      </c>
      <c r="D811" s="95" t="s">
        <v>319</v>
      </c>
      <c r="E811" s="103" t="n">
        <v>1141.03999999999</v>
      </c>
      <c r="F811" s="104" t="n">
        <v>67120</v>
      </c>
      <c r="G811" s="100" t="s">
        <v>1223</v>
      </c>
      <c r="H811" s="99" t="n">
        <v>67120</v>
      </c>
      <c r="I811" s="123" t="n">
        <v>1141.03999999999</v>
      </c>
      <c r="J811" s="94"/>
      <c r="K811" s="105"/>
    </row>
    <row r="812" s="101" customFormat="true" ht="10.5" hidden="true" customHeight="true" outlineLevel="0" collapsed="false">
      <c r="A812" s="92" t="s">
        <v>312</v>
      </c>
      <c r="B812" s="93" t="n">
        <v>43990</v>
      </c>
      <c r="C812" s="94" t="s">
        <v>337</v>
      </c>
      <c r="D812" s="95" t="s">
        <v>314</v>
      </c>
      <c r="E812" s="96"/>
      <c r="F812" s="115" t="n">
        <v>190000</v>
      </c>
      <c r="G812" s="98" t="s">
        <v>1224</v>
      </c>
      <c r="H812" s="99"/>
      <c r="I812" s="123"/>
      <c r="J812" s="94"/>
      <c r="K812" s="94"/>
    </row>
    <row r="813" s="101" customFormat="true" ht="10.5" hidden="true" customHeight="true" outlineLevel="0" collapsed="false">
      <c r="A813" s="102" t="s">
        <v>312</v>
      </c>
      <c r="B813" s="93" t="n">
        <v>43991</v>
      </c>
      <c r="C813" s="94" t="s">
        <v>321</v>
      </c>
      <c r="D813" s="95" t="s">
        <v>322</v>
      </c>
      <c r="E813" s="97" t="n">
        <v>75</v>
      </c>
      <c r="F813" s="106"/>
      <c r="G813" s="100" t="s">
        <v>1225</v>
      </c>
      <c r="H813" s="107"/>
      <c r="I813" s="123"/>
      <c r="J813" s="94"/>
      <c r="K813" s="108"/>
    </row>
    <row r="814" s="101" customFormat="true" ht="10.5" hidden="true" customHeight="true" outlineLevel="0" collapsed="false">
      <c r="A814" s="92" t="s">
        <v>312</v>
      </c>
      <c r="B814" s="93" t="n">
        <v>43991</v>
      </c>
      <c r="C814" s="94" t="s">
        <v>1226</v>
      </c>
      <c r="D814" s="95" t="s">
        <v>322</v>
      </c>
      <c r="E814" s="112" t="n">
        <v>15500</v>
      </c>
      <c r="F814" s="125"/>
      <c r="G814" s="98" t="s">
        <v>1227</v>
      </c>
      <c r="H814" s="99"/>
      <c r="I814" s="123"/>
      <c r="J814" s="94"/>
      <c r="K814" s="94"/>
    </row>
    <row r="815" s="101" customFormat="true" ht="10.5" hidden="true" customHeight="true" outlineLevel="0" collapsed="false">
      <c r="A815" s="102" t="s">
        <v>312</v>
      </c>
      <c r="B815" s="93" t="n">
        <v>43991</v>
      </c>
      <c r="C815" s="94" t="s">
        <v>332</v>
      </c>
      <c r="D815" s="95" t="s">
        <v>322</v>
      </c>
      <c r="E815" s="118" t="n">
        <v>18000</v>
      </c>
      <c r="F815" s="96"/>
      <c r="G815" s="98" t="s">
        <v>1228</v>
      </c>
      <c r="H815" s="119"/>
      <c r="I815" s="130"/>
      <c r="J815" s="94"/>
      <c r="K815" s="94"/>
    </row>
    <row r="816" s="101" customFormat="true" ht="10.5" hidden="true" customHeight="true" outlineLevel="0" collapsed="false">
      <c r="A816" s="102" t="s">
        <v>312</v>
      </c>
      <c r="B816" s="93" t="n">
        <v>43991</v>
      </c>
      <c r="C816" s="94" t="s">
        <v>395</v>
      </c>
      <c r="D816" s="95" t="s">
        <v>322</v>
      </c>
      <c r="E816" s="126" t="n">
        <v>28343</v>
      </c>
      <c r="F816" s="96"/>
      <c r="G816" s="98" t="s">
        <v>1229</v>
      </c>
      <c r="H816" s="99"/>
      <c r="I816" s="127"/>
      <c r="J816" s="94"/>
      <c r="K816" s="94"/>
    </row>
    <row r="817" s="101" customFormat="true" ht="10.5" hidden="false" customHeight="true" outlineLevel="0" collapsed="false">
      <c r="A817" s="92" t="s">
        <v>312</v>
      </c>
      <c r="B817" s="93" t="n">
        <v>43991</v>
      </c>
      <c r="C817" s="94" t="s">
        <v>1143</v>
      </c>
      <c r="D817" s="95" t="s">
        <v>314</v>
      </c>
      <c r="E817" s="106"/>
      <c r="F817" s="97" t="n">
        <v>3500</v>
      </c>
      <c r="G817" s="98" t="s">
        <v>1230</v>
      </c>
      <c r="H817" s="99"/>
      <c r="I817" s="123"/>
      <c r="J817" s="94"/>
      <c r="K817" s="94"/>
    </row>
    <row r="818" s="101" customFormat="true" ht="10.5" hidden="false" customHeight="true" outlineLevel="0" collapsed="false">
      <c r="A818" s="92" t="s">
        <v>312</v>
      </c>
      <c r="B818" s="93" t="n">
        <v>43991</v>
      </c>
      <c r="C818" s="94" t="s">
        <v>412</v>
      </c>
      <c r="D818" s="95" t="s">
        <v>314</v>
      </c>
      <c r="E818" s="106"/>
      <c r="F818" s="97" t="n">
        <v>7500</v>
      </c>
      <c r="G818" s="98" t="s">
        <v>1231</v>
      </c>
      <c r="H818" s="99"/>
      <c r="I818" s="123"/>
      <c r="J818" s="94"/>
      <c r="K818" s="94"/>
    </row>
    <row r="819" s="101" customFormat="true" ht="10.5" hidden="false" customHeight="true" outlineLevel="0" collapsed="false">
      <c r="A819" s="92" t="s">
        <v>312</v>
      </c>
      <c r="B819" s="93" t="n">
        <v>43991</v>
      </c>
      <c r="C819" s="94" t="s">
        <v>1232</v>
      </c>
      <c r="D819" s="95" t="s">
        <v>314</v>
      </c>
      <c r="E819" s="106"/>
      <c r="F819" s="128" t="n">
        <v>11000</v>
      </c>
      <c r="G819" s="98" t="s">
        <v>1233</v>
      </c>
      <c r="H819" s="99"/>
      <c r="I819" s="123"/>
      <c r="J819" s="94"/>
      <c r="K819" s="94"/>
    </row>
    <row r="820" s="101" customFormat="true" ht="10.5" hidden="true" customHeight="true" outlineLevel="0" collapsed="false">
      <c r="A820" s="102" t="s">
        <v>312</v>
      </c>
      <c r="B820" s="93" t="n">
        <v>43991</v>
      </c>
      <c r="C820" s="94" t="s">
        <v>318</v>
      </c>
      <c r="D820" s="95" t="s">
        <v>319</v>
      </c>
      <c r="E820" s="103" t="n">
        <v>494.700000000001</v>
      </c>
      <c r="F820" s="104" t="n">
        <v>29100</v>
      </c>
      <c r="G820" s="100" t="s">
        <v>1234</v>
      </c>
      <c r="H820" s="99" t="n">
        <v>29100</v>
      </c>
      <c r="I820" s="123" t="n">
        <v>494.700000000001</v>
      </c>
      <c r="J820" s="94"/>
      <c r="K820" s="105"/>
    </row>
    <row r="821" s="101" customFormat="true" ht="10.5" hidden="true" customHeight="true" outlineLevel="0" collapsed="false">
      <c r="A821" s="102" t="s">
        <v>312</v>
      </c>
      <c r="B821" s="93" t="n">
        <v>43992</v>
      </c>
      <c r="C821" s="94" t="s">
        <v>321</v>
      </c>
      <c r="D821" s="95" t="s">
        <v>322</v>
      </c>
      <c r="E821" s="97" t="n">
        <v>25</v>
      </c>
      <c r="F821" s="96"/>
      <c r="G821" s="100" t="s">
        <v>1235</v>
      </c>
      <c r="H821" s="107"/>
      <c r="I821" s="123"/>
      <c r="J821" s="94"/>
      <c r="K821" s="108"/>
    </row>
    <row r="822" s="101" customFormat="true" ht="10.5" hidden="true" customHeight="true" outlineLevel="0" collapsed="false">
      <c r="A822" s="102" t="s">
        <v>312</v>
      </c>
      <c r="B822" s="93" t="n">
        <v>43992</v>
      </c>
      <c r="C822" s="94" t="s">
        <v>718</v>
      </c>
      <c r="D822" s="95" t="s">
        <v>322</v>
      </c>
      <c r="E822" s="141" t="n">
        <v>987</v>
      </c>
      <c r="F822" s="96"/>
      <c r="G822" s="98" t="s">
        <v>1236</v>
      </c>
      <c r="H822" s="99"/>
      <c r="I822" s="130"/>
      <c r="J822" s="94"/>
      <c r="K822" s="94"/>
    </row>
    <row r="823" s="101" customFormat="true" ht="10.5" hidden="true" customHeight="true" outlineLevel="0" collapsed="false">
      <c r="A823" s="102" t="s">
        <v>312</v>
      </c>
      <c r="B823" s="93" t="n">
        <v>43992</v>
      </c>
      <c r="C823" s="94" t="s">
        <v>318</v>
      </c>
      <c r="D823" s="95" t="s">
        <v>319</v>
      </c>
      <c r="E823" s="103" t="n">
        <v>13.6</v>
      </c>
      <c r="F823" s="122" t="n">
        <v>800</v>
      </c>
      <c r="G823" s="100" t="s">
        <v>814</v>
      </c>
      <c r="H823" s="99" t="n">
        <v>800</v>
      </c>
      <c r="I823" s="123" t="n">
        <v>13.6</v>
      </c>
      <c r="J823" s="94"/>
      <c r="K823" s="105"/>
    </row>
    <row r="824" s="101" customFormat="true" ht="10.5" hidden="false" customHeight="true" outlineLevel="0" collapsed="false">
      <c r="A824" s="92" t="s">
        <v>312</v>
      </c>
      <c r="B824" s="93" t="n">
        <v>43993</v>
      </c>
      <c r="C824" s="94" t="s">
        <v>1096</v>
      </c>
      <c r="D824" s="95" t="s">
        <v>314</v>
      </c>
      <c r="E824" s="106"/>
      <c r="F824" s="97" t="n">
        <v>6000</v>
      </c>
      <c r="G824" s="98" t="s">
        <v>1237</v>
      </c>
      <c r="H824" s="99"/>
      <c r="I824" s="123"/>
      <c r="J824" s="94"/>
      <c r="K824" s="94"/>
    </row>
    <row r="825" s="101" customFormat="true" ht="10.5" hidden="false" customHeight="true" outlineLevel="0" collapsed="false">
      <c r="A825" s="92" t="s">
        <v>312</v>
      </c>
      <c r="B825" s="93" t="n">
        <v>43993</v>
      </c>
      <c r="C825" s="94" t="s">
        <v>1096</v>
      </c>
      <c r="D825" s="95" t="s">
        <v>314</v>
      </c>
      <c r="E825" s="106"/>
      <c r="F825" s="128" t="n">
        <v>8000</v>
      </c>
      <c r="G825" s="98" t="s">
        <v>1238</v>
      </c>
      <c r="H825" s="99"/>
      <c r="I825" s="123"/>
      <c r="J825" s="94"/>
      <c r="K825" s="94"/>
    </row>
    <row r="826" s="101" customFormat="true" ht="10.5" hidden="true" customHeight="true" outlineLevel="0" collapsed="false">
      <c r="A826" s="102" t="s">
        <v>312</v>
      </c>
      <c r="B826" s="93" t="n">
        <v>43993</v>
      </c>
      <c r="C826" s="94" t="s">
        <v>318</v>
      </c>
      <c r="D826" s="95" t="s">
        <v>319</v>
      </c>
      <c r="E826" s="103" t="n">
        <v>387.599999999999</v>
      </c>
      <c r="F826" s="104" t="n">
        <v>22800</v>
      </c>
      <c r="G826" s="100" t="s">
        <v>1239</v>
      </c>
      <c r="H826" s="99" t="n">
        <v>22800</v>
      </c>
      <c r="I826" s="123" t="n">
        <v>387.599999999999</v>
      </c>
      <c r="J826" s="94"/>
      <c r="K826" s="105"/>
    </row>
    <row r="827" s="101" customFormat="true" ht="10.5" hidden="true" customHeight="true" outlineLevel="0" collapsed="false">
      <c r="A827" s="102" t="s">
        <v>312</v>
      </c>
      <c r="B827" s="93" t="n">
        <v>43997</v>
      </c>
      <c r="C827" s="94" t="s">
        <v>321</v>
      </c>
      <c r="D827" s="95" t="s">
        <v>322</v>
      </c>
      <c r="E827" s="97" t="n">
        <v>175</v>
      </c>
      <c r="F827" s="106"/>
      <c r="G827" s="100" t="s">
        <v>1240</v>
      </c>
      <c r="H827" s="107"/>
      <c r="I827" s="123"/>
      <c r="J827" s="94"/>
      <c r="K827" s="108"/>
    </row>
    <row r="828" s="101" customFormat="true" ht="10.5" hidden="true" customHeight="true" outlineLevel="0" collapsed="false">
      <c r="A828" s="102" t="s">
        <v>312</v>
      </c>
      <c r="B828" s="93" t="n">
        <v>43997</v>
      </c>
      <c r="C828" s="94" t="s">
        <v>1186</v>
      </c>
      <c r="D828" s="95" t="s">
        <v>322</v>
      </c>
      <c r="E828" s="118" t="n">
        <v>20800</v>
      </c>
      <c r="F828" s="133"/>
      <c r="G828" s="98" t="s">
        <v>1241</v>
      </c>
      <c r="H828" s="119"/>
      <c r="I828" s="130"/>
      <c r="J828" s="94"/>
      <c r="K828" s="94"/>
    </row>
    <row r="829" s="101" customFormat="true" ht="10.5" hidden="true" customHeight="true" outlineLevel="0" collapsed="false">
      <c r="A829" s="102" t="s">
        <v>312</v>
      </c>
      <c r="B829" s="93" t="n">
        <v>43997</v>
      </c>
      <c r="C829" s="94" t="s">
        <v>342</v>
      </c>
      <c r="D829" s="95" t="s">
        <v>322</v>
      </c>
      <c r="E829" s="118" t="n">
        <v>29134.75</v>
      </c>
      <c r="F829" s="96"/>
      <c r="G829" s="98" t="s">
        <v>1242</v>
      </c>
      <c r="H829" s="119"/>
      <c r="I829" s="130"/>
      <c r="J829" s="94"/>
      <c r="K829" s="94"/>
    </row>
    <row r="830" s="101" customFormat="true" ht="10.5" hidden="true" customHeight="true" outlineLevel="0" collapsed="false">
      <c r="A830" s="102" t="s">
        <v>312</v>
      </c>
      <c r="B830" s="93" t="n">
        <v>43997</v>
      </c>
      <c r="C830" s="94" t="s">
        <v>342</v>
      </c>
      <c r="D830" s="95" t="s">
        <v>322</v>
      </c>
      <c r="E830" s="118" t="n">
        <v>38196.07</v>
      </c>
      <c r="F830" s="96"/>
      <c r="G830" s="98" t="s">
        <v>1243</v>
      </c>
      <c r="H830" s="119"/>
      <c r="I830" s="130"/>
      <c r="J830" s="94"/>
      <c r="K830" s="94"/>
    </row>
    <row r="831" s="101" customFormat="true" ht="10.5" hidden="true" customHeight="true" outlineLevel="0" collapsed="false">
      <c r="A831" s="102" t="s">
        <v>312</v>
      </c>
      <c r="B831" s="93" t="n">
        <v>43997</v>
      </c>
      <c r="C831" s="94" t="s">
        <v>399</v>
      </c>
      <c r="D831" s="95" t="s">
        <v>322</v>
      </c>
      <c r="E831" s="118" t="n">
        <v>40000</v>
      </c>
      <c r="F831" s="96"/>
      <c r="G831" s="98" t="s">
        <v>1244</v>
      </c>
      <c r="H831" s="119"/>
      <c r="I831" s="130"/>
      <c r="J831" s="94"/>
      <c r="K831" s="94"/>
    </row>
    <row r="832" s="101" customFormat="true" ht="10.5" hidden="true" customHeight="true" outlineLevel="0" collapsed="false">
      <c r="A832" s="102" t="s">
        <v>312</v>
      </c>
      <c r="B832" s="93" t="n">
        <v>43997</v>
      </c>
      <c r="C832" s="94" t="s">
        <v>1157</v>
      </c>
      <c r="D832" s="95" t="s">
        <v>322</v>
      </c>
      <c r="E832" s="118" t="n">
        <v>50000</v>
      </c>
      <c r="F832" s="96"/>
      <c r="G832" s="98" t="s">
        <v>1158</v>
      </c>
      <c r="H832" s="119"/>
      <c r="I832" s="130"/>
      <c r="J832" s="94"/>
      <c r="K832" s="94"/>
    </row>
    <row r="833" s="101" customFormat="true" ht="10.5" hidden="true" customHeight="true" outlineLevel="0" collapsed="false">
      <c r="A833" s="102" t="s">
        <v>312</v>
      </c>
      <c r="B833" s="93" t="n">
        <v>43997</v>
      </c>
      <c r="C833" s="94" t="s">
        <v>418</v>
      </c>
      <c r="D833" s="95" t="s">
        <v>322</v>
      </c>
      <c r="E833" s="126" t="n">
        <v>50310.13</v>
      </c>
      <c r="F833" s="133"/>
      <c r="G833" s="98" t="s">
        <v>888</v>
      </c>
      <c r="H833" s="99"/>
      <c r="I833" s="127"/>
      <c r="J833" s="94"/>
      <c r="K833" s="94"/>
    </row>
    <row r="834" s="101" customFormat="true" ht="10.5" hidden="true" customHeight="true" outlineLevel="0" collapsed="false">
      <c r="A834" s="92" t="s">
        <v>312</v>
      </c>
      <c r="B834" s="93" t="n">
        <v>43997</v>
      </c>
      <c r="C834" s="94" t="s">
        <v>1245</v>
      </c>
      <c r="D834" s="95" t="s">
        <v>322</v>
      </c>
      <c r="E834" s="160" t="n">
        <v>145000</v>
      </c>
      <c r="F834" s="96"/>
      <c r="G834" s="98" t="s">
        <v>1246</v>
      </c>
      <c r="H834" s="161" t="s">
        <v>1247</v>
      </c>
      <c r="I834" s="123"/>
      <c r="J834" s="94"/>
      <c r="K834" s="94"/>
    </row>
    <row r="835" s="101" customFormat="true" ht="10.5" hidden="false" customHeight="true" outlineLevel="0" collapsed="false">
      <c r="A835" s="92" t="s">
        <v>312</v>
      </c>
      <c r="B835" s="93" t="n">
        <v>43997</v>
      </c>
      <c r="C835" s="94" t="s">
        <v>473</v>
      </c>
      <c r="D835" s="95" t="s">
        <v>314</v>
      </c>
      <c r="E835" s="106"/>
      <c r="F835" s="97" t="n">
        <v>3945.22</v>
      </c>
      <c r="G835" s="98" t="s">
        <v>1248</v>
      </c>
      <c r="H835" s="99"/>
      <c r="I835" s="123"/>
      <c r="J835" s="94"/>
      <c r="K835" s="94"/>
    </row>
    <row r="836" s="101" customFormat="true" ht="10.5" hidden="false" customHeight="true" outlineLevel="0" collapsed="false">
      <c r="A836" s="92" t="s">
        <v>312</v>
      </c>
      <c r="B836" s="93" t="n">
        <v>43997</v>
      </c>
      <c r="C836" s="94" t="s">
        <v>621</v>
      </c>
      <c r="D836" s="95" t="s">
        <v>314</v>
      </c>
      <c r="E836" s="106"/>
      <c r="F836" s="97" t="n">
        <v>5400</v>
      </c>
      <c r="G836" s="98" t="s">
        <v>1249</v>
      </c>
      <c r="H836" s="99"/>
      <c r="I836" s="123"/>
      <c r="J836" s="94"/>
      <c r="K836" s="94"/>
    </row>
    <row r="837" s="101" customFormat="true" ht="10.5" hidden="false" customHeight="true" outlineLevel="0" collapsed="false">
      <c r="A837" s="92" t="s">
        <v>312</v>
      </c>
      <c r="B837" s="93" t="n">
        <v>43997</v>
      </c>
      <c r="C837" s="94" t="s">
        <v>316</v>
      </c>
      <c r="D837" s="95" t="s">
        <v>314</v>
      </c>
      <c r="E837" s="106"/>
      <c r="F837" s="128" t="n">
        <v>6800</v>
      </c>
      <c r="G837" s="98" t="s">
        <v>1250</v>
      </c>
      <c r="H837" s="99"/>
      <c r="I837" s="123"/>
      <c r="J837" s="94"/>
      <c r="K837" s="94"/>
    </row>
    <row r="838" s="101" customFormat="true" ht="10.5" hidden="false" customHeight="true" outlineLevel="0" collapsed="false">
      <c r="A838" s="92" t="s">
        <v>312</v>
      </c>
      <c r="B838" s="93" t="n">
        <v>43997</v>
      </c>
      <c r="C838" s="94" t="s">
        <v>473</v>
      </c>
      <c r="D838" s="95" t="s">
        <v>314</v>
      </c>
      <c r="E838" s="96"/>
      <c r="F838" s="97" t="n">
        <v>11076.72</v>
      </c>
      <c r="G838" s="98" t="s">
        <v>1251</v>
      </c>
      <c r="H838" s="99"/>
      <c r="I838" s="123"/>
      <c r="J838" s="94"/>
      <c r="K838" s="94"/>
    </row>
    <row r="839" s="101" customFormat="true" ht="10.5" hidden="false" customHeight="true" outlineLevel="0" collapsed="false">
      <c r="A839" s="92" t="s">
        <v>312</v>
      </c>
      <c r="B839" s="93" t="n">
        <v>43997</v>
      </c>
      <c r="C839" s="94" t="s">
        <v>1252</v>
      </c>
      <c r="D839" s="95" t="s">
        <v>314</v>
      </c>
      <c r="E839" s="96"/>
      <c r="F839" s="97" t="n">
        <v>16800</v>
      </c>
      <c r="G839" s="98" t="s">
        <v>1253</v>
      </c>
      <c r="H839" s="99"/>
      <c r="I839" s="123"/>
      <c r="J839" s="94"/>
      <c r="K839" s="94"/>
    </row>
    <row r="840" s="101" customFormat="true" ht="10.5" hidden="false" customHeight="true" outlineLevel="0" collapsed="false">
      <c r="A840" s="92" t="s">
        <v>312</v>
      </c>
      <c r="B840" s="93" t="n">
        <v>43997</v>
      </c>
      <c r="C840" s="94" t="s">
        <v>1254</v>
      </c>
      <c r="D840" s="95" t="s">
        <v>314</v>
      </c>
      <c r="E840" s="96"/>
      <c r="F840" s="97" t="n">
        <v>23000</v>
      </c>
      <c r="G840" s="98" t="s">
        <v>1255</v>
      </c>
      <c r="H840" s="99"/>
      <c r="I840" s="123"/>
      <c r="J840" s="94"/>
      <c r="K840" s="94"/>
    </row>
    <row r="841" s="101" customFormat="true" ht="10.5" hidden="true" customHeight="true" outlineLevel="0" collapsed="false">
      <c r="A841" s="102" t="s">
        <v>312</v>
      </c>
      <c r="B841" s="93" t="n">
        <v>43997</v>
      </c>
      <c r="C841" s="94" t="s">
        <v>318</v>
      </c>
      <c r="D841" s="95" t="s">
        <v>319</v>
      </c>
      <c r="E841" s="103" t="n">
        <v>1671.95</v>
      </c>
      <c r="F841" s="104" t="n">
        <v>98350</v>
      </c>
      <c r="G841" s="100" t="s">
        <v>1256</v>
      </c>
      <c r="H841" s="99" t="n">
        <v>98350</v>
      </c>
      <c r="I841" s="123" t="n">
        <v>1671.95</v>
      </c>
      <c r="J841" s="94"/>
      <c r="K841" s="105"/>
    </row>
    <row r="842" s="101" customFormat="true" ht="10.5" hidden="true" customHeight="true" outlineLevel="0" collapsed="false">
      <c r="A842" s="92" t="s">
        <v>312</v>
      </c>
      <c r="B842" s="93" t="n">
        <v>43998</v>
      </c>
      <c r="C842" s="94" t="s">
        <v>326</v>
      </c>
      <c r="D842" s="95" t="s">
        <v>322</v>
      </c>
      <c r="E842" s="111" t="n">
        <v>10000</v>
      </c>
      <c r="F842" s="106"/>
      <c r="G842" s="98" t="s">
        <v>327</v>
      </c>
      <c r="H842" s="99"/>
      <c r="I842" s="123"/>
      <c r="J842" s="94"/>
      <c r="K842" s="94"/>
    </row>
    <row r="843" s="101" customFormat="true" ht="10.5" hidden="true" customHeight="true" outlineLevel="0" collapsed="false">
      <c r="A843" s="102" t="s">
        <v>312</v>
      </c>
      <c r="B843" s="93" t="n">
        <v>43998</v>
      </c>
      <c r="C843" s="94" t="s">
        <v>1257</v>
      </c>
      <c r="D843" s="95" t="s">
        <v>322</v>
      </c>
      <c r="E843" s="118" t="n">
        <v>30250</v>
      </c>
      <c r="F843" s="106"/>
      <c r="G843" s="98" t="s">
        <v>1258</v>
      </c>
      <c r="H843" s="119"/>
      <c r="I843" s="130"/>
      <c r="J843" s="94"/>
      <c r="K843" s="94"/>
    </row>
    <row r="844" s="101" customFormat="true" ht="10.5" hidden="true" customHeight="true" outlineLevel="0" collapsed="false">
      <c r="A844" s="102" t="s">
        <v>312</v>
      </c>
      <c r="B844" s="93" t="n">
        <v>43998</v>
      </c>
      <c r="C844" s="94" t="s">
        <v>326</v>
      </c>
      <c r="D844" s="95" t="s">
        <v>322</v>
      </c>
      <c r="E844" s="113" t="n">
        <v>43440</v>
      </c>
      <c r="F844" s="106"/>
      <c r="G844" s="98" t="s">
        <v>1259</v>
      </c>
      <c r="H844" s="99"/>
      <c r="I844" s="129"/>
      <c r="J844" s="94"/>
      <c r="K844" s="94"/>
    </row>
    <row r="845" s="101" customFormat="true" ht="10.5" hidden="false" customHeight="true" outlineLevel="0" collapsed="false">
      <c r="A845" s="92" t="s">
        <v>312</v>
      </c>
      <c r="B845" s="93" t="n">
        <v>43998</v>
      </c>
      <c r="C845" s="94" t="s">
        <v>420</v>
      </c>
      <c r="D845" s="95" t="s">
        <v>314</v>
      </c>
      <c r="E845" s="96"/>
      <c r="F845" s="97" t="n">
        <v>1800</v>
      </c>
      <c r="G845" s="98" t="s">
        <v>1260</v>
      </c>
      <c r="H845" s="99"/>
      <c r="I845" s="123"/>
      <c r="J845" s="94"/>
      <c r="K845" s="94"/>
    </row>
    <row r="846" s="101" customFormat="true" ht="10.5" hidden="false" customHeight="true" outlineLevel="0" collapsed="false">
      <c r="A846" s="92" t="s">
        <v>312</v>
      </c>
      <c r="B846" s="93" t="n">
        <v>43998</v>
      </c>
      <c r="C846" s="94" t="s">
        <v>420</v>
      </c>
      <c r="D846" s="95" t="s">
        <v>314</v>
      </c>
      <c r="E846" s="106"/>
      <c r="F846" s="97" t="n">
        <v>2300</v>
      </c>
      <c r="G846" s="98" t="s">
        <v>1261</v>
      </c>
      <c r="H846" s="99"/>
      <c r="I846" s="123"/>
      <c r="J846" s="94"/>
      <c r="K846" s="94"/>
    </row>
    <row r="847" s="101" customFormat="true" ht="10.5" hidden="false" customHeight="true" outlineLevel="0" collapsed="false">
      <c r="A847" s="92" t="s">
        <v>312</v>
      </c>
      <c r="B847" s="93" t="n">
        <v>43998</v>
      </c>
      <c r="C847" s="94" t="s">
        <v>420</v>
      </c>
      <c r="D847" s="95" t="s">
        <v>314</v>
      </c>
      <c r="E847" s="106"/>
      <c r="F847" s="97" t="n">
        <v>2500</v>
      </c>
      <c r="G847" s="98" t="s">
        <v>1262</v>
      </c>
      <c r="H847" s="99"/>
      <c r="I847" s="123"/>
      <c r="J847" s="94"/>
      <c r="K847" s="94"/>
    </row>
    <row r="848" s="101" customFormat="true" ht="10.5" hidden="false" customHeight="true" outlineLevel="0" collapsed="false">
      <c r="A848" s="92" t="s">
        <v>312</v>
      </c>
      <c r="B848" s="93" t="n">
        <v>43998</v>
      </c>
      <c r="C848" s="94" t="s">
        <v>420</v>
      </c>
      <c r="D848" s="95" t="s">
        <v>314</v>
      </c>
      <c r="E848" s="106"/>
      <c r="F848" s="97" t="n">
        <v>7500</v>
      </c>
      <c r="G848" s="98" t="s">
        <v>1263</v>
      </c>
      <c r="H848" s="99"/>
      <c r="I848" s="123"/>
      <c r="J848" s="94"/>
      <c r="K848" s="94"/>
    </row>
    <row r="849" s="101" customFormat="true" ht="10.5" hidden="false" customHeight="true" outlineLevel="0" collapsed="false">
      <c r="A849" s="92" t="s">
        <v>312</v>
      </c>
      <c r="B849" s="93" t="n">
        <v>43998</v>
      </c>
      <c r="C849" s="94" t="s">
        <v>420</v>
      </c>
      <c r="D849" s="95" t="s">
        <v>314</v>
      </c>
      <c r="E849" s="106"/>
      <c r="F849" s="97" t="n">
        <v>7500</v>
      </c>
      <c r="G849" s="98" t="s">
        <v>1264</v>
      </c>
      <c r="H849" s="99"/>
      <c r="I849" s="123"/>
      <c r="J849" s="94"/>
      <c r="K849" s="94"/>
    </row>
    <row r="850" s="101" customFormat="true" ht="10.5" hidden="false" customHeight="true" outlineLevel="0" collapsed="false">
      <c r="A850" s="92" t="s">
        <v>312</v>
      </c>
      <c r="B850" s="93" t="n">
        <v>43998</v>
      </c>
      <c r="C850" s="94" t="s">
        <v>1265</v>
      </c>
      <c r="D850" s="95" t="s">
        <v>314</v>
      </c>
      <c r="E850" s="106"/>
      <c r="F850" s="128" t="n">
        <v>9100</v>
      </c>
      <c r="G850" s="98" t="s">
        <v>1266</v>
      </c>
      <c r="H850" s="99"/>
      <c r="I850" s="123"/>
      <c r="J850" s="94"/>
      <c r="K850" s="94"/>
    </row>
    <row r="851" s="101" customFormat="true" ht="10.5" hidden="false" customHeight="true" outlineLevel="0" collapsed="false">
      <c r="A851" s="92" t="s">
        <v>312</v>
      </c>
      <c r="B851" s="93" t="n">
        <v>43998</v>
      </c>
      <c r="C851" s="94" t="s">
        <v>646</v>
      </c>
      <c r="D851" s="95" t="s">
        <v>314</v>
      </c>
      <c r="E851" s="106"/>
      <c r="F851" s="97" t="n">
        <v>9500</v>
      </c>
      <c r="G851" s="98" t="s">
        <v>1267</v>
      </c>
      <c r="H851" s="99"/>
      <c r="I851" s="123"/>
      <c r="J851" s="94"/>
      <c r="K851" s="94"/>
    </row>
    <row r="852" s="101" customFormat="true" ht="10.5" hidden="false" customHeight="true" outlineLevel="0" collapsed="false">
      <c r="A852" s="92" t="s">
        <v>312</v>
      </c>
      <c r="B852" s="93" t="n">
        <v>43998</v>
      </c>
      <c r="C852" s="94" t="s">
        <v>1254</v>
      </c>
      <c r="D852" s="95" t="s">
        <v>314</v>
      </c>
      <c r="E852" s="106"/>
      <c r="F852" s="128" t="n">
        <v>34000</v>
      </c>
      <c r="G852" s="98" t="s">
        <v>1268</v>
      </c>
      <c r="H852" s="99"/>
      <c r="I852" s="123"/>
      <c r="J852" s="94"/>
      <c r="K852" s="94"/>
    </row>
    <row r="853" s="101" customFormat="true" ht="10.5" hidden="true" customHeight="true" outlineLevel="0" collapsed="false">
      <c r="A853" s="102" t="s">
        <v>312</v>
      </c>
      <c r="B853" s="93" t="n">
        <v>43998</v>
      </c>
      <c r="C853" s="94" t="s">
        <v>318</v>
      </c>
      <c r="D853" s="95" t="s">
        <v>319</v>
      </c>
      <c r="E853" s="103" t="n">
        <v>2094.39999999999</v>
      </c>
      <c r="F853" s="104" t="n">
        <v>123200</v>
      </c>
      <c r="G853" s="100" t="s">
        <v>1269</v>
      </c>
      <c r="H853" s="99" t="n">
        <v>123200</v>
      </c>
      <c r="I853" s="123" t="n">
        <v>2094.39999999999</v>
      </c>
      <c r="J853" s="94"/>
      <c r="K853" s="105"/>
    </row>
    <row r="854" s="101" customFormat="true" ht="10.5" hidden="true" customHeight="true" outlineLevel="0" collapsed="false">
      <c r="A854" s="102" t="s">
        <v>312</v>
      </c>
      <c r="B854" s="93" t="n">
        <v>43999</v>
      </c>
      <c r="C854" s="94" t="s">
        <v>321</v>
      </c>
      <c r="D854" s="95" t="s">
        <v>322</v>
      </c>
      <c r="E854" s="97" t="n">
        <v>25</v>
      </c>
      <c r="F854" s="106"/>
      <c r="G854" s="100" t="s">
        <v>1270</v>
      </c>
      <c r="H854" s="107"/>
      <c r="I854" s="123"/>
      <c r="J854" s="94"/>
      <c r="K854" s="108"/>
    </row>
    <row r="855" s="101" customFormat="true" ht="10.5" hidden="true" customHeight="true" outlineLevel="0" collapsed="false">
      <c r="A855" s="102" t="s">
        <v>312</v>
      </c>
      <c r="B855" s="93" t="n">
        <v>43999</v>
      </c>
      <c r="C855" s="94" t="s">
        <v>356</v>
      </c>
      <c r="D855" s="95" t="s">
        <v>322</v>
      </c>
      <c r="E855" s="126" t="n">
        <v>145657.06</v>
      </c>
      <c r="F855" s="106"/>
      <c r="G855" s="98" t="s">
        <v>1271</v>
      </c>
      <c r="H855" s="99"/>
      <c r="I855" s="127"/>
      <c r="J855" s="94"/>
      <c r="K855" s="94"/>
    </row>
    <row r="856" s="101" customFormat="true" ht="10.5" hidden="false" customHeight="true" outlineLevel="0" collapsed="false">
      <c r="A856" s="92" t="s">
        <v>312</v>
      </c>
      <c r="B856" s="93" t="n">
        <v>43999</v>
      </c>
      <c r="C856" s="94" t="s">
        <v>420</v>
      </c>
      <c r="D856" s="95" t="s">
        <v>314</v>
      </c>
      <c r="E856" s="96"/>
      <c r="F856" s="97" t="n">
        <v>3500</v>
      </c>
      <c r="G856" s="98" t="s">
        <v>1272</v>
      </c>
      <c r="H856" s="99"/>
      <c r="I856" s="123"/>
      <c r="J856" s="94"/>
      <c r="K856" s="94"/>
    </row>
    <row r="857" s="101" customFormat="true" ht="10.5" hidden="false" customHeight="true" outlineLevel="0" collapsed="false">
      <c r="A857" s="92" t="s">
        <v>312</v>
      </c>
      <c r="B857" s="93" t="n">
        <v>43999</v>
      </c>
      <c r="C857" s="94" t="s">
        <v>1273</v>
      </c>
      <c r="D857" s="95" t="s">
        <v>314</v>
      </c>
      <c r="E857" s="96"/>
      <c r="F857" s="97" t="n">
        <v>11000</v>
      </c>
      <c r="G857" s="98" t="s">
        <v>1274</v>
      </c>
      <c r="H857" s="99"/>
      <c r="I857" s="123"/>
      <c r="J857" s="94"/>
      <c r="K857" s="94"/>
    </row>
    <row r="858" s="101" customFormat="true" ht="10.5" hidden="true" customHeight="true" outlineLevel="0" collapsed="false">
      <c r="A858" s="102" t="s">
        <v>312</v>
      </c>
      <c r="B858" s="93" t="n">
        <v>43999</v>
      </c>
      <c r="C858" s="94" t="s">
        <v>318</v>
      </c>
      <c r="D858" s="95" t="s">
        <v>319</v>
      </c>
      <c r="E858" s="103" t="n">
        <v>244.799999999999</v>
      </c>
      <c r="F858" s="122" t="n">
        <v>14400</v>
      </c>
      <c r="G858" s="100" t="s">
        <v>1275</v>
      </c>
      <c r="H858" s="99" t="n">
        <v>14400</v>
      </c>
      <c r="I858" s="123" t="n">
        <v>244.799999999999</v>
      </c>
      <c r="J858" s="94"/>
      <c r="K858" s="105"/>
    </row>
    <row r="859" s="101" customFormat="true" ht="10.5" hidden="false" customHeight="true" outlineLevel="0" collapsed="false">
      <c r="A859" s="92" t="s">
        <v>312</v>
      </c>
      <c r="B859" s="93" t="n">
        <v>44000</v>
      </c>
      <c r="C859" s="94" t="s">
        <v>555</v>
      </c>
      <c r="D859" s="95" t="s">
        <v>314</v>
      </c>
      <c r="E859" s="96"/>
      <c r="F859" s="97" t="n">
        <v>1000</v>
      </c>
      <c r="G859" s="98" t="s">
        <v>1276</v>
      </c>
      <c r="H859" s="99"/>
      <c r="I859" s="123"/>
      <c r="J859" s="94"/>
      <c r="K859" s="94"/>
    </row>
    <row r="860" s="101" customFormat="true" ht="10.5" hidden="false" customHeight="true" outlineLevel="0" collapsed="false">
      <c r="A860" s="92" t="s">
        <v>312</v>
      </c>
      <c r="B860" s="93" t="n">
        <v>44000</v>
      </c>
      <c r="C860" s="94" t="s">
        <v>1277</v>
      </c>
      <c r="D860" s="95" t="s">
        <v>314</v>
      </c>
      <c r="E860" s="106"/>
      <c r="F860" s="97" t="n">
        <v>6200</v>
      </c>
      <c r="G860" s="98" t="s">
        <v>1278</v>
      </c>
      <c r="H860" s="99"/>
      <c r="I860" s="123"/>
      <c r="J860" s="94"/>
      <c r="K860" s="94"/>
    </row>
    <row r="861" s="101" customFormat="true" ht="10.5" hidden="false" customHeight="true" outlineLevel="0" collapsed="false">
      <c r="A861" s="92" t="s">
        <v>312</v>
      </c>
      <c r="B861" s="93" t="n">
        <v>44000</v>
      </c>
      <c r="C861" s="94" t="s">
        <v>412</v>
      </c>
      <c r="D861" s="95" t="s">
        <v>314</v>
      </c>
      <c r="E861" s="106"/>
      <c r="F861" s="128" t="n">
        <v>7500</v>
      </c>
      <c r="G861" s="98" t="s">
        <v>1279</v>
      </c>
      <c r="H861" s="99"/>
      <c r="I861" s="123"/>
      <c r="J861" s="94"/>
      <c r="K861" s="94"/>
    </row>
    <row r="862" s="101" customFormat="true" ht="10.5" hidden="false" customHeight="true" outlineLevel="0" collapsed="false">
      <c r="A862" s="92" t="s">
        <v>312</v>
      </c>
      <c r="B862" s="93" t="n">
        <v>44000</v>
      </c>
      <c r="C862" s="94" t="s">
        <v>1280</v>
      </c>
      <c r="D862" s="95" t="s">
        <v>314</v>
      </c>
      <c r="E862" s="96"/>
      <c r="F862" s="97" t="n">
        <v>22000</v>
      </c>
      <c r="G862" s="98" t="s">
        <v>1281</v>
      </c>
      <c r="H862" s="99"/>
      <c r="I862" s="123"/>
      <c r="J862" s="94"/>
      <c r="K862" s="94"/>
    </row>
    <row r="863" s="101" customFormat="true" ht="10.5" hidden="true" customHeight="true" outlineLevel="0" collapsed="false">
      <c r="A863" s="102" t="s">
        <v>312</v>
      </c>
      <c r="B863" s="93" t="n">
        <v>44000</v>
      </c>
      <c r="C863" s="94" t="s">
        <v>318</v>
      </c>
      <c r="D863" s="95" t="s">
        <v>319</v>
      </c>
      <c r="E863" s="103" t="n">
        <v>720.800000000003</v>
      </c>
      <c r="F863" s="122" t="n">
        <v>42400</v>
      </c>
      <c r="G863" s="100" t="s">
        <v>1282</v>
      </c>
      <c r="H863" s="99" t="n">
        <v>42400</v>
      </c>
      <c r="I863" s="123" t="n">
        <v>720.800000000003</v>
      </c>
      <c r="J863" s="94"/>
      <c r="K863" s="105"/>
    </row>
    <row r="864" s="101" customFormat="true" ht="10.5" hidden="true" customHeight="true" outlineLevel="0" collapsed="false">
      <c r="A864" s="102" t="s">
        <v>312</v>
      </c>
      <c r="B864" s="93" t="n">
        <v>44001</v>
      </c>
      <c r="C864" s="94" t="s">
        <v>321</v>
      </c>
      <c r="D864" s="95" t="s">
        <v>322</v>
      </c>
      <c r="E864" s="97" t="n">
        <v>75</v>
      </c>
      <c r="F864" s="96"/>
      <c r="G864" s="100" t="s">
        <v>1283</v>
      </c>
      <c r="H864" s="107"/>
      <c r="I864" s="123"/>
      <c r="J864" s="94"/>
      <c r="K864" s="108"/>
    </row>
    <row r="865" s="101" customFormat="true" ht="10.5" hidden="true" customHeight="true" outlineLevel="0" collapsed="false">
      <c r="A865" s="102" t="s">
        <v>312</v>
      </c>
      <c r="B865" s="93" t="n">
        <v>44001</v>
      </c>
      <c r="C865" s="94" t="s">
        <v>796</v>
      </c>
      <c r="D865" s="95" t="s">
        <v>322</v>
      </c>
      <c r="E865" s="126" t="n">
        <v>9414.24</v>
      </c>
      <c r="F865" s="96"/>
      <c r="G865" s="98" t="s">
        <v>1284</v>
      </c>
      <c r="H865" s="99"/>
      <c r="I865" s="127"/>
      <c r="J865" s="94"/>
      <c r="K865" s="94"/>
    </row>
    <row r="866" s="101" customFormat="true" ht="10.5" hidden="true" customHeight="true" outlineLevel="0" collapsed="false">
      <c r="A866" s="102" t="s">
        <v>312</v>
      </c>
      <c r="B866" s="93" t="n">
        <v>44001</v>
      </c>
      <c r="C866" s="94" t="s">
        <v>399</v>
      </c>
      <c r="D866" s="95" t="s">
        <v>322</v>
      </c>
      <c r="E866" s="118" t="n">
        <v>68260</v>
      </c>
      <c r="F866" s="96"/>
      <c r="G866" s="98" t="s">
        <v>1285</v>
      </c>
      <c r="H866" s="119"/>
      <c r="I866" s="130"/>
      <c r="J866" s="94"/>
      <c r="K866" s="94"/>
    </row>
    <row r="867" s="101" customFormat="true" ht="10.5" hidden="true" customHeight="true" outlineLevel="0" collapsed="false">
      <c r="A867" s="102" t="s">
        <v>312</v>
      </c>
      <c r="B867" s="93" t="n">
        <v>44001</v>
      </c>
      <c r="C867" s="94" t="s">
        <v>397</v>
      </c>
      <c r="D867" s="95" t="s">
        <v>322</v>
      </c>
      <c r="E867" s="118" t="n">
        <v>174757</v>
      </c>
      <c r="F867" s="96"/>
      <c r="G867" s="98" t="s">
        <v>1286</v>
      </c>
      <c r="H867" s="119"/>
      <c r="I867" s="130"/>
      <c r="J867" s="94"/>
      <c r="K867" s="94"/>
    </row>
    <row r="868" s="101" customFormat="true" ht="10.5" hidden="false" customHeight="true" outlineLevel="0" collapsed="false">
      <c r="A868" s="92" t="s">
        <v>312</v>
      </c>
      <c r="B868" s="93" t="n">
        <v>44001</v>
      </c>
      <c r="C868" s="94" t="s">
        <v>1287</v>
      </c>
      <c r="D868" s="95" t="s">
        <v>314</v>
      </c>
      <c r="E868" s="106"/>
      <c r="F868" s="97" t="n">
        <v>4000</v>
      </c>
      <c r="G868" s="98" t="s">
        <v>1288</v>
      </c>
      <c r="H868" s="99"/>
      <c r="I868" s="123"/>
      <c r="J868" s="94"/>
      <c r="K868" s="94"/>
    </row>
    <row r="869" s="101" customFormat="true" ht="10.5" hidden="true" customHeight="true" outlineLevel="0" collapsed="false">
      <c r="A869" s="102" t="s">
        <v>312</v>
      </c>
      <c r="B869" s="93" t="n">
        <v>44001</v>
      </c>
      <c r="C869" s="94" t="s">
        <v>318</v>
      </c>
      <c r="D869" s="95" t="s">
        <v>319</v>
      </c>
      <c r="E869" s="103" t="n">
        <v>901</v>
      </c>
      <c r="F869" s="122" t="n">
        <v>53000</v>
      </c>
      <c r="G869" s="100" t="s">
        <v>1289</v>
      </c>
      <c r="H869" s="99" t="n">
        <v>53000</v>
      </c>
      <c r="I869" s="123" t="n">
        <v>901</v>
      </c>
      <c r="J869" s="94"/>
      <c r="K869" s="105"/>
    </row>
    <row r="870" s="101" customFormat="true" ht="10.5" hidden="true" customHeight="true" outlineLevel="0" collapsed="false">
      <c r="A870" s="92" t="s">
        <v>312</v>
      </c>
      <c r="B870" s="93" t="n">
        <v>44001</v>
      </c>
      <c r="C870" s="94" t="s">
        <v>337</v>
      </c>
      <c r="D870" s="95" t="s">
        <v>314</v>
      </c>
      <c r="E870" s="106"/>
      <c r="F870" s="115" t="n">
        <v>190000</v>
      </c>
      <c r="G870" s="98" t="s">
        <v>1290</v>
      </c>
      <c r="H870" s="99"/>
      <c r="I870" s="123"/>
      <c r="J870" s="94"/>
      <c r="K870" s="94"/>
    </row>
    <row r="871" s="101" customFormat="true" ht="10.5" hidden="true" customHeight="true" outlineLevel="0" collapsed="false">
      <c r="A871" s="102" t="s">
        <v>312</v>
      </c>
      <c r="B871" s="93" t="n">
        <v>44004</v>
      </c>
      <c r="C871" s="94" t="s">
        <v>321</v>
      </c>
      <c r="D871" s="95" t="s">
        <v>322</v>
      </c>
      <c r="E871" s="97" t="n">
        <v>50</v>
      </c>
      <c r="F871" s="96"/>
      <c r="G871" s="100" t="s">
        <v>1291</v>
      </c>
      <c r="H871" s="107"/>
      <c r="I871" s="123"/>
      <c r="J871" s="94"/>
      <c r="K871" s="108"/>
    </row>
    <row r="872" s="101" customFormat="true" ht="10.5" hidden="true" customHeight="true" outlineLevel="0" collapsed="false">
      <c r="A872" s="102" t="s">
        <v>312</v>
      </c>
      <c r="B872" s="93" t="n">
        <v>44004</v>
      </c>
      <c r="C872" s="94" t="s">
        <v>637</v>
      </c>
      <c r="D872" s="95" t="s">
        <v>322</v>
      </c>
      <c r="E872" s="126" t="n">
        <v>14000</v>
      </c>
      <c r="F872" s="96"/>
      <c r="G872" s="98" t="s">
        <v>1292</v>
      </c>
      <c r="H872" s="99"/>
      <c r="I872" s="127"/>
      <c r="J872" s="94"/>
      <c r="K872" s="94"/>
    </row>
    <row r="873" s="101" customFormat="true" ht="10.5" hidden="true" customHeight="true" outlineLevel="0" collapsed="false">
      <c r="A873" s="102" t="s">
        <v>312</v>
      </c>
      <c r="B873" s="93" t="n">
        <v>44004</v>
      </c>
      <c r="C873" s="94" t="s">
        <v>342</v>
      </c>
      <c r="D873" s="95" t="s">
        <v>322</v>
      </c>
      <c r="E873" s="118" t="n">
        <v>25574.89</v>
      </c>
      <c r="F873" s="96"/>
      <c r="G873" s="98" t="s">
        <v>1293</v>
      </c>
      <c r="H873" s="119"/>
      <c r="I873" s="130"/>
      <c r="J873" s="94"/>
      <c r="K873" s="94"/>
    </row>
    <row r="874" s="101" customFormat="true" ht="10.5" hidden="false" customHeight="true" outlineLevel="0" collapsed="false">
      <c r="A874" s="92" t="s">
        <v>312</v>
      </c>
      <c r="B874" s="93" t="n">
        <v>44004</v>
      </c>
      <c r="C874" s="94" t="s">
        <v>403</v>
      </c>
      <c r="D874" s="95" t="s">
        <v>314</v>
      </c>
      <c r="E874" s="106"/>
      <c r="F874" s="128" t="n">
        <v>5600</v>
      </c>
      <c r="G874" s="98" t="s">
        <v>1294</v>
      </c>
      <c r="H874" s="99"/>
      <c r="I874" s="123"/>
      <c r="J874" s="94"/>
      <c r="K874" s="94"/>
    </row>
    <row r="875" s="101" customFormat="true" ht="10.5" hidden="false" customHeight="true" outlineLevel="0" collapsed="false">
      <c r="A875" s="92" t="s">
        <v>312</v>
      </c>
      <c r="B875" s="93" t="n">
        <v>44004</v>
      </c>
      <c r="C875" s="94" t="s">
        <v>1295</v>
      </c>
      <c r="D875" s="95" t="s">
        <v>314</v>
      </c>
      <c r="E875" s="96"/>
      <c r="F875" s="97" t="n">
        <v>8000</v>
      </c>
      <c r="G875" s="98" t="s">
        <v>1296</v>
      </c>
      <c r="H875" s="99"/>
      <c r="I875" s="123"/>
      <c r="J875" s="94"/>
      <c r="K875" s="94"/>
    </row>
    <row r="876" s="101" customFormat="true" ht="10.5" hidden="false" customHeight="true" outlineLevel="0" collapsed="false">
      <c r="A876" s="92" t="s">
        <v>312</v>
      </c>
      <c r="B876" s="93" t="n">
        <v>44004</v>
      </c>
      <c r="C876" s="94" t="s">
        <v>1297</v>
      </c>
      <c r="D876" s="95" t="s">
        <v>314</v>
      </c>
      <c r="E876" s="96"/>
      <c r="F876" s="97" t="n">
        <v>8300</v>
      </c>
      <c r="G876" s="98" t="s">
        <v>1298</v>
      </c>
      <c r="H876" s="99"/>
      <c r="I876" s="123"/>
      <c r="J876" s="94"/>
      <c r="K876" s="94"/>
    </row>
    <row r="877" s="101" customFormat="true" ht="10.5" hidden="true" customHeight="true" outlineLevel="0" collapsed="false">
      <c r="A877" s="102" t="s">
        <v>312</v>
      </c>
      <c r="B877" s="93" t="n">
        <v>44004</v>
      </c>
      <c r="C877" s="94" t="s">
        <v>318</v>
      </c>
      <c r="D877" s="95" t="s">
        <v>319</v>
      </c>
      <c r="E877" s="103" t="n">
        <v>204</v>
      </c>
      <c r="F877" s="104" t="n">
        <v>12000</v>
      </c>
      <c r="G877" s="100" t="s">
        <v>1299</v>
      </c>
      <c r="H877" s="99" t="n">
        <v>12000</v>
      </c>
      <c r="I877" s="123" t="n">
        <v>204</v>
      </c>
      <c r="J877" s="94"/>
      <c r="K877" s="105"/>
    </row>
    <row r="878" s="101" customFormat="true" ht="10.5" hidden="true" customHeight="true" outlineLevel="0" collapsed="false">
      <c r="A878" s="102" t="s">
        <v>312</v>
      </c>
      <c r="B878" s="93" t="n">
        <v>44005</v>
      </c>
      <c r="C878" s="94" t="s">
        <v>321</v>
      </c>
      <c r="D878" s="95" t="s">
        <v>322</v>
      </c>
      <c r="E878" s="97" t="n">
        <v>75</v>
      </c>
      <c r="F878" s="106"/>
      <c r="G878" s="100" t="s">
        <v>1300</v>
      </c>
      <c r="H878" s="107"/>
      <c r="I878" s="123"/>
      <c r="J878" s="94"/>
      <c r="K878" s="108"/>
    </row>
    <row r="879" s="101" customFormat="true" ht="10.5" hidden="true" customHeight="true" outlineLevel="0" collapsed="false">
      <c r="A879" s="102" t="s">
        <v>312</v>
      </c>
      <c r="B879" s="93" t="n">
        <v>44005</v>
      </c>
      <c r="C879" s="94" t="s">
        <v>565</v>
      </c>
      <c r="D879" s="95" t="s">
        <v>322</v>
      </c>
      <c r="E879" s="109" t="n">
        <v>10515.97</v>
      </c>
      <c r="F879" s="133"/>
      <c r="G879" s="98" t="s">
        <v>1301</v>
      </c>
      <c r="H879" s="99"/>
      <c r="I879" s="145"/>
      <c r="J879" s="94"/>
      <c r="K879" s="94"/>
    </row>
    <row r="880" s="101" customFormat="true" ht="10.5" hidden="true" customHeight="true" outlineLevel="0" collapsed="false">
      <c r="A880" s="102" t="s">
        <v>312</v>
      </c>
      <c r="B880" s="93" t="n">
        <v>44005</v>
      </c>
      <c r="C880" s="94" t="s">
        <v>412</v>
      </c>
      <c r="D880" s="95" t="s">
        <v>322</v>
      </c>
      <c r="E880" s="118" t="n">
        <v>19754</v>
      </c>
      <c r="F880" s="96"/>
      <c r="G880" s="98" t="s">
        <v>1302</v>
      </c>
      <c r="H880" s="119"/>
      <c r="I880" s="130"/>
      <c r="J880" s="94"/>
      <c r="K880" s="94"/>
    </row>
    <row r="881" s="101" customFormat="true" ht="10.5" hidden="true" customHeight="true" outlineLevel="0" collapsed="false">
      <c r="A881" s="102" t="s">
        <v>312</v>
      </c>
      <c r="B881" s="93" t="n">
        <v>44005</v>
      </c>
      <c r="C881" s="94" t="s">
        <v>1303</v>
      </c>
      <c r="D881" s="95" t="s">
        <v>322</v>
      </c>
      <c r="E881" s="162" t="n">
        <v>76510</v>
      </c>
      <c r="F881" s="133"/>
      <c r="G881" s="98" t="s">
        <v>1304</v>
      </c>
      <c r="H881" s="99"/>
      <c r="I881" s="163"/>
      <c r="J881" s="94"/>
      <c r="K881" s="94"/>
    </row>
    <row r="882" s="101" customFormat="true" ht="10.5" hidden="false" customHeight="true" outlineLevel="0" collapsed="false">
      <c r="A882" s="92" t="s">
        <v>312</v>
      </c>
      <c r="B882" s="93" t="n">
        <v>44005</v>
      </c>
      <c r="C882" s="94" t="s">
        <v>313</v>
      </c>
      <c r="D882" s="95" t="s">
        <v>314</v>
      </c>
      <c r="E882" s="106"/>
      <c r="F882" s="97" t="n">
        <v>7000</v>
      </c>
      <c r="G882" s="98" t="s">
        <v>1305</v>
      </c>
      <c r="H882" s="99"/>
      <c r="I882" s="123"/>
      <c r="J882" s="94"/>
      <c r="K882" s="94"/>
    </row>
    <row r="883" s="101" customFormat="true" ht="10.5" hidden="false" customHeight="true" outlineLevel="0" collapsed="false">
      <c r="A883" s="92" t="s">
        <v>312</v>
      </c>
      <c r="B883" s="93" t="n">
        <v>44005</v>
      </c>
      <c r="C883" s="94" t="s">
        <v>1306</v>
      </c>
      <c r="D883" s="95" t="s">
        <v>314</v>
      </c>
      <c r="E883" s="106"/>
      <c r="F883" s="97" t="n">
        <v>7500</v>
      </c>
      <c r="G883" s="98" t="s">
        <v>1307</v>
      </c>
      <c r="H883" s="99"/>
      <c r="I883" s="123"/>
      <c r="J883" s="94"/>
      <c r="K883" s="94"/>
    </row>
    <row r="884" s="101" customFormat="true" ht="10.5" hidden="false" customHeight="true" outlineLevel="0" collapsed="false">
      <c r="A884" s="92" t="s">
        <v>312</v>
      </c>
      <c r="B884" s="93" t="n">
        <v>44005</v>
      </c>
      <c r="C884" s="94" t="s">
        <v>405</v>
      </c>
      <c r="D884" s="95" t="s">
        <v>314</v>
      </c>
      <c r="E884" s="106"/>
      <c r="F884" s="97" t="n">
        <v>11500</v>
      </c>
      <c r="G884" s="98" t="s">
        <v>1308</v>
      </c>
      <c r="H884" s="99"/>
      <c r="I884" s="123"/>
      <c r="J884" s="94"/>
      <c r="K884" s="94"/>
    </row>
    <row r="885" s="101" customFormat="true" ht="10.5" hidden="false" customHeight="true" outlineLevel="0" collapsed="false">
      <c r="A885" s="92" t="s">
        <v>312</v>
      </c>
      <c r="B885" s="93" t="n">
        <v>44005</v>
      </c>
      <c r="C885" s="94" t="s">
        <v>1306</v>
      </c>
      <c r="D885" s="95" t="s">
        <v>314</v>
      </c>
      <c r="E885" s="106"/>
      <c r="F885" s="97" t="n">
        <v>22500</v>
      </c>
      <c r="G885" s="98" t="s">
        <v>1309</v>
      </c>
      <c r="H885" s="99"/>
      <c r="I885" s="123"/>
      <c r="J885" s="94"/>
      <c r="K885" s="94"/>
    </row>
    <row r="886" s="101" customFormat="true" ht="10.5" hidden="false" customHeight="true" outlineLevel="0" collapsed="false">
      <c r="A886" s="92" t="s">
        <v>312</v>
      </c>
      <c r="B886" s="93" t="n">
        <v>44005</v>
      </c>
      <c r="C886" s="94" t="s">
        <v>527</v>
      </c>
      <c r="D886" s="95" t="s">
        <v>314</v>
      </c>
      <c r="E886" s="106"/>
      <c r="F886" s="97" t="n">
        <v>29100</v>
      </c>
      <c r="G886" s="98" t="s">
        <v>1310</v>
      </c>
      <c r="H886" s="99"/>
      <c r="I886" s="123"/>
      <c r="J886" s="94"/>
      <c r="K886" s="94"/>
    </row>
    <row r="887" s="101" customFormat="true" ht="10.5" hidden="true" customHeight="true" outlineLevel="0" collapsed="false">
      <c r="A887" s="102" t="s">
        <v>312</v>
      </c>
      <c r="B887" s="93" t="n">
        <v>44007</v>
      </c>
      <c r="C887" s="94" t="s">
        <v>340</v>
      </c>
      <c r="D887" s="95" t="s">
        <v>322</v>
      </c>
      <c r="E887" s="97" t="n">
        <v>115</v>
      </c>
      <c r="F887" s="96"/>
      <c r="G887" s="98" t="s">
        <v>341</v>
      </c>
      <c r="H887" s="107"/>
      <c r="I887" s="123"/>
      <c r="J887" s="94"/>
      <c r="K887" s="117"/>
    </row>
    <row r="888" s="101" customFormat="true" ht="10.5" hidden="true" customHeight="true" outlineLevel="0" collapsed="false">
      <c r="A888" s="102" t="s">
        <v>312</v>
      </c>
      <c r="B888" s="93" t="n">
        <v>44007</v>
      </c>
      <c r="C888" s="94" t="s">
        <v>321</v>
      </c>
      <c r="D888" s="95" t="s">
        <v>322</v>
      </c>
      <c r="E888" s="97" t="n">
        <v>175</v>
      </c>
      <c r="F888" s="106"/>
      <c r="G888" s="100" t="s">
        <v>1311</v>
      </c>
      <c r="H888" s="107"/>
      <c r="I888" s="123"/>
      <c r="J888" s="94"/>
      <c r="K888" s="108"/>
    </row>
    <row r="889" s="101" customFormat="true" ht="10.5" hidden="true" customHeight="true" outlineLevel="0" collapsed="false">
      <c r="A889" s="102" t="s">
        <v>312</v>
      </c>
      <c r="B889" s="93" t="n">
        <v>44007</v>
      </c>
      <c r="C889" s="94" t="s">
        <v>1312</v>
      </c>
      <c r="D889" s="95" t="s">
        <v>322</v>
      </c>
      <c r="E889" s="137" t="n">
        <v>4300</v>
      </c>
      <c r="F889" s="106"/>
      <c r="G889" s="98" t="s">
        <v>1313</v>
      </c>
      <c r="H889" s="99"/>
      <c r="I889" s="138"/>
      <c r="J889" s="94"/>
      <c r="K889" s="94"/>
    </row>
    <row r="890" s="101" customFormat="true" ht="10.5" hidden="true" customHeight="true" outlineLevel="0" collapsed="false">
      <c r="A890" s="102" t="s">
        <v>312</v>
      </c>
      <c r="B890" s="93" t="n">
        <v>44007</v>
      </c>
      <c r="C890" s="94" t="s">
        <v>989</v>
      </c>
      <c r="D890" s="95" t="s">
        <v>322</v>
      </c>
      <c r="E890" s="157" t="n">
        <v>9071.9</v>
      </c>
      <c r="F890" s="125"/>
      <c r="G890" s="98" t="s">
        <v>1314</v>
      </c>
      <c r="H890" s="99"/>
      <c r="I890" s="158"/>
      <c r="J890" s="94"/>
      <c r="K890" s="94"/>
    </row>
    <row r="891" s="101" customFormat="true" ht="10.5" hidden="true" customHeight="true" outlineLevel="0" collapsed="false">
      <c r="A891" s="102" t="s">
        <v>312</v>
      </c>
      <c r="B891" s="93" t="n">
        <v>44007</v>
      </c>
      <c r="C891" s="94" t="s">
        <v>438</v>
      </c>
      <c r="D891" s="95" t="s">
        <v>322</v>
      </c>
      <c r="E891" s="137" t="n">
        <v>12000</v>
      </c>
      <c r="F891" s="106"/>
      <c r="G891" s="98" t="s">
        <v>1315</v>
      </c>
      <c r="H891" s="99"/>
      <c r="I891" s="138"/>
      <c r="J891" s="94"/>
      <c r="K891" s="94"/>
    </row>
    <row r="892" s="101" customFormat="true" ht="10.5" hidden="true" customHeight="true" outlineLevel="0" collapsed="false">
      <c r="A892" s="102" t="s">
        <v>312</v>
      </c>
      <c r="B892" s="93" t="n">
        <v>44007</v>
      </c>
      <c r="C892" s="94" t="s">
        <v>846</v>
      </c>
      <c r="D892" s="95" t="s">
        <v>322</v>
      </c>
      <c r="E892" s="126" t="n">
        <v>17396.88</v>
      </c>
      <c r="F892" s="106"/>
      <c r="G892" s="98" t="s">
        <v>1316</v>
      </c>
      <c r="H892" s="99"/>
      <c r="I892" s="127"/>
      <c r="J892" s="94"/>
      <c r="K892" s="94"/>
    </row>
    <row r="893" s="101" customFormat="true" ht="10.5" hidden="true" customHeight="true" outlineLevel="0" collapsed="false">
      <c r="A893" s="92" t="s">
        <v>312</v>
      </c>
      <c r="B893" s="93" t="n">
        <v>44007</v>
      </c>
      <c r="C893" s="94" t="s">
        <v>344</v>
      </c>
      <c r="D893" s="95" t="s">
        <v>322</v>
      </c>
      <c r="E893" s="115" t="n">
        <v>23000</v>
      </c>
      <c r="F893" s="106"/>
      <c r="G893" s="98" t="s">
        <v>345</v>
      </c>
      <c r="H893" s="121"/>
      <c r="I893" s="123"/>
      <c r="J893" s="94"/>
      <c r="K893" s="94"/>
    </row>
    <row r="894" s="101" customFormat="true" ht="10.5" hidden="true" customHeight="true" outlineLevel="0" collapsed="false">
      <c r="A894" s="102" t="s">
        <v>312</v>
      </c>
      <c r="B894" s="93" t="n">
        <v>44007</v>
      </c>
      <c r="C894" s="94" t="s">
        <v>399</v>
      </c>
      <c r="D894" s="95" t="s">
        <v>322</v>
      </c>
      <c r="E894" s="118" t="n">
        <v>55000</v>
      </c>
      <c r="F894" s="106"/>
      <c r="G894" s="98" t="s">
        <v>1317</v>
      </c>
      <c r="H894" s="119"/>
      <c r="I894" s="130"/>
      <c r="J894" s="94"/>
      <c r="K894" s="94"/>
    </row>
    <row r="895" s="101" customFormat="true" ht="10.5" hidden="true" customHeight="true" outlineLevel="0" collapsed="false">
      <c r="A895" s="102" t="s">
        <v>312</v>
      </c>
      <c r="B895" s="93" t="n">
        <v>44007</v>
      </c>
      <c r="C895" s="94" t="s">
        <v>881</v>
      </c>
      <c r="D895" s="95" t="s">
        <v>322</v>
      </c>
      <c r="E895" s="113" t="n">
        <v>72309.12</v>
      </c>
      <c r="F895" s="133"/>
      <c r="G895" s="98" t="s">
        <v>1318</v>
      </c>
      <c r="H895" s="99"/>
      <c r="I895" s="129"/>
      <c r="J895" s="94"/>
      <c r="K895" s="94"/>
    </row>
    <row r="896" s="101" customFormat="true" ht="10.5" hidden="false" customHeight="true" outlineLevel="0" collapsed="false">
      <c r="A896" s="92" t="s">
        <v>312</v>
      </c>
      <c r="B896" s="93" t="n">
        <v>44007</v>
      </c>
      <c r="C896" s="94" t="s">
        <v>1277</v>
      </c>
      <c r="D896" s="95" t="s">
        <v>314</v>
      </c>
      <c r="E896" s="106"/>
      <c r="F896" s="97" t="n">
        <v>900</v>
      </c>
      <c r="G896" s="98" t="s">
        <v>1319</v>
      </c>
      <c r="H896" s="99"/>
      <c r="I896" s="123"/>
      <c r="J896" s="94"/>
      <c r="K896" s="94"/>
    </row>
    <row r="897" s="101" customFormat="true" ht="10.5" hidden="false" customHeight="true" outlineLevel="0" collapsed="false">
      <c r="A897" s="92" t="s">
        <v>312</v>
      </c>
      <c r="B897" s="93" t="n">
        <v>44007</v>
      </c>
      <c r="C897" s="94" t="s">
        <v>1096</v>
      </c>
      <c r="D897" s="95" t="s">
        <v>314</v>
      </c>
      <c r="E897" s="106"/>
      <c r="F897" s="97" t="n">
        <v>6500</v>
      </c>
      <c r="G897" s="98" t="s">
        <v>1320</v>
      </c>
      <c r="H897" s="99"/>
      <c r="I897" s="123"/>
      <c r="J897" s="94"/>
      <c r="K897" s="94"/>
    </row>
    <row r="898" s="101" customFormat="true" ht="10.5" hidden="false" customHeight="true" outlineLevel="0" collapsed="false">
      <c r="A898" s="92" t="s">
        <v>312</v>
      </c>
      <c r="B898" s="93" t="n">
        <v>44007</v>
      </c>
      <c r="C898" s="94" t="s">
        <v>1321</v>
      </c>
      <c r="D898" s="95" t="s">
        <v>314</v>
      </c>
      <c r="E898" s="106"/>
      <c r="F898" s="97" t="n">
        <v>7800</v>
      </c>
      <c r="G898" s="98" t="s">
        <v>1322</v>
      </c>
      <c r="H898" s="99"/>
      <c r="I898" s="123"/>
      <c r="J898" s="94"/>
      <c r="K898" s="94"/>
    </row>
    <row r="899" s="101" customFormat="true" ht="10.5" hidden="false" customHeight="true" outlineLevel="0" collapsed="false">
      <c r="A899" s="92" t="s">
        <v>312</v>
      </c>
      <c r="B899" s="93" t="n">
        <v>44007</v>
      </c>
      <c r="C899" s="94" t="s">
        <v>678</v>
      </c>
      <c r="D899" s="95" t="s">
        <v>314</v>
      </c>
      <c r="E899" s="106"/>
      <c r="F899" s="97" t="n">
        <v>10000</v>
      </c>
      <c r="G899" s="98" t="s">
        <v>1323</v>
      </c>
      <c r="H899" s="99"/>
      <c r="I899" s="123"/>
      <c r="J899" s="94"/>
      <c r="K899" s="94"/>
    </row>
    <row r="900" s="101" customFormat="true" ht="10.5" hidden="true" customHeight="true" outlineLevel="0" collapsed="false">
      <c r="A900" s="102" t="s">
        <v>312</v>
      </c>
      <c r="B900" s="93" t="n">
        <v>44007</v>
      </c>
      <c r="C900" s="94" t="s">
        <v>318</v>
      </c>
      <c r="D900" s="95" t="s">
        <v>319</v>
      </c>
      <c r="E900" s="103" t="n">
        <v>622.199999999997</v>
      </c>
      <c r="F900" s="104" t="n">
        <v>36600</v>
      </c>
      <c r="G900" s="100" t="s">
        <v>1324</v>
      </c>
      <c r="H900" s="99" t="n">
        <v>36600</v>
      </c>
      <c r="I900" s="123" t="n">
        <v>622.199999999997</v>
      </c>
      <c r="J900" s="94"/>
      <c r="K900" s="105"/>
    </row>
    <row r="901" s="101" customFormat="true" ht="10.5" hidden="false" customHeight="true" outlineLevel="0" collapsed="false">
      <c r="A901" s="92" t="s">
        <v>312</v>
      </c>
      <c r="B901" s="93" t="n">
        <v>44007</v>
      </c>
      <c r="C901" s="94" t="s">
        <v>440</v>
      </c>
      <c r="D901" s="95" t="s">
        <v>314</v>
      </c>
      <c r="E901" s="106"/>
      <c r="F901" s="97" t="n">
        <v>96000</v>
      </c>
      <c r="G901" s="98" t="s">
        <v>1325</v>
      </c>
      <c r="H901" s="99"/>
      <c r="I901" s="123"/>
      <c r="J901" s="94"/>
      <c r="K901" s="94"/>
    </row>
    <row r="902" s="101" customFormat="true" ht="10.5" hidden="true" customHeight="true" outlineLevel="0" collapsed="false">
      <c r="A902" s="102" t="s">
        <v>312</v>
      </c>
      <c r="B902" s="93" t="n">
        <v>44008</v>
      </c>
      <c r="C902" s="94" t="s">
        <v>321</v>
      </c>
      <c r="D902" s="95" t="s">
        <v>322</v>
      </c>
      <c r="E902" s="97" t="n">
        <v>50</v>
      </c>
      <c r="F902" s="96"/>
      <c r="G902" s="100" t="s">
        <v>1326</v>
      </c>
      <c r="H902" s="107"/>
      <c r="I902" s="123"/>
      <c r="J902" s="94"/>
      <c r="K902" s="108"/>
    </row>
    <row r="903" s="101" customFormat="true" ht="10.5" hidden="true" customHeight="true" outlineLevel="0" collapsed="false">
      <c r="A903" s="102" t="s">
        <v>312</v>
      </c>
      <c r="B903" s="93" t="n">
        <v>44008</v>
      </c>
      <c r="C903" s="94" t="s">
        <v>1327</v>
      </c>
      <c r="D903" s="95" t="s">
        <v>322</v>
      </c>
      <c r="E903" s="126" t="n">
        <v>3037.44</v>
      </c>
      <c r="F903" s="125"/>
      <c r="G903" s="98" t="s">
        <v>1328</v>
      </c>
      <c r="H903" s="99"/>
      <c r="I903" s="127"/>
      <c r="J903" s="94"/>
      <c r="K903" s="94"/>
    </row>
    <row r="904" s="101" customFormat="true" ht="10.5" hidden="true" customHeight="true" outlineLevel="0" collapsed="false">
      <c r="A904" s="102" t="s">
        <v>312</v>
      </c>
      <c r="B904" s="93" t="n">
        <v>44008</v>
      </c>
      <c r="C904" s="94" t="s">
        <v>834</v>
      </c>
      <c r="D904" s="95" t="s">
        <v>322</v>
      </c>
      <c r="E904" s="141" t="n">
        <v>10000</v>
      </c>
      <c r="F904" s="106"/>
      <c r="G904" s="98" t="s">
        <v>1329</v>
      </c>
      <c r="H904" s="99"/>
      <c r="I904" s="130"/>
      <c r="J904" s="94"/>
      <c r="K904" s="94"/>
    </row>
    <row r="905" s="101" customFormat="true" ht="10.5" hidden="false" customHeight="true" outlineLevel="0" collapsed="false">
      <c r="A905" s="92" t="s">
        <v>312</v>
      </c>
      <c r="B905" s="93" t="n">
        <v>44008</v>
      </c>
      <c r="C905" s="94" t="s">
        <v>1280</v>
      </c>
      <c r="D905" s="95" t="s">
        <v>314</v>
      </c>
      <c r="E905" s="96"/>
      <c r="F905" s="128" t="n">
        <v>1500</v>
      </c>
      <c r="G905" s="98" t="s">
        <v>1330</v>
      </c>
      <c r="H905" s="99"/>
      <c r="I905" s="123"/>
      <c r="J905" s="94"/>
      <c r="K905" s="94"/>
    </row>
    <row r="906" s="101" customFormat="true" ht="10.5" hidden="false" customHeight="true" outlineLevel="0" collapsed="false">
      <c r="A906" s="92" t="s">
        <v>312</v>
      </c>
      <c r="B906" s="93" t="n">
        <v>44008</v>
      </c>
      <c r="C906" s="94" t="s">
        <v>570</v>
      </c>
      <c r="D906" s="95" t="s">
        <v>314</v>
      </c>
      <c r="E906" s="96"/>
      <c r="F906" s="97" t="n">
        <v>6500</v>
      </c>
      <c r="G906" s="98" t="s">
        <v>1331</v>
      </c>
      <c r="H906" s="99"/>
      <c r="I906" s="123"/>
      <c r="J906" s="94"/>
      <c r="K906" s="94"/>
    </row>
    <row r="907" s="101" customFormat="true" ht="10.5" hidden="false" customHeight="true" outlineLevel="0" collapsed="false">
      <c r="A907" s="92" t="s">
        <v>312</v>
      </c>
      <c r="B907" s="93" t="n">
        <v>44008</v>
      </c>
      <c r="C907" s="94" t="s">
        <v>1332</v>
      </c>
      <c r="D907" s="95" t="s">
        <v>314</v>
      </c>
      <c r="E907" s="96"/>
      <c r="F907" s="97" t="n">
        <v>7700</v>
      </c>
      <c r="G907" s="98" t="s">
        <v>1333</v>
      </c>
      <c r="H907" s="99"/>
      <c r="I907" s="123"/>
      <c r="J907" s="94"/>
      <c r="K907" s="94"/>
    </row>
    <row r="908" s="101" customFormat="true" ht="10.5" hidden="true" customHeight="true" outlineLevel="0" collapsed="false">
      <c r="A908" s="102" t="s">
        <v>312</v>
      </c>
      <c r="B908" s="93" t="n">
        <v>44008</v>
      </c>
      <c r="C908" s="94" t="s">
        <v>318</v>
      </c>
      <c r="D908" s="95" t="s">
        <v>319</v>
      </c>
      <c r="E908" s="103" t="n">
        <v>294.099999999999</v>
      </c>
      <c r="F908" s="104" t="n">
        <v>17300</v>
      </c>
      <c r="G908" s="100" t="s">
        <v>1334</v>
      </c>
      <c r="H908" s="99" t="n">
        <v>17300</v>
      </c>
      <c r="I908" s="123" t="n">
        <v>294.099999999999</v>
      </c>
      <c r="J908" s="94"/>
      <c r="K908" s="105"/>
    </row>
    <row r="909" s="101" customFormat="true" ht="10.5" hidden="true" customHeight="true" outlineLevel="0" collapsed="false">
      <c r="A909" s="102" t="s">
        <v>312</v>
      </c>
      <c r="B909" s="93" t="n">
        <v>44011</v>
      </c>
      <c r="C909" s="94" t="s">
        <v>340</v>
      </c>
      <c r="D909" s="95" t="s">
        <v>322</v>
      </c>
      <c r="E909" s="97" t="n">
        <v>1200</v>
      </c>
      <c r="F909" s="106"/>
      <c r="G909" s="100" t="s">
        <v>1335</v>
      </c>
      <c r="H909" s="107"/>
      <c r="I909" s="123"/>
      <c r="J909" s="94"/>
      <c r="K909" s="136"/>
    </row>
    <row r="910" s="101" customFormat="true" ht="10.5" hidden="true" customHeight="true" outlineLevel="0" collapsed="false">
      <c r="A910" s="102" t="s">
        <v>312</v>
      </c>
      <c r="B910" s="93" t="n">
        <v>44011</v>
      </c>
      <c r="C910" s="94" t="s">
        <v>989</v>
      </c>
      <c r="D910" s="95" t="s">
        <v>322</v>
      </c>
      <c r="E910" s="157" t="n">
        <v>2682.67</v>
      </c>
      <c r="F910" s="106"/>
      <c r="G910" s="98" t="s">
        <v>1336</v>
      </c>
      <c r="H910" s="99"/>
      <c r="I910" s="158"/>
      <c r="J910" s="94"/>
      <c r="K910" s="94"/>
    </row>
    <row r="911" s="101" customFormat="true" ht="10.5" hidden="true" customHeight="true" outlineLevel="0" collapsed="false">
      <c r="A911" s="102" t="s">
        <v>312</v>
      </c>
      <c r="B911" s="93" t="n">
        <v>44011</v>
      </c>
      <c r="C911" s="94" t="s">
        <v>487</v>
      </c>
      <c r="D911" s="95" t="s">
        <v>322</v>
      </c>
      <c r="E911" s="113" t="n">
        <v>4035</v>
      </c>
      <c r="F911" s="96"/>
      <c r="G911" s="98" t="s">
        <v>1337</v>
      </c>
      <c r="H911" s="99"/>
      <c r="I911" s="129"/>
      <c r="J911" s="94"/>
      <c r="K911" s="94"/>
    </row>
    <row r="912" s="101" customFormat="true" ht="10.5" hidden="true" customHeight="true" outlineLevel="0" collapsed="false">
      <c r="A912" s="102" t="s">
        <v>312</v>
      </c>
      <c r="B912" s="93" t="n">
        <v>44011</v>
      </c>
      <c r="C912" s="94" t="s">
        <v>462</v>
      </c>
      <c r="D912" s="95" t="s">
        <v>322</v>
      </c>
      <c r="E912" s="141" t="n">
        <v>16000</v>
      </c>
      <c r="F912" s="96"/>
      <c r="G912" s="98" t="s">
        <v>1338</v>
      </c>
      <c r="H912" s="99"/>
      <c r="I912" s="130"/>
      <c r="J912" s="94"/>
      <c r="K912" s="94"/>
    </row>
    <row r="913" s="101" customFormat="true" ht="10.5" hidden="true" customHeight="true" outlineLevel="0" collapsed="false">
      <c r="A913" s="102" t="s">
        <v>312</v>
      </c>
      <c r="B913" s="93" t="n">
        <v>44011</v>
      </c>
      <c r="C913" s="94" t="s">
        <v>342</v>
      </c>
      <c r="D913" s="95" t="s">
        <v>322</v>
      </c>
      <c r="E913" s="118" t="n">
        <v>18737.33</v>
      </c>
      <c r="F913" s="96"/>
      <c r="G913" s="98" t="s">
        <v>1339</v>
      </c>
      <c r="H913" s="119"/>
      <c r="I913" s="130"/>
      <c r="J913" s="94"/>
      <c r="K913" s="94"/>
    </row>
    <row r="914" s="101" customFormat="true" ht="10.5" hidden="true" customHeight="true" outlineLevel="0" collapsed="false">
      <c r="A914" s="102" t="s">
        <v>312</v>
      </c>
      <c r="B914" s="93" t="n">
        <v>44011</v>
      </c>
      <c r="C914" s="94" t="s">
        <v>464</v>
      </c>
      <c r="D914" s="95" t="s">
        <v>322</v>
      </c>
      <c r="E914" s="131" t="n">
        <v>21091.2</v>
      </c>
      <c r="F914" s="133"/>
      <c r="G914" s="98" t="s">
        <v>1340</v>
      </c>
      <c r="H914" s="99"/>
      <c r="I914" s="132"/>
      <c r="J914" s="94"/>
      <c r="K914" s="94"/>
    </row>
    <row r="915" s="101" customFormat="true" ht="10.5" hidden="false" customHeight="true" outlineLevel="0" collapsed="false">
      <c r="A915" s="92" t="s">
        <v>312</v>
      </c>
      <c r="B915" s="93" t="n">
        <v>44011</v>
      </c>
      <c r="C915" s="94" t="s">
        <v>646</v>
      </c>
      <c r="D915" s="95" t="s">
        <v>314</v>
      </c>
      <c r="E915" s="106"/>
      <c r="F915" s="97" t="n">
        <v>1000</v>
      </c>
      <c r="G915" s="98" t="s">
        <v>1341</v>
      </c>
      <c r="H915" s="99"/>
      <c r="I915" s="123"/>
      <c r="J915" s="94"/>
      <c r="K915" s="94"/>
    </row>
    <row r="916" s="101" customFormat="true" ht="10.5" hidden="false" customHeight="true" outlineLevel="0" collapsed="false">
      <c r="A916" s="92" t="s">
        <v>312</v>
      </c>
      <c r="B916" s="93" t="n">
        <v>44011</v>
      </c>
      <c r="C916" s="94" t="s">
        <v>621</v>
      </c>
      <c r="D916" s="95" t="s">
        <v>314</v>
      </c>
      <c r="E916" s="106"/>
      <c r="F916" s="97" t="n">
        <v>2000</v>
      </c>
      <c r="G916" s="98" t="s">
        <v>1342</v>
      </c>
      <c r="H916" s="99"/>
      <c r="I916" s="123"/>
      <c r="J916" s="94"/>
      <c r="K916" s="94"/>
    </row>
    <row r="917" s="101" customFormat="true" ht="10.5" hidden="false" customHeight="true" outlineLevel="0" collapsed="false">
      <c r="A917" s="92" t="s">
        <v>312</v>
      </c>
      <c r="B917" s="93" t="n">
        <v>44011</v>
      </c>
      <c r="C917" s="94" t="s">
        <v>505</v>
      </c>
      <c r="D917" s="95" t="s">
        <v>314</v>
      </c>
      <c r="E917" s="106"/>
      <c r="F917" s="97" t="n">
        <v>8500</v>
      </c>
      <c r="G917" s="98" t="s">
        <v>1343</v>
      </c>
      <c r="H917" s="99"/>
      <c r="I917" s="123"/>
      <c r="J917" s="94"/>
      <c r="K917" s="94"/>
    </row>
    <row r="918" s="101" customFormat="true" ht="10.5" hidden="false" customHeight="true" outlineLevel="0" collapsed="false">
      <c r="A918" s="92" t="s">
        <v>312</v>
      </c>
      <c r="B918" s="93" t="n">
        <v>44011</v>
      </c>
      <c r="C918" s="94" t="s">
        <v>643</v>
      </c>
      <c r="D918" s="95" t="s">
        <v>314</v>
      </c>
      <c r="E918" s="106"/>
      <c r="F918" s="97" t="n">
        <v>9900</v>
      </c>
      <c r="G918" s="98" t="s">
        <v>1344</v>
      </c>
      <c r="H918" s="99"/>
      <c r="I918" s="123"/>
      <c r="J918" s="94"/>
      <c r="K918" s="94"/>
    </row>
    <row r="919" s="101" customFormat="true" ht="10.5" hidden="false" customHeight="true" outlineLevel="0" collapsed="false">
      <c r="A919" s="92" t="s">
        <v>312</v>
      </c>
      <c r="B919" s="93" t="n">
        <v>44011</v>
      </c>
      <c r="C919" s="94" t="s">
        <v>570</v>
      </c>
      <c r="D919" s="95" t="s">
        <v>314</v>
      </c>
      <c r="E919" s="96"/>
      <c r="F919" s="97" t="n">
        <v>12500</v>
      </c>
      <c r="G919" s="98" t="s">
        <v>1345</v>
      </c>
      <c r="H919" s="99"/>
      <c r="I919" s="123"/>
      <c r="J919" s="94"/>
      <c r="K919" s="94"/>
    </row>
    <row r="920" s="101" customFormat="true" ht="10.5" hidden="false" customHeight="true" outlineLevel="0" collapsed="false">
      <c r="A920" s="92" t="s">
        <v>312</v>
      </c>
      <c r="B920" s="93" t="n">
        <v>44011</v>
      </c>
      <c r="C920" s="94" t="s">
        <v>926</v>
      </c>
      <c r="D920" s="95" t="s">
        <v>314</v>
      </c>
      <c r="E920" s="96"/>
      <c r="F920" s="128" t="n">
        <v>18900</v>
      </c>
      <c r="G920" s="98" t="s">
        <v>1346</v>
      </c>
      <c r="H920" s="99"/>
      <c r="I920" s="123"/>
      <c r="J920" s="94"/>
      <c r="K920" s="94"/>
    </row>
    <row r="921" s="101" customFormat="true" ht="10.5" hidden="true" customHeight="true" outlineLevel="0" collapsed="false">
      <c r="A921" s="102" t="s">
        <v>312</v>
      </c>
      <c r="B921" s="93" t="n">
        <v>44011</v>
      </c>
      <c r="C921" s="94" t="s">
        <v>318</v>
      </c>
      <c r="D921" s="95" t="s">
        <v>319</v>
      </c>
      <c r="E921" s="103" t="n">
        <v>356.32</v>
      </c>
      <c r="F921" s="104" t="n">
        <v>20960</v>
      </c>
      <c r="G921" s="100" t="s">
        <v>1347</v>
      </c>
      <c r="H921" s="99" t="n">
        <v>20960</v>
      </c>
      <c r="I921" s="123" t="n">
        <v>356.32</v>
      </c>
      <c r="J921" s="94"/>
      <c r="K921" s="105"/>
    </row>
    <row r="922" s="101" customFormat="true" ht="10.5" hidden="true" customHeight="true" outlineLevel="0" collapsed="false">
      <c r="A922" s="92" t="s">
        <v>312</v>
      </c>
      <c r="B922" s="93" t="n">
        <v>44011</v>
      </c>
      <c r="C922" s="94" t="s">
        <v>337</v>
      </c>
      <c r="D922" s="95" t="s">
        <v>314</v>
      </c>
      <c r="E922" s="96"/>
      <c r="F922" s="148" t="n">
        <v>120000</v>
      </c>
      <c r="G922" s="98" t="s">
        <v>1348</v>
      </c>
      <c r="H922" s="99"/>
      <c r="I922" s="123"/>
      <c r="J922" s="94"/>
      <c r="K922" s="94"/>
    </row>
    <row r="923" s="101" customFormat="true" ht="10.5" hidden="true" customHeight="true" outlineLevel="0" collapsed="false">
      <c r="A923" s="102" t="s">
        <v>312</v>
      </c>
      <c r="B923" s="93" t="n">
        <v>44012</v>
      </c>
      <c r="C923" s="94" t="s">
        <v>340</v>
      </c>
      <c r="D923" s="95" t="s">
        <v>322</v>
      </c>
      <c r="E923" s="97" t="n">
        <v>150</v>
      </c>
      <c r="F923" s="106"/>
      <c r="G923" s="98" t="s">
        <v>341</v>
      </c>
      <c r="H923" s="107"/>
      <c r="I923" s="123"/>
      <c r="J923" s="94"/>
      <c r="K923" s="117"/>
    </row>
    <row r="924" s="101" customFormat="true" ht="10.5" hidden="true" customHeight="true" outlineLevel="0" collapsed="false">
      <c r="A924" s="102" t="s">
        <v>312</v>
      </c>
      <c r="B924" s="93" t="n">
        <v>44012</v>
      </c>
      <c r="C924" s="94" t="s">
        <v>484</v>
      </c>
      <c r="D924" s="95" t="s">
        <v>322</v>
      </c>
      <c r="E924" s="97" t="n">
        <v>150</v>
      </c>
      <c r="F924" s="106"/>
      <c r="G924" s="100" t="s">
        <v>485</v>
      </c>
      <c r="H924" s="107"/>
      <c r="I924" s="123"/>
      <c r="J924" s="94"/>
      <c r="K924" s="144"/>
    </row>
    <row r="925" s="101" customFormat="true" ht="10.5" hidden="true" customHeight="true" outlineLevel="0" collapsed="false">
      <c r="A925" s="102" t="s">
        <v>312</v>
      </c>
      <c r="B925" s="93" t="n">
        <v>44012</v>
      </c>
      <c r="C925" s="94" t="s">
        <v>321</v>
      </c>
      <c r="D925" s="95" t="s">
        <v>322</v>
      </c>
      <c r="E925" s="97" t="n">
        <v>225</v>
      </c>
      <c r="F925" s="125"/>
      <c r="G925" s="100" t="s">
        <v>1349</v>
      </c>
      <c r="H925" s="107"/>
      <c r="I925" s="123"/>
      <c r="J925" s="94"/>
      <c r="K925" s="108"/>
    </row>
    <row r="926" s="101" customFormat="true" ht="10.5" hidden="true" customHeight="true" outlineLevel="0" collapsed="false">
      <c r="A926" s="102" t="s">
        <v>312</v>
      </c>
      <c r="B926" s="93" t="n">
        <v>44012</v>
      </c>
      <c r="C926" s="94" t="s">
        <v>1350</v>
      </c>
      <c r="D926" s="95" t="s">
        <v>322</v>
      </c>
      <c r="E926" s="131" t="n">
        <v>5000</v>
      </c>
      <c r="F926" s="96"/>
      <c r="G926" s="98" t="s">
        <v>1351</v>
      </c>
      <c r="H926" s="99"/>
      <c r="I926" s="132"/>
      <c r="J926" s="94"/>
      <c r="K926" s="94"/>
    </row>
    <row r="927" s="101" customFormat="true" ht="10.5" hidden="true" customHeight="true" outlineLevel="0" collapsed="false">
      <c r="A927" s="102" t="s">
        <v>312</v>
      </c>
      <c r="B927" s="93" t="n">
        <v>44012</v>
      </c>
      <c r="C927" s="94" t="s">
        <v>489</v>
      </c>
      <c r="D927" s="95" t="s">
        <v>322</v>
      </c>
      <c r="E927" s="131" t="n">
        <v>5000</v>
      </c>
      <c r="F927" s="96"/>
      <c r="G927" s="98" t="s">
        <v>1352</v>
      </c>
      <c r="H927" s="99"/>
      <c r="I927" s="132"/>
      <c r="J927" s="94"/>
      <c r="K927" s="94"/>
    </row>
    <row r="928" s="101" customFormat="true" ht="10.5" hidden="true" customHeight="true" outlineLevel="0" collapsed="false">
      <c r="A928" s="102" t="s">
        <v>312</v>
      </c>
      <c r="B928" s="93" t="n">
        <v>44012</v>
      </c>
      <c r="C928" s="94" t="s">
        <v>828</v>
      </c>
      <c r="D928" s="95" t="s">
        <v>322</v>
      </c>
      <c r="E928" s="131" t="n">
        <v>6000</v>
      </c>
      <c r="F928" s="96"/>
      <c r="G928" s="98" t="s">
        <v>1353</v>
      </c>
      <c r="H928" s="99"/>
      <c r="I928" s="132"/>
      <c r="J928" s="94"/>
      <c r="K928" s="94"/>
    </row>
    <row r="929" s="101" customFormat="true" ht="10.5" hidden="true" customHeight="true" outlineLevel="0" collapsed="false">
      <c r="A929" s="102" t="s">
        <v>312</v>
      </c>
      <c r="B929" s="93" t="n">
        <v>44012</v>
      </c>
      <c r="C929" s="94" t="s">
        <v>1354</v>
      </c>
      <c r="D929" s="95" t="s">
        <v>322</v>
      </c>
      <c r="E929" s="137" t="n">
        <v>7181.09</v>
      </c>
      <c r="F929" s="133"/>
      <c r="G929" s="98" t="s">
        <v>1355</v>
      </c>
      <c r="H929" s="99"/>
      <c r="I929" s="138"/>
      <c r="J929" s="94"/>
      <c r="K929" s="94"/>
    </row>
    <row r="930" s="101" customFormat="true" ht="10.5" hidden="true" customHeight="true" outlineLevel="0" collapsed="false">
      <c r="A930" s="102" t="s">
        <v>312</v>
      </c>
      <c r="B930" s="93" t="n">
        <v>44012</v>
      </c>
      <c r="C930" s="94" t="s">
        <v>412</v>
      </c>
      <c r="D930" s="95" t="s">
        <v>322</v>
      </c>
      <c r="E930" s="118" t="n">
        <v>7600</v>
      </c>
      <c r="F930" s="96"/>
      <c r="G930" s="98" t="s">
        <v>1356</v>
      </c>
      <c r="H930" s="119"/>
      <c r="I930" s="130"/>
      <c r="J930" s="94"/>
      <c r="K930" s="94"/>
    </row>
    <row r="931" s="101" customFormat="true" ht="10.5" hidden="true" customHeight="true" outlineLevel="0" collapsed="false">
      <c r="A931" s="102" t="s">
        <v>312</v>
      </c>
      <c r="B931" s="93" t="n">
        <v>44012</v>
      </c>
      <c r="C931" s="94" t="s">
        <v>796</v>
      </c>
      <c r="D931" s="95" t="s">
        <v>322</v>
      </c>
      <c r="E931" s="126" t="n">
        <v>10412.28</v>
      </c>
      <c r="F931" s="96"/>
      <c r="G931" s="98" t="s">
        <v>1357</v>
      </c>
      <c r="H931" s="99"/>
      <c r="I931" s="127"/>
      <c r="J931" s="94"/>
      <c r="K931" s="94"/>
    </row>
    <row r="932" s="101" customFormat="true" ht="10.5" hidden="true" customHeight="true" outlineLevel="0" collapsed="false">
      <c r="A932" s="92" t="s">
        <v>312</v>
      </c>
      <c r="B932" s="93" t="n">
        <v>44012</v>
      </c>
      <c r="C932" s="94" t="s">
        <v>344</v>
      </c>
      <c r="D932" s="95" t="s">
        <v>322</v>
      </c>
      <c r="E932" s="115" t="n">
        <v>30000</v>
      </c>
      <c r="F932" s="96"/>
      <c r="G932" s="98" t="s">
        <v>345</v>
      </c>
      <c r="H932" s="121"/>
      <c r="I932" s="123"/>
      <c r="J932" s="94"/>
      <c r="K932" s="94"/>
    </row>
    <row r="933" s="101" customFormat="true" ht="10.5" hidden="true" customHeight="true" outlineLevel="0" collapsed="false">
      <c r="A933" s="102" t="s">
        <v>312</v>
      </c>
      <c r="B933" s="93" t="n">
        <v>44012</v>
      </c>
      <c r="C933" s="94" t="s">
        <v>949</v>
      </c>
      <c r="D933" s="95" t="s">
        <v>322</v>
      </c>
      <c r="E933" s="131" t="n">
        <v>30000</v>
      </c>
      <c r="F933" s="133"/>
      <c r="G933" s="98" t="s">
        <v>1358</v>
      </c>
      <c r="H933" s="99"/>
      <c r="I933" s="132"/>
      <c r="J933" s="94"/>
      <c r="K933" s="94"/>
    </row>
    <row r="934" s="101" customFormat="true" ht="10.5" hidden="true" customHeight="true" outlineLevel="0" collapsed="false">
      <c r="A934" s="102" t="s">
        <v>312</v>
      </c>
      <c r="B934" s="93" t="n">
        <v>44012</v>
      </c>
      <c r="C934" s="94" t="s">
        <v>493</v>
      </c>
      <c r="D934" s="95" t="s">
        <v>322</v>
      </c>
      <c r="E934" s="131" t="n">
        <v>90000</v>
      </c>
      <c r="F934" s="96"/>
      <c r="G934" s="98" t="s">
        <v>1159</v>
      </c>
      <c r="H934" s="99"/>
      <c r="I934" s="132"/>
      <c r="J934" s="94"/>
      <c r="K934" s="94"/>
    </row>
    <row r="935" s="101" customFormat="true" ht="10.5" hidden="false" customHeight="true" outlineLevel="0" collapsed="false">
      <c r="A935" s="92" t="s">
        <v>312</v>
      </c>
      <c r="B935" s="93" t="n">
        <v>44012</v>
      </c>
      <c r="C935" s="94" t="s">
        <v>445</v>
      </c>
      <c r="D935" s="95" t="s">
        <v>314</v>
      </c>
      <c r="E935" s="106"/>
      <c r="F935" s="97" t="n">
        <v>2300</v>
      </c>
      <c r="G935" s="98" t="s">
        <v>1359</v>
      </c>
      <c r="H935" s="99"/>
      <c r="I935" s="123"/>
      <c r="J935" s="94"/>
      <c r="K935" s="94"/>
    </row>
    <row r="936" s="101" customFormat="true" ht="10.5" hidden="false" customHeight="true" outlineLevel="0" collapsed="false">
      <c r="A936" s="92" t="s">
        <v>312</v>
      </c>
      <c r="B936" s="93" t="n">
        <v>44012</v>
      </c>
      <c r="C936" s="94" t="s">
        <v>1143</v>
      </c>
      <c r="D936" s="95" t="s">
        <v>314</v>
      </c>
      <c r="E936" s="96"/>
      <c r="F936" s="97" t="n">
        <v>3500</v>
      </c>
      <c r="G936" s="98" t="s">
        <v>1360</v>
      </c>
      <c r="H936" s="99"/>
      <c r="I936" s="123"/>
      <c r="J936" s="94"/>
      <c r="K936" s="94"/>
    </row>
    <row r="937" s="101" customFormat="true" ht="10.5" hidden="false" customHeight="true" outlineLevel="0" collapsed="false">
      <c r="A937" s="92" t="s">
        <v>312</v>
      </c>
      <c r="B937" s="93" t="n">
        <v>44012</v>
      </c>
      <c r="C937" s="94" t="s">
        <v>1361</v>
      </c>
      <c r="D937" s="95" t="s">
        <v>314</v>
      </c>
      <c r="E937" s="106"/>
      <c r="F937" s="128" t="n">
        <v>5950</v>
      </c>
      <c r="G937" s="98" t="s">
        <v>1362</v>
      </c>
      <c r="H937" s="99"/>
      <c r="I937" s="123"/>
      <c r="J937" s="94"/>
      <c r="K937" s="94"/>
    </row>
    <row r="938" s="101" customFormat="true" ht="10.5" hidden="false" customHeight="true" outlineLevel="0" collapsed="false">
      <c r="A938" s="92" t="s">
        <v>312</v>
      </c>
      <c r="B938" s="93" t="n">
        <v>44012</v>
      </c>
      <c r="C938" s="94" t="s">
        <v>1363</v>
      </c>
      <c r="D938" s="95" t="s">
        <v>314</v>
      </c>
      <c r="E938" s="96"/>
      <c r="F938" s="97" t="n">
        <v>8000</v>
      </c>
      <c r="G938" s="98" t="s">
        <v>1364</v>
      </c>
      <c r="H938" s="99"/>
      <c r="I938" s="123"/>
      <c r="J938" s="94"/>
      <c r="K938" s="94"/>
    </row>
    <row r="939" s="101" customFormat="true" ht="10.5" hidden="false" customHeight="true" outlineLevel="0" collapsed="false">
      <c r="A939" s="92" t="s">
        <v>312</v>
      </c>
      <c r="B939" s="93" t="n">
        <v>44012</v>
      </c>
      <c r="C939" s="94" t="s">
        <v>1365</v>
      </c>
      <c r="D939" s="95" t="s">
        <v>314</v>
      </c>
      <c r="E939" s="96"/>
      <c r="F939" s="97" t="n">
        <v>8600</v>
      </c>
      <c r="G939" s="98" t="s">
        <v>1366</v>
      </c>
      <c r="H939" s="99"/>
      <c r="I939" s="123"/>
      <c r="J939" s="94"/>
      <c r="K939" s="94"/>
    </row>
    <row r="940" s="101" customFormat="true" ht="10.5" hidden="true" customHeight="true" outlineLevel="0" collapsed="false">
      <c r="A940" s="102" t="s">
        <v>312</v>
      </c>
      <c r="B940" s="93" t="n">
        <v>44012</v>
      </c>
      <c r="C940" s="94" t="s">
        <v>318</v>
      </c>
      <c r="D940" s="95" t="s">
        <v>319</v>
      </c>
      <c r="E940" s="103" t="n">
        <v>288.150000000001</v>
      </c>
      <c r="F940" s="104" t="n">
        <v>16950</v>
      </c>
      <c r="G940" s="100" t="s">
        <v>1367</v>
      </c>
      <c r="H940" s="99" t="n">
        <v>16950</v>
      </c>
      <c r="I940" s="123" t="n">
        <v>288.150000000001</v>
      </c>
      <c r="J940" s="94"/>
      <c r="K940" s="105"/>
    </row>
    <row r="941" s="101" customFormat="true" ht="10.5" hidden="false" customHeight="true" outlineLevel="0" collapsed="false">
      <c r="A941" s="92" t="s">
        <v>312</v>
      </c>
      <c r="B941" s="93" t="n">
        <v>44013</v>
      </c>
      <c r="C941" s="94" t="s">
        <v>1368</v>
      </c>
      <c r="D941" s="95" t="s">
        <v>314</v>
      </c>
      <c r="E941" s="96"/>
      <c r="F941" s="128" t="n">
        <v>5450</v>
      </c>
      <c r="G941" s="98" t="s">
        <v>1369</v>
      </c>
      <c r="H941" s="99"/>
      <c r="I941" s="123"/>
      <c r="J941" s="94"/>
      <c r="K941" s="94"/>
    </row>
    <row r="942" s="101" customFormat="true" ht="10.5" hidden="true" customHeight="true" outlineLevel="0" collapsed="false">
      <c r="A942" s="102" t="s">
        <v>312</v>
      </c>
      <c r="B942" s="93" t="n">
        <v>44014</v>
      </c>
      <c r="C942" s="94" t="s">
        <v>321</v>
      </c>
      <c r="D942" s="95" t="s">
        <v>322</v>
      </c>
      <c r="E942" s="97" t="n">
        <v>50</v>
      </c>
      <c r="F942" s="106"/>
      <c r="G942" s="100" t="s">
        <v>1370</v>
      </c>
      <c r="H942" s="107"/>
      <c r="I942" s="123"/>
      <c r="J942" s="94"/>
      <c r="K942" s="108"/>
    </row>
    <row r="943" s="101" customFormat="true" ht="10.5" hidden="true" customHeight="true" outlineLevel="0" collapsed="false">
      <c r="A943" s="102" t="s">
        <v>312</v>
      </c>
      <c r="B943" s="93" t="n">
        <v>44014</v>
      </c>
      <c r="C943" s="94" t="s">
        <v>846</v>
      </c>
      <c r="D943" s="95" t="s">
        <v>322</v>
      </c>
      <c r="E943" s="126" t="n">
        <v>6340.16</v>
      </c>
      <c r="F943" s="133"/>
      <c r="G943" s="98" t="s">
        <v>1371</v>
      </c>
      <c r="H943" s="99"/>
      <c r="I943" s="127"/>
      <c r="J943" s="94"/>
      <c r="K943" s="94"/>
    </row>
    <row r="944" s="101" customFormat="true" ht="10.5" hidden="true" customHeight="true" outlineLevel="0" collapsed="false">
      <c r="A944" s="92" t="s">
        <v>312</v>
      </c>
      <c r="B944" s="93" t="n">
        <v>44014</v>
      </c>
      <c r="C944" s="94" t="s">
        <v>858</v>
      </c>
      <c r="D944" s="95" t="s">
        <v>322</v>
      </c>
      <c r="E944" s="155" t="n">
        <v>50000</v>
      </c>
      <c r="F944" s="96"/>
      <c r="G944" s="98" t="s">
        <v>859</v>
      </c>
      <c r="H944" s="99"/>
      <c r="I944" s="156"/>
      <c r="J944" s="94"/>
      <c r="K944" s="94"/>
    </row>
    <row r="945" s="101" customFormat="true" ht="10.5" hidden="false" customHeight="true" outlineLevel="0" collapsed="false">
      <c r="A945" s="92" t="s">
        <v>312</v>
      </c>
      <c r="B945" s="93" t="n">
        <v>44014</v>
      </c>
      <c r="C945" s="94" t="s">
        <v>555</v>
      </c>
      <c r="D945" s="95" t="s">
        <v>314</v>
      </c>
      <c r="E945" s="96"/>
      <c r="F945" s="97" t="n">
        <v>2200</v>
      </c>
      <c r="G945" s="98" t="s">
        <v>1372</v>
      </c>
      <c r="H945" s="99"/>
      <c r="I945" s="123"/>
      <c r="J945" s="94"/>
      <c r="K945" s="94"/>
    </row>
    <row r="946" s="101" customFormat="true" ht="10.5" hidden="false" customHeight="true" outlineLevel="0" collapsed="false">
      <c r="A946" s="92" t="s">
        <v>312</v>
      </c>
      <c r="B946" s="93" t="n">
        <v>44014</v>
      </c>
      <c r="C946" s="94" t="s">
        <v>409</v>
      </c>
      <c r="D946" s="95" t="s">
        <v>314</v>
      </c>
      <c r="E946" s="106"/>
      <c r="F946" s="128" t="n">
        <v>8750</v>
      </c>
      <c r="G946" s="98" t="s">
        <v>1373</v>
      </c>
      <c r="H946" s="99"/>
      <c r="I946" s="123"/>
      <c r="J946" s="94"/>
      <c r="K946" s="94"/>
    </row>
    <row r="947" s="101" customFormat="true" ht="10.5" hidden="false" customHeight="true" outlineLevel="0" collapsed="false">
      <c r="A947" s="92" t="s">
        <v>312</v>
      </c>
      <c r="B947" s="93" t="n">
        <v>44014</v>
      </c>
      <c r="C947" s="94" t="s">
        <v>445</v>
      </c>
      <c r="D947" s="95" t="s">
        <v>314</v>
      </c>
      <c r="E947" s="106"/>
      <c r="F947" s="97" t="n">
        <v>12200</v>
      </c>
      <c r="G947" s="98" t="s">
        <v>1374</v>
      </c>
      <c r="H947" s="99"/>
      <c r="I947" s="123"/>
      <c r="J947" s="94"/>
      <c r="K947" s="94"/>
    </row>
    <row r="948" s="101" customFormat="true" ht="10.5" hidden="true" customHeight="true" outlineLevel="0" collapsed="false">
      <c r="A948" s="102" t="s">
        <v>312</v>
      </c>
      <c r="B948" s="93" t="n">
        <v>44014</v>
      </c>
      <c r="C948" s="94" t="s">
        <v>318</v>
      </c>
      <c r="D948" s="95" t="s">
        <v>319</v>
      </c>
      <c r="E948" s="103" t="n">
        <v>1031.9</v>
      </c>
      <c r="F948" s="104" t="n">
        <v>60700</v>
      </c>
      <c r="G948" s="100" t="s">
        <v>1375</v>
      </c>
      <c r="H948" s="99" t="n">
        <v>60700</v>
      </c>
      <c r="I948" s="123" t="n">
        <v>1031.9</v>
      </c>
      <c r="J948" s="94"/>
      <c r="K948" s="105"/>
    </row>
    <row r="949" s="101" customFormat="true" ht="10.5" hidden="true" customHeight="true" outlineLevel="0" collapsed="false">
      <c r="A949" s="102" t="s">
        <v>312</v>
      </c>
      <c r="B949" s="93" t="n">
        <v>44015</v>
      </c>
      <c r="C949" s="94" t="s">
        <v>321</v>
      </c>
      <c r="D949" s="95" t="s">
        <v>322</v>
      </c>
      <c r="E949" s="97" t="n">
        <v>25</v>
      </c>
      <c r="F949" s="96"/>
      <c r="G949" s="100" t="s">
        <v>1376</v>
      </c>
      <c r="H949" s="107"/>
      <c r="I949" s="123"/>
      <c r="J949" s="94"/>
      <c r="K949" s="108"/>
    </row>
    <row r="950" s="101" customFormat="true" ht="10.5" hidden="true" customHeight="true" outlineLevel="0" collapsed="false">
      <c r="A950" s="102" t="s">
        <v>312</v>
      </c>
      <c r="B950" s="93" t="n">
        <v>44015</v>
      </c>
      <c r="C950" s="94" t="s">
        <v>706</v>
      </c>
      <c r="D950" s="95" t="s">
        <v>322</v>
      </c>
      <c r="E950" s="131" t="n">
        <v>20300</v>
      </c>
      <c r="F950" s="96"/>
      <c r="G950" s="98" t="s">
        <v>1377</v>
      </c>
      <c r="H950" s="99"/>
      <c r="I950" s="132"/>
      <c r="J950" s="94"/>
      <c r="K950" s="94"/>
    </row>
    <row r="951" s="101" customFormat="true" ht="10.5" hidden="false" customHeight="true" outlineLevel="0" collapsed="false">
      <c r="A951" s="92" t="s">
        <v>312</v>
      </c>
      <c r="B951" s="93" t="n">
        <v>44015</v>
      </c>
      <c r="C951" s="94" t="s">
        <v>1378</v>
      </c>
      <c r="D951" s="95" t="s">
        <v>314</v>
      </c>
      <c r="E951" s="96"/>
      <c r="F951" s="128" t="n">
        <v>2500</v>
      </c>
      <c r="G951" s="98" t="s">
        <v>1379</v>
      </c>
      <c r="H951" s="99"/>
      <c r="I951" s="123"/>
      <c r="J951" s="94"/>
      <c r="K951" s="94"/>
    </row>
    <row r="952" s="101" customFormat="true" ht="10.5" hidden="false" customHeight="true" outlineLevel="0" collapsed="false">
      <c r="A952" s="92" t="s">
        <v>312</v>
      </c>
      <c r="B952" s="93" t="n">
        <v>44015</v>
      </c>
      <c r="C952" s="94" t="s">
        <v>873</v>
      </c>
      <c r="D952" s="95" t="s">
        <v>314</v>
      </c>
      <c r="E952" s="96"/>
      <c r="F952" s="97" t="n">
        <v>4900</v>
      </c>
      <c r="G952" s="98" t="s">
        <v>1380</v>
      </c>
      <c r="H952" s="99"/>
      <c r="I952" s="123"/>
      <c r="J952" s="94"/>
      <c r="K952" s="94"/>
    </row>
    <row r="953" s="101" customFormat="true" ht="10.5" hidden="false" customHeight="true" outlineLevel="0" collapsed="false">
      <c r="A953" s="92" t="s">
        <v>312</v>
      </c>
      <c r="B953" s="93" t="n">
        <v>44015</v>
      </c>
      <c r="C953" s="94" t="s">
        <v>403</v>
      </c>
      <c r="D953" s="95" t="s">
        <v>314</v>
      </c>
      <c r="E953" s="96"/>
      <c r="F953" s="97" t="n">
        <v>5500</v>
      </c>
      <c r="G953" s="98" t="s">
        <v>1381</v>
      </c>
      <c r="H953" s="99"/>
      <c r="I953" s="123"/>
      <c r="J953" s="94"/>
      <c r="K953" s="94"/>
    </row>
    <row r="954" s="101" customFormat="true" ht="10.5" hidden="false" customHeight="true" outlineLevel="0" collapsed="false">
      <c r="A954" s="92" t="s">
        <v>312</v>
      </c>
      <c r="B954" s="93" t="n">
        <v>44015</v>
      </c>
      <c r="C954" s="94" t="s">
        <v>403</v>
      </c>
      <c r="D954" s="95" t="s">
        <v>314</v>
      </c>
      <c r="E954" s="96"/>
      <c r="F954" s="97" t="n">
        <v>6500</v>
      </c>
      <c r="G954" s="98" t="s">
        <v>1382</v>
      </c>
      <c r="H954" s="99"/>
      <c r="I954" s="123"/>
      <c r="J954" s="94"/>
      <c r="K954" s="94"/>
    </row>
    <row r="955" s="101" customFormat="true" ht="10.5" hidden="false" customHeight="true" outlineLevel="0" collapsed="false">
      <c r="A955" s="92" t="s">
        <v>312</v>
      </c>
      <c r="B955" s="93" t="n">
        <v>44015</v>
      </c>
      <c r="C955" s="94" t="s">
        <v>403</v>
      </c>
      <c r="D955" s="95" t="s">
        <v>314</v>
      </c>
      <c r="E955" s="96"/>
      <c r="F955" s="97" t="n">
        <v>7500</v>
      </c>
      <c r="G955" s="98" t="s">
        <v>1383</v>
      </c>
      <c r="H955" s="99"/>
      <c r="I955" s="123"/>
      <c r="J955" s="94"/>
      <c r="K955" s="94"/>
    </row>
    <row r="956" s="101" customFormat="true" ht="10.5" hidden="false" customHeight="true" outlineLevel="0" collapsed="false">
      <c r="A956" s="92" t="s">
        <v>312</v>
      </c>
      <c r="B956" s="93" t="n">
        <v>44015</v>
      </c>
      <c r="C956" s="94" t="s">
        <v>1384</v>
      </c>
      <c r="D956" s="95" t="s">
        <v>314</v>
      </c>
      <c r="E956" s="96"/>
      <c r="F956" s="97" t="n">
        <v>7600</v>
      </c>
      <c r="G956" s="98" t="s">
        <v>1385</v>
      </c>
      <c r="H956" s="99"/>
      <c r="I956" s="123"/>
      <c r="J956" s="94"/>
      <c r="K956" s="94"/>
    </row>
    <row r="957" s="101" customFormat="true" ht="10.5" hidden="false" customHeight="true" outlineLevel="0" collapsed="false">
      <c r="A957" s="92" t="s">
        <v>312</v>
      </c>
      <c r="B957" s="93" t="n">
        <v>44015</v>
      </c>
      <c r="C957" s="94" t="s">
        <v>1386</v>
      </c>
      <c r="D957" s="95" t="s">
        <v>314</v>
      </c>
      <c r="E957" s="106"/>
      <c r="F957" s="97" t="n">
        <v>8500</v>
      </c>
      <c r="G957" s="98" t="s">
        <v>1387</v>
      </c>
      <c r="H957" s="99"/>
      <c r="I957" s="123"/>
      <c r="J957" s="94"/>
      <c r="K957" s="94"/>
    </row>
    <row r="958" s="101" customFormat="true" ht="10.5" hidden="false" customHeight="true" outlineLevel="0" collapsed="false">
      <c r="A958" s="92" t="s">
        <v>312</v>
      </c>
      <c r="B958" s="93" t="n">
        <v>44015</v>
      </c>
      <c r="C958" s="94" t="s">
        <v>1388</v>
      </c>
      <c r="D958" s="95" t="s">
        <v>314</v>
      </c>
      <c r="E958" s="106"/>
      <c r="F958" s="97" t="n">
        <v>25300</v>
      </c>
      <c r="G958" s="98" t="s">
        <v>1389</v>
      </c>
      <c r="H958" s="99"/>
      <c r="I958" s="123"/>
      <c r="J958" s="94"/>
      <c r="K958" s="94"/>
    </row>
    <row r="959" s="101" customFormat="true" ht="10.5" hidden="true" customHeight="true" outlineLevel="0" collapsed="false">
      <c r="A959" s="102" t="s">
        <v>312</v>
      </c>
      <c r="B959" s="93" t="n">
        <v>44015</v>
      </c>
      <c r="C959" s="94" t="s">
        <v>318</v>
      </c>
      <c r="D959" s="95" t="s">
        <v>319</v>
      </c>
      <c r="E959" s="103" t="n">
        <v>897.599999999999</v>
      </c>
      <c r="F959" s="104" t="n">
        <v>52800</v>
      </c>
      <c r="G959" s="100" t="s">
        <v>1390</v>
      </c>
      <c r="H959" s="99" t="n">
        <v>52800</v>
      </c>
      <c r="I959" s="123" t="n">
        <v>897.599999999999</v>
      </c>
      <c r="J959" s="94"/>
      <c r="K959" s="105"/>
    </row>
    <row r="960" s="101" customFormat="true" ht="10.5" hidden="true" customHeight="true" outlineLevel="0" collapsed="false">
      <c r="A960" s="102" t="s">
        <v>312</v>
      </c>
      <c r="B960" s="93" t="n">
        <v>44018</v>
      </c>
      <c r="C960" s="94" t="s">
        <v>321</v>
      </c>
      <c r="D960" s="95" t="s">
        <v>322</v>
      </c>
      <c r="E960" s="97" t="n">
        <v>100</v>
      </c>
      <c r="F960" s="133"/>
      <c r="G960" s="100" t="s">
        <v>1391</v>
      </c>
      <c r="H960" s="107"/>
      <c r="I960" s="123"/>
      <c r="J960" s="94"/>
      <c r="K960" s="108"/>
    </row>
    <row r="961" s="101" customFormat="true" ht="10.5" hidden="true" customHeight="true" outlineLevel="0" collapsed="false">
      <c r="A961" s="102" t="s">
        <v>312</v>
      </c>
      <c r="B961" s="93" t="n">
        <v>44018</v>
      </c>
      <c r="C961" s="94" t="s">
        <v>846</v>
      </c>
      <c r="D961" s="95" t="s">
        <v>322</v>
      </c>
      <c r="E961" s="126" t="n">
        <v>7566.08</v>
      </c>
      <c r="F961" s="96"/>
      <c r="G961" s="98" t="s">
        <v>1392</v>
      </c>
      <c r="H961" s="99"/>
      <c r="I961" s="127"/>
      <c r="J961" s="94"/>
      <c r="K961" s="94"/>
    </row>
    <row r="962" s="101" customFormat="true" ht="10.5" hidden="true" customHeight="true" outlineLevel="0" collapsed="false">
      <c r="A962" s="102" t="s">
        <v>312</v>
      </c>
      <c r="B962" s="93" t="n">
        <v>44018</v>
      </c>
      <c r="C962" s="94" t="s">
        <v>1157</v>
      </c>
      <c r="D962" s="95" t="s">
        <v>322</v>
      </c>
      <c r="E962" s="118" t="n">
        <v>51956.57</v>
      </c>
      <c r="F962" s="96"/>
      <c r="G962" s="98" t="s">
        <v>1158</v>
      </c>
      <c r="H962" s="119"/>
      <c r="I962" s="130"/>
      <c r="J962" s="94"/>
      <c r="K962" s="94"/>
    </row>
    <row r="963" s="101" customFormat="true" ht="10.5" hidden="true" customHeight="true" outlineLevel="0" collapsed="false">
      <c r="A963" s="102" t="s">
        <v>312</v>
      </c>
      <c r="B963" s="93" t="n">
        <v>44018</v>
      </c>
      <c r="C963" s="94" t="s">
        <v>1393</v>
      </c>
      <c r="D963" s="95" t="s">
        <v>322</v>
      </c>
      <c r="E963" s="126" t="n">
        <v>56121.54</v>
      </c>
      <c r="F963" s="96"/>
      <c r="G963" s="98" t="s">
        <v>1394</v>
      </c>
      <c r="H963" s="99"/>
      <c r="I963" s="127"/>
      <c r="J963" s="94"/>
      <c r="K963" s="94"/>
    </row>
    <row r="964" s="101" customFormat="true" ht="10.5" hidden="true" customHeight="true" outlineLevel="0" collapsed="false">
      <c r="A964" s="102" t="s">
        <v>312</v>
      </c>
      <c r="B964" s="93" t="n">
        <v>44018</v>
      </c>
      <c r="C964" s="94" t="s">
        <v>342</v>
      </c>
      <c r="D964" s="95" t="s">
        <v>322</v>
      </c>
      <c r="E964" s="118" t="n">
        <v>123829.03</v>
      </c>
      <c r="F964" s="96"/>
      <c r="G964" s="98" t="s">
        <v>1395</v>
      </c>
      <c r="H964" s="119"/>
      <c r="I964" s="130"/>
      <c r="J964" s="94"/>
      <c r="K964" s="94"/>
    </row>
    <row r="965" s="101" customFormat="true" ht="10.5" hidden="false" customHeight="true" outlineLevel="0" collapsed="false">
      <c r="A965" s="92" t="s">
        <v>312</v>
      </c>
      <c r="B965" s="93" t="n">
        <v>44018</v>
      </c>
      <c r="C965" s="94" t="s">
        <v>1143</v>
      </c>
      <c r="D965" s="95" t="s">
        <v>314</v>
      </c>
      <c r="E965" s="106"/>
      <c r="F965" s="97" t="n">
        <v>3500</v>
      </c>
      <c r="G965" s="98" t="s">
        <v>1396</v>
      </c>
      <c r="H965" s="99"/>
      <c r="I965" s="123"/>
      <c r="J965" s="94"/>
      <c r="K965" s="94"/>
    </row>
    <row r="966" s="101" customFormat="true" ht="10.5" hidden="false" customHeight="true" outlineLevel="0" collapsed="false">
      <c r="A966" s="92" t="s">
        <v>312</v>
      </c>
      <c r="B966" s="93" t="n">
        <v>44018</v>
      </c>
      <c r="C966" s="94" t="s">
        <v>675</v>
      </c>
      <c r="D966" s="95" t="s">
        <v>314</v>
      </c>
      <c r="E966" s="96"/>
      <c r="F966" s="97" t="n">
        <v>3500</v>
      </c>
      <c r="G966" s="98" t="s">
        <v>1010</v>
      </c>
      <c r="H966" s="99"/>
      <c r="I966" s="123"/>
      <c r="J966" s="94"/>
      <c r="K966" s="94"/>
    </row>
    <row r="967" s="101" customFormat="true" ht="10.5" hidden="false" customHeight="true" outlineLevel="0" collapsed="false">
      <c r="A967" s="92" t="s">
        <v>312</v>
      </c>
      <c r="B967" s="93" t="n">
        <v>44018</v>
      </c>
      <c r="C967" s="94" t="s">
        <v>1012</v>
      </c>
      <c r="D967" s="95" t="s">
        <v>314</v>
      </c>
      <c r="E967" s="96"/>
      <c r="F967" s="97" t="n">
        <v>3500</v>
      </c>
      <c r="G967" s="98" t="s">
        <v>1010</v>
      </c>
      <c r="H967" s="99"/>
      <c r="I967" s="123"/>
      <c r="J967" s="94"/>
      <c r="K967" s="94"/>
    </row>
    <row r="968" s="101" customFormat="true" ht="10.5" hidden="false" customHeight="true" outlineLevel="0" collapsed="false">
      <c r="A968" s="92" t="s">
        <v>312</v>
      </c>
      <c r="B968" s="93" t="n">
        <v>44018</v>
      </c>
      <c r="C968" s="94" t="s">
        <v>807</v>
      </c>
      <c r="D968" s="95" t="s">
        <v>314</v>
      </c>
      <c r="E968" s="96"/>
      <c r="F968" s="128" t="n">
        <v>4200</v>
      </c>
      <c r="G968" s="98" t="s">
        <v>1397</v>
      </c>
      <c r="H968" s="99"/>
      <c r="I968" s="123"/>
      <c r="J968" s="94"/>
      <c r="K968" s="94"/>
    </row>
    <row r="969" s="101" customFormat="true" ht="10.5" hidden="false" customHeight="true" outlineLevel="0" collapsed="false">
      <c r="A969" s="92" t="s">
        <v>312</v>
      </c>
      <c r="B969" s="93" t="n">
        <v>44018</v>
      </c>
      <c r="C969" s="94" t="s">
        <v>405</v>
      </c>
      <c r="D969" s="95" t="s">
        <v>314</v>
      </c>
      <c r="E969" s="96"/>
      <c r="F969" s="97" t="n">
        <v>6100</v>
      </c>
      <c r="G969" s="98" t="s">
        <v>1398</v>
      </c>
      <c r="H969" s="99"/>
      <c r="I969" s="123"/>
      <c r="J969" s="94"/>
      <c r="K969" s="94"/>
    </row>
    <row r="970" s="101" customFormat="true" ht="10.5" hidden="false" customHeight="true" outlineLevel="0" collapsed="false">
      <c r="A970" s="92" t="s">
        <v>312</v>
      </c>
      <c r="B970" s="93" t="n">
        <v>44018</v>
      </c>
      <c r="C970" s="94" t="s">
        <v>1399</v>
      </c>
      <c r="D970" s="95" t="s">
        <v>314</v>
      </c>
      <c r="E970" s="96"/>
      <c r="F970" s="128" t="n">
        <v>9100</v>
      </c>
      <c r="G970" s="98" t="s">
        <v>1400</v>
      </c>
      <c r="H970" s="99"/>
      <c r="I970" s="123"/>
      <c r="J970" s="94"/>
      <c r="K970" s="94"/>
    </row>
    <row r="971" s="101" customFormat="true" ht="10.5" hidden="false" customHeight="true" outlineLevel="0" collapsed="false">
      <c r="A971" s="92" t="s">
        <v>312</v>
      </c>
      <c r="B971" s="93" t="n">
        <v>44018</v>
      </c>
      <c r="C971" s="94" t="s">
        <v>403</v>
      </c>
      <c r="D971" s="95" t="s">
        <v>314</v>
      </c>
      <c r="E971" s="96"/>
      <c r="F971" s="97" t="n">
        <v>13800</v>
      </c>
      <c r="G971" s="98" t="s">
        <v>1401</v>
      </c>
      <c r="H971" s="99"/>
      <c r="I971" s="123"/>
      <c r="J971" s="94"/>
      <c r="K971" s="94"/>
    </row>
    <row r="972" s="101" customFormat="true" ht="10.5" hidden="true" customHeight="true" outlineLevel="0" collapsed="false">
      <c r="A972" s="102" t="s">
        <v>312</v>
      </c>
      <c r="B972" s="93" t="n">
        <v>44018</v>
      </c>
      <c r="C972" s="94" t="s">
        <v>318</v>
      </c>
      <c r="D972" s="95" t="s">
        <v>319</v>
      </c>
      <c r="E972" s="103" t="n">
        <v>1122</v>
      </c>
      <c r="F972" s="104" t="n">
        <v>66000</v>
      </c>
      <c r="G972" s="100" t="s">
        <v>1402</v>
      </c>
      <c r="H972" s="99" t="n">
        <v>66000</v>
      </c>
      <c r="I972" s="123" t="n">
        <v>1122</v>
      </c>
      <c r="J972" s="94"/>
      <c r="K972" s="105"/>
    </row>
    <row r="973" s="101" customFormat="true" ht="10.5" hidden="true" customHeight="true" outlineLevel="0" collapsed="false">
      <c r="A973" s="102" t="s">
        <v>312</v>
      </c>
      <c r="B973" s="93" t="n">
        <v>44019</v>
      </c>
      <c r="C973" s="94" t="s">
        <v>321</v>
      </c>
      <c r="D973" s="95" t="s">
        <v>322</v>
      </c>
      <c r="E973" s="97" t="n">
        <v>50</v>
      </c>
      <c r="F973" s="133"/>
      <c r="G973" s="100" t="s">
        <v>1403</v>
      </c>
      <c r="H973" s="107"/>
      <c r="I973" s="123"/>
      <c r="J973" s="94"/>
      <c r="K973" s="108"/>
    </row>
    <row r="974" s="101" customFormat="true" ht="10.5" hidden="true" customHeight="true" outlineLevel="0" collapsed="false">
      <c r="A974" s="102" t="s">
        <v>312</v>
      </c>
      <c r="B974" s="93" t="n">
        <v>44019</v>
      </c>
      <c r="C974" s="94" t="s">
        <v>1393</v>
      </c>
      <c r="D974" s="95" t="s">
        <v>322</v>
      </c>
      <c r="E974" s="126" t="n">
        <v>293.73</v>
      </c>
      <c r="F974" s="96"/>
      <c r="G974" s="98" t="s">
        <v>1404</v>
      </c>
      <c r="H974" s="99"/>
      <c r="I974" s="127"/>
      <c r="J974" s="94"/>
      <c r="K974" s="94"/>
    </row>
    <row r="975" s="101" customFormat="true" ht="10.5" hidden="true" customHeight="true" outlineLevel="0" collapsed="false">
      <c r="A975" s="102" t="s">
        <v>312</v>
      </c>
      <c r="B975" s="93" t="n">
        <v>44019</v>
      </c>
      <c r="C975" s="94" t="s">
        <v>796</v>
      </c>
      <c r="D975" s="95" t="s">
        <v>322</v>
      </c>
      <c r="E975" s="126" t="n">
        <v>2555.3</v>
      </c>
      <c r="F975" s="96"/>
      <c r="G975" s="98" t="s">
        <v>1405</v>
      </c>
      <c r="H975" s="99"/>
      <c r="I975" s="127"/>
      <c r="J975" s="94"/>
      <c r="K975" s="94"/>
    </row>
    <row r="976" s="101" customFormat="true" ht="10.5" hidden="true" customHeight="true" outlineLevel="0" collapsed="false">
      <c r="A976" s="102" t="s">
        <v>312</v>
      </c>
      <c r="B976" s="93" t="n">
        <v>44019</v>
      </c>
      <c r="C976" s="94" t="s">
        <v>412</v>
      </c>
      <c r="D976" s="95" t="s">
        <v>322</v>
      </c>
      <c r="E976" s="118" t="n">
        <v>19754</v>
      </c>
      <c r="F976" s="96"/>
      <c r="G976" s="98" t="s">
        <v>1406</v>
      </c>
      <c r="H976" s="119"/>
      <c r="I976" s="130"/>
      <c r="J976" s="94"/>
      <c r="K976" s="94"/>
    </row>
    <row r="977" s="101" customFormat="true" ht="10.5" hidden="false" customHeight="true" outlineLevel="0" collapsed="false">
      <c r="A977" s="92" t="s">
        <v>312</v>
      </c>
      <c r="B977" s="93" t="n">
        <v>44019</v>
      </c>
      <c r="C977" s="94" t="s">
        <v>1407</v>
      </c>
      <c r="D977" s="95" t="s">
        <v>314</v>
      </c>
      <c r="E977" s="106"/>
      <c r="F977" s="97" t="n">
        <v>1950</v>
      </c>
      <c r="G977" s="98" t="s">
        <v>1408</v>
      </c>
      <c r="H977" s="99"/>
      <c r="I977" s="123"/>
      <c r="J977" s="94"/>
      <c r="K977" s="94"/>
    </row>
    <row r="978" s="101" customFormat="true" ht="10.5" hidden="false" customHeight="true" outlineLevel="0" collapsed="false">
      <c r="A978" s="92" t="s">
        <v>312</v>
      </c>
      <c r="B978" s="93" t="n">
        <v>44019</v>
      </c>
      <c r="C978" s="94" t="s">
        <v>1409</v>
      </c>
      <c r="D978" s="95" t="s">
        <v>314</v>
      </c>
      <c r="E978" s="106"/>
      <c r="F978" s="97" t="n">
        <v>6500</v>
      </c>
      <c r="G978" s="98" t="s">
        <v>1410</v>
      </c>
      <c r="H978" s="99"/>
      <c r="I978" s="123"/>
      <c r="J978" s="94"/>
      <c r="K978" s="94"/>
    </row>
    <row r="979" s="101" customFormat="true" ht="10.5" hidden="true" customHeight="true" outlineLevel="0" collapsed="false">
      <c r="A979" s="102" t="s">
        <v>312</v>
      </c>
      <c r="B979" s="93" t="n">
        <v>44019</v>
      </c>
      <c r="C979" s="94" t="s">
        <v>318</v>
      </c>
      <c r="D979" s="95" t="s">
        <v>319</v>
      </c>
      <c r="E979" s="103" t="n">
        <v>385.900000000001</v>
      </c>
      <c r="F979" s="104" t="n">
        <v>22700</v>
      </c>
      <c r="G979" s="100" t="s">
        <v>1411</v>
      </c>
      <c r="H979" s="99" t="n">
        <v>22700</v>
      </c>
      <c r="I979" s="123" t="n">
        <v>385.900000000001</v>
      </c>
      <c r="J979" s="94"/>
      <c r="K979" s="105"/>
    </row>
    <row r="980" s="101" customFormat="true" ht="10.5" hidden="false" customHeight="true" outlineLevel="0" collapsed="false">
      <c r="A980" s="92" t="s">
        <v>312</v>
      </c>
      <c r="B980" s="93" t="n">
        <v>44020</v>
      </c>
      <c r="C980" s="94" t="s">
        <v>420</v>
      </c>
      <c r="D980" s="95" t="s">
        <v>314</v>
      </c>
      <c r="E980" s="106"/>
      <c r="F980" s="97" t="n">
        <v>1700</v>
      </c>
      <c r="G980" s="98" t="s">
        <v>1412</v>
      </c>
      <c r="H980" s="99"/>
      <c r="I980" s="123"/>
      <c r="J980" s="94"/>
      <c r="K980" s="94"/>
    </row>
    <row r="981" s="101" customFormat="true" ht="10.5" hidden="false" customHeight="true" outlineLevel="0" collapsed="false">
      <c r="A981" s="92" t="s">
        <v>312</v>
      </c>
      <c r="B981" s="93" t="n">
        <v>44020</v>
      </c>
      <c r="C981" s="94" t="s">
        <v>420</v>
      </c>
      <c r="D981" s="95" t="s">
        <v>314</v>
      </c>
      <c r="E981" s="106"/>
      <c r="F981" s="128" t="n">
        <v>1800</v>
      </c>
      <c r="G981" s="98" t="s">
        <v>1413</v>
      </c>
      <c r="H981" s="99"/>
      <c r="I981" s="123"/>
      <c r="J981" s="94"/>
      <c r="K981" s="94"/>
    </row>
    <row r="982" s="101" customFormat="true" ht="10.5" hidden="false" customHeight="true" outlineLevel="0" collapsed="false">
      <c r="A982" s="92" t="s">
        <v>312</v>
      </c>
      <c r="B982" s="93" t="n">
        <v>44020</v>
      </c>
      <c r="C982" s="94" t="s">
        <v>420</v>
      </c>
      <c r="D982" s="95" t="s">
        <v>314</v>
      </c>
      <c r="E982" s="106"/>
      <c r="F982" s="97" t="n">
        <v>1900</v>
      </c>
      <c r="G982" s="98" t="s">
        <v>1414</v>
      </c>
      <c r="H982" s="99"/>
      <c r="I982" s="123"/>
      <c r="J982" s="94"/>
      <c r="K982" s="94"/>
    </row>
    <row r="983" s="101" customFormat="true" ht="10.5" hidden="false" customHeight="true" outlineLevel="0" collapsed="false">
      <c r="A983" s="92" t="s">
        <v>312</v>
      </c>
      <c r="B983" s="93" t="n">
        <v>44020</v>
      </c>
      <c r="C983" s="94" t="s">
        <v>432</v>
      </c>
      <c r="D983" s="95" t="s">
        <v>314</v>
      </c>
      <c r="E983" s="106"/>
      <c r="F983" s="128" t="n">
        <v>1900</v>
      </c>
      <c r="G983" s="98" t="s">
        <v>1415</v>
      </c>
      <c r="H983" s="99"/>
      <c r="I983" s="123"/>
      <c r="J983" s="94"/>
      <c r="K983" s="94"/>
    </row>
    <row r="984" s="101" customFormat="true" ht="10.5" hidden="false" customHeight="true" outlineLevel="0" collapsed="false">
      <c r="A984" s="92" t="s">
        <v>312</v>
      </c>
      <c r="B984" s="93" t="n">
        <v>44020</v>
      </c>
      <c r="C984" s="94" t="s">
        <v>420</v>
      </c>
      <c r="D984" s="95" t="s">
        <v>314</v>
      </c>
      <c r="E984" s="96"/>
      <c r="F984" s="97" t="n">
        <v>2300</v>
      </c>
      <c r="G984" s="98" t="s">
        <v>1416</v>
      </c>
      <c r="H984" s="99"/>
      <c r="I984" s="123"/>
      <c r="J984" s="94"/>
      <c r="K984" s="94"/>
    </row>
    <row r="985" s="101" customFormat="true" ht="10.5" hidden="false" customHeight="true" outlineLevel="0" collapsed="false">
      <c r="A985" s="92" t="s">
        <v>312</v>
      </c>
      <c r="B985" s="93" t="n">
        <v>44020</v>
      </c>
      <c r="C985" s="94" t="s">
        <v>432</v>
      </c>
      <c r="D985" s="95" t="s">
        <v>314</v>
      </c>
      <c r="E985" s="96"/>
      <c r="F985" s="128" t="n">
        <v>2500</v>
      </c>
      <c r="G985" s="98" t="s">
        <v>1417</v>
      </c>
      <c r="H985" s="99"/>
      <c r="I985" s="123"/>
      <c r="J985" s="94"/>
      <c r="K985" s="94"/>
    </row>
    <row r="986" s="101" customFormat="true" ht="10.5" hidden="false" customHeight="true" outlineLevel="0" collapsed="false">
      <c r="A986" s="92" t="s">
        <v>312</v>
      </c>
      <c r="B986" s="93" t="n">
        <v>44020</v>
      </c>
      <c r="C986" s="94" t="s">
        <v>420</v>
      </c>
      <c r="D986" s="95" t="s">
        <v>314</v>
      </c>
      <c r="E986" s="96"/>
      <c r="F986" s="97" t="n">
        <v>3000</v>
      </c>
      <c r="G986" s="98" t="s">
        <v>1418</v>
      </c>
      <c r="H986" s="99"/>
      <c r="I986" s="123"/>
      <c r="J986" s="94"/>
      <c r="K986" s="94"/>
    </row>
    <row r="987" s="101" customFormat="true" ht="10.5" hidden="false" customHeight="true" outlineLevel="0" collapsed="false">
      <c r="A987" s="92" t="s">
        <v>312</v>
      </c>
      <c r="B987" s="93" t="n">
        <v>44020</v>
      </c>
      <c r="C987" s="94" t="s">
        <v>432</v>
      </c>
      <c r="D987" s="95" t="s">
        <v>314</v>
      </c>
      <c r="E987" s="96"/>
      <c r="F987" s="128" t="n">
        <v>4000</v>
      </c>
      <c r="G987" s="98" t="s">
        <v>1419</v>
      </c>
      <c r="H987" s="99"/>
      <c r="I987" s="123"/>
      <c r="J987" s="94"/>
      <c r="K987" s="94"/>
    </row>
    <row r="988" s="101" customFormat="true" ht="10.5" hidden="false" customHeight="true" outlineLevel="0" collapsed="false">
      <c r="A988" s="92" t="s">
        <v>312</v>
      </c>
      <c r="B988" s="93" t="n">
        <v>44020</v>
      </c>
      <c r="C988" s="94" t="s">
        <v>432</v>
      </c>
      <c r="D988" s="95" t="s">
        <v>314</v>
      </c>
      <c r="E988" s="96"/>
      <c r="F988" s="97" t="n">
        <v>6000</v>
      </c>
      <c r="G988" s="98" t="s">
        <v>1420</v>
      </c>
      <c r="H988" s="99"/>
      <c r="I988" s="123"/>
      <c r="J988" s="94"/>
      <c r="K988" s="94"/>
    </row>
    <row r="989" s="101" customFormat="true" ht="10.5" hidden="false" customHeight="true" outlineLevel="0" collapsed="false">
      <c r="A989" s="92" t="s">
        <v>312</v>
      </c>
      <c r="B989" s="93" t="n">
        <v>44020</v>
      </c>
      <c r="C989" s="94" t="s">
        <v>420</v>
      </c>
      <c r="D989" s="95" t="s">
        <v>314</v>
      </c>
      <c r="E989" s="96"/>
      <c r="F989" s="128" t="n">
        <v>6000</v>
      </c>
      <c r="G989" s="98" t="s">
        <v>1421</v>
      </c>
      <c r="H989" s="99"/>
      <c r="I989" s="123"/>
      <c r="J989" s="94"/>
      <c r="K989" s="94"/>
    </row>
    <row r="990" s="101" customFormat="true" ht="10.5" hidden="false" customHeight="true" outlineLevel="0" collapsed="false">
      <c r="A990" s="92" t="s">
        <v>312</v>
      </c>
      <c r="B990" s="93" t="n">
        <v>44020</v>
      </c>
      <c r="C990" s="94" t="s">
        <v>1422</v>
      </c>
      <c r="D990" s="95" t="s">
        <v>314</v>
      </c>
      <c r="E990" s="96"/>
      <c r="F990" s="97" t="n">
        <v>6800</v>
      </c>
      <c r="G990" s="98" t="s">
        <v>1423</v>
      </c>
      <c r="H990" s="99"/>
      <c r="I990" s="123"/>
      <c r="J990" s="94"/>
      <c r="K990" s="94"/>
    </row>
    <row r="991" s="101" customFormat="true" ht="10.5" hidden="false" customHeight="true" outlineLevel="0" collapsed="false">
      <c r="A991" s="92" t="s">
        <v>312</v>
      </c>
      <c r="B991" s="93" t="n">
        <v>44020</v>
      </c>
      <c r="C991" s="94" t="s">
        <v>420</v>
      </c>
      <c r="D991" s="95" t="s">
        <v>314</v>
      </c>
      <c r="E991" s="96"/>
      <c r="F991" s="97" t="n">
        <v>9900</v>
      </c>
      <c r="G991" s="98" t="s">
        <v>1424</v>
      </c>
      <c r="H991" s="99"/>
      <c r="I991" s="123"/>
      <c r="J991" s="94"/>
      <c r="K991" s="94"/>
    </row>
    <row r="992" s="101" customFormat="true" ht="10.5" hidden="false" customHeight="true" outlineLevel="0" collapsed="false">
      <c r="A992" s="92" t="s">
        <v>312</v>
      </c>
      <c r="B992" s="93" t="n">
        <v>44020</v>
      </c>
      <c r="C992" s="94" t="s">
        <v>1425</v>
      </c>
      <c r="D992" s="95" t="s">
        <v>314</v>
      </c>
      <c r="E992" s="96"/>
      <c r="F992" s="97" t="n">
        <v>12900</v>
      </c>
      <c r="G992" s="98" t="s">
        <v>1426</v>
      </c>
      <c r="H992" s="99"/>
      <c r="I992" s="123"/>
      <c r="J992" s="94"/>
      <c r="K992" s="94"/>
    </row>
    <row r="993" s="101" customFormat="true" ht="10.5" hidden="true" customHeight="true" outlineLevel="0" collapsed="false">
      <c r="A993" s="102" t="s">
        <v>312</v>
      </c>
      <c r="B993" s="93" t="n">
        <v>44020</v>
      </c>
      <c r="C993" s="94" t="s">
        <v>318</v>
      </c>
      <c r="D993" s="95" t="s">
        <v>319</v>
      </c>
      <c r="E993" s="103" t="n">
        <v>819.400000000002</v>
      </c>
      <c r="F993" s="122" t="n">
        <v>48200</v>
      </c>
      <c r="G993" s="100" t="s">
        <v>1427</v>
      </c>
      <c r="H993" s="99" t="n">
        <v>48200</v>
      </c>
      <c r="I993" s="123" t="n">
        <v>819.400000000002</v>
      </c>
      <c r="J993" s="94"/>
      <c r="K993" s="105"/>
    </row>
    <row r="994" s="101" customFormat="true" ht="10.5" hidden="true" customHeight="true" outlineLevel="0" collapsed="false">
      <c r="A994" s="102" t="s">
        <v>312</v>
      </c>
      <c r="B994" s="93" t="n">
        <v>44021</v>
      </c>
      <c r="C994" s="94" t="s">
        <v>340</v>
      </c>
      <c r="D994" s="95" t="s">
        <v>322</v>
      </c>
      <c r="E994" s="97" t="n">
        <v>100</v>
      </c>
      <c r="F994" s="96"/>
      <c r="G994" s="98" t="s">
        <v>341</v>
      </c>
      <c r="H994" s="107"/>
      <c r="I994" s="123"/>
      <c r="J994" s="94"/>
      <c r="K994" s="117"/>
    </row>
    <row r="995" s="101" customFormat="true" ht="10.5" hidden="true" customHeight="true" outlineLevel="0" collapsed="false">
      <c r="A995" s="102" t="s">
        <v>312</v>
      </c>
      <c r="B995" s="93" t="n">
        <v>44021</v>
      </c>
      <c r="C995" s="94" t="s">
        <v>321</v>
      </c>
      <c r="D995" s="95" t="s">
        <v>322</v>
      </c>
      <c r="E995" s="97" t="n">
        <v>125</v>
      </c>
      <c r="F995" s="133"/>
      <c r="G995" s="100" t="s">
        <v>1428</v>
      </c>
      <c r="H995" s="107"/>
      <c r="I995" s="123"/>
      <c r="J995" s="94"/>
      <c r="K995" s="108"/>
    </row>
    <row r="996" s="101" customFormat="true" ht="10.5" hidden="true" customHeight="true" outlineLevel="0" collapsed="false">
      <c r="A996" s="102" t="s">
        <v>312</v>
      </c>
      <c r="B996" s="93" t="n">
        <v>44021</v>
      </c>
      <c r="C996" s="94" t="s">
        <v>846</v>
      </c>
      <c r="D996" s="95" t="s">
        <v>322</v>
      </c>
      <c r="E996" s="126" t="n">
        <v>2327.21</v>
      </c>
      <c r="F996" s="96"/>
      <c r="G996" s="98" t="s">
        <v>1429</v>
      </c>
      <c r="H996" s="99"/>
      <c r="I996" s="127"/>
      <c r="J996" s="94"/>
      <c r="K996" s="94"/>
    </row>
    <row r="997" s="101" customFormat="true" ht="10.5" hidden="true" customHeight="true" outlineLevel="0" collapsed="false">
      <c r="A997" s="102" t="s">
        <v>312</v>
      </c>
      <c r="B997" s="93" t="n">
        <v>44021</v>
      </c>
      <c r="C997" s="94" t="s">
        <v>796</v>
      </c>
      <c r="D997" s="95" t="s">
        <v>322</v>
      </c>
      <c r="E997" s="126" t="n">
        <v>10300.68</v>
      </c>
      <c r="F997" s="133"/>
      <c r="G997" s="98" t="s">
        <v>1328</v>
      </c>
      <c r="H997" s="99"/>
      <c r="I997" s="127"/>
      <c r="J997" s="94"/>
      <c r="K997" s="94"/>
    </row>
    <row r="998" s="101" customFormat="true" ht="10.5" hidden="true" customHeight="true" outlineLevel="0" collapsed="false">
      <c r="A998" s="92" t="s">
        <v>312</v>
      </c>
      <c r="B998" s="93" t="n">
        <v>44021</v>
      </c>
      <c r="C998" s="94" t="s">
        <v>344</v>
      </c>
      <c r="D998" s="95" t="s">
        <v>322</v>
      </c>
      <c r="E998" s="115" t="n">
        <v>20000</v>
      </c>
      <c r="F998" s="96"/>
      <c r="G998" s="98" t="s">
        <v>345</v>
      </c>
      <c r="H998" s="121"/>
      <c r="I998" s="123"/>
      <c r="J998" s="94"/>
      <c r="K998" s="94"/>
    </row>
    <row r="999" s="101" customFormat="true" ht="10.5" hidden="true" customHeight="true" outlineLevel="0" collapsed="false">
      <c r="A999" s="102" t="s">
        <v>312</v>
      </c>
      <c r="B999" s="93" t="n">
        <v>44021</v>
      </c>
      <c r="C999" s="94" t="s">
        <v>786</v>
      </c>
      <c r="D999" s="95" t="s">
        <v>322</v>
      </c>
      <c r="E999" s="151" t="n">
        <v>52300</v>
      </c>
      <c r="F999" s="133"/>
      <c r="G999" s="98" t="s">
        <v>1430</v>
      </c>
      <c r="H999" s="99"/>
      <c r="I999" s="152"/>
      <c r="J999" s="94"/>
      <c r="K999" s="94"/>
    </row>
    <row r="1000" s="101" customFormat="true" ht="10.5" hidden="true" customHeight="true" outlineLevel="0" collapsed="false">
      <c r="A1000" s="102" t="s">
        <v>312</v>
      </c>
      <c r="B1000" s="93" t="n">
        <v>44021</v>
      </c>
      <c r="C1000" s="94" t="s">
        <v>397</v>
      </c>
      <c r="D1000" s="95" t="s">
        <v>322</v>
      </c>
      <c r="E1000" s="118" t="n">
        <v>62012</v>
      </c>
      <c r="F1000" s="96"/>
      <c r="G1000" s="98" t="s">
        <v>1431</v>
      </c>
      <c r="H1000" s="119"/>
      <c r="I1000" s="130"/>
      <c r="J1000" s="94"/>
      <c r="K1000" s="94"/>
    </row>
    <row r="1001" s="101" customFormat="true" ht="10.5" hidden="true" customHeight="true" outlineLevel="0" collapsed="false">
      <c r="A1001" s="102" t="s">
        <v>312</v>
      </c>
      <c r="B1001" s="93" t="n">
        <v>44021</v>
      </c>
      <c r="C1001" s="94" t="s">
        <v>318</v>
      </c>
      <c r="D1001" s="95" t="s">
        <v>319</v>
      </c>
      <c r="E1001" s="103" t="n">
        <v>11.9</v>
      </c>
      <c r="F1001" s="104" t="n">
        <v>700</v>
      </c>
      <c r="G1001" s="100" t="s">
        <v>1432</v>
      </c>
      <c r="H1001" s="99" t="n">
        <v>700</v>
      </c>
      <c r="I1001" s="123" t="n">
        <v>11.9</v>
      </c>
      <c r="J1001" s="94"/>
      <c r="K1001" s="105"/>
    </row>
    <row r="1002" s="101" customFormat="true" ht="10.5" hidden="false" customHeight="true" outlineLevel="0" collapsed="false">
      <c r="A1002" s="92" t="s">
        <v>312</v>
      </c>
      <c r="B1002" s="93" t="n">
        <v>44021</v>
      </c>
      <c r="C1002" s="94" t="s">
        <v>626</v>
      </c>
      <c r="D1002" s="95" t="s">
        <v>314</v>
      </c>
      <c r="E1002" s="106"/>
      <c r="F1002" s="128" t="n">
        <v>1900</v>
      </c>
      <c r="G1002" s="98" t="s">
        <v>1433</v>
      </c>
      <c r="H1002" s="99"/>
      <c r="I1002" s="123"/>
      <c r="J1002" s="94"/>
      <c r="K1002" s="94"/>
    </row>
    <row r="1003" s="101" customFormat="true" ht="10.5" hidden="false" customHeight="true" outlineLevel="0" collapsed="false">
      <c r="A1003" s="92" t="s">
        <v>312</v>
      </c>
      <c r="B1003" s="93" t="n">
        <v>44021</v>
      </c>
      <c r="C1003" s="94" t="s">
        <v>313</v>
      </c>
      <c r="D1003" s="95" t="s">
        <v>314</v>
      </c>
      <c r="E1003" s="96"/>
      <c r="F1003" s="97" t="n">
        <v>2500</v>
      </c>
      <c r="G1003" s="98" t="s">
        <v>1434</v>
      </c>
      <c r="H1003" s="99"/>
      <c r="I1003" s="123"/>
      <c r="J1003" s="94"/>
      <c r="K1003" s="94"/>
    </row>
    <row r="1004" s="101" customFormat="true" ht="10.5" hidden="false" customHeight="true" outlineLevel="0" collapsed="false">
      <c r="A1004" s="92" t="s">
        <v>312</v>
      </c>
      <c r="B1004" s="93" t="n">
        <v>44021</v>
      </c>
      <c r="C1004" s="94" t="s">
        <v>643</v>
      </c>
      <c r="D1004" s="95" t="s">
        <v>314</v>
      </c>
      <c r="E1004" s="96"/>
      <c r="F1004" s="97" t="n">
        <v>5900</v>
      </c>
      <c r="G1004" s="98" t="s">
        <v>1435</v>
      </c>
      <c r="H1004" s="99"/>
      <c r="I1004" s="123"/>
      <c r="J1004" s="94"/>
      <c r="K1004" s="94"/>
    </row>
    <row r="1005" s="101" customFormat="true" ht="10.5" hidden="false" customHeight="true" outlineLevel="0" collapsed="false">
      <c r="A1005" s="92" t="s">
        <v>312</v>
      </c>
      <c r="B1005" s="93" t="n">
        <v>44021</v>
      </c>
      <c r="C1005" s="94" t="s">
        <v>621</v>
      </c>
      <c r="D1005" s="95" t="s">
        <v>314</v>
      </c>
      <c r="E1005" s="96"/>
      <c r="F1005" s="97" t="n">
        <v>6500</v>
      </c>
      <c r="G1005" s="98" t="s">
        <v>1436</v>
      </c>
      <c r="H1005" s="99"/>
      <c r="I1005" s="123"/>
      <c r="J1005" s="94"/>
      <c r="K1005" s="94"/>
    </row>
    <row r="1006" s="101" customFormat="true" ht="10.5" hidden="false" customHeight="true" outlineLevel="0" collapsed="false">
      <c r="A1006" s="92" t="s">
        <v>312</v>
      </c>
      <c r="B1006" s="93" t="n">
        <v>44021</v>
      </c>
      <c r="C1006" s="94" t="s">
        <v>1437</v>
      </c>
      <c r="D1006" s="95" t="s">
        <v>314</v>
      </c>
      <c r="E1006" s="96"/>
      <c r="F1006" s="97" t="n">
        <v>6550</v>
      </c>
      <c r="G1006" s="98" t="s">
        <v>1438</v>
      </c>
      <c r="H1006" s="99"/>
      <c r="I1006" s="123"/>
      <c r="J1006" s="94"/>
      <c r="K1006" s="94"/>
    </row>
    <row r="1007" s="101" customFormat="true" ht="10.5" hidden="false" customHeight="true" outlineLevel="0" collapsed="false">
      <c r="A1007" s="92" t="s">
        <v>312</v>
      </c>
      <c r="B1007" s="93" t="n">
        <v>44021</v>
      </c>
      <c r="C1007" s="94" t="s">
        <v>1388</v>
      </c>
      <c r="D1007" s="95" t="s">
        <v>314</v>
      </c>
      <c r="E1007" s="96"/>
      <c r="F1007" s="128" t="n">
        <v>31300</v>
      </c>
      <c r="G1007" s="98" t="s">
        <v>1439</v>
      </c>
      <c r="H1007" s="99"/>
      <c r="I1007" s="123"/>
      <c r="J1007" s="94"/>
      <c r="K1007" s="94"/>
    </row>
    <row r="1008" s="101" customFormat="true" ht="10.5" hidden="true" customHeight="true" outlineLevel="0" collapsed="false">
      <c r="A1008" s="102" t="s">
        <v>312</v>
      </c>
      <c r="B1008" s="93" t="n">
        <v>44022</v>
      </c>
      <c r="C1008" s="94" t="s">
        <v>321</v>
      </c>
      <c r="D1008" s="95" t="s">
        <v>322</v>
      </c>
      <c r="E1008" s="97" t="n">
        <v>50</v>
      </c>
      <c r="F1008" s="96"/>
      <c r="G1008" s="100" t="s">
        <v>1440</v>
      </c>
      <c r="H1008" s="107"/>
      <c r="I1008" s="123"/>
      <c r="J1008" s="94"/>
      <c r="K1008" s="108"/>
    </row>
    <row r="1009" s="101" customFormat="true" ht="10.5" hidden="true" customHeight="true" outlineLevel="0" collapsed="false">
      <c r="A1009" s="102" t="s">
        <v>312</v>
      </c>
      <c r="B1009" s="93" t="n">
        <v>44022</v>
      </c>
      <c r="C1009" s="94" t="s">
        <v>718</v>
      </c>
      <c r="D1009" s="95" t="s">
        <v>322</v>
      </c>
      <c r="E1009" s="141" t="n">
        <v>3240</v>
      </c>
      <c r="F1009" s="96"/>
      <c r="G1009" s="98" t="s">
        <v>1441</v>
      </c>
      <c r="H1009" s="99"/>
      <c r="I1009" s="130"/>
      <c r="J1009" s="94"/>
      <c r="K1009" s="94"/>
    </row>
    <row r="1010" s="101" customFormat="true" ht="10.5" hidden="true" customHeight="true" outlineLevel="0" collapsed="false">
      <c r="A1010" s="102" t="s">
        <v>312</v>
      </c>
      <c r="B1010" s="93" t="n">
        <v>44022</v>
      </c>
      <c r="C1010" s="94" t="s">
        <v>399</v>
      </c>
      <c r="D1010" s="95" t="s">
        <v>322</v>
      </c>
      <c r="E1010" s="118" t="n">
        <v>50000</v>
      </c>
      <c r="F1010" s="96"/>
      <c r="G1010" s="98" t="s">
        <v>1442</v>
      </c>
      <c r="H1010" s="119"/>
      <c r="I1010" s="130"/>
      <c r="J1010" s="94"/>
      <c r="K1010" s="94"/>
    </row>
    <row r="1011" s="101" customFormat="true" ht="10.5" hidden="false" customHeight="true" outlineLevel="0" collapsed="false">
      <c r="A1011" s="92" t="s">
        <v>312</v>
      </c>
      <c r="B1011" s="93" t="n">
        <v>44022</v>
      </c>
      <c r="C1011" s="94" t="s">
        <v>505</v>
      </c>
      <c r="D1011" s="95" t="s">
        <v>314</v>
      </c>
      <c r="E1011" s="106"/>
      <c r="F1011" s="97" t="n">
        <v>4500</v>
      </c>
      <c r="G1011" s="98" t="s">
        <v>1443</v>
      </c>
      <c r="H1011" s="99"/>
      <c r="I1011" s="123"/>
      <c r="J1011" s="94"/>
      <c r="K1011" s="94"/>
    </row>
    <row r="1012" s="101" customFormat="true" ht="10.5" hidden="false" customHeight="true" outlineLevel="0" collapsed="false">
      <c r="A1012" s="92" t="s">
        <v>312</v>
      </c>
      <c r="B1012" s="93" t="n">
        <v>44022</v>
      </c>
      <c r="C1012" s="94" t="s">
        <v>1444</v>
      </c>
      <c r="D1012" s="95" t="s">
        <v>314</v>
      </c>
      <c r="E1012" s="106"/>
      <c r="F1012" s="97" t="n">
        <v>7900</v>
      </c>
      <c r="G1012" s="98" t="s">
        <v>1445</v>
      </c>
      <c r="H1012" s="99"/>
      <c r="I1012" s="123"/>
      <c r="J1012" s="94"/>
      <c r="K1012" s="94"/>
    </row>
    <row r="1013" s="101" customFormat="true" ht="10.5" hidden="true" customHeight="true" outlineLevel="0" collapsed="false">
      <c r="A1013" s="102" t="s">
        <v>312</v>
      </c>
      <c r="B1013" s="93" t="n">
        <v>44022</v>
      </c>
      <c r="C1013" s="94" t="s">
        <v>318</v>
      </c>
      <c r="D1013" s="95" t="s">
        <v>319</v>
      </c>
      <c r="E1013" s="103" t="n">
        <v>147.9</v>
      </c>
      <c r="F1013" s="104" t="n">
        <v>8700</v>
      </c>
      <c r="G1013" s="100" t="s">
        <v>1446</v>
      </c>
      <c r="H1013" s="99" t="n">
        <v>8700</v>
      </c>
      <c r="I1013" s="123" t="n">
        <v>147.9</v>
      </c>
      <c r="J1013" s="94"/>
      <c r="K1013" s="105"/>
    </row>
    <row r="1014" s="101" customFormat="true" ht="10.5" hidden="true" customHeight="true" outlineLevel="0" collapsed="false">
      <c r="A1014" s="102" t="s">
        <v>312</v>
      </c>
      <c r="B1014" s="93" t="n">
        <v>44025</v>
      </c>
      <c r="C1014" s="94" t="s">
        <v>321</v>
      </c>
      <c r="D1014" s="95" t="s">
        <v>322</v>
      </c>
      <c r="E1014" s="97" t="n">
        <v>50</v>
      </c>
      <c r="F1014" s="96"/>
      <c r="G1014" s="100" t="s">
        <v>1447</v>
      </c>
      <c r="H1014" s="107"/>
      <c r="I1014" s="123"/>
      <c r="J1014" s="94"/>
      <c r="K1014" s="108"/>
    </row>
    <row r="1015" s="101" customFormat="true" ht="10.5" hidden="true" customHeight="true" outlineLevel="0" collapsed="false">
      <c r="A1015" s="92" t="s">
        <v>312</v>
      </c>
      <c r="B1015" s="93" t="n">
        <v>44025</v>
      </c>
      <c r="C1015" s="94" t="s">
        <v>425</v>
      </c>
      <c r="D1015" s="95" t="s">
        <v>322</v>
      </c>
      <c r="E1015" s="134" t="n">
        <v>1842</v>
      </c>
      <c r="F1015" s="133"/>
      <c r="G1015" s="98" t="s">
        <v>1448</v>
      </c>
      <c r="H1015" s="135"/>
      <c r="I1015" s="123"/>
      <c r="J1015" s="94"/>
      <c r="K1015" s="94"/>
    </row>
    <row r="1016" s="101" customFormat="true" ht="10.5" hidden="true" customHeight="true" outlineLevel="0" collapsed="false">
      <c r="A1016" s="102" t="s">
        <v>312</v>
      </c>
      <c r="B1016" s="93" t="n">
        <v>44025</v>
      </c>
      <c r="C1016" s="94" t="s">
        <v>989</v>
      </c>
      <c r="D1016" s="95" t="s">
        <v>322</v>
      </c>
      <c r="E1016" s="157" t="n">
        <v>1927.42</v>
      </c>
      <c r="F1016" s="96"/>
      <c r="G1016" s="98" t="s">
        <v>1449</v>
      </c>
      <c r="H1016" s="99"/>
      <c r="I1016" s="158"/>
      <c r="J1016" s="94"/>
      <c r="K1016" s="94"/>
    </row>
    <row r="1017" s="101" customFormat="true" ht="10.5" hidden="true" customHeight="true" outlineLevel="0" collapsed="false">
      <c r="A1017" s="102" t="s">
        <v>312</v>
      </c>
      <c r="B1017" s="93" t="n">
        <v>44025</v>
      </c>
      <c r="C1017" s="94" t="s">
        <v>418</v>
      </c>
      <c r="D1017" s="95" t="s">
        <v>322</v>
      </c>
      <c r="E1017" s="126" t="n">
        <v>44039.55</v>
      </c>
      <c r="F1017" s="133"/>
      <c r="G1017" s="98" t="s">
        <v>1450</v>
      </c>
      <c r="H1017" s="99"/>
      <c r="I1017" s="127"/>
      <c r="J1017" s="94"/>
      <c r="K1017" s="94"/>
    </row>
    <row r="1018" s="101" customFormat="true" ht="10.5" hidden="false" customHeight="true" outlineLevel="0" collapsed="false">
      <c r="A1018" s="92" t="s">
        <v>312</v>
      </c>
      <c r="B1018" s="93" t="n">
        <v>44025</v>
      </c>
      <c r="C1018" s="94" t="s">
        <v>1451</v>
      </c>
      <c r="D1018" s="95" t="s">
        <v>314</v>
      </c>
      <c r="E1018" s="96"/>
      <c r="F1018" s="97" t="n">
        <v>13500</v>
      </c>
      <c r="G1018" s="98" t="s">
        <v>1452</v>
      </c>
      <c r="H1018" s="99"/>
      <c r="I1018" s="123"/>
      <c r="J1018" s="94"/>
      <c r="K1018" s="94"/>
    </row>
    <row r="1019" s="101" customFormat="true" ht="10.5" hidden="true" customHeight="true" outlineLevel="0" collapsed="false">
      <c r="A1019" s="102" t="s">
        <v>312</v>
      </c>
      <c r="B1019" s="93" t="n">
        <v>44025</v>
      </c>
      <c r="C1019" s="94" t="s">
        <v>318</v>
      </c>
      <c r="D1019" s="95" t="s">
        <v>319</v>
      </c>
      <c r="E1019" s="103" t="n">
        <v>1079.5</v>
      </c>
      <c r="F1019" s="122" t="n">
        <v>63500</v>
      </c>
      <c r="G1019" s="100" t="s">
        <v>1453</v>
      </c>
      <c r="H1019" s="99" t="n">
        <v>63500</v>
      </c>
      <c r="I1019" s="123" t="n">
        <v>1079.5</v>
      </c>
      <c r="J1019" s="94"/>
      <c r="K1019" s="105"/>
    </row>
    <row r="1020" s="101" customFormat="true" ht="10.5" hidden="true" customHeight="true" outlineLevel="0" collapsed="false">
      <c r="A1020" s="102" t="s">
        <v>312</v>
      </c>
      <c r="B1020" s="93" t="n">
        <v>44026</v>
      </c>
      <c r="C1020" s="94" t="s">
        <v>321</v>
      </c>
      <c r="D1020" s="95" t="s">
        <v>322</v>
      </c>
      <c r="E1020" s="97" t="n">
        <v>50</v>
      </c>
      <c r="F1020" s="106"/>
      <c r="G1020" s="100" t="s">
        <v>1454</v>
      </c>
      <c r="H1020" s="107"/>
      <c r="I1020" s="123"/>
      <c r="J1020" s="94"/>
      <c r="K1020" s="108"/>
    </row>
    <row r="1021" s="101" customFormat="true" ht="10.5" hidden="true" customHeight="true" outlineLevel="0" collapsed="false">
      <c r="A1021" s="102" t="s">
        <v>312</v>
      </c>
      <c r="B1021" s="93" t="n">
        <v>44026</v>
      </c>
      <c r="C1021" s="94" t="s">
        <v>1455</v>
      </c>
      <c r="D1021" s="95" t="s">
        <v>322</v>
      </c>
      <c r="E1021" s="126" t="n">
        <v>12326</v>
      </c>
      <c r="F1021" s="125"/>
      <c r="G1021" s="98" t="s">
        <v>1456</v>
      </c>
      <c r="H1021" s="99"/>
      <c r="I1021" s="127"/>
      <c r="J1021" s="94"/>
      <c r="K1021" s="94"/>
    </row>
    <row r="1022" s="101" customFormat="true" ht="10.5" hidden="true" customHeight="true" outlineLevel="0" collapsed="false">
      <c r="A1022" s="102" t="s">
        <v>312</v>
      </c>
      <c r="B1022" s="93" t="n">
        <v>44026</v>
      </c>
      <c r="C1022" s="94" t="s">
        <v>342</v>
      </c>
      <c r="D1022" s="95" t="s">
        <v>322</v>
      </c>
      <c r="E1022" s="118" t="n">
        <v>162778.41</v>
      </c>
      <c r="F1022" s="106"/>
      <c r="G1022" s="98" t="s">
        <v>1457</v>
      </c>
      <c r="H1022" s="119"/>
      <c r="I1022" s="130"/>
      <c r="J1022" s="94"/>
      <c r="K1022" s="94"/>
    </row>
    <row r="1023" s="101" customFormat="true" ht="10.5" hidden="false" customHeight="true" outlineLevel="0" collapsed="false">
      <c r="A1023" s="92" t="s">
        <v>312</v>
      </c>
      <c r="B1023" s="93" t="n">
        <v>44026</v>
      </c>
      <c r="C1023" s="94" t="s">
        <v>384</v>
      </c>
      <c r="D1023" s="95" t="s">
        <v>314</v>
      </c>
      <c r="E1023" s="96"/>
      <c r="F1023" s="97" t="n">
        <v>2100</v>
      </c>
      <c r="G1023" s="98" t="s">
        <v>1458</v>
      </c>
      <c r="H1023" s="99"/>
      <c r="I1023" s="123"/>
      <c r="J1023" s="94"/>
      <c r="K1023" s="94"/>
    </row>
    <row r="1024" s="101" customFormat="true" ht="10.5" hidden="false" customHeight="true" outlineLevel="0" collapsed="false">
      <c r="A1024" s="92" t="s">
        <v>312</v>
      </c>
      <c r="B1024" s="93" t="n">
        <v>44026</v>
      </c>
      <c r="C1024" s="94" t="s">
        <v>873</v>
      </c>
      <c r="D1024" s="95" t="s">
        <v>314</v>
      </c>
      <c r="E1024" s="96"/>
      <c r="F1024" s="128" t="n">
        <v>5350</v>
      </c>
      <c r="G1024" s="98" t="s">
        <v>1459</v>
      </c>
      <c r="H1024" s="99"/>
      <c r="I1024" s="123"/>
      <c r="J1024" s="94"/>
      <c r="K1024" s="94"/>
    </row>
    <row r="1025" s="101" customFormat="true" ht="10.5" hidden="false" customHeight="true" outlineLevel="0" collapsed="false">
      <c r="A1025" s="92" t="s">
        <v>312</v>
      </c>
      <c r="B1025" s="93" t="n">
        <v>44026</v>
      </c>
      <c r="C1025" s="94" t="s">
        <v>593</v>
      </c>
      <c r="D1025" s="95" t="s">
        <v>314</v>
      </c>
      <c r="E1025" s="96"/>
      <c r="F1025" s="97" t="n">
        <v>5900</v>
      </c>
      <c r="G1025" s="98" t="s">
        <v>1460</v>
      </c>
      <c r="H1025" s="99"/>
      <c r="I1025" s="123"/>
      <c r="J1025" s="94"/>
      <c r="K1025" s="94"/>
    </row>
    <row r="1026" s="101" customFormat="true" ht="10.5" hidden="false" customHeight="true" outlineLevel="0" collapsed="false">
      <c r="A1026" s="92" t="s">
        <v>312</v>
      </c>
      <c r="B1026" s="93" t="n">
        <v>44026</v>
      </c>
      <c r="C1026" s="94" t="s">
        <v>384</v>
      </c>
      <c r="D1026" s="95" t="s">
        <v>314</v>
      </c>
      <c r="E1026" s="106"/>
      <c r="F1026" s="97" t="n">
        <v>6800</v>
      </c>
      <c r="G1026" s="98" t="s">
        <v>1461</v>
      </c>
      <c r="H1026" s="99"/>
      <c r="I1026" s="123"/>
      <c r="J1026" s="94"/>
      <c r="K1026" s="94"/>
    </row>
    <row r="1027" s="101" customFormat="true" ht="10.5" hidden="true" customHeight="true" outlineLevel="0" collapsed="false">
      <c r="A1027" s="102" t="s">
        <v>312</v>
      </c>
      <c r="B1027" s="93" t="n">
        <v>44026</v>
      </c>
      <c r="C1027" s="94" t="s">
        <v>318</v>
      </c>
      <c r="D1027" s="95" t="s">
        <v>319</v>
      </c>
      <c r="E1027" s="103" t="n">
        <v>396.950000000001</v>
      </c>
      <c r="F1027" s="104" t="n">
        <v>23350</v>
      </c>
      <c r="G1027" s="100" t="s">
        <v>1462</v>
      </c>
      <c r="H1027" s="99" t="n">
        <v>23350</v>
      </c>
      <c r="I1027" s="123" t="n">
        <v>396.950000000001</v>
      </c>
      <c r="J1027" s="94"/>
      <c r="K1027" s="105"/>
    </row>
    <row r="1028" s="101" customFormat="true" ht="10.5" hidden="false" customHeight="true" outlineLevel="0" collapsed="false">
      <c r="A1028" s="92" t="s">
        <v>312</v>
      </c>
      <c r="B1028" s="93" t="n">
        <v>44026</v>
      </c>
      <c r="C1028" s="94" t="s">
        <v>316</v>
      </c>
      <c r="D1028" s="95" t="s">
        <v>314</v>
      </c>
      <c r="E1028" s="96"/>
      <c r="F1028" s="97" t="n">
        <v>34700</v>
      </c>
      <c r="G1028" s="98" t="s">
        <v>1463</v>
      </c>
      <c r="H1028" s="99"/>
      <c r="I1028" s="123"/>
      <c r="J1028" s="94"/>
      <c r="K1028" s="94"/>
    </row>
    <row r="1029" s="101" customFormat="true" ht="10.5" hidden="true" customHeight="true" outlineLevel="0" collapsed="false">
      <c r="A1029" s="92" t="s">
        <v>312</v>
      </c>
      <c r="B1029" s="93" t="n">
        <v>44026</v>
      </c>
      <c r="C1029" s="94" t="s">
        <v>337</v>
      </c>
      <c r="D1029" s="95" t="s">
        <v>314</v>
      </c>
      <c r="E1029" s="96"/>
      <c r="F1029" s="148" t="n">
        <v>110000</v>
      </c>
      <c r="G1029" s="98" t="s">
        <v>1464</v>
      </c>
      <c r="H1029" s="99"/>
      <c r="I1029" s="123"/>
      <c r="J1029" s="94"/>
      <c r="K1029" s="94"/>
    </row>
    <row r="1030" s="101" customFormat="true" ht="10.5" hidden="true" customHeight="true" outlineLevel="0" collapsed="false">
      <c r="A1030" s="102" t="s">
        <v>312</v>
      </c>
      <c r="B1030" s="93" t="n">
        <v>44027</v>
      </c>
      <c r="C1030" s="94" t="s">
        <v>321</v>
      </c>
      <c r="D1030" s="95" t="s">
        <v>322</v>
      </c>
      <c r="E1030" s="97" t="n">
        <v>50</v>
      </c>
      <c r="F1030" s="106"/>
      <c r="G1030" s="100" t="s">
        <v>1465</v>
      </c>
      <c r="H1030" s="107"/>
      <c r="I1030" s="123"/>
      <c r="J1030" s="94"/>
      <c r="K1030" s="108"/>
    </row>
    <row r="1031" s="101" customFormat="true" ht="10.5" hidden="true" customHeight="true" outlineLevel="0" collapsed="false">
      <c r="A1031" s="102" t="s">
        <v>312</v>
      </c>
      <c r="B1031" s="93" t="n">
        <v>44027</v>
      </c>
      <c r="C1031" s="94" t="s">
        <v>846</v>
      </c>
      <c r="D1031" s="95" t="s">
        <v>322</v>
      </c>
      <c r="E1031" s="126" t="n">
        <v>9913.06</v>
      </c>
      <c r="F1031" s="106"/>
      <c r="G1031" s="98" t="s">
        <v>1466</v>
      </c>
      <c r="H1031" s="99"/>
      <c r="I1031" s="127"/>
      <c r="J1031" s="94"/>
      <c r="K1031" s="94"/>
    </row>
    <row r="1032" s="101" customFormat="true" ht="10.5" hidden="true" customHeight="true" outlineLevel="0" collapsed="false">
      <c r="A1032" s="102" t="s">
        <v>312</v>
      </c>
      <c r="B1032" s="93" t="n">
        <v>44027</v>
      </c>
      <c r="C1032" s="94" t="s">
        <v>1467</v>
      </c>
      <c r="D1032" s="95" t="s">
        <v>322</v>
      </c>
      <c r="E1032" s="118" t="n">
        <v>10000</v>
      </c>
      <c r="F1032" s="96"/>
      <c r="G1032" s="98" t="s">
        <v>1468</v>
      </c>
      <c r="H1032" s="119"/>
      <c r="I1032" s="130"/>
      <c r="J1032" s="94"/>
      <c r="K1032" s="94"/>
    </row>
    <row r="1033" s="101" customFormat="true" ht="10.5" hidden="false" customHeight="true" outlineLevel="0" collapsed="false">
      <c r="A1033" s="92" t="s">
        <v>312</v>
      </c>
      <c r="B1033" s="93" t="n">
        <v>44027</v>
      </c>
      <c r="C1033" s="94" t="s">
        <v>473</v>
      </c>
      <c r="D1033" s="95" t="s">
        <v>314</v>
      </c>
      <c r="E1033" s="106"/>
      <c r="F1033" s="97" t="n">
        <v>7230.91</v>
      </c>
      <c r="G1033" s="98" t="s">
        <v>1469</v>
      </c>
      <c r="H1033" s="99"/>
      <c r="I1033" s="123"/>
      <c r="J1033" s="94"/>
      <c r="K1033" s="94"/>
    </row>
    <row r="1034" s="101" customFormat="true" ht="10.5" hidden="false" customHeight="true" outlineLevel="0" collapsed="false">
      <c r="A1034" s="92" t="s">
        <v>312</v>
      </c>
      <c r="B1034" s="93" t="n">
        <v>44027</v>
      </c>
      <c r="C1034" s="94" t="s">
        <v>1470</v>
      </c>
      <c r="D1034" s="95" t="s">
        <v>314</v>
      </c>
      <c r="E1034" s="106"/>
      <c r="F1034" s="128" t="n">
        <v>11200</v>
      </c>
      <c r="G1034" s="98" t="s">
        <v>1471</v>
      </c>
      <c r="H1034" s="99"/>
      <c r="I1034" s="123"/>
      <c r="J1034" s="94"/>
      <c r="K1034" s="94"/>
    </row>
    <row r="1035" s="101" customFormat="true" ht="10.5" hidden="false" customHeight="true" outlineLevel="0" collapsed="false">
      <c r="A1035" s="92" t="s">
        <v>312</v>
      </c>
      <c r="B1035" s="93" t="n">
        <v>44027</v>
      </c>
      <c r="C1035" s="94" t="s">
        <v>1472</v>
      </c>
      <c r="D1035" s="95" t="s">
        <v>314</v>
      </c>
      <c r="E1035" s="106"/>
      <c r="F1035" s="97" t="n">
        <v>18500</v>
      </c>
      <c r="G1035" s="98" t="s">
        <v>1473</v>
      </c>
      <c r="H1035" s="99"/>
      <c r="I1035" s="123"/>
      <c r="J1035" s="94"/>
      <c r="K1035" s="94"/>
    </row>
    <row r="1036" s="101" customFormat="true" ht="10.5" hidden="true" customHeight="true" outlineLevel="0" collapsed="false">
      <c r="A1036" s="102" t="s">
        <v>312</v>
      </c>
      <c r="B1036" s="93" t="n">
        <v>44027</v>
      </c>
      <c r="C1036" s="94" t="s">
        <v>318</v>
      </c>
      <c r="D1036" s="95" t="s">
        <v>319</v>
      </c>
      <c r="E1036" s="103" t="n">
        <v>484.5</v>
      </c>
      <c r="F1036" s="104" t="n">
        <v>28500</v>
      </c>
      <c r="G1036" s="100" t="s">
        <v>1474</v>
      </c>
      <c r="H1036" s="99" t="n">
        <v>28500</v>
      </c>
      <c r="I1036" s="123" t="n">
        <v>484.5</v>
      </c>
      <c r="J1036" s="94"/>
      <c r="K1036" s="105"/>
    </row>
    <row r="1037" s="101" customFormat="true" ht="10.5" hidden="true" customHeight="true" outlineLevel="0" collapsed="false">
      <c r="A1037" s="102" t="s">
        <v>312</v>
      </c>
      <c r="B1037" s="93" t="n">
        <v>44028</v>
      </c>
      <c r="C1037" s="94" t="s">
        <v>340</v>
      </c>
      <c r="D1037" s="95" t="s">
        <v>322</v>
      </c>
      <c r="E1037" s="97" t="n">
        <v>20</v>
      </c>
      <c r="F1037" s="133"/>
      <c r="G1037" s="100" t="s">
        <v>610</v>
      </c>
      <c r="H1037" s="107"/>
      <c r="I1037" s="123"/>
      <c r="J1037" s="94"/>
      <c r="K1037" s="147"/>
    </row>
    <row r="1038" s="101" customFormat="true" ht="10.5" hidden="false" customHeight="true" outlineLevel="0" collapsed="false">
      <c r="A1038" s="92" t="s">
        <v>312</v>
      </c>
      <c r="B1038" s="93" t="n">
        <v>44028</v>
      </c>
      <c r="C1038" s="94" t="s">
        <v>1475</v>
      </c>
      <c r="D1038" s="95" t="s">
        <v>314</v>
      </c>
      <c r="E1038" s="106"/>
      <c r="F1038" s="97" t="n">
        <v>1000</v>
      </c>
      <c r="G1038" s="98" t="s">
        <v>1476</v>
      </c>
      <c r="H1038" s="99"/>
      <c r="I1038" s="123"/>
      <c r="J1038" s="94"/>
      <c r="K1038" s="94"/>
    </row>
    <row r="1039" s="101" customFormat="true" ht="10.5" hidden="false" customHeight="true" outlineLevel="0" collapsed="false">
      <c r="A1039" s="92" t="s">
        <v>312</v>
      </c>
      <c r="B1039" s="93" t="n">
        <v>44028</v>
      </c>
      <c r="C1039" s="94" t="s">
        <v>621</v>
      </c>
      <c r="D1039" s="95" t="s">
        <v>314</v>
      </c>
      <c r="E1039" s="106"/>
      <c r="F1039" s="97" t="n">
        <v>2100</v>
      </c>
      <c r="G1039" s="98" t="s">
        <v>1477</v>
      </c>
      <c r="H1039" s="99"/>
      <c r="I1039" s="123"/>
      <c r="J1039" s="94"/>
      <c r="K1039" s="94"/>
    </row>
    <row r="1040" s="101" customFormat="true" ht="10.5" hidden="false" customHeight="true" outlineLevel="0" collapsed="false">
      <c r="A1040" s="92" t="s">
        <v>312</v>
      </c>
      <c r="B1040" s="93" t="n">
        <v>44028</v>
      </c>
      <c r="C1040" s="94" t="s">
        <v>697</v>
      </c>
      <c r="D1040" s="95" t="s">
        <v>314</v>
      </c>
      <c r="E1040" s="96"/>
      <c r="F1040" s="97" t="n">
        <v>3000</v>
      </c>
      <c r="G1040" s="98" t="s">
        <v>1478</v>
      </c>
      <c r="H1040" s="99"/>
      <c r="I1040" s="123"/>
      <c r="J1040" s="94"/>
      <c r="K1040" s="94"/>
    </row>
    <row r="1041" s="101" customFormat="true" ht="10.5" hidden="true" customHeight="true" outlineLevel="0" collapsed="false">
      <c r="A1041" s="102" t="s">
        <v>312</v>
      </c>
      <c r="B1041" s="93" t="n">
        <v>44028</v>
      </c>
      <c r="C1041" s="94" t="s">
        <v>318</v>
      </c>
      <c r="D1041" s="95" t="s">
        <v>319</v>
      </c>
      <c r="E1041" s="103" t="n">
        <v>71.3999999999996</v>
      </c>
      <c r="F1041" s="104" t="n">
        <v>4200</v>
      </c>
      <c r="G1041" s="100" t="s">
        <v>1479</v>
      </c>
      <c r="H1041" s="99" t="n">
        <v>4200</v>
      </c>
      <c r="I1041" s="123" t="n">
        <v>71.3999999999996</v>
      </c>
      <c r="J1041" s="94"/>
      <c r="K1041" s="105"/>
    </row>
    <row r="1042" s="101" customFormat="true" ht="10.5" hidden="false" customHeight="true" outlineLevel="0" collapsed="false">
      <c r="A1042" s="92" t="s">
        <v>312</v>
      </c>
      <c r="B1042" s="93" t="n">
        <v>44028</v>
      </c>
      <c r="C1042" s="94" t="s">
        <v>1480</v>
      </c>
      <c r="D1042" s="95" t="s">
        <v>314</v>
      </c>
      <c r="E1042" s="96"/>
      <c r="F1042" s="97" t="n">
        <v>5000</v>
      </c>
      <c r="G1042" s="98" t="s">
        <v>1481</v>
      </c>
      <c r="H1042" s="99"/>
      <c r="I1042" s="123"/>
      <c r="J1042" s="94"/>
      <c r="K1042" s="94"/>
    </row>
    <row r="1043" s="101" customFormat="true" ht="10.5" hidden="false" customHeight="true" outlineLevel="0" collapsed="false">
      <c r="A1043" s="92" t="s">
        <v>312</v>
      </c>
      <c r="B1043" s="93" t="n">
        <v>44028</v>
      </c>
      <c r="C1043" s="94" t="s">
        <v>384</v>
      </c>
      <c r="D1043" s="95" t="s">
        <v>314</v>
      </c>
      <c r="E1043" s="96"/>
      <c r="F1043" s="97" t="n">
        <v>27800</v>
      </c>
      <c r="G1043" s="98" t="s">
        <v>1482</v>
      </c>
      <c r="H1043" s="99"/>
      <c r="I1043" s="123"/>
      <c r="J1043" s="94"/>
      <c r="K1043" s="94"/>
    </row>
    <row r="1044" s="101" customFormat="true" ht="10.5" hidden="true" customHeight="true" outlineLevel="0" collapsed="false">
      <c r="A1044" s="92" t="s">
        <v>312</v>
      </c>
      <c r="B1044" s="93" t="n">
        <v>44028</v>
      </c>
      <c r="C1044" s="94" t="s">
        <v>623</v>
      </c>
      <c r="D1044" s="95" t="s">
        <v>314</v>
      </c>
      <c r="E1044" s="96"/>
      <c r="F1044" s="115" t="n">
        <v>70000</v>
      </c>
      <c r="G1044" s="98" t="s">
        <v>624</v>
      </c>
      <c r="H1044" s="99"/>
      <c r="I1044" s="123"/>
      <c r="J1044" s="94"/>
      <c r="K1044" s="94"/>
    </row>
    <row r="1045" s="101" customFormat="true" ht="10.5" hidden="true" customHeight="true" outlineLevel="0" collapsed="false">
      <c r="A1045" s="102" t="s">
        <v>312</v>
      </c>
      <c r="B1045" s="93" t="n">
        <v>44029</v>
      </c>
      <c r="C1045" s="94" t="s">
        <v>321</v>
      </c>
      <c r="D1045" s="95" t="s">
        <v>322</v>
      </c>
      <c r="E1045" s="97" t="n">
        <v>25</v>
      </c>
      <c r="F1045" s="106"/>
      <c r="G1045" s="100" t="s">
        <v>1483</v>
      </c>
      <c r="H1045" s="107"/>
      <c r="I1045" s="123"/>
      <c r="J1045" s="94"/>
      <c r="K1045" s="108"/>
    </row>
    <row r="1046" s="101" customFormat="true" ht="10.5" hidden="true" customHeight="true" outlineLevel="0" collapsed="false">
      <c r="A1046" s="102" t="s">
        <v>312</v>
      </c>
      <c r="B1046" s="93" t="n">
        <v>44029</v>
      </c>
      <c r="C1046" s="94" t="s">
        <v>397</v>
      </c>
      <c r="D1046" s="95" t="s">
        <v>322</v>
      </c>
      <c r="E1046" s="118" t="n">
        <v>219032</v>
      </c>
      <c r="F1046" s="106"/>
      <c r="G1046" s="98" t="s">
        <v>1484</v>
      </c>
      <c r="H1046" s="119"/>
      <c r="I1046" s="130"/>
      <c r="J1046" s="94"/>
      <c r="K1046" s="94"/>
    </row>
    <row r="1047" s="101" customFormat="true" ht="10.5" hidden="false" customHeight="true" outlineLevel="0" collapsed="false">
      <c r="A1047" s="92" t="s">
        <v>312</v>
      </c>
      <c r="B1047" s="93" t="n">
        <v>44029</v>
      </c>
      <c r="C1047" s="94" t="s">
        <v>1386</v>
      </c>
      <c r="D1047" s="95" t="s">
        <v>314</v>
      </c>
      <c r="E1047" s="106"/>
      <c r="F1047" s="97" t="n">
        <v>2500</v>
      </c>
      <c r="G1047" s="98" t="s">
        <v>1485</v>
      </c>
      <c r="H1047" s="99"/>
      <c r="I1047" s="123"/>
      <c r="J1047" s="94"/>
      <c r="K1047" s="94"/>
    </row>
    <row r="1048" s="101" customFormat="true" ht="10.5" hidden="false" customHeight="true" outlineLevel="0" collapsed="false">
      <c r="A1048" s="92" t="s">
        <v>312</v>
      </c>
      <c r="B1048" s="93" t="n">
        <v>44029</v>
      </c>
      <c r="C1048" s="94" t="s">
        <v>1475</v>
      </c>
      <c r="D1048" s="95" t="s">
        <v>314</v>
      </c>
      <c r="E1048" s="106"/>
      <c r="F1048" s="97" t="n">
        <v>5300</v>
      </c>
      <c r="G1048" s="98" t="s">
        <v>1486</v>
      </c>
      <c r="H1048" s="99"/>
      <c r="I1048" s="123"/>
      <c r="J1048" s="94"/>
      <c r="K1048" s="94"/>
    </row>
    <row r="1049" s="101" customFormat="true" ht="10.5" hidden="false" customHeight="true" outlineLevel="0" collapsed="false">
      <c r="A1049" s="92" t="s">
        <v>312</v>
      </c>
      <c r="B1049" s="93" t="n">
        <v>44029</v>
      </c>
      <c r="C1049" s="94" t="s">
        <v>1487</v>
      </c>
      <c r="D1049" s="95" t="s">
        <v>314</v>
      </c>
      <c r="E1049" s="106"/>
      <c r="F1049" s="128" t="n">
        <v>7600</v>
      </c>
      <c r="G1049" s="98" t="s">
        <v>1488</v>
      </c>
      <c r="H1049" s="99"/>
      <c r="I1049" s="123"/>
      <c r="J1049" s="94"/>
      <c r="K1049" s="94"/>
    </row>
    <row r="1050" s="101" customFormat="true" ht="10.5" hidden="false" customHeight="true" outlineLevel="0" collapsed="false">
      <c r="A1050" s="92" t="s">
        <v>312</v>
      </c>
      <c r="B1050" s="93" t="n">
        <v>44029</v>
      </c>
      <c r="C1050" s="94" t="s">
        <v>1475</v>
      </c>
      <c r="D1050" s="95" t="s">
        <v>314</v>
      </c>
      <c r="E1050" s="106"/>
      <c r="F1050" s="97" t="n">
        <v>10000</v>
      </c>
      <c r="G1050" s="98" t="s">
        <v>1489</v>
      </c>
      <c r="H1050" s="99"/>
      <c r="I1050" s="123"/>
      <c r="J1050" s="94"/>
      <c r="K1050" s="94"/>
    </row>
    <row r="1051" s="101" customFormat="true" ht="10.5" hidden="true" customHeight="true" outlineLevel="0" collapsed="false">
      <c r="A1051" s="102" t="s">
        <v>312</v>
      </c>
      <c r="B1051" s="93" t="n">
        <v>44029</v>
      </c>
      <c r="C1051" s="94" t="s">
        <v>318</v>
      </c>
      <c r="D1051" s="95" t="s">
        <v>319</v>
      </c>
      <c r="E1051" s="103" t="n">
        <v>420.07</v>
      </c>
      <c r="F1051" s="104" t="n">
        <v>24710</v>
      </c>
      <c r="G1051" s="100" t="s">
        <v>1490</v>
      </c>
      <c r="H1051" s="99" t="n">
        <v>24710</v>
      </c>
      <c r="I1051" s="123" t="n">
        <v>420.07</v>
      </c>
      <c r="J1051" s="94"/>
      <c r="K1051" s="105"/>
    </row>
    <row r="1052" s="101" customFormat="true" ht="10.5" hidden="true" customHeight="true" outlineLevel="0" collapsed="false">
      <c r="A1052" s="102" t="s">
        <v>312</v>
      </c>
      <c r="B1052" s="93" t="n">
        <v>44032</v>
      </c>
      <c r="C1052" s="94" t="s">
        <v>321</v>
      </c>
      <c r="D1052" s="95" t="s">
        <v>322</v>
      </c>
      <c r="E1052" s="97" t="n">
        <v>50</v>
      </c>
      <c r="F1052" s="133"/>
      <c r="G1052" s="100" t="s">
        <v>1491</v>
      </c>
      <c r="H1052" s="107"/>
      <c r="I1052" s="123"/>
      <c r="J1052" s="94"/>
      <c r="K1052" s="108"/>
    </row>
    <row r="1053" s="101" customFormat="true" ht="10.5" hidden="true" customHeight="true" outlineLevel="0" collapsed="false">
      <c r="A1053" s="102" t="s">
        <v>312</v>
      </c>
      <c r="B1053" s="93" t="n">
        <v>44032</v>
      </c>
      <c r="C1053" s="94" t="s">
        <v>340</v>
      </c>
      <c r="D1053" s="95" t="s">
        <v>322</v>
      </c>
      <c r="E1053" s="97" t="n">
        <v>237</v>
      </c>
      <c r="F1053" s="96"/>
      <c r="G1053" s="100" t="s">
        <v>610</v>
      </c>
      <c r="H1053" s="107"/>
      <c r="I1053" s="123"/>
      <c r="J1053" s="94"/>
      <c r="K1053" s="147"/>
    </row>
    <row r="1054" s="101" customFormat="true" ht="10.5" hidden="true" customHeight="true" outlineLevel="0" collapsed="false">
      <c r="A1054" s="102" t="s">
        <v>312</v>
      </c>
      <c r="B1054" s="93" t="n">
        <v>44032</v>
      </c>
      <c r="C1054" s="94" t="s">
        <v>1492</v>
      </c>
      <c r="D1054" s="95" t="s">
        <v>322</v>
      </c>
      <c r="E1054" s="118" t="n">
        <v>5800</v>
      </c>
      <c r="F1054" s="96"/>
      <c r="G1054" s="98" t="s">
        <v>1493</v>
      </c>
      <c r="H1054" s="119"/>
      <c r="I1054" s="130"/>
      <c r="J1054" s="94"/>
      <c r="K1054" s="94"/>
    </row>
    <row r="1055" s="101" customFormat="true" ht="10.5" hidden="true" customHeight="true" outlineLevel="0" collapsed="false">
      <c r="A1055" s="102" t="s">
        <v>312</v>
      </c>
      <c r="B1055" s="93" t="n">
        <v>44032</v>
      </c>
      <c r="C1055" s="94" t="s">
        <v>397</v>
      </c>
      <c r="D1055" s="95" t="s">
        <v>322</v>
      </c>
      <c r="E1055" s="118" t="n">
        <v>300000</v>
      </c>
      <c r="F1055" s="96"/>
      <c r="G1055" s="98" t="s">
        <v>1494</v>
      </c>
      <c r="H1055" s="119"/>
      <c r="I1055" s="130"/>
      <c r="J1055" s="94"/>
      <c r="K1055" s="94"/>
    </row>
    <row r="1056" s="101" customFormat="true" ht="10.5" hidden="false" customHeight="true" outlineLevel="0" collapsed="false">
      <c r="A1056" s="92" t="s">
        <v>312</v>
      </c>
      <c r="B1056" s="93" t="n">
        <v>44032</v>
      </c>
      <c r="C1056" s="94" t="s">
        <v>420</v>
      </c>
      <c r="D1056" s="95" t="s">
        <v>314</v>
      </c>
      <c r="E1056" s="106"/>
      <c r="F1056" s="97" t="n">
        <v>3200</v>
      </c>
      <c r="G1056" s="98" t="s">
        <v>1495</v>
      </c>
      <c r="H1056" s="99"/>
      <c r="I1056" s="123"/>
      <c r="J1056" s="94"/>
      <c r="K1056" s="94"/>
    </row>
    <row r="1057" s="101" customFormat="true" ht="10.5" hidden="false" customHeight="true" outlineLevel="0" collapsed="false">
      <c r="A1057" s="92" t="s">
        <v>312</v>
      </c>
      <c r="B1057" s="93" t="n">
        <v>44032</v>
      </c>
      <c r="C1057" s="94" t="s">
        <v>593</v>
      </c>
      <c r="D1057" s="95" t="s">
        <v>314</v>
      </c>
      <c r="E1057" s="96"/>
      <c r="F1057" s="97" t="n">
        <v>5900</v>
      </c>
      <c r="G1057" s="98" t="s">
        <v>1496</v>
      </c>
      <c r="H1057" s="99"/>
      <c r="I1057" s="123"/>
      <c r="J1057" s="94"/>
      <c r="K1057" s="94"/>
    </row>
    <row r="1058" s="101" customFormat="true" ht="10.5" hidden="false" customHeight="true" outlineLevel="0" collapsed="false">
      <c r="A1058" s="92" t="s">
        <v>312</v>
      </c>
      <c r="B1058" s="93" t="n">
        <v>44032</v>
      </c>
      <c r="C1058" s="94" t="s">
        <v>403</v>
      </c>
      <c r="D1058" s="95" t="s">
        <v>314</v>
      </c>
      <c r="E1058" s="106"/>
      <c r="F1058" s="97" t="n">
        <v>7300</v>
      </c>
      <c r="G1058" s="98" t="s">
        <v>1497</v>
      </c>
      <c r="H1058" s="99"/>
      <c r="I1058" s="123"/>
      <c r="J1058" s="94"/>
      <c r="K1058" s="94"/>
    </row>
    <row r="1059" s="101" customFormat="true" ht="10.5" hidden="false" customHeight="true" outlineLevel="0" collapsed="false">
      <c r="A1059" s="92" t="s">
        <v>312</v>
      </c>
      <c r="B1059" s="93" t="n">
        <v>44032</v>
      </c>
      <c r="C1059" s="94" t="s">
        <v>1498</v>
      </c>
      <c r="D1059" s="95" t="s">
        <v>314</v>
      </c>
      <c r="E1059" s="106"/>
      <c r="F1059" s="97" t="n">
        <v>12100</v>
      </c>
      <c r="G1059" s="98" t="s">
        <v>1499</v>
      </c>
      <c r="H1059" s="99"/>
      <c r="I1059" s="123"/>
      <c r="J1059" s="94"/>
      <c r="K1059" s="94"/>
    </row>
    <row r="1060" s="101" customFormat="true" ht="10.5" hidden="true" customHeight="true" outlineLevel="0" collapsed="false">
      <c r="A1060" s="102" t="s">
        <v>312</v>
      </c>
      <c r="B1060" s="93" t="n">
        <v>44032</v>
      </c>
      <c r="C1060" s="94" t="s">
        <v>318</v>
      </c>
      <c r="D1060" s="95" t="s">
        <v>319</v>
      </c>
      <c r="E1060" s="103" t="n">
        <v>430.099999999999</v>
      </c>
      <c r="F1060" s="104" t="n">
        <v>25300</v>
      </c>
      <c r="G1060" s="100" t="s">
        <v>1500</v>
      </c>
      <c r="H1060" s="99" t="n">
        <v>25300</v>
      </c>
      <c r="I1060" s="123" t="n">
        <v>430.099999999999</v>
      </c>
      <c r="J1060" s="94"/>
      <c r="K1060" s="105"/>
    </row>
    <row r="1061" s="101" customFormat="true" ht="10.5" hidden="true" customHeight="true" outlineLevel="0" collapsed="false">
      <c r="A1061" s="92" t="s">
        <v>312</v>
      </c>
      <c r="B1061" s="93" t="n">
        <v>44032</v>
      </c>
      <c r="C1061" s="94" t="s">
        <v>623</v>
      </c>
      <c r="D1061" s="95" t="s">
        <v>314</v>
      </c>
      <c r="E1061" s="106"/>
      <c r="F1061" s="115" t="n">
        <v>237000</v>
      </c>
      <c r="G1061" s="98" t="s">
        <v>624</v>
      </c>
      <c r="H1061" s="99"/>
      <c r="I1061" s="123"/>
      <c r="J1061" s="94"/>
      <c r="K1061" s="94"/>
    </row>
    <row r="1062" s="101" customFormat="true" ht="10.5" hidden="true" customHeight="true" outlineLevel="0" collapsed="false">
      <c r="A1062" s="102" t="s">
        <v>312</v>
      </c>
      <c r="B1062" s="93" t="n">
        <v>44033</v>
      </c>
      <c r="C1062" s="94" t="s">
        <v>321</v>
      </c>
      <c r="D1062" s="95" t="s">
        <v>322</v>
      </c>
      <c r="E1062" s="97" t="n">
        <v>100</v>
      </c>
      <c r="F1062" s="96"/>
      <c r="G1062" s="100" t="s">
        <v>1501</v>
      </c>
      <c r="H1062" s="107"/>
      <c r="I1062" s="123"/>
      <c r="J1062" s="94"/>
      <c r="K1062" s="108"/>
    </row>
    <row r="1063" s="101" customFormat="true" ht="10.5" hidden="true" customHeight="true" outlineLevel="0" collapsed="false">
      <c r="A1063" s="92" t="s">
        <v>312</v>
      </c>
      <c r="B1063" s="93" t="n">
        <v>44033</v>
      </c>
      <c r="C1063" s="94" t="s">
        <v>425</v>
      </c>
      <c r="D1063" s="95" t="s">
        <v>322</v>
      </c>
      <c r="E1063" s="134" t="n">
        <v>280</v>
      </c>
      <c r="F1063" s="96"/>
      <c r="G1063" s="98" t="s">
        <v>1448</v>
      </c>
      <c r="H1063" s="135"/>
      <c r="I1063" s="123"/>
      <c r="J1063" s="94"/>
      <c r="K1063" s="94"/>
    </row>
    <row r="1064" s="101" customFormat="true" ht="10.5" hidden="true" customHeight="true" outlineLevel="0" collapsed="false">
      <c r="A1064" s="102" t="s">
        <v>312</v>
      </c>
      <c r="B1064" s="93" t="n">
        <v>44033</v>
      </c>
      <c r="C1064" s="94" t="s">
        <v>477</v>
      </c>
      <c r="D1064" s="95" t="s">
        <v>322</v>
      </c>
      <c r="E1064" s="126" t="n">
        <v>690</v>
      </c>
      <c r="F1064" s="133"/>
      <c r="G1064" s="98" t="s">
        <v>1502</v>
      </c>
      <c r="H1064" s="99"/>
      <c r="I1064" s="127"/>
      <c r="J1064" s="94"/>
      <c r="K1064" s="94"/>
    </row>
    <row r="1065" s="101" customFormat="true" ht="10.5" hidden="true" customHeight="true" outlineLevel="0" collapsed="false">
      <c r="A1065" s="102" t="s">
        <v>312</v>
      </c>
      <c r="B1065" s="93" t="n">
        <v>44033</v>
      </c>
      <c r="C1065" s="94" t="s">
        <v>846</v>
      </c>
      <c r="D1065" s="95" t="s">
        <v>322</v>
      </c>
      <c r="E1065" s="126" t="n">
        <v>2633.75</v>
      </c>
      <c r="F1065" s="96"/>
      <c r="G1065" s="98" t="s">
        <v>1503</v>
      </c>
      <c r="H1065" s="99"/>
      <c r="I1065" s="127"/>
      <c r="J1065" s="94"/>
      <c r="K1065" s="94"/>
    </row>
    <row r="1066" s="101" customFormat="true" ht="10.5" hidden="true" customHeight="true" outlineLevel="0" collapsed="false">
      <c r="A1066" s="102" t="s">
        <v>312</v>
      </c>
      <c r="B1066" s="93" t="n">
        <v>44033</v>
      </c>
      <c r="C1066" s="94" t="s">
        <v>846</v>
      </c>
      <c r="D1066" s="95" t="s">
        <v>322</v>
      </c>
      <c r="E1066" s="126" t="n">
        <v>3475.05</v>
      </c>
      <c r="F1066" s="125"/>
      <c r="G1066" s="98" t="s">
        <v>1504</v>
      </c>
      <c r="H1066" s="99"/>
      <c r="I1066" s="127"/>
      <c r="J1066" s="94"/>
      <c r="K1066" s="94"/>
    </row>
    <row r="1067" s="101" customFormat="true" ht="10.5" hidden="true" customHeight="true" outlineLevel="0" collapsed="false">
      <c r="A1067" s="102" t="s">
        <v>312</v>
      </c>
      <c r="B1067" s="93" t="n">
        <v>44033</v>
      </c>
      <c r="C1067" s="94" t="s">
        <v>342</v>
      </c>
      <c r="D1067" s="95" t="s">
        <v>322</v>
      </c>
      <c r="E1067" s="118" t="n">
        <v>32911.27</v>
      </c>
      <c r="F1067" s="106"/>
      <c r="G1067" s="98" t="s">
        <v>1505</v>
      </c>
      <c r="H1067" s="119"/>
      <c r="I1067" s="130"/>
      <c r="J1067" s="94"/>
      <c r="K1067" s="94"/>
    </row>
    <row r="1068" s="101" customFormat="true" ht="10.5" hidden="false" customHeight="true" outlineLevel="0" collapsed="false">
      <c r="A1068" s="92" t="s">
        <v>312</v>
      </c>
      <c r="B1068" s="93" t="n">
        <v>44033</v>
      </c>
      <c r="C1068" s="94" t="s">
        <v>555</v>
      </c>
      <c r="D1068" s="95" t="s">
        <v>314</v>
      </c>
      <c r="E1068" s="106"/>
      <c r="F1068" s="128" t="n">
        <v>5000</v>
      </c>
      <c r="G1068" s="98" t="s">
        <v>1506</v>
      </c>
      <c r="H1068" s="99"/>
      <c r="I1068" s="123"/>
      <c r="J1068" s="94"/>
      <c r="K1068" s="94"/>
    </row>
    <row r="1069" s="101" customFormat="true" ht="10.5" hidden="false" customHeight="true" outlineLevel="0" collapsed="false">
      <c r="A1069" s="92" t="s">
        <v>312</v>
      </c>
      <c r="B1069" s="93" t="n">
        <v>44033</v>
      </c>
      <c r="C1069" s="94" t="s">
        <v>365</v>
      </c>
      <c r="D1069" s="95" t="s">
        <v>314</v>
      </c>
      <c r="E1069" s="96"/>
      <c r="F1069" s="97" t="n">
        <v>5100</v>
      </c>
      <c r="G1069" s="98" t="s">
        <v>1507</v>
      </c>
      <c r="H1069" s="99"/>
      <c r="I1069" s="123"/>
      <c r="J1069" s="94"/>
      <c r="K1069" s="94"/>
    </row>
    <row r="1070" s="101" customFormat="true" ht="10.5" hidden="false" customHeight="true" outlineLevel="0" collapsed="false">
      <c r="A1070" s="92" t="s">
        <v>312</v>
      </c>
      <c r="B1070" s="93" t="n">
        <v>44033</v>
      </c>
      <c r="C1070" s="94" t="s">
        <v>376</v>
      </c>
      <c r="D1070" s="95" t="s">
        <v>314</v>
      </c>
      <c r="E1070" s="96"/>
      <c r="F1070" s="97" t="n">
        <v>5100</v>
      </c>
      <c r="G1070" s="98" t="s">
        <v>1508</v>
      </c>
      <c r="H1070" s="99"/>
      <c r="I1070" s="123"/>
      <c r="J1070" s="94"/>
      <c r="K1070" s="94"/>
    </row>
    <row r="1071" s="101" customFormat="true" ht="10.5" hidden="false" customHeight="true" outlineLevel="0" collapsed="false">
      <c r="A1071" s="92" t="s">
        <v>312</v>
      </c>
      <c r="B1071" s="93" t="n">
        <v>44033</v>
      </c>
      <c r="C1071" s="94" t="s">
        <v>365</v>
      </c>
      <c r="D1071" s="95" t="s">
        <v>314</v>
      </c>
      <c r="E1071" s="96"/>
      <c r="F1071" s="128" t="n">
        <v>5100</v>
      </c>
      <c r="G1071" s="98" t="s">
        <v>1509</v>
      </c>
      <c r="H1071" s="99"/>
      <c r="I1071" s="123"/>
      <c r="J1071" s="94"/>
      <c r="K1071" s="94"/>
    </row>
    <row r="1072" s="101" customFormat="true" ht="10.5" hidden="false" customHeight="true" outlineLevel="0" collapsed="false">
      <c r="A1072" s="92" t="s">
        <v>312</v>
      </c>
      <c r="B1072" s="93" t="n">
        <v>44033</v>
      </c>
      <c r="C1072" s="94" t="s">
        <v>365</v>
      </c>
      <c r="D1072" s="95" t="s">
        <v>314</v>
      </c>
      <c r="E1072" s="96"/>
      <c r="F1072" s="97" t="n">
        <v>5300</v>
      </c>
      <c r="G1072" s="98" t="s">
        <v>1510</v>
      </c>
      <c r="H1072" s="99"/>
      <c r="I1072" s="123"/>
      <c r="J1072" s="94"/>
      <c r="K1072" s="94"/>
    </row>
    <row r="1073" s="101" customFormat="true" ht="10.5" hidden="false" customHeight="true" outlineLevel="0" collapsed="false">
      <c r="A1073" s="92" t="s">
        <v>312</v>
      </c>
      <c r="B1073" s="93" t="n">
        <v>44033</v>
      </c>
      <c r="C1073" s="94" t="s">
        <v>376</v>
      </c>
      <c r="D1073" s="95" t="s">
        <v>314</v>
      </c>
      <c r="E1073" s="96"/>
      <c r="F1073" s="97" t="n">
        <v>5500</v>
      </c>
      <c r="G1073" s="98" t="s">
        <v>1511</v>
      </c>
      <c r="H1073" s="99"/>
      <c r="I1073" s="123"/>
      <c r="J1073" s="94"/>
      <c r="K1073" s="94"/>
    </row>
    <row r="1074" s="101" customFormat="true" ht="10.5" hidden="false" customHeight="true" outlineLevel="0" collapsed="false">
      <c r="A1074" s="92" t="s">
        <v>312</v>
      </c>
      <c r="B1074" s="93" t="n">
        <v>44033</v>
      </c>
      <c r="C1074" s="94" t="s">
        <v>376</v>
      </c>
      <c r="D1074" s="95" t="s">
        <v>314</v>
      </c>
      <c r="E1074" s="106"/>
      <c r="F1074" s="97" t="n">
        <v>5500</v>
      </c>
      <c r="G1074" s="98" t="s">
        <v>1512</v>
      </c>
      <c r="H1074" s="99"/>
      <c r="I1074" s="123"/>
      <c r="J1074" s="94"/>
      <c r="K1074" s="94"/>
    </row>
    <row r="1075" s="101" customFormat="true" ht="10.5" hidden="false" customHeight="true" outlineLevel="0" collapsed="false">
      <c r="A1075" s="92" t="s">
        <v>312</v>
      </c>
      <c r="B1075" s="93" t="n">
        <v>44033</v>
      </c>
      <c r="C1075" s="94" t="s">
        <v>376</v>
      </c>
      <c r="D1075" s="95" t="s">
        <v>314</v>
      </c>
      <c r="E1075" s="106"/>
      <c r="F1075" s="97" t="n">
        <v>5500</v>
      </c>
      <c r="G1075" s="98" t="s">
        <v>1513</v>
      </c>
      <c r="H1075" s="99"/>
      <c r="I1075" s="123"/>
      <c r="J1075" s="94"/>
      <c r="K1075" s="94"/>
    </row>
    <row r="1076" s="101" customFormat="true" ht="10.5" hidden="false" customHeight="true" outlineLevel="0" collapsed="false">
      <c r="A1076" s="92" t="s">
        <v>312</v>
      </c>
      <c r="B1076" s="93" t="n">
        <v>44033</v>
      </c>
      <c r="C1076" s="94" t="s">
        <v>365</v>
      </c>
      <c r="D1076" s="95" t="s">
        <v>314</v>
      </c>
      <c r="E1076" s="106"/>
      <c r="F1076" s="97" t="n">
        <v>5500</v>
      </c>
      <c r="G1076" s="98" t="s">
        <v>1514</v>
      </c>
      <c r="H1076" s="99"/>
      <c r="I1076" s="123"/>
      <c r="J1076" s="94"/>
      <c r="K1076" s="94"/>
    </row>
    <row r="1077" s="101" customFormat="true" ht="10.5" hidden="false" customHeight="true" outlineLevel="0" collapsed="false">
      <c r="A1077" s="92" t="s">
        <v>312</v>
      </c>
      <c r="B1077" s="93" t="n">
        <v>44033</v>
      </c>
      <c r="C1077" s="94" t="s">
        <v>376</v>
      </c>
      <c r="D1077" s="95" t="s">
        <v>314</v>
      </c>
      <c r="E1077" s="96"/>
      <c r="F1077" s="97" t="n">
        <v>5500</v>
      </c>
      <c r="G1077" s="98" t="s">
        <v>1515</v>
      </c>
      <c r="H1077" s="99"/>
      <c r="I1077" s="123"/>
      <c r="J1077" s="94"/>
      <c r="K1077" s="94"/>
    </row>
    <row r="1078" s="101" customFormat="true" ht="10.5" hidden="false" customHeight="true" outlineLevel="0" collapsed="false">
      <c r="A1078" s="92" t="s">
        <v>312</v>
      </c>
      <c r="B1078" s="93" t="n">
        <v>44033</v>
      </c>
      <c r="C1078" s="94" t="s">
        <v>376</v>
      </c>
      <c r="D1078" s="95" t="s">
        <v>314</v>
      </c>
      <c r="E1078" s="106"/>
      <c r="F1078" s="128" t="n">
        <v>5500</v>
      </c>
      <c r="G1078" s="98" t="s">
        <v>1516</v>
      </c>
      <c r="H1078" s="99"/>
      <c r="I1078" s="123"/>
      <c r="J1078" s="94"/>
      <c r="K1078" s="94"/>
    </row>
    <row r="1079" s="101" customFormat="true" ht="10.5" hidden="false" customHeight="true" outlineLevel="0" collapsed="false">
      <c r="A1079" s="92" t="s">
        <v>312</v>
      </c>
      <c r="B1079" s="93" t="n">
        <v>44033</v>
      </c>
      <c r="C1079" s="94" t="s">
        <v>365</v>
      </c>
      <c r="D1079" s="95" t="s">
        <v>314</v>
      </c>
      <c r="E1079" s="106"/>
      <c r="F1079" s="97" t="n">
        <v>5900</v>
      </c>
      <c r="G1079" s="98" t="s">
        <v>1517</v>
      </c>
      <c r="H1079" s="99"/>
      <c r="I1079" s="123"/>
      <c r="J1079" s="94"/>
      <c r="K1079" s="94"/>
    </row>
    <row r="1080" s="101" customFormat="true" ht="10.5" hidden="false" customHeight="true" outlineLevel="0" collapsed="false">
      <c r="A1080" s="92" t="s">
        <v>312</v>
      </c>
      <c r="B1080" s="93" t="n">
        <v>44033</v>
      </c>
      <c r="C1080" s="94" t="s">
        <v>376</v>
      </c>
      <c r="D1080" s="95" t="s">
        <v>314</v>
      </c>
      <c r="E1080" s="106"/>
      <c r="F1080" s="128" t="n">
        <v>5900</v>
      </c>
      <c r="G1080" s="98" t="s">
        <v>1518</v>
      </c>
      <c r="H1080" s="99"/>
      <c r="I1080" s="123"/>
      <c r="J1080" s="94"/>
      <c r="K1080" s="94"/>
    </row>
    <row r="1081" s="101" customFormat="true" ht="10.5" hidden="false" customHeight="true" outlineLevel="0" collapsed="false">
      <c r="A1081" s="92" t="s">
        <v>312</v>
      </c>
      <c r="B1081" s="93" t="n">
        <v>44033</v>
      </c>
      <c r="C1081" s="94" t="s">
        <v>376</v>
      </c>
      <c r="D1081" s="95" t="s">
        <v>314</v>
      </c>
      <c r="E1081" s="106"/>
      <c r="F1081" s="97" t="n">
        <v>9700</v>
      </c>
      <c r="G1081" s="98" t="s">
        <v>1519</v>
      </c>
      <c r="H1081" s="99"/>
      <c r="I1081" s="123"/>
      <c r="J1081" s="94"/>
      <c r="K1081" s="94"/>
    </row>
    <row r="1082" s="101" customFormat="true" ht="10.5" hidden="true" customHeight="true" outlineLevel="0" collapsed="false">
      <c r="A1082" s="102" t="s">
        <v>312</v>
      </c>
      <c r="B1082" s="93" t="n">
        <v>44033</v>
      </c>
      <c r="C1082" s="94" t="s">
        <v>318</v>
      </c>
      <c r="D1082" s="95" t="s">
        <v>319</v>
      </c>
      <c r="E1082" s="103" t="n">
        <v>1074.4</v>
      </c>
      <c r="F1082" s="104" t="n">
        <v>63200</v>
      </c>
      <c r="G1082" s="100" t="s">
        <v>1520</v>
      </c>
      <c r="H1082" s="99" t="n">
        <v>63200</v>
      </c>
      <c r="I1082" s="123" t="n">
        <v>1074.4</v>
      </c>
      <c r="J1082" s="94"/>
      <c r="K1082" s="105"/>
    </row>
    <row r="1083" s="101" customFormat="true" ht="10.5" hidden="true" customHeight="true" outlineLevel="0" collapsed="false">
      <c r="A1083" s="102" t="s">
        <v>312</v>
      </c>
      <c r="B1083" s="93" t="n">
        <v>44034</v>
      </c>
      <c r="C1083" s="94" t="s">
        <v>321</v>
      </c>
      <c r="D1083" s="95" t="s">
        <v>322</v>
      </c>
      <c r="E1083" s="97" t="n">
        <v>50</v>
      </c>
      <c r="F1083" s="133"/>
      <c r="G1083" s="100" t="s">
        <v>1521</v>
      </c>
      <c r="H1083" s="107"/>
      <c r="I1083" s="123"/>
      <c r="J1083" s="94"/>
      <c r="K1083" s="108"/>
    </row>
    <row r="1084" s="101" customFormat="true" ht="10.5" hidden="true" customHeight="true" outlineLevel="0" collapsed="false">
      <c r="A1084" s="102" t="s">
        <v>312</v>
      </c>
      <c r="B1084" s="93" t="n">
        <v>44034</v>
      </c>
      <c r="C1084" s="94" t="s">
        <v>846</v>
      </c>
      <c r="D1084" s="95" t="s">
        <v>322</v>
      </c>
      <c r="E1084" s="126" t="n">
        <v>3195.64</v>
      </c>
      <c r="F1084" s="96"/>
      <c r="G1084" s="98" t="s">
        <v>1522</v>
      </c>
      <c r="H1084" s="99"/>
      <c r="I1084" s="127"/>
      <c r="J1084" s="94"/>
      <c r="K1084" s="94"/>
    </row>
    <row r="1085" s="101" customFormat="true" ht="10.5" hidden="true" customHeight="true" outlineLevel="0" collapsed="false">
      <c r="A1085" s="102" t="s">
        <v>312</v>
      </c>
      <c r="B1085" s="93" t="n">
        <v>44034</v>
      </c>
      <c r="C1085" s="94" t="s">
        <v>395</v>
      </c>
      <c r="D1085" s="95" t="s">
        <v>322</v>
      </c>
      <c r="E1085" s="126" t="n">
        <v>40624</v>
      </c>
      <c r="F1085" s="96"/>
      <c r="G1085" s="98" t="s">
        <v>1523</v>
      </c>
      <c r="H1085" s="99"/>
      <c r="I1085" s="127"/>
      <c r="J1085" s="94"/>
      <c r="K1085" s="94"/>
    </row>
    <row r="1086" s="101" customFormat="true" ht="10.5" hidden="false" customHeight="true" outlineLevel="0" collapsed="false">
      <c r="A1086" s="92" t="s">
        <v>312</v>
      </c>
      <c r="B1086" s="93" t="n">
        <v>44034</v>
      </c>
      <c r="C1086" s="94" t="s">
        <v>1475</v>
      </c>
      <c r="D1086" s="95" t="s">
        <v>314</v>
      </c>
      <c r="E1086" s="106"/>
      <c r="F1086" s="97" t="n">
        <v>1700</v>
      </c>
      <c r="G1086" s="98" t="s">
        <v>1524</v>
      </c>
      <c r="H1086" s="99"/>
      <c r="I1086" s="123"/>
      <c r="J1086" s="94"/>
      <c r="K1086" s="94"/>
    </row>
    <row r="1087" s="101" customFormat="true" ht="10.5" hidden="true" customHeight="true" outlineLevel="0" collapsed="false">
      <c r="A1087" s="102" t="s">
        <v>312</v>
      </c>
      <c r="B1087" s="93" t="n">
        <v>44034</v>
      </c>
      <c r="C1087" s="94" t="s">
        <v>318</v>
      </c>
      <c r="D1087" s="95" t="s">
        <v>319</v>
      </c>
      <c r="E1087" s="103" t="n">
        <v>350.200000000001</v>
      </c>
      <c r="F1087" s="104" t="n">
        <v>20600</v>
      </c>
      <c r="G1087" s="100" t="s">
        <v>1525</v>
      </c>
      <c r="H1087" s="99" t="n">
        <v>20600</v>
      </c>
      <c r="I1087" s="123" t="n">
        <v>350.200000000001</v>
      </c>
      <c r="J1087" s="94"/>
      <c r="K1087" s="105"/>
    </row>
    <row r="1088" s="101" customFormat="true" ht="10.5" hidden="true" customHeight="true" outlineLevel="0" collapsed="false">
      <c r="A1088" s="102" t="s">
        <v>312</v>
      </c>
      <c r="B1088" s="93" t="n">
        <v>44035</v>
      </c>
      <c r="C1088" s="94" t="s">
        <v>321</v>
      </c>
      <c r="D1088" s="95" t="s">
        <v>322</v>
      </c>
      <c r="E1088" s="97" t="n">
        <v>50</v>
      </c>
      <c r="F1088" s="96"/>
      <c r="G1088" s="100" t="s">
        <v>1526</v>
      </c>
      <c r="H1088" s="107"/>
      <c r="I1088" s="123"/>
      <c r="J1088" s="94"/>
      <c r="K1088" s="108"/>
    </row>
    <row r="1089" s="101" customFormat="true" ht="10.5" hidden="true" customHeight="true" outlineLevel="0" collapsed="false">
      <c r="A1089" s="102" t="s">
        <v>312</v>
      </c>
      <c r="B1089" s="93" t="n">
        <v>44035</v>
      </c>
      <c r="C1089" s="94" t="s">
        <v>324</v>
      </c>
      <c r="D1089" s="95" t="s">
        <v>322</v>
      </c>
      <c r="E1089" s="109" t="n">
        <v>1304</v>
      </c>
      <c r="F1089" s="96"/>
      <c r="G1089" s="98" t="s">
        <v>1527</v>
      </c>
      <c r="H1089" s="99"/>
      <c r="I1089" s="145"/>
      <c r="J1089" s="94"/>
      <c r="K1089" s="94"/>
    </row>
    <row r="1090" s="101" customFormat="true" ht="10.5" hidden="true" customHeight="true" outlineLevel="0" collapsed="false">
      <c r="A1090" s="102" t="s">
        <v>312</v>
      </c>
      <c r="B1090" s="93" t="n">
        <v>44035</v>
      </c>
      <c r="C1090" s="94" t="s">
        <v>356</v>
      </c>
      <c r="D1090" s="95" t="s">
        <v>322</v>
      </c>
      <c r="E1090" s="126" t="n">
        <v>155231.47</v>
      </c>
      <c r="F1090" s="106"/>
      <c r="G1090" s="98" t="s">
        <v>1528</v>
      </c>
      <c r="H1090" s="99"/>
      <c r="I1090" s="127"/>
      <c r="J1090" s="94"/>
      <c r="K1090" s="94"/>
    </row>
    <row r="1091" s="101" customFormat="true" ht="10.5" hidden="false" customHeight="true" outlineLevel="0" collapsed="false">
      <c r="A1091" s="92" t="s">
        <v>312</v>
      </c>
      <c r="B1091" s="93" t="n">
        <v>44035</v>
      </c>
      <c r="C1091" s="94" t="s">
        <v>626</v>
      </c>
      <c r="D1091" s="95" t="s">
        <v>314</v>
      </c>
      <c r="E1091" s="96"/>
      <c r="F1091" s="128" t="n">
        <v>6500</v>
      </c>
      <c r="G1091" s="98" t="s">
        <v>1529</v>
      </c>
      <c r="H1091" s="99"/>
      <c r="I1091" s="123"/>
      <c r="J1091" s="94"/>
      <c r="K1091" s="94"/>
    </row>
    <row r="1092" s="101" customFormat="true" ht="10.5" hidden="false" customHeight="true" outlineLevel="0" collapsed="false">
      <c r="A1092" s="92" t="s">
        <v>312</v>
      </c>
      <c r="B1092" s="93" t="n">
        <v>44035</v>
      </c>
      <c r="C1092" s="94" t="s">
        <v>412</v>
      </c>
      <c r="D1092" s="95" t="s">
        <v>314</v>
      </c>
      <c r="E1092" s="96"/>
      <c r="F1092" s="97" t="n">
        <v>16300</v>
      </c>
      <c r="G1092" s="98" t="s">
        <v>1530</v>
      </c>
      <c r="H1092" s="99"/>
      <c r="I1092" s="123"/>
      <c r="J1092" s="94"/>
      <c r="K1092" s="94"/>
    </row>
    <row r="1093" s="101" customFormat="true" ht="10.5" hidden="true" customHeight="true" outlineLevel="0" collapsed="false">
      <c r="A1093" s="102" t="s">
        <v>312</v>
      </c>
      <c r="B1093" s="93" t="n">
        <v>44035</v>
      </c>
      <c r="C1093" s="94" t="s">
        <v>318</v>
      </c>
      <c r="D1093" s="95" t="s">
        <v>319</v>
      </c>
      <c r="E1093" s="103" t="n">
        <v>1009.8</v>
      </c>
      <c r="F1093" s="104" t="n">
        <v>59400</v>
      </c>
      <c r="G1093" s="100" t="s">
        <v>1531</v>
      </c>
      <c r="H1093" s="99" t="n">
        <v>59400</v>
      </c>
      <c r="I1093" s="123" t="n">
        <v>1009.8</v>
      </c>
      <c r="J1093" s="94"/>
      <c r="K1093" s="105"/>
    </row>
    <row r="1094" s="101" customFormat="true" ht="10.5" hidden="true" customHeight="true" outlineLevel="0" collapsed="false">
      <c r="A1094" s="102" t="s">
        <v>312</v>
      </c>
      <c r="B1094" s="93" t="n">
        <v>44036</v>
      </c>
      <c r="C1094" s="94" t="s">
        <v>321</v>
      </c>
      <c r="D1094" s="95" t="s">
        <v>322</v>
      </c>
      <c r="E1094" s="97" t="n">
        <v>150</v>
      </c>
      <c r="F1094" s="106"/>
      <c r="G1094" s="100" t="s">
        <v>1532</v>
      </c>
      <c r="H1094" s="107"/>
      <c r="I1094" s="123"/>
      <c r="J1094" s="94"/>
      <c r="K1094" s="108"/>
    </row>
    <row r="1095" s="101" customFormat="true" ht="10.5" hidden="true" customHeight="true" outlineLevel="0" collapsed="false">
      <c r="A1095" s="102" t="s">
        <v>312</v>
      </c>
      <c r="B1095" s="93" t="n">
        <v>44036</v>
      </c>
      <c r="C1095" s="94" t="s">
        <v>340</v>
      </c>
      <c r="D1095" s="95" t="s">
        <v>322</v>
      </c>
      <c r="E1095" s="97" t="n">
        <v>200</v>
      </c>
      <c r="F1095" s="106"/>
      <c r="G1095" s="98" t="s">
        <v>341</v>
      </c>
      <c r="H1095" s="107"/>
      <c r="I1095" s="123"/>
      <c r="J1095" s="94"/>
      <c r="K1095" s="117"/>
    </row>
    <row r="1096" s="101" customFormat="true" ht="10.5" hidden="true" customHeight="true" outlineLevel="0" collapsed="false">
      <c r="A1096" s="102" t="s">
        <v>312</v>
      </c>
      <c r="B1096" s="93" t="n">
        <v>44036</v>
      </c>
      <c r="C1096" s="94" t="s">
        <v>989</v>
      </c>
      <c r="D1096" s="95" t="s">
        <v>322</v>
      </c>
      <c r="E1096" s="157" t="n">
        <v>1923.6</v>
      </c>
      <c r="F1096" s="106"/>
      <c r="G1096" s="98" t="s">
        <v>1533</v>
      </c>
      <c r="H1096" s="99"/>
      <c r="I1096" s="158"/>
      <c r="J1096" s="94"/>
      <c r="K1096" s="94"/>
    </row>
    <row r="1097" s="101" customFormat="true" ht="10.5" hidden="true" customHeight="true" outlineLevel="0" collapsed="false">
      <c r="A1097" s="102" t="s">
        <v>312</v>
      </c>
      <c r="B1097" s="93" t="n">
        <v>44036</v>
      </c>
      <c r="C1097" s="94" t="s">
        <v>438</v>
      </c>
      <c r="D1097" s="95" t="s">
        <v>322</v>
      </c>
      <c r="E1097" s="137" t="n">
        <v>2000</v>
      </c>
      <c r="F1097" s="106"/>
      <c r="G1097" s="98" t="s">
        <v>1534</v>
      </c>
      <c r="H1097" s="99"/>
      <c r="I1097" s="138"/>
      <c r="J1097" s="94"/>
      <c r="K1097" s="94"/>
    </row>
    <row r="1098" s="101" customFormat="true" ht="10.5" hidden="true" customHeight="true" outlineLevel="0" collapsed="false">
      <c r="A1098" s="92" t="s">
        <v>312</v>
      </c>
      <c r="B1098" s="93" t="n">
        <v>44036</v>
      </c>
      <c r="C1098" s="94" t="s">
        <v>858</v>
      </c>
      <c r="D1098" s="95" t="s">
        <v>322</v>
      </c>
      <c r="E1098" s="155" t="n">
        <v>2700</v>
      </c>
      <c r="F1098" s="106"/>
      <c r="G1098" s="98" t="s">
        <v>1535</v>
      </c>
      <c r="H1098" s="99"/>
      <c r="I1098" s="156"/>
      <c r="J1098" s="94"/>
      <c r="K1098" s="94"/>
    </row>
    <row r="1099" s="101" customFormat="true" ht="10.5" hidden="true" customHeight="true" outlineLevel="0" collapsed="false">
      <c r="A1099" s="102" t="s">
        <v>312</v>
      </c>
      <c r="B1099" s="93" t="n">
        <v>44036</v>
      </c>
      <c r="C1099" s="94" t="s">
        <v>834</v>
      </c>
      <c r="D1099" s="95" t="s">
        <v>322</v>
      </c>
      <c r="E1099" s="141" t="n">
        <v>10000</v>
      </c>
      <c r="F1099" s="106"/>
      <c r="G1099" s="98" t="s">
        <v>1536</v>
      </c>
      <c r="H1099" s="99"/>
      <c r="I1099" s="130"/>
      <c r="J1099" s="94"/>
      <c r="K1099" s="94"/>
    </row>
    <row r="1100" s="101" customFormat="true" ht="10.5" hidden="true" customHeight="true" outlineLevel="0" collapsed="false">
      <c r="A1100" s="102" t="s">
        <v>312</v>
      </c>
      <c r="B1100" s="93" t="n">
        <v>44036</v>
      </c>
      <c r="C1100" s="94" t="s">
        <v>412</v>
      </c>
      <c r="D1100" s="95" t="s">
        <v>322</v>
      </c>
      <c r="E1100" s="118" t="n">
        <v>39508</v>
      </c>
      <c r="F1100" s="106"/>
      <c r="G1100" s="98" t="s">
        <v>1537</v>
      </c>
      <c r="H1100" s="119"/>
      <c r="I1100" s="130"/>
      <c r="J1100" s="94"/>
      <c r="K1100" s="94"/>
    </row>
    <row r="1101" s="101" customFormat="true" ht="10.5" hidden="true" customHeight="true" outlineLevel="0" collapsed="false">
      <c r="A1101" s="92" t="s">
        <v>312</v>
      </c>
      <c r="B1101" s="93" t="n">
        <v>44036</v>
      </c>
      <c r="C1101" s="94" t="s">
        <v>344</v>
      </c>
      <c r="D1101" s="95" t="s">
        <v>322</v>
      </c>
      <c r="E1101" s="115" t="n">
        <v>40000</v>
      </c>
      <c r="F1101" s="96"/>
      <c r="G1101" s="98" t="s">
        <v>345</v>
      </c>
      <c r="H1101" s="121"/>
      <c r="I1101" s="123"/>
      <c r="J1101" s="94"/>
      <c r="K1101" s="94"/>
    </row>
    <row r="1102" s="101" customFormat="true" ht="10.5" hidden="true" customHeight="true" outlineLevel="0" collapsed="false">
      <c r="A1102" s="102" t="s">
        <v>312</v>
      </c>
      <c r="B1102" s="93" t="n">
        <v>44036</v>
      </c>
      <c r="C1102" s="94" t="s">
        <v>318</v>
      </c>
      <c r="D1102" s="95" t="s">
        <v>319</v>
      </c>
      <c r="E1102" s="103" t="n">
        <v>1128.8</v>
      </c>
      <c r="F1102" s="104" t="n">
        <v>66400</v>
      </c>
      <c r="G1102" s="100" t="s">
        <v>1538</v>
      </c>
      <c r="H1102" s="99" t="n">
        <v>66400</v>
      </c>
      <c r="I1102" s="123" t="n">
        <v>1128.8</v>
      </c>
      <c r="J1102" s="94"/>
      <c r="K1102" s="105"/>
    </row>
    <row r="1103" s="101" customFormat="true" ht="10.5" hidden="true" customHeight="true" outlineLevel="0" collapsed="false">
      <c r="A1103" s="102" t="s">
        <v>312</v>
      </c>
      <c r="B1103" s="93" t="n">
        <v>44039</v>
      </c>
      <c r="C1103" s="94" t="s">
        <v>321</v>
      </c>
      <c r="D1103" s="95" t="s">
        <v>322</v>
      </c>
      <c r="E1103" s="97" t="n">
        <v>175</v>
      </c>
      <c r="F1103" s="96"/>
      <c r="G1103" s="100" t="s">
        <v>1539</v>
      </c>
      <c r="H1103" s="107"/>
      <c r="I1103" s="123"/>
      <c r="J1103" s="94"/>
      <c r="K1103" s="108"/>
    </row>
    <row r="1104" s="101" customFormat="true" ht="10.5" hidden="true" customHeight="true" outlineLevel="0" collapsed="false">
      <c r="A1104" s="102" t="s">
        <v>312</v>
      </c>
      <c r="B1104" s="93" t="n">
        <v>44039</v>
      </c>
      <c r="C1104" s="94" t="s">
        <v>1540</v>
      </c>
      <c r="D1104" s="95" t="s">
        <v>322</v>
      </c>
      <c r="E1104" s="151" t="n">
        <v>3530</v>
      </c>
      <c r="F1104" s="106"/>
      <c r="G1104" s="98" t="s">
        <v>1541</v>
      </c>
      <c r="H1104" s="99"/>
      <c r="I1104" s="152"/>
      <c r="J1104" s="94"/>
      <c r="K1104" s="94"/>
    </row>
    <row r="1105" s="101" customFormat="true" ht="10.5" hidden="true" customHeight="true" outlineLevel="0" collapsed="false">
      <c r="A1105" s="102" t="s">
        <v>312</v>
      </c>
      <c r="B1105" s="93" t="n">
        <v>44039</v>
      </c>
      <c r="C1105" s="94" t="s">
        <v>828</v>
      </c>
      <c r="D1105" s="95" t="s">
        <v>322</v>
      </c>
      <c r="E1105" s="131" t="n">
        <v>6000</v>
      </c>
      <c r="F1105" s="106"/>
      <c r="G1105" s="98" t="s">
        <v>1542</v>
      </c>
      <c r="H1105" s="99"/>
      <c r="I1105" s="132"/>
      <c r="J1105" s="94"/>
      <c r="K1105" s="94"/>
    </row>
    <row r="1106" s="101" customFormat="true" ht="10.5" hidden="true" customHeight="true" outlineLevel="0" collapsed="false">
      <c r="A1106" s="102" t="s">
        <v>312</v>
      </c>
      <c r="B1106" s="93" t="n">
        <v>44039</v>
      </c>
      <c r="C1106" s="94" t="s">
        <v>949</v>
      </c>
      <c r="D1106" s="95" t="s">
        <v>322</v>
      </c>
      <c r="E1106" s="131" t="n">
        <v>7500</v>
      </c>
      <c r="F1106" s="106"/>
      <c r="G1106" s="98" t="s">
        <v>1543</v>
      </c>
      <c r="H1106" s="99"/>
      <c r="I1106" s="132"/>
      <c r="J1106" s="94"/>
      <c r="K1106" s="94"/>
    </row>
    <row r="1107" s="101" customFormat="true" ht="10.5" hidden="true" customHeight="true" outlineLevel="0" collapsed="false">
      <c r="A1107" s="102" t="s">
        <v>312</v>
      </c>
      <c r="B1107" s="93" t="n">
        <v>44039</v>
      </c>
      <c r="C1107" s="94" t="s">
        <v>342</v>
      </c>
      <c r="D1107" s="95" t="s">
        <v>322</v>
      </c>
      <c r="E1107" s="118" t="n">
        <v>11693.1</v>
      </c>
      <c r="F1107" s="96"/>
      <c r="G1107" s="98" t="s">
        <v>1544</v>
      </c>
      <c r="H1107" s="119"/>
      <c r="I1107" s="130"/>
      <c r="J1107" s="94"/>
      <c r="K1107" s="94"/>
    </row>
    <row r="1108" s="101" customFormat="true" ht="10.5" hidden="true" customHeight="true" outlineLevel="0" collapsed="false">
      <c r="A1108" s="102" t="s">
        <v>312</v>
      </c>
      <c r="B1108" s="93" t="n">
        <v>44039</v>
      </c>
      <c r="C1108" s="94" t="s">
        <v>632</v>
      </c>
      <c r="D1108" s="95" t="s">
        <v>322</v>
      </c>
      <c r="E1108" s="149" t="n">
        <v>12040</v>
      </c>
      <c r="F1108" s="96"/>
      <c r="G1108" s="98" t="s">
        <v>1545</v>
      </c>
      <c r="H1108" s="99"/>
      <c r="I1108" s="150"/>
      <c r="J1108" s="94"/>
      <c r="K1108" s="94"/>
    </row>
    <row r="1109" s="101" customFormat="true" ht="10.5" hidden="true" customHeight="true" outlineLevel="0" collapsed="false">
      <c r="A1109" s="102" t="s">
        <v>312</v>
      </c>
      <c r="B1109" s="93" t="n">
        <v>44039</v>
      </c>
      <c r="C1109" s="94" t="s">
        <v>706</v>
      </c>
      <c r="D1109" s="95" t="s">
        <v>322</v>
      </c>
      <c r="E1109" s="131" t="n">
        <v>20300</v>
      </c>
      <c r="F1109" s="96"/>
      <c r="G1109" s="98" t="s">
        <v>1546</v>
      </c>
      <c r="H1109" s="99"/>
      <c r="I1109" s="132"/>
      <c r="J1109" s="94"/>
      <c r="K1109" s="94"/>
    </row>
    <row r="1110" s="101" customFormat="true" ht="10.5" hidden="true" customHeight="true" outlineLevel="0" collapsed="false">
      <c r="A1110" s="102" t="s">
        <v>312</v>
      </c>
      <c r="B1110" s="93" t="n">
        <v>44039</v>
      </c>
      <c r="C1110" s="94" t="s">
        <v>881</v>
      </c>
      <c r="D1110" s="95" t="s">
        <v>322</v>
      </c>
      <c r="E1110" s="113" t="n">
        <v>26490.92</v>
      </c>
      <c r="F1110" s="96"/>
      <c r="G1110" s="98" t="s">
        <v>1547</v>
      </c>
      <c r="H1110" s="99"/>
      <c r="I1110" s="129"/>
      <c r="J1110" s="94"/>
      <c r="K1110" s="94"/>
    </row>
    <row r="1111" s="101" customFormat="true" ht="10.5" hidden="false" customHeight="true" outlineLevel="0" collapsed="false">
      <c r="A1111" s="92" t="s">
        <v>312</v>
      </c>
      <c r="B1111" s="93" t="n">
        <v>44039</v>
      </c>
      <c r="C1111" s="94" t="s">
        <v>1548</v>
      </c>
      <c r="D1111" s="95" t="s">
        <v>314</v>
      </c>
      <c r="E1111" s="106"/>
      <c r="F1111" s="97" t="n">
        <v>1700</v>
      </c>
      <c r="G1111" s="98" t="s">
        <v>1549</v>
      </c>
      <c r="H1111" s="99"/>
      <c r="I1111" s="123"/>
      <c r="J1111" s="94"/>
      <c r="K1111" s="94"/>
    </row>
    <row r="1112" s="101" customFormat="true" ht="10.5" hidden="false" customHeight="true" outlineLevel="0" collapsed="false">
      <c r="A1112" s="92" t="s">
        <v>312</v>
      </c>
      <c r="B1112" s="93" t="n">
        <v>44039</v>
      </c>
      <c r="C1112" s="94" t="s">
        <v>401</v>
      </c>
      <c r="D1112" s="95" t="s">
        <v>314</v>
      </c>
      <c r="E1112" s="106"/>
      <c r="F1112" s="97" t="n">
        <v>5250</v>
      </c>
      <c r="G1112" s="98" t="s">
        <v>1550</v>
      </c>
      <c r="H1112" s="99"/>
      <c r="I1112" s="123"/>
      <c r="J1112" s="94"/>
      <c r="K1112" s="94"/>
    </row>
    <row r="1113" s="101" customFormat="true" ht="10.5" hidden="false" customHeight="true" outlineLevel="0" collapsed="false">
      <c r="A1113" s="92" t="s">
        <v>312</v>
      </c>
      <c r="B1113" s="93" t="n">
        <v>44039</v>
      </c>
      <c r="C1113" s="94" t="s">
        <v>365</v>
      </c>
      <c r="D1113" s="95" t="s">
        <v>314</v>
      </c>
      <c r="E1113" s="106"/>
      <c r="F1113" s="97" t="n">
        <v>5500</v>
      </c>
      <c r="G1113" s="98" t="s">
        <v>1551</v>
      </c>
      <c r="H1113" s="99"/>
      <c r="I1113" s="123"/>
      <c r="J1113" s="94"/>
      <c r="K1113" s="94"/>
    </row>
    <row r="1114" s="101" customFormat="true" ht="10.5" hidden="false" customHeight="true" outlineLevel="0" collapsed="false">
      <c r="A1114" s="92" t="s">
        <v>312</v>
      </c>
      <c r="B1114" s="93" t="n">
        <v>44039</v>
      </c>
      <c r="C1114" s="94" t="s">
        <v>365</v>
      </c>
      <c r="D1114" s="95" t="s">
        <v>314</v>
      </c>
      <c r="E1114" s="106"/>
      <c r="F1114" s="97" t="n">
        <v>5800</v>
      </c>
      <c r="G1114" s="98" t="s">
        <v>1552</v>
      </c>
      <c r="H1114" s="99"/>
      <c r="I1114" s="123"/>
      <c r="J1114" s="94"/>
      <c r="K1114" s="94"/>
    </row>
    <row r="1115" s="101" customFormat="true" ht="10.5" hidden="false" customHeight="true" outlineLevel="0" collapsed="false">
      <c r="A1115" s="92" t="s">
        <v>312</v>
      </c>
      <c r="B1115" s="93" t="n">
        <v>44039</v>
      </c>
      <c r="C1115" s="94" t="s">
        <v>1553</v>
      </c>
      <c r="D1115" s="95" t="s">
        <v>314</v>
      </c>
      <c r="E1115" s="106"/>
      <c r="F1115" s="97" t="n">
        <v>11200</v>
      </c>
      <c r="G1115" s="98" t="s">
        <v>1554</v>
      </c>
      <c r="H1115" s="99"/>
      <c r="I1115" s="123"/>
      <c r="J1115" s="94"/>
      <c r="K1115" s="94"/>
    </row>
    <row r="1116" s="101" customFormat="true" ht="10.5" hidden="false" customHeight="true" outlineLevel="0" collapsed="false">
      <c r="A1116" s="92" t="s">
        <v>312</v>
      </c>
      <c r="B1116" s="93" t="n">
        <v>44039</v>
      </c>
      <c r="C1116" s="94" t="s">
        <v>1555</v>
      </c>
      <c r="D1116" s="95" t="s">
        <v>314</v>
      </c>
      <c r="E1116" s="96"/>
      <c r="F1116" s="128" t="n">
        <v>19600</v>
      </c>
      <c r="G1116" s="98" t="s">
        <v>1556</v>
      </c>
      <c r="H1116" s="99"/>
      <c r="I1116" s="123"/>
      <c r="J1116" s="94"/>
      <c r="K1116" s="94"/>
    </row>
    <row r="1117" s="101" customFormat="true" ht="10.5" hidden="false" customHeight="true" outlineLevel="0" collapsed="false">
      <c r="A1117" s="92" t="s">
        <v>312</v>
      </c>
      <c r="B1117" s="93" t="n">
        <v>44039</v>
      </c>
      <c r="C1117" s="94" t="s">
        <v>926</v>
      </c>
      <c r="D1117" s="95" t="s">
        <v>314</v>
      </c>
      <c r="E1117" s="96"/>
      <c r="F1117" s="97" t="n">
        <v>21000</v>
      </c>
      <c r="G1117" s="98" t="s">
        <v>1557</v>
      </c>
      <c r="H1117" s="99"/>
      <c r="I1117" s="123"/>
      <c r="J1117" s="94"/>
      <c r="K1117" s="94"/>
    </row>
    <row r="1118" s="101" customFormat="true" ht="10.5" hidden="true" customHeight="true" outlineLevel="0" collapsed="false">
      <c r="A1118" s="102" t="s">
        <v>312</v>
      </c>
      <c r="B1118" s="93" t="n">
        <v>44039</v>
      </c>
      <c r="C1118" s="94" t="s">
        <v>318</v>
      </c>
      <c r="D1118" s="95" t="s">
        <v>319</v>
      </c>
      <c r="E1118" s="103" t="n">
        <v>2468.23000000001</v>
      </c>
      <c r="F1118" s="104" t="n">
        <v>145190</v>
      </c>
      <c r="G1118" s="100" t="s">
        <v>1558</v>
      </c>
      <c r="H1118" s="99" t="n">
        <v>145190</v>
      </c>
      <c r="I1118" s="123" t="n">
        <v>2468.23000000001</v>
      </c>
      <c r="J1118" s="94"/>
      <c r="K1118" s="105"/>
    </row>
    <row r="1119" s="101" customFormat="true" ht="10.5" hidden="true" customHeight="true" outlineLevel="0" collapsed="false">
      <c r="A1119" s="102" t="s">
        <v>312</v>
      </c>
      <c r="B1119" s="93" t="n">
        <v>44040</v>
      </c>
      <c r="C1119" s="94" t="s">
        <v>321</v>
      </c>
      <c r="D1119" s="95" t="s">
        <v>322</v>
      </c>
      <c r="E1119" s="97" t="n">
        <v>25</v>
      </c>
      <c r="F1119" s="106"/>
      <c r="G1119" s="100" t="s">
        <v>1559</v>
      </c>
      <c r="H1119" s="107"/>
      <c r="I1119" s="123"/>
      <c r="J1119" s="94"/>
      <c r="K1119" s="108"/>
    </row>
    <row r="1120" s="101" customFormat="true" ht="10.5" hidden="true" customHeight="true" outlineLevel="0" collapsed="false">
      <c r="A1120" s="102" t="s">
        <v>312</v>
      </c>
      <c r="B1120" s="93" t="n">
        <v>44040</v>
      </c>
      <c r="C1120" s="94" t="s">
        <v>796</v>
      </c>
      <c r="D1120" s="95" t="s">
        <v>322</v>
      </c>
      <c r="E1120" s="126" t="n">
        <v>15443.92</v>
      </c>
      <c r="F1120" s="106"/>
      <c r="G1120" s="98" t="s">
        <v>1560</v>
      </c>
      <c r="H1120" s="99"/>
      <c r="I1120" s="127"/>
      <c r="J1120" s="94"/>
      <c r="K1120" s="94"/>
    </row>
    <row r="1121" s="101" customFormat="true" ht="10.5" hidden="false" customHeight="true" outlineLevel="0" collapsed="false">
      <c r="A1121" s="92" t="s">
        <v>312</v>
      </c>
      <c r="B1121" s="93" t="n">
        <v>44040</v>
      </c>
      <c r="C1121" s="94" t="s">
        <v>405</v>
      </c>
      <c r="D1121" s="95" t="s">
        <v>314</v>
      </c>
      <c r="E1121" s="106"/>
      <c r="F1121" s="97" t="n">
        <v>5500</v>
      </c>
      <c r="G1121" s="98" t="s">
        <v>1561</v>
      </c>
      <c r="H1121" s="99"/>
      <c r="I1121" s="123"/>
      <c r="J1121" s="94"/>
      <c r="K1121" s="94"/>
    </row>
    <row r="1122" s="101" customFormat="true" ht="10.5" hidden="false" customHeight="true" outlineLevel="0" collapsed="false">
      <c r="A1122" s="92" t="s">
        <v>312</v>
      </c>
      <c r="B1122" s="93" t="n">
        <v>44040</v>
      </c>
      <c r="C1122" s="94" t="s">
        <v>316</v>
      </c>
      <c r="D1122" s="95" t="s">
        <v>314</v>
      </c>
      <c r="E1122" s="106"/>
      <c r="F1122" s="97" t="n">
        <v>6600</v>
      </c>
      <c r="G1122" s="98" t="s">
        <v>1562</v>
      </c>
      <c r="H1122" s="99"/>
      <c r="I1122" s="123"/>
      <c r="J1122" s="94"/>
      <c r="K1122" s="94"/>
    </row>
    <row r="1123" s="101" customFormat="true" ht="10.5" hidden="false" customHeight="true" outlineLevel="0" collapsed="false">
      <c r="A1123" s="92" t="s">
        <v>312</v>
      </c>
      <c r="B1123" s="93" t="n">
        <v>44040</v>
      </c>
      <c r="C1123" s="94" t="s">
        <v>1563</v>
      </c>
      <c r="D1123" s="95" t="s">
        <v>314</v>
      </c>
      <c r="E1123" s="106"/>
      <c r="F1123" s="97" t="n">
        <v>8700</v>
      </c>
      <c r="G1123" s="98" t="s">
        <v>1564</v>
      </c>
      <c r="H1123" s="99"/>
      <c r="I1123" s="123"/>
      <c r="J1123" s="94"/>
      <c r="K1123" s="94"/>
    </row>
    <row r="1124" s="101" customFormat="true" ht="10.5" hidden="false" customHeight="true" outlineLevel="0" collapsed="false">
      <c r="A1124" s="92" t="s">
        <v>312</v>
      </c>
      <c r="B1124" s="93" t="n">
        <v>44040</v>
      </c>
      <c r="C1124" s="94" t="s">
        <v>1565</v>
      </c>
      <c r="D1124" s="95" t="s">
        <v>314</v>
      </c>
      <c r="E1124" s="106"/>
      <c r="F1124" s="97" t="n">
        <v>23500</v>
      </c>
      <c r="G1124" s="98" t="s">
        <v>1566</v>
      </c>
      <c r="H1124" s="99"/>
      <c r="I1124" s="123"/>
      <c r="J1124" s="94"/>
      <c r="K1124" s="94"/>
    </row>
    <row r="1125" s="101" customFormat="true" ht="10.5" hidden="true" customHeight="true" outlineLevel="0" collapsed="false">
      <c r="A1125" s="102" t="s">
        <v>312</v>
      </c>
      <c r="B1125" s="93" t="n">
        <v>44040</v>
      </c>
      <c r="C1125" s="94" t="s">
        <v>318</v>
      </c>
      <c r="D1125" s="95" t="s">
        <v>319</v>
      </c>
      <c r="E1125" s="103" t="n">
        <v>503.200000000001</v>
      </c>
      <c r="F1125" s="104" t="n">
        <v>29600</v>
      </c>
      <c r="G1125" s="100" t="s">
        <v>1567</v>
      </c>
      <c r="H1125" s="99" t="n">
        <v>29600</v>
      </c>
      <c r="I1125" s="123" t="n">
        <v>503.200000000001</v>
      </c>
      <c r="J1125" s="94"/>
      <c r="K1125" s="105"/>
    </row>
    <row r="1126" s="101" customFormat="true" ht="10.5" hidden="true" customHeight="true" outlineLevel="0" collapsed="false">
      <c r="A1126" s="102" t="s">
        <v>312</v>
      </c>
      <c r="B1126" s="93" t="n">
        <v>44041</v>
      </c>
      <c r="C1126" s="94" t="s">
        <v>321</v>
      </c>
      <c r="D1126" s="95" t="s">
        <v>322</v>
      </c>
      <c r="E1126" s="97" t="n">
        <v>50</v>
      </c>
      <c r="F1126" s="106"/>
      <c r="G1126" s="100" t="s">
        <v>1568</v>
      </c>
      <c r="H1126" s="107"/>
      <c r="I1126" s="123"/>
      <c r="J1126" s="94"/>
      <c r="K1126" s="108"/>
    </row>
    <row r="1127" s="101" customFormat="true" ht="10.5" hidden="true" customHeight="true" outlineLevel="0" collapsed="false">
      <c r="A1127" s="102" t="s">
        <v>312</v>
      </c>
      <c r="B1127" s="93" t="n">
        <v>44041</v>
      </c>
      <c r="C1127" s="94" t="s">
        <v>340</v>
      </c>
      <c r="D1127" s="95" t="s">
        <v>322</v>
      </c>
      <c r="E1127" s="97" t="n">
        <v>1200</v>
      </c>
      <c r="F1127" s="106"/>
      <c r="G1127" s="100" t="s">
        <v>1569</v>
      </c>
      <c r="H1127" s="107"/>
      <c r="I1127" s="123"/>
      <c r="J1127" s="94"/>
      <c r="K1127" s="136"/>
    </row>
    <row r="1128" s="101" customFormat="true" ht="10.5" hidden="true" customHeight="true" outlineLevel="0" collapsed="false">
      <c r="A1128" s="102" t="s">
        <v>312</v>
      </c>
      <c r="B1128" s="93" t="n">
        <v>44041</v>
      </c>
      <c r="C1128" s="94" t="s">
        <v>1570</v>
      </c>
      <c r="D1128" s="95" t="s">
        <v>322</v>
      </c>
      <c r="E1128" s="131" t="n">
        <v>4000</v>
      </c>
      <c r="F1128" s="125"/>
      <c r="G1128" s="98" t="s">
        <v>1571</v>
      </c>
      <c r="H1128" s="99"/>
      <c r="I1128" s="132"/>
      <c r="J1128" s="94"/>
      <c r="K1128" s="94"/>
    </row>
    <row r="1129" s="101" customFormat="true" ht="10.5" hidden="true" customHeight="true" outlineLevel="0" collapsed="false">
      <c r="A1129" s="102" t="s">
        <v>312</v>
      </c>
      <c r="B1129" s="93" t="n">
        <v>44041</v>
      </c>
      <c r="C1129" s="94" t="s">
        <v>489</v>
      </c>
      <c r="D1129" s="95" t="s">
        <v>322</v>
      </c>
      <c r="E1129" s="131" t="n">
        <v>5000</v>
      </c>
      <c r="F1129" s="106"/>
      <c r="G1129" s="98" t="s">
        <v>1572</v>
      </c>
      <c r="H1129" s="99"/>
      <c r="I1129" s="132"/>
      <c r="J1129" s="94"/>
      <c r="K1129" s="94"/>
    </row>
    <row r="1130" s="101" customFormat="true" ht="10.5" hidden="true" customHeight="true" outlineLevel="0" collapsed="false">
      <c r="A1130" s="102" t="s">
        <v>312</v>
      </c>
      <c r="B1130" s="93" t="n">
        <v>44041</v>
      </c>
      <c r="C1130" s="94" t="s">
        <v>1354</v>
      </c>
      <c r="D1130" s="95" t="s">
        <v>322</v>
      </c>
      <c r="E1130" s="137" t="n">
        <v>7487.9</v>
      </c>
      <c r="F1130" s="96"/>
      <c r="G1130" s="98" t="s">
        <v>1573</v>
      </c>
      <c r="H1130" s="99"/>
      <c r="I1130" s="138"/>
      <c r="J1130" s="94"/>
      <c r="K1130" s="94"/>
    </row>
    <row r="1131" s="101" customFormat="true" ht="10.5" hidden="true" customHeight="true" outlineLevel="0" collapsed="false">
      <c r="A1131" s="102" t="s">
        <v>312</v>
      </c>
      <c r="B1131" s="93" t="n">
        <v>44041</v>
      </c>
      <c r="C1131" s="94" t="s">
        <v>462</v>
      </c>
      <c r="D1131" s="95" t="s">
        <v>322</v>
      </c>
      <c r="E1131" s="141" t="n">
        <v>16750</v>
      </c>
      <c r="F1131" s="96"/>
      <c r="G1131" s="98" t="s">
        <v>1574</v>
      </c>
      <c r="H1131" s="99"/>
      <c r="I1131" s="130"/>
      <c r="J1131" s="94"/>
      <c r="K1131" s="94"/>
    </row>
    <row r="1132" s="101" customFormat="true" ht="10.5" hidden="true" customHeight="true" outlineLevel="0" collapsed="false">
      <c r="A1132" s="102" t="s">
        <v>312</v>
      </c>
      <c r="B1132" s="93" t="n">
        <v>44041</v>
      </c>
      <c r="C1132" s="94" t="s">
        <v>399</v>
      </c>
      <c r="D1132" s="95" t="s">
        <v>322</v>
      </c>
      <c r="E1132" s="118" t="n">
        <v>50000</v>
      </c>
      <c r="F1132" s="96"/>
      <c r="G1132" s="98" t="s">
        <v>1442</v>
      </c>
      <c r="H1132" s="119"/>
      <c r="I1132" s="130"/>
      <c r="J1132" s="94"/>
      <c r="K1132" s="94"/>
    </row>
    <row r="1133" s="101" customFormat="true" ht="10.5" hidden="true" customHeight="true" outlineLevel="0" collapsed="false">
      <c r="A1133" s="102" t="s">
        <v>312</v>
      </c>
      <c r="B1133" s="93" t="n">
        <v>44041</v>
      </c>
      <c r="C1133" s="94" t="s">
        <v>1467</v>
      </c>
      <c r="D1133" s="95" t="s">
        <v>322</v>
      </c>
      <c r="E1133" s="118" t="n">
        <v>50000</v>
      </c>
      <c r="F1133" s="96"/>
      <c r="G1133" s="98" t="s">
        <v>1575</v>
      </c>
      <c r="H1133" s="119"/>
      <c r="I1133" s="130"/>
      <c r="J1133" s="94"/>
      <c r="K1133" s="94"/>
    </row>
    <row r="1134" s="101" customFormat="true" ht="10.5" hidden="true" customHeight="true" outlineLevel="0" collapsed="false">
      <c r="A1134" s="102" t="s">
        <v>312</v>
      </c>
      <c r="B1134" s="93" t="n">
        <v>44041</v>
      </c>
      <c r="C1134" s="94" t="s">
        <v>397</v>
      </c>
      <c r="D1134" s="95" t="s">
        <v>322</v>
      </c>
      <c r="E1134" s="118" t="n">
        <v>50000</v>
      </c>
      <c r="F1134" s="96"/>
      <c r="G1134" s="98" t="s">
        <v>1576</v>
      </c>
      <c r="H1134" s="119"/>
      <c r="I1134" s="130"/>
      <c r="J1134" s="94"/>
      <c r="K1134" s="94"/>
    </row>
    <row r="1135" s="101" customFormat="true" ht="10.5" hidden="true" customHeight="true" outlineLevel="0" collapsed="false">
      <c r="A1135" s="102" t="s">
        <v>312</v>
      </c>
      <c r="B1135" s="93" t="n">
        <v>44041</v>
      </c>
      <c r="C1135" s="94" t="s">
        <v>318</v>
      </c>
      <c r="D1135" s="95" t="s">
        <v>319</v>
      </c>
      <c r="E1135" s="103" t="n">
        <v>521.900000000001</v>
      </c>
      <c r="F1135" s="104" t="n">
        <v>30700</v>
      </c>
      <c r="G1135" s="100" t="s">
        <v>1577</v>
      </c>
      <c r="H1135" s="99" t="n">
        <v>30700</v>
      </c>
      <c r="I1135" s="123" t="n">
        <v>521.900000000001</v>
      </c>
      <c r="J1135" s="94"/>
      <c r="K1135" s="105"/>
    </row>
    <row r="1136" s="101" customFormat="true" ht="10.5" hidden="true" customHeight="true" outlineLevel="0" collapsed="false">
      <c r="A1136" s="102" t="s">
        <v>312</v>
      </c>
      <c r="B1136" s="93" t="n">
        <v>44042</v>
      </c>
      <c r="C1136" s="94" t="s">
        <v>321</v>
      </c>
      <c r="D1136" s="95" t="s">
        <v>322</v>
      </c>
      <c r="E1136" s="97" t="n">
        <v>50</v>
      </c>
      <c r="F1136" s="96"/>
      <c r="G1136" s="100" t="s">
        <v>1578</v>
      </c>
      <c r="H1136" s="107"/>
      <c r="I1136" s="123"/>
      <c r="J1136" s="94"/>
      <c r="K1136" s="108"/>
    </row>
    <row r="1137" s="101" customFormat="true" ht="10.5" hidden="true" customHeight="true" outlineLevel="0" collapsed="false">
      <c r="A1137" s="102" t="s">
        <v>312</v>
      </c>
      <c r="B1137" s="93" t="n">
        <v>44042</v>
      </c>
      <c r="C1137" s="94" t="s">
        <v>464</v>
      </c>
      <c r="D1137" s="95" t="s">
        <v>322</v>
      </c>
      <c r="E1137" s="131" t="n">
        <v>17293.8</v>
      </c>
      <c r="F1137" s="96"/>
      <c r="G1137" s="98" t="s">
        <v>1579</v>
      </c>
      <c r="H1137" s="99"/>
      <c r="I1137" s="132"/>
      <c r="J1137" s="94"/>
      <c r="K1137" s="94"/>
    </row>
    <row r="1138" s="101" customFormat="true" ht="10.5" hidden="true" customHeight="true" outlineLevel="0" collapsed="false">
      <c r="A1138" s="102" t="s">
        <v>312</v>
      </c>
      <c r="B1138" s="93" t="n">
        <v>44042</v>
      </c>
      <c r="C1138" s="94" t="s">
        <v>796</v>
      </c>
      <c r="D1138" s="95" t="s">
        <v>322</v>
      </c>
      <c r="E1138" s="126" t="n">
        <v>19195.92</v>
      </c>
      <c r="F1138" s="96"/>
      <c r="G1138" s="98" t="s">
        <v>1580</v>
      </c>
      <c r="H1138" s="99"/>
      <c r="I1138" s="127"/>
      <c r="J1138" s="94"/>
      <c r="K1138" s="94"/>
    </row>
    <row r="1139" s="101" customFormat="true" ht="10.5" hidden="true" customHeight="true" outlineLevel="0" collapsed="false">
      <c r="A1139" s="102" t="s">
        <v>312</v>
      </c>
      <c r="B1139" s="93" t="n">
        <v>44042</v>
      </c>
      <c r="C1139" s="94" t="s">
        <v>318</v>
      </c>
      <c r="D1139" s="95" t="s">
        <v>319</v>
      </c>
      <c r="E1139" s="103" t="n">
        <v>722.5</v>
      </c>
      <c r="F1139" s="104" t="n">
        <v>42500</v>
      </c>
      <c r="G1139" s="100" t="s">
        <v>1581</v>
      </c>
      <c r="H1139" s="99" t="n">
        <v>42500</v>
      </c>
      <c r="I1139" s="123" t="n">
        <v>722.5</v>
      </c>
      <c r="J1139" s="94"/>
      <c r="K1139" s="105"/>
    </row>
    <row r="1140" s="101" customFormat="true" ht="10.5" hidden="true" customHeight="true" outlineLevel="0" collapsed="false">
      <c r="A1140" s="102" t="s">
        <v>312</v>
      </c>
      <c r="B1140" s="93" t="n">
        <v>44043</v>
      </c>
      <c r="C1140" s="94" t="s">
        <v>321</v>
      </c>
      <c r="D1140" s="95" t="s">
        <v>322</v>
      </c>
      <c r="E1140" s="97" t="n">
        <v>50</v>
      </c>
      <c r="F1140" s="96"/>
      <c r="G1140" s="100" t="s">
        <v>1582</v>
      </c>
      <c r="H1140" s="107"/>
      <c r="I1140" s="123"/>
      <c r="J1140" s="94"/>
      <c r="K1140" s="108"/>
    </row>
    <row r="1141" s="101" customFormat="true" ht="10.5" hidden="true" customHeight="true" outlineLevel="0" collapsed="false">
      <c r="A1141" s="102" t="s">
        <v>312</v>
      </c>
      <c r="B1141" s="93" t="n">
        <v>44043</v>
      </c>
      <c r="C1141" s="94" t="s">
        <v>484</v>
      </c>
      <c r="D1141" s="95" t="s">
        <v>322</v>
      </c>
      <c r="E1141" s="97" t="n">
        <v>150</v>
      </c>
      <c r="F1141" s="96"/>
      <c r="G1141" s="100" t="s">
        <v>485</v>
      </c>
      <c r="H1141" s="107"/>
      <c r="I1141" s="123"/>
      <c r="J1141" s="94"/>
      <c r="K1141" s="144"/>
    </row>
    <row r="1142" s="101" customFormat="true" ht="10.5" hidden="true" customHeight="true" outlineLevel="0" collapsed="false">
      <c r="A1142" s="92" t="s">
        <v>312</v>
      </c>
      <c r="B1142" s="93" t="n">
        <v>44043</v>
      </c>
      <c r="C1142" s="94" t="s">
        <v>524</v>
      </c>
      <c r="D1142" s="95" t="s">
        <v>322</v>
      </c>
      <c r="E1142" s="111" t="n">
        <v>15000</v>
      </c>
      <c r="F1142" s="96"/>
      <c r="G1142" s="98" t="s">
        <v>327</v>
      </c>
      <c r="H1142" s="99"/>
      <c r="I1142" s="123"/>
      <c r="J1142" s="94"/>
      <c r="K1142" s="94"/>
    </row>
    <row r="1143" s="101" customFormat="true" ht="10.5" hidden="true" customHeight="true" outlineLevel="0" collapsed="false">
      <c r="A1143" s="102" t="s">
        <v>312</v>
      </c>
      <c r="B1143" s="93" t="n">
        <v>44043</v>
      </c>
      <c r="C1143" s="94" t="s">
        <v>493</v>
      </c>
      <c r="D1143" s="95" t="s">
        <v>322</v>
      </c>
      <c r="E1143" s="131" t="n">
        <v>70000</v>
      </c>
      <c r="F1143" s="96"/>
      <c r="G1143" s="98" t="s">
        <v>1159</v>
      </c>
      <c r="H1143" s="99"/>
      <c r="I1143" s="132"/>
      <c r="J1143" s="94"/>
      <c r="K1143" s="94"/>
    </row>
    <row r="1144" s="101" customFormat="true" ht="10.5" hidden="false" customHeight="true" outlineLevel="0" collapsed="false">
      <c r="A1144" s="92" t="s">
        <v>312</v>
      </c>
      <c r="B1144" s="93" t="n">
        <v>44043</v>
      </c>
      <c r="C1144" s="94" t="s">
        <v>1583</v>
      </c>
      <c r="D1144" s="95" t="s">
        <v>314</v>
      </c>
      <c r="E1144" s="106"/>
      <c r="F1144" s="97" t="n">
        <v>2000</v>
      </c>
      <c r="G1144" s="98" t="s">
        <v>1584</v>
      </c>
      <c r="H1144" s="99"/>
      <c r="I1144" s="123"/>
      <c r="J1144" s="94"/>
      <c r="K1144" s="94"/>
    </row>
    <row r="1145" s="101" customFormat="true" ht="10.5" hidden="false" customHeight="true" outlineLevel="0" collapsed="false">
      <c r="A1145" s="92" t="s">
        <v>312</v>
      </c>
      <c r="B1145" s="93" t="n">
        <v>44043</v>
      </c>
      <c r="C1145" s="94" t="s">
        <v>1555</v>
      </c>
      <c r="D1145" s="95" t="s">
        <v>314</v>
      </c>
      <c r="E1145" s="106"/>
      <c r="F1145" s="97" t="n">
        <v>4900</v>
      </c>
      <c r="G1145" s="98" t="s">
        <v>1585</v>
      </c>
      <c r="H1145" s="99"/>
      <c r="I1145" s="123"/>
      <c r="J1145" s="94"/>
      <c r="K1145" s="94"/>
    </row>
    <row r="1146" s="101" customFormat="true" ht="10.5" hidden="false" customHeight="true" outlineLevel="0" collapsed="false">
      <c r="A1146" s="92" t="s">
        <v>312</v>
      </c>
      <c r="B1146" s="93" t="n">
        <v>44043</v>
      </c>
      <c r="C1146" s="94" t="s">
        <v>1475</v>
      </c>
      <c r="D1146" s="95" t="s">
        <v>314</v>
      </c>
      <c r="E1146" s="96"/>
      <c r="F1146" s="97" t="n">
        <v>5500</v>
      </c>
      <c r="G1146" s="98" t="s">
        <v>1586</v>
      </c>
      <c r="H1146" s="99"/>
      <c r="I1146" s="123"/>
      <c r="J1146" s="94"/>
      <c r="K1146" s="94"/>
    </row>
    <row r="1147" s="101" customFormat="true" ht="10.5" hidden="false" customHeight="true" outlineLevel="0" collapsed="false">
      <c r="A1147" s="92" t="s">
        <v>312</v>
      </c>
      <c r="B1147" s="93" t="n">
        <v>44043</v>
      </c>
      <c r="C1147" s="94" t="s">
        <v>1587</v>
      </c>
      <c r="D1147" s="95" t="s">
        <v>314</v>
      </c>
      <c r="E1147" s="96"/>
      <c r="F1147" s="97" t="n">
        <v>6200</v>
      </c>
      <c r="G1147" s="98" t="s">
        <v>1588</v>
      </c>
      <c r="H1147" s="99"/>
      <c r="I1147" s="123"/>
      <c r="J1147" s="94"/>
      <c r="K1147" s="94"/>
    </row>
    <row r="1148" s="101" customFormat="true" ht="10.5" hidden="true" customHeight="true" outlineLevel="0" collapsed="false">
      <c r="A1148" s="102" t="s">
        <v>312</v>
      </c>
      <c r="B1148" s="93" t="n">
        <v>44043</v>
      </c>
      <c r="C1148" s="94" t="s">
        <v>318</v>
      </c>
      <c r="D1148" s="95" t="s">
        <v>319</v>
      </c>
      <c r="E1148" s="103" t="n">
        <v>198.9</v>
      </c>
      <c r="F1148" s="122" t="n">
        <v>11700</v>
      </c>
      <c r="G1148" s="100" t="s">
        <v>1589</v>
      </c>
      <c r="H1148" s="99" t="n">
        <v>11700</v>
      </c>
      <c r="I1148" s="123" t="n">
        <v>198.9</v>
      </c>
      <c r="J1148" s="94"/>
      <c r="K1148" s="105"/>
    </row>
    <row r="1149" s="101" customFormat="true" ht="10.5" hidden="true" customHeight="true" outlineLevel="0" collapsed="false">
      <c r="A1149" s="92" t="s">
        <v>312</v>
      </c>
      <c r="B1149" s="93" t="n">
        <v>44043</v>
      </c>
      <c r="C1149" s="94" t="s">
        <v>623</v>
      </c>
      <c r="D1149" s="95" t="s">
        <v>314</v>
      </c>
      <c r="E1149" s="96"/>
      <c r="F1149" s="115" t="n">
        <v>41000</v>
      </c>
      <c r="G1149" s="98" t="s">
        <v>716</v>
      </c>
      <c r="H1149" s="99"/>
      <c r="I1149" s="123"/>
      <c r="J1149" s="94"/>
      <c r="K1149" s="94"/>
    </row>
    <row r="1150" s="101" customFormat="true" ht="10.5" hidden="true" customHeight="true" outlineLevel="0" collapsed="false">
      <c r="A1150" s="102" t="s">
        <v>312</v>
      </c>
      <c r="B1150" s="93" t="n">
        <v>44046</v>
      </c>
      <c r="C1150" s="94" t="s">
        <v>321</v>
      </c>
      <c r="D1150" s="95" t="s">
        <v>322</v>
      </c>
      <c r="E1150" s="97" t="n">
        <v>75</v>
      </c>
      <c r="F1150" s="106"/>
      <c r="G1150" s="100" t="s">
        <v>1590</v>
      </c>
      <c r="H1150" s="107"/>
      <c r="I1150" s="123"/>
      <c r="J1150" s="94"/>
      <c r="K1150" s="108"/>
    </row>
    <row r="1151" s="101" customFormat="true" ht="10.5" hidden="true" customHeight="true" outlineLevel="0" collapsed="false">
      <c r="A1151" s="92" t="s">
        <v>312</v>
      </c>
      <c r="B1151" s="93" t="n">
        <v>44046</v>
      </c>
      <c r="C1151" s="94" t="s">
        <v>425</v>
      </c>
      <c r="D1151" s="95" t="s">
        <v>322</v>
      </c>
      <c r="E1151" s="134" t="n">
        <v>819</v>
      </c>
      <c r="F1151" s="106"/>
      <c r="G1151" s="98" t="s">
        <v>1448</v>
      </c>
      <c r="H1151" s="135"/>
      <c r="I1151" s="123"/>
      <c r="J1151" s="94"/>
      <c r="K1151" s="94"/>
    </row>
    <row r="1152" s="101" customFormat="true" ht="10.5" hidden="true" customHeight="true" outlineLevel="0" collapsed="false">
      <c r="A1152" s="102" t="s">
        <v>312</v>
      </c>
      <c r="B1152" s="93" t="n">
        <v>44046</v>
      </c>
      <c r="C1152" s="94" t="s">
        <v>796</v>
      </c>
      <c r="D1152" s="95" t="s">
        <v>322</v>
      </c>
      <c r="E1152" s="126" t="n">
        <v>12004.2</v>
      </c>
      <c r="F1152" s="106"/>
      <c r="G1152" s="98" t="s">
        <v>1591</v>
      </c>
      <c r="H1152" s="99"/>
      <c r="I1152" s="127"/>
      <c r="J1152" s="94"/>
      <c r="K1152" s="94"/>
    </row>
    <row r="1153" s="101" customFormat="true" ht="10.5" hidden="true" customHeight="true" outlineLevel="0" collapsed="false">
      <c r="A1153" s="102" t="s">
        <v>312</v>
      </c>
      <c r="B1153" s="93" t="n">
        <v>44046</v>
      </c>
      <c r="C1153" s="94" t="s">
        <v>342</v>
      </c>
      <c r="D1153" s="95" t="s">
        <v>322</v>
      </c>
      <c r="E1153" s="118" t="n">
        <v>33535.25</v>
      </c>
      <c r="F1153" s="96"/>
      <c r="G1153" s="98" t="s">
        <v>1592</v>
      </c>
      <c r="H1153" s="119"/>
      <c r="I1153" s="130"/>
      <c r="J1153" s="94"/>
      <c r="K1153" s="94"/>
    </row>
    <row r="1154" s="101" customFormat="true" ht="10.5" hidden="true" customHeight="true" outlineLevel="0" collapsed="false">
      <c r="A1154" s="102" t="s">
        <v>312</v>
      </c>
      <c r="B1154" s="93" t="n">
        <v>44046</v>
      </c>
      <c r="C1154" s="94" t="s">
        <v>1186</v>
      </c>
      <c r="D1154" s="95" t="s">
        <v>322</v>
      </c>
      <c r="E1154" s="113" t="n">
        <v>51186.93</v>
      </c>
      <c r="F1154" s="96"/>
      <c r="G1154" s="98" t="s">
        <v>1593</v>
      </c>
      <c r="H1154" s="99"/>
      <c r="I1154" s="129"/>
      <c r="J1154" s="94"/>
      <c r="K1154" s="94"/>
    </row>
    <row r="1155" s="101" customFormat="true" ht="10.5" hidden="false" customHeight="true" outlineLevel="0" collapsed="false">
      <c r="A1155" s="92" t="s">
        <v>312</v>
      </c>
      <c r="B1155" s="93" t="n">
        <v>44046</v>
      </c>
      <c r="C1155" s="94" t="s">
        <v>529</v>
      </c>
      <c r="D1155" s="95" t="s">
        <v>314</v>
      </c>
      <c r="E1155" s="106"/>
      <c r="F1155" s="97" t="n">
        <v>4500</v>
      </c>
      <c r="G1155" s="98" t="s">
        <v>1594</v>
      </c>
      <c r="H1155" s="99"/>
      <c r="I1155" s="123"/>
      <c r="J1155" s="94"/>
      <c r="K1155" s="94"/>
    </row>
    <row r="1156" s="101" customFormat="true" ht="10.5" hidden="false" customHeight="true" outlineLevel="0" collapsed="false">
      <c r="A1156" s="92" t="s">
        <v>312</v>
      </c>
      <c r="B1156" s="93" t="n">
        <v>44046</v>
      </c>
      <c r="C1156" s="94" t="s">
        <v>1595</v>
      </c>
      <c r="D1156" s="95" t="s">
        <v>314</v>
      </c>
      <c r="E1156" s="106"/>
      <c r="F1156" s="97" t="n">
        <v>5450</v>
      </c>
      <c r="G1156" s="98" t="s">
        <v>1596</v>
      </c>
      <c r="H1156" s="99"/>
      <c r="I1156" s="123"/>
      <c r="J1156" s="94"/>
      <c r="K1156" s="94"/>
    </row>
    <row r="1157" s="101" customFormat="true" ht="10.5" hidden="false" customHeight="true" outlineLevel="0" collapsed="false">
      <c r="A1157" s="92" t="s">
        <v>312</v>
      </c>
      <c r="B1157" s="93" t="n">
        <v>44046</v>
      </c>
      <c r="C1157" s="94" t="s">
        <v>1597</v>
      </c>
      <c r="D1157" s="95" t="s">
        <v>314</v>
      </c>
      <c r="E1157" s="106"/>
      <c r="F1157" s="97" t="n">
        <v>10000</v>
      </c>
      <c r="G1157" s="98" t="s">
        <v>1598</v>
      </c>
      <c r="H1157" s="99"/>
      <c r="I1157" s="123"/>
      <c r="J1157" s="94"/>
      <c r="K1157" s="94"/>
    </row>
    <row r="1158" s="101" customFormat="true" ht="10.5" hidden="false" customHeight="true" outlineLevel="0" collapsed="false">
      <c r="A1158" s="92" t="s">
        <v>312</v>
      </c>
      <c r="B1158" s="93" t="n">
        <v>44046</v>
      </c>
      <c r="C1158" s="94" t="s">
        <v>529</v>
      </c>
      <c r="D1158" s="95" t="s">
        <v>314</v>
      </c>
      <c r="E1158" s="106"/>
      <c r="F1158" s="97" t="n">
        <v>27500</v>
      </c>
      <c r="G1158" s="98" t="s">
        <v>1599</v>
      </c>
      <c r="H1158" s="99"/>
      <c r="I1158" s="123"/>
      <c r="J1158" s="94"/>
      <c r="K1158" s="94"/>
    </row>
    <row r="1159" s="101" customFormat="true" ht="10.5" hidden="true" customHeight="true" outlineLevel="0" collapsed="false">
      <c r="A1159" s="102" t="s">
        <v>312</v>
      </c>
      <c r="B1159" s="93" t="n">
        <v>44046</v>
      </c>
      <c r="C1159" s="94" t="s">
        <v>318</v>
      </c>
      <c r="D1159" s="95" t="s">
        <v>319</v>
      </c>
      <c r="E1159" s="103" t="n">
        <v>784.550000000003</v>
      </c>
      <c r="F1159" s="104" t="n">
        <v>46150</v>
      </c>
      <c r="G1159" s="100" t="s">
        <v>1600</v>
      </c>
      <c r="H1159" s="99" t="n">
        <v>46150</v>
      </c>
      <c r="I1159" s="123" t="n">
        <v>784.550000000003</v>
      </c>
      <c r="J1159" s="94"/>
      <c r="K1159" s="105"/>
    </row>
    <row r="1160" s="101" customFormat="true" ht="10.5" hidden="true" customHeight="true" outlineLevel="0" collapsed="false">
      <c r="A1160" s="102" t="s">
        <v>312</v>
      </c>
      <c r="B1160" s="93" t="n">
        <v>44047</v>
      </c>
      <c r="C1160" s="94" t="s">
        <v>321</v>
      </c>
      <c r="D1160" s="95" t="s">
        <v>322</v>
      </c>
      <c r="E1160" s="97" t="n">
        <v>25</v>
      </c>
      <c r="F1160" s="96"/>
      <c r="G1160" s="100" t="s">
        <v>1601</v>
      </c>
      <c r="H1160" s="107"/>
      <c r="I1160" s="123"/>
      <c r="J1160" s="94"/>
      <c r="K1160" s="108"/>
    </row>
    <row r="1161" s="101" customFormat="true" ht="10.5" hidden="true" customHeight="true" outlineLevel="0" collapsed="false">
      <c r="A1161" s="102" t="s">
        <v>312</v>
      </c>
      <c r="B1161" s="93" t="n">
        <v>44047</v>
      </c>
      <c r="C1161" s="94" t="s">
        <v>340</v>
      </c>
      <c r="D1161" s="95" t="s">
        <v>322</v>
      </c>
      <c r="E1161" s="97" t="n">
        <v>29</v>
      </c>
      <c r="F1161" s="96"/>
      <c r="G1161" s="100" t="s">
        <v>610</v>
      </c>
      <c r="H1161" s="107"/>
      <c r="I1161" s="123"/>
      <c r="J1161" s="94"/>
      <c r="K1161" s="147"/>
    </row>
    <row r="1162" s="101" customFormat="true" ht="10.5" hidden="true" customHeight="true" outlineLevel="0" collapsed="false">
      <c r="A1162" s="102" t="s">
        <v>312</v>
      </c>
      <c r="B1162" s="93" t="n">
        <v>44047</v>
      </c>
      <c r="C1162" s="94" t="s">
        <v>397</v>
      </c>
      <c r="D1162" s="95" t="s">
        <v>322</v>
      </c>
      <c r="E1162" s="118" t="n">
        <v>61082</v>
      </c>
      <c r="F1162" s="96"/>
      <c r="G1162" s="98" t="s">
        <v>1602</v>
      </c>
      <c r="H1162" s="119"/>
      <c r="I1162" s="130"/>
      <c r="J1162" s="94"/>
      <c r="K1162" s="94"/>
    </row>
    <row r="1163" s="101" customFormat="true" ht="10.5" hidden="false" customHeight="true" outlineLevel="0" collapsed="false">
      <c r="A1163" s="92" t="s">
        <v>312</v>
      </c>
      <c r="B1163" s="93" t="n">
        <v>44047</v>
      </c>
      <c r="C1163" s="94" t="s">
        <v>555</v>
      </c>
      <c r="D1163" s="95" t="s">
        <v>314</v>
      </c>
      <c r="E1163" s="106"/>
      <c r="F1163" s="97" t="n">
        <v>3200</v>
      </c>
      <c r="G1163" s="98" t="s">
        <v>1603</v>
      </c>
      <c r="H1163" s="99"/>
      <c r="I1163" s="123"/>
      <c r="J1163" s="94"/>
      <c r="K1163" s="94"/>
    </row>
    <row r="1164" s="101" customFormat="true" ht="10.5" hidden="false" customHeight="true" outlineLevel="0" collapsed="false">
      <c r="A1164" s="92" t="s">
        <v>312</v>
      </c>
      <c r="B1164" s="93" t="n">
        <v>44047</v>
      </c>
      <c r="C1164" s="94" t="s">
        <v>555</v>
      </c>
      <c r="D1164" s="95" t="s">
        <v>314</v>
      </c>
      <c r="E1164" s="106"/>
      <c r="F1164" s="97" t="n">
        <v>3200</v>
      </c>
      <c r="G1164" s="98" t="s">
        <v>1604</v>
      </c>
      <c r="H1164" s="99"/>
      <c r="I1164" s="123"/>
      <c r="J1164" s="94"/>
      <c r="K1164" s="94"/>
    </row>
    <row r="1165" s="101" customFormat="true" ht="10.5" hidden="false" customHeight="true" outlineLevel="0" collapsed="false">
      <c r="A1165" s="92" t="s">
        <v>312</v>
      </c>
      <c r="B1165" s="93" t="n">
        <v>44047</v>
      </c>
      <c r="C1165" s="94" t="s">
        <v>445</v>
      </c>
      <c r="D1165" s="95" t="s">
        <v>314</v>
      </c>
      <c r="E1165" s="106"/>
      <c r="F1165" s="97" t="n">
        <v>5600</v>
      </c>
      <c r="G1165" s="98" t="s">
        <v>1605</v>
      </c>
      <c r="H1165" s="99"/>
      <c r="I1165" s="123"/>
      <c r="J1165" s="94"/>
      <c r="K1165" s="94"/>
    </row>
    <row r="1166" s="101" customFormat="true" ht="10.5" hidden="false" customHeight="true" outlineLevel="0" collapsed="false">
      <c r="A1166" s="92" t="s">
        <v>312</v>
      </c>
      <c r="B1166" s="93" t="n">
        <v>44047</v>
      </c>
      <c r="C1166" s="94" t="s">
        <v>1606</v>
      </c>
      <c r="D1166" s="95" t="s">
        <v>314</v>
      </c>
      <c r="E1166" s="106"/>
      <c r="F1166" s="97" t="n">
        <v>7300</v>
      </c>
      <c r="G1166" s="98" t="s">
        <v>1607</v>
      </c>
      <c r="H1166" s="99"/>
      <c r="I1166" s="123"/>
      <c r="J1166" s="94"/>
      <c r="K1166" s="94"/>
    </row>
    <row r="1167" s="101" customFormat="true" ht="10.5" hidden="false" customHeight="true" outlineLevel="0" collapsed="false">
      <c r="A1167" s="92" t="s">
        <v>312</v>
      </c>
      <c r="B1167" s="93" t="n">
        <v>44047</v>
      </c>
      <c r="C1167" s="94" t="s">
        <v>570</v>
      </c>
      <c r="D1167" s="95" t="s">
        <v>314</v>
      </c>
      <c r="E1167" s="106"/>
      <c r="F1167" s="97" t="n">
        <v>7500</v>
      </c>
      <c r="G1167" s="98" t="s">
        <v>1608</v>
      </c>
      <c r="H1167" s="99"/>
      <c r="I1167" s="123"/>
      <c r="J1167" s="94"/>
      <c r="K1167" s="94"/>
    </row>
    <row r="1168" s="101" customFormat="true" ht="10.5" hidden="false" customHeight="true" outlineLevel="0" collapsed="false">
      <c r="A1168" s="92" t="s">
        <v>312</v>
      </c>
      <c r="B1168" s="93" t="n">
        <v>44047</v>
      </c>
      <c r="C1168" s="94" t="s">
        <v>527</v>
      </c>
      <c r="D1168" s="95" t="s">
        <v>314</v>
      </c>
      <c r="E1168" s="106"/>
      <c r="F1168" s="128" t="n">
        <v>11200</v>
      </c>
      <c r="G1168" s="98" t="s">
        <v>1609</v>
      </c>
      <c r="H1168" s="99"/>
      <c r="I1168" s="123"/>
      <c r="J1168" s="94"/>
      <c r="K1168" s="94"/>
    </row>
    <row r="1169" s="101" customFormat="true" ht="10.5" hidden="true" customHeight="true" outlineLevel="0" collapsed="false">
      <c r="A1169" s="102" t="s">
        <v>312</v>
      </c>
      <c r="B1169" s="93" t="n">
        <v>44047</v>
      </c>
      <c r="C1169" s="94" t="s">
        <v>318</v>
      </c>
      <c r="D1169" s="95" t="s">
        <v>319</v>
      </c>
      <c r="E1169" s="103" t="n">
        <v>235.450000000001</v>
      </c>
      <c r="F1169" s="104" t="n">
        <v>13850</v>
      </c>
      <c r="G1169" s="100" t="s">
        <v>1610</v>
      </c>
      <c r="H1169" s="99" t="n">
        <v>13850</v>
      </c>
      <c r="I1169" s="123" t="n">
        <v>235.450000000001</v>
      </c>
      <c r="J1169" s="94"/>
      <c r="K1169" s="105"/>
    </row>
    <row r="1170" s="101" customFormat="true" ht="10.5" hidden="true" customHeight="true" outlineLevel="0" collapsed="false">
      <c r="A1170" s="92" t="s">
        <v>312</v>
      </c>
      <c r="B1170" s="93" t="n">
        <v>44047</v>
      </c>
      <c r="C1170" s="94" t="s">
        <v>623</v>
      </c>
      <c r="D1170" s="95" t="s">
        <v>314</v>
      </c>
      <c r="E1170" s="106"/>
      <c r="F1170" s="115" t="n">
        <v>38000</v>
      </c>
      <c r="G1170" s="98" t="s">
        <v>716</v>
      </c>
      <c r="H1170" s="99"/>
      <c r="I1170" s="123"/>
      <c r="J1170" s="94"/>
      <c r="K1170" s="94"/>
    </row>
    <row r="1171" s="101" customFormat="true" ht="10.5" hidden="true" customHeight="true" outlineLevel="0" collapsed="false">
      <c r="A1171" s="102" t="s">
        <v>312</v>
      </c>
      <c r="B1171" s="93" t="n">
        <v>44048</v>
      </c>
      <c r="C1171" s="94" t="s">
        <v>321</v>
      </c>
      <c r="D1171" s="95" t="s">
        <v>322</v>
      </c>
      <c r="E1171" s="97" t="n">
        <v>50</v>
      </c>
      <c r="F1171" s="96"/>
      <c r="G1171" s="100" t="s">
        <v>1611</v>
      </c>
      <c r="H1171" s="107"/>
      <c r="I1171" s="123"/>
      <c r="J1171" s="94"/>
      <c r="K1171" s="108"/>
    </row>
    <row r="1172" s="101" customFormat="true" ht="10.5" hidden="true" customHeight="true" outlineLevel="0" collapsed="false">
      <c r="A1172" s="102" t="s">
        <v>312</v>
      </c>
      <c r="B1172" s="93" t="n">
        <v>44048</v>
      </c>
      <c r="C1172" s="94" t="s">
        <v>565</v>
      </c>
      <c r="D1172" s="95" t="s">
        <v>322</v>
      </c>
      <c r="E1172" s="109" t="n">
        <v>13283.2</v>
      </c>
      <c r="F1172" s="96"/>
      <c r="G1172" s="98" t="s">
        <v>1612</v>
      </c>
      <c r="H1172" s="99"/>
      <c r="I1172" s="145"/>
      <c r="J1172" s="94"/>
      <c r="K1172" s="94"/>
    </row>
    <row r="1173" s="101" customFormat="true" ht="10.5" hidden="true" customHeight="true" outlineLevel="0" collapsed="false">
      <c r="A1173" s="102" t="s">
        <v>312</v>
      </c>
      <c r="B1173" s="93" t="n">
        <v>44048</v>
      </c>
      <c r="C1173" s="94" t="s">
        <v>796</v>
      </c>
      <c r="D1173" s="95" t="s">
        <v>322</v>
      </c>
      <c r="E1173" s="126" t="n">
        <v>16534.38</v>
      </c>
      <c r="F1173" s="96"/>
      <c r="G1173" s="98" t="s">
        <v>1613</v>
      </c>
      <c r="H1173" s="99"/>
      <c r="I1173" s="127"/>
      <c r="J1173" s="94"/>
      <c r="K1173" s="94"/>
    </row>
    <row r="1174" s="101" customFormat="true" ht="10.5" hidden="false" customHeight="true" outlineLevel="0" collapsed="false">
      <c r="A1174" s="92" t="s">
        <v>312</v>
      </c>
      <c r="B1174" s="93" t="n">
        <v>44048</v>
      </c>
      <c r="C1174" s="94" t="s">
        <v>1614</v>
      </c>
      <c r="D1174" s="95" t="s">
        <v>314</v>
      </c>
      <c r="E1174" s="106"/>
      <c r="F1174" s="97" t="n">
        <v>25300</v>
      </c>
      <c r="G1174" s="98" t="s">
        <v>1615</v>
      </c>
      <c r="H1174" s="99"/>
      <c r="I1174" s="123"/>
      <c r="J1174" s="94"/>
      <c r="K1174" s="94"/>
    </row>
    <row r="1175" s="101" customFormat="true" ht="10.5" hidden="true" customHeight="true" outlineLevel="0" collapsed="false">
      <c r="A1175" s="102" t="s">
        <v>312</v>
      </c>
      <c r="B1175" s="93" t="n">
        <v>44049</v>
      </c>
      <c r="C1175" s="94" t="s">
        <v>321</v>
      </c>
      <c r="D1175" s="95" t="s">
        <v>322</v>
      </c>
      <c r="E1175" s="97" t="n">
        <v>50</v>
      </c>
      <c r="F1175" s="96"/>
      <c r="G1175" s="100" t="s">
        <v>1616</v>
      </c>
      <c r="H1175" s="107"/>
      <c r="I1175" s="123"/>
      <c r="J1175" s="94"/>
      <c r="K1175" s="108"/>
    </row>
    <row r="1176" s="101" customFormat="true" ht="10.5" hidden="true" customHeight="true" outlineLevel="0" collapsed="false">
      <c r="A1176" s="102" t="s">
        <v>312</v>
      </c>
      <c r="B1176" s="93" t="n">
        <v>44049</v>
      </c>
      <c r="C1176" s="94" t="s">
        <v>846</v>
      </c>
      <c r="D1176" s="95" t="s">
        <v>322</v>
      </c>
      <c r="E1176" s="126" t="n">
        <v>16288.28</v>
      </c>
      <c r="F1176" s="106"/>
      <c r="G1176" s="98" t="s">
        <v>1617</v>
      </c>
      <c r="H1176" s="99"/>
      <c r="I1176" s="127"/>
      <c r="J1176" s="94"/>
      <c r="K1176" s="94"/>
    </row>
    <row r="1177" s="101" customFormat="true" ht="10.5" hidden="true" customHeight="true" outlineLevel="0" collapsed="false">
      <c r="A1177" s="102" t="s">
        <v>312</v>
      </c>
      <c r="B1177" s="93" t="n">
        <v>44049</v>
      </c>
      <c r="C1177" s="94" t="s">
        <v>412</v>
      </c>
      <c r="D1177" s="95" t="s">
        <v>322</v>
      </c>
      <c r="E1177" s="118" t="n">
        <v>25350</v>
      </c>
      <c r="F1177" s="106"/>
      <c r="G1177" s="98" t="s">
        <v>1618</v>
      </c>
      <c r="H1177" s="119"/>
      <c r="I1177" s="130"/>
      <c r="J1177" s="94"/>
      <c r="K1177" s="94"/>
    </row>
    <row r="1178" s="101" customFormat="true" ht="10.5" hidden="false" customHeight="true" outlineLevel="0" collapsed="false">
      <c r="A1178" s="92" t="s">
        <v>312</v>
      </c>
      <c r="B1178" s="93" t="n">
        <v>44049</v>
      </c>
      <c r="C1178" s="94" t="s">
        <v>1606</v>
      </c>
      <c r="D1178" s="95" t="s">
        <v>314</v>
      </c>
      <c r="E1178" s="96"/>
      <c r="F1178" s="97" t="n">
        <v>4800</v>
      </c>
      <c r="G1178" s="98" t="s">
        <v>1619</v>
      </c>
      <c r="H1178" s="99"/>
      <c r="I1178" s="123"/>
      <c r="J1178" s="94"/>
      <c r="K1178" s="94"/>
    </row>
    <row r="1179" s="101" customFormat="true" ht="10.5" hidden="false" customHeight="true" outlineLevel="0" collapsed="false">
      <c r="A1179" s="92" t="s">
        <v>312</v>
      </c>
      <c r="B1179" s="93" t="n">
        <v>44049</v>
      </c>
      <c r="C1179" s="94" t="s">
        <v>1012</v>
      </c>
      <c r="D1179" s="95" t="s">
        <v>314</v>
      </c>
      <c r="E1179" s="96"/>
      <c r="F1179" s="97" t="n">
        <v>6500</v>
      </c>
      <c r="G1179" s="98" t="s">
        <v>1013</v>
      </c>
      <c r="H1179" s="99"/>
      <c r="I1179" s="123"/>
      <c r="J1179" s="94"/>
      <c r="K1179" s="94"/>
    </row>
    <row r="1180" s="101" customFormat="true" ht="10.5" hidden="false" customHeight="true" outlineLevel="0" collapsed="false">
      <c r="A1180" s="92" t="s">
        <v>312</v>
      </c>
      <c r="B1180" s="93" t="n">
        <v>44049</v>
      </c>
      <c r="C1180" s="94" t="s">
        <v>675</v>
      </c>
      <c r="D1180" s="95" t="s">
        <v>314</v>
      </c>
      <c r="E1180" s="96"/>
      <c r="F1180" s="97" t="n">
        <v>7000</v>
      </c>
      <c r="G1180" s="98" t="s">
        <v>1620</v>
      </c>
      <c r="H1180" s="99"/>
      <c r="I1180" s="123"/>
      <c r="J1180" s="94"/>
      <c r="K1180" s="94"/>
    </row>
    <row r="1181" s="101" customFormat="true" ht="10.5" hidden="false" customHeight="true" outlineLevel="0" collapsed="false">
      <c r="A1181" s="92" t="s">
        <v>312</v>
      </c>
      <c r="B1181" s="93" t="n">
        <v>44049</v>
      </c>
      <c r="C1181" s="94" t="s">
        <v>1621</v>
      </c>
      <c r="D1181" s="95" t="s">
        <v>314</v>
      </c>
      <c r="E1181" s="106"/>
      <c r="F1181" s="97" t="n">
        <v>8000</v>
      </c>
      <c r="G1181" s="98" t="s">
        <v>1622</v>
      </c>
      <c r="H1181" s="99"/>
      <c r="I1181" s="123"/>
      <c r="J1181" s="94"/>
      <c r="K1181" s="94"/>
    </row>
    <row r="1182" s="101" customFormat="true" ht="10.5" hidden="false" customHeight="true" outlineLevel="0" collapsed="false">
      <c r="A1182" s="92" t="s">
        <v>312</v>
      </c>
      <c r="B1182" s="93" t="n">
        <v>44049</v>
      </c>
      <c r="C1182" s="94" t="s">
        <v>1623</v>
      </c>
      <c r="D1182" s="95" t="s">
        <v>314</v>
      </c>
      <c r="E1182" s="106"/>
      <c r="F1182" s="97" t="n">
        <v>10000</v>
      </c>
      <c r="G1182" s="98" t="s">
        <v>1624</v>
      </c>
      <c r="H1182" s="99"/>
      <c r="I1182" s="123"/>
      <c r="J1182" s="94"/>
      <c r="K1182" s="94"/>
    </row>
    <row r="1183" s="101" customFormat="true" ht="10.5" hidden="true" customHeight="true" outlineLevel="0" collapsed="false">
      <c r="A1183" s="92" t="s">
        <v>312</v>
      </c>
      <c r="B1183" s="93" t="n">
        <v>44049</v>
      </c>
      <c r="C1183" s="94" t="s">
        <v>1625</v>
      </c>
      <c r="D1183" s="95" t="s">
        <v>314</v>
      </c>
      <c r="E1183" s="96"/>
      <c r="F1183" s="112" t="n">
        <v>11500</v>
      </c>
      <c r="G1183" s="98" t="s">
        <v>1626</v>
      </c>
      <c r="H1183" s="99"/>
      <c r="I1183" s="123"/>
      <c r="J1183" s="94"/>
      <c r="K1183" s="94"/>
    </row>
    <row r="1184" s="101" customFormat="true" ht="10.5" hidden="true" customHeight="true" outlineLevel="0" collapsed="false">
      <c r="A1184" s="102" t="s">
        <v>312</v>
      </c>
      <c r="B1184" s="93" t="n">
        <v>44049</v>
      </c>
      <c r="C1184" s="94" t="s">
        <v>318</v>
      </c>
      <c r="D1184" s="95" t="s">
        <v>319</v>
      </c>
      <c r="E1184" s="103" t="n">
        <v>246.5</v>
      </c>
      <c r="F1184" s="104" t="n">
        <v>14500</v>
      </c>
      <c r="G1184" s="100" t="s">
        <v>1627</v>
      </c>
      <c r="H1184" s="99" t="n">
        <v>14500</v>
      </c>
      <c r="I1184" s="123" t="n">
        <v>246.5</v>
      </c>
      <c r="J1184" s="94"/>
      <c r="K1184" s="105"/>
    </row>
    <row r="1185" s="101" customFormat="true" ht="10.5" hidden="true" customHeight="true" outlineLevel="0" collapsed="false">
      <c r="A1185" s="102" t="s">
        <v>312</v>
      </c>
      <c r="B1185" s="93" t="n">
        <v>44050</v>
      </c>
      <c r="C1185" s="94" t="s">
        <v>321</v>
      </c>
      <c r="D1185" s="95" t="s">
        <v>322</v>
      </c>
      <c r="E1185" s="97" t="n">
        <v>75</v>
      </c>
      <c r="F1185" s="125"/>
      <c r="G1185" s="100" t="s">
        <v>1628</v>
      </c>
      <c r="H1185" s="107"/>
      <c r="I1185" s="123"/>
      <c r="J1185" s="94"/>
      <c r="K1185" s="108"/>
    </row>
    <row r="1186" s="101" customFormat="true" ht="10.5" hidden="true" customHeight="true" outlineLevel="0" collapsed="false">
      <c r="A1186" s="102" t="s">
        <v>312</v>
      </c>
      <c r="B1186" s="93" t="n">
        <v>44050</v>
      </c>
      <c r="C1186" s="94" t="s">
        <v>340</v>
      </c>
      <c r="D1186" s="95" t="s">
        <v>322</v>
      </c>
      <c r="E1186" s="97" t="n">
        <v>350</v>
      </c>
      <c r="F1186" s="106"/>
      <c r="G1186" s="98" t="s">
        <v>341</v>
      </c>
      <c r="H1186" s="107"/>
      <c r="I1186" s="123"/>
      <c r="J1186" s="94"/>
      <c r="K1186" s="117"/>
    </row>
    <row r="1187" s="101" customFormat="true" ht="10.5" hidden="true" customHeight="true" outlineLevel="0" collapsed="false">
      <c r="A1187" s="102" t="s">
        <v>312</v>
      </c>
      <c r="B1187" s="93" t="n">
        <v>44050</v>
      </c>
      <c r="C1187" s="94" t="s">
        <v>1629</v>
      </c>
      <c r="D1187" s="95" t="s">
        <v>322</v>
      </c>
      <c r="E1187" s="131" t="n">
        <v>1000</v>
      </c>
      <c r="F1187" s="96"/>
      <c r="G1187" s="98" t="s">
        <v>1630</v>
      </c>
      <c r="H1187" s="99"/>
      <c r="I1187" s="132"/>
      <c r="J1187" s="94"/>
      <c r="K1187" s="94"/>
    </row>
    <row r="1188" s="101" customFormat="true" ht="10.5" hidden="true" customHeight="true" outlineLevel="0" collapsed="false">
      <c r="A1188" s="92" t="s">
        <v>312</v>
      </c>
      <c r="B1188" s="93" t="n">
        <v>44050</v>
      </c>
      <c r="C1188" s="94" t="s">
        <v>451</v>
      </c>
      <c r="D1188" s="95" t="s">
        <v>322</v>
      </c>
      <c r="E1188" s="112" t="n">
        <v>24710</v>
      </c>
      <c r="F1188" s="96"/>
      <c r="G1188" s="98" t="s">
        <v>452</v>
      </c>
      <c r="H1188" s="99"/>
      <c r="I1188" s="123"/>
      <c r="J1188" s="94"/>
      <c r="K1188" s="94"/>
    </row>
    <row r="1189" s="101" customFormat="true" ht="10.5" hidden="true" customHeight="true" outlineLevel="0" collapsed="false">
      <c r="A1189" s="92" t="s">
        <v>312</v>
      </c>
      <c r="B1189" s="93" t="n">
        <v>44050</v>
      </c>
      <c r="C1189" s="94" t="s">
        <v>344</v>
      </c>
      <c r="D1189" s="95" t="s">
        <v>322</v>
      </c>
      <c r="E1189" s="115" t="n">
        <v>70000</v>
      </c>
      <c r="F1189" s="106"/>
      <c r="G1189" s="98" t="s">
        <v>345</v>
      </c>
      <c r="H1189" s="121"/>
      <c r="I1189" s="123"/>
      <c r="J1189" s="94"/>
      <c r="K1189" s="94"/>
    </row>
    <row r="1190" s="101" customFormat="true" ht="10.5" hidden="false" customHeight="true" outlineLevel="0" collapsed="false">
      <c r="A1190" s="92" t="s">
        <v>312</v>
      </c>
      <c r="B1190" s="93" t="n">
        <v>44050</v>
      </c>
      <c r="C1190" s="94" t="s">
        <v>405</v>
      </c>
      <c r="D1190" s="95" t="s">
        <v>314</v>
      </c>
      <c r="E1190" s="106"/>
      <c r="F1190" s="97" t="n">
        <v>2100</v>
      </c>
      <c r="G1190" s="98" t="s">
        <v>1631</v>
      </c>
      <c r="H1190" s="99"/>
      <c r="I1190" s="123"/>
      <c r="J1190" s="94"/>
      <c r="K1190" s="94"/>
    </row>
    <row r="1191" s="101" customFormat="true" ht="10.5" hidden="false" customHeight="true" outlineLevel="0" collapsed="false">
      <c r="A1191" s="92" t="s">
        <v>312</v>
      </c>
      <c r="B1191" s="93" t="n">
        <v>44050</v>
      </c>
      <c r="C1191" s="94" t="s">
        <v>555</v>
      </c>
      <c r="D1191" s="95" t="s">
        <v>314</v>
      </c>
      <c r="E1191" s="106"/>
      <c r="F1191" s="97" t="n">
        <v>4200</v>
      </c>
      <c r="G1191" s="98" t="s">
        <v>1632</v>
      </c>
      <c r="H1191" s="99"/>
      <c r="I1191" s="123"/>
      <c r="J1191" s="94"/>
      <c r="K1191" s="94"/>
    </row>
    <row r="1192" s="101" customFormat="true" ht="10.5" hidden="false" customHeight="true" outlineLevel="0" collapsed="false">
      <c r="A1192" s="92" t="s">
        <v>312</v>
      </c>
      <c r="B1192" s="93" t="n">
        <v>44050</v>
      </c>
      <c r="C1192" s="94" t="s">
        <v>1633</v>
      </c>
      <c r="D1192" s="95" t="s">
        <v>314</v>
      </c>
      <c r="E1192" s="106"/>
      <c r="F1192" s="97" t="n">
        <v>5950</v>
      </c>
      <c r="G1192" s="98" t="s">
        <v>1634</v>
      </c>
      <c r="H1192" s="99"/>
      <c r="I1192" s="123"/>
      <c r="J1192" s="94"/>
      <c r="K1192" s="94"/>
    </row>
    <row r="1193" s="101" customFormat="true" ht="10.5" hidden="false" customHeight="true" outlineLevel="0" collapsed="false">
      <c r="A1193" s="92" t="s">
        <v>312</v>
      </c>
      <c r="B1193" s="93" t="n">
        <v>44050</v>
      </c>
      <c r="C1193" s="94" t="s">
        <v>555</v>
      </c>
      <c r="D1193" s="95" t="s">
        <v>314</v>
      </c>
      <c r="E1193" s="106"/>
      <c r="F1193" s="97" t="n">
        <v>6400</v>
      </c>
      <c r="G1193" s="98" t="s">
        <v>1635</v>
      </c>
      <c r="H1193" s="99"/>
      <c r="I1193" s="123"/>
      <c r="J1193" s="94"/>
      <c r="K1193" s="94"/>
    </row>
    <row r="1194" s="101" customFormat="true" ht="10.5" hidden="false" customHeight="true" outlineLevel="0" collapsed="false">
      <c r="A1194" s="92" t="s">
        <v>312</v>
      </c>
      <c r="B1194" s="93" t="n">
        <v>44050</v>
      </c>
      <c r="C1194" s="94" t="s">
        <v>1636</v>
      </c>
      <c r="D1194" s="95" t="s">
        <v>314</v>
      </c>
      <c r="E1194" s="106"/>
      <c r="F1194" s="97" t="n">
        <v>6550</v>
      </c>
      <c r="G1194" s="98" t="s">
        <v>1637</v>
      </c>
      <c r="H1194" s="99"/>
      <c r="I1194" s="123"/>
      <c r="J1194" s="94"/>
      <c r="K1194" s="94"/>
    </row>
    <row r="1195" s="101" customFormat="true" ht="10.5" hidden="false" customHeight="true" outlineLevel="0" collapsed="false">
      <c r="A1195" s="92" t="s">
        <v>312</v>
      </c>
      <c r="B1195" s="93" t="n">
        <v>44050</v>
      </c>
      <c r="C1195" s="94" t="s">
        <v>1437</v>
      </c>
      <c r="D1195" s="95" t="s">
        <v>314</v>
      </c>
      <c r="E1195" s="106"/>
      <c r="F1195" s="97" t="n">
        <v>6700</v>
      </c>
      <c r="G1195" s="98" t="s">
        <v>1638</v>
      </c>
      <c r="H1195" s="99"/>
      <c r="I1195" s="123"/>
      <c r="J1195" s="94"/>
      <c r="K1195" s="94"/>
    </row>
    <row r="1196" s="101" customFormat="true" ht="10.5" hidden="false" customHeight="true" outlineLevel="0" collapsed="false">
      <c r="A1196" s="92" t="s">
        <v>312</v>
      </c>
      <c r="B1196" s="93" t="n">
        <v>44050</v>
      </c>
      <c r="C1196" s="94" t="s">
        <v>1639</v>
      </c>
      <c r="D1196" s="95" t="s">
        <v>314</v>
      </c>
      <c r="E1196" s="106"/>
      <c r="F1196" s="97" t="n">
        <v>7400</v>
      </c>
      <c r="G1196" s="98" t="s">
        <v>1640</v>
      </c>
      <c r="H1196" s="99"/>
      <c r="I1196" s="123"/>
      <c r="J1196" s="94"/>
      <c r="K1196" s="94"/>
    </row>
    <row r="1197" s="101" customFormat="true" ht="10.5" hidden="false" customHeight="true" outlineLevel="0" collapsed="false">
      <c r="A1197" s="92" t="s">
        <v>312</v>
      </c>
      <c r="B1197" s="93" t="n">
        <v>44050</v>
      </c>
      <c r="C1197" s="94" t="s">
        <v>1636</v>
      </c>
      <c r="D1197" s="95" t="s">
        <v>314</v>
      </c>
      <c r="E1197" s="96"/>
      <c r="F1197" s="97" t="n">
        <v>8100</v>
      </c>
      <c r="G1197" s="98" t="s">
        <v>1641</v>
      </c>
      <c r="H1197" s="99"/>
      <c r="I1197" s="123"/>
      <c r="J1197" s="94"/>
      <c r="K1197" s="94"/>
    </row>
    <row r="1198" s="101" customFormat="true" ht="10.5" hidden="false" customHeight="true" outlineLevel="0" collapsed="false">
      <c r="A1198" s="92" t="s">
        <v>312</v>
      </c>
      <c r="B1198" s="93" t="n">
        <v>44050</v>
      </c>
      <c r="C1198" s="94" t="s">
        <v>456</v>
      </c>
      <c r="D1198" s="95" t="s">
        <v>314</v>
      </c>
      <c r="E1198" s="96"/>
      <c r="F1198" s="97" t="n">
        <v>10000</v>
      </c>
      <c r="G1198" s="98" t="s">
        <v>1642</v>
      </c>
      <c r="H1198" s="99"/>
      <c r="I1198" s="123"/>
      <c r="J1198" s="94"/>
      <c r="K1198" s="94"/>
    </row>
    <row r="1199" s="101" customFormat="true" ht="10.5" hidden="false" customHeight="true" outlineLevel="0" collapsed="false">
      <c r="A1199" s="92" t="s">
        <v>312</v>
      </c>
      <c r="B1199" s="93" t="n">
        <v>44050</v>
      </c>
      <c r="C1199" s="94" t="s">
        <v>1643</v>
      </c>
      <c r="D1199" s="95" t="s">
        <v>314</v>
      </c>
      <c r="E1199" s="96"/>
      <c r="F1199" s="97" t="n">
        <v>13000</v>
      </c>
      <c r="G1199" s="98" t="s">
        <v>1644</v>
      </c>
      <c r="H1199" s="99"/>
      <c r="I1199" s="123"/>
      <c r="J1199" s="94"/>
      <c r="K1199" s="94"/>
    </row>
    <row r="1200" s="101" customFormat="true" ht="10.5" hidden="true" customHeight="true" outlineLevel="0" collapsed="false">
      <c r="A1200" s="102" t="s">
        <v>312</v>
      </c>
      <c r="B1200" s="93" t="n">
        <v>44050</v>
      </c>
      <c r="C1200" s="94" t="s">
        <v>318</v>
      </c>
      <c r="D1200" s="95" t="s">
        <v>319</v>
      </c>
      <c r="E1200" s="103" t="n">
        <v>404.599999999999</v>
      </c>
      <c r="F1200" s="122" t="n">
        <v>23800</v>
      </c>
      <c r="G1200" s="100" t="s">
        <v>1645</v>
      </c>
      <c r="H1200" s="99" t="n">
        <v>23800</v>
      </c>
      <c r="I1200" s="123" t="n">
        <v>404.599999999999</v>
      </c>
      <c r="J1200" s="94"/>
      <c r="K1200" s="105"/>
    </row>
    <row r="1201" s="101" customFormat="true" ht="10.5" hidden="true" customHeight="true" outlineLevel="0" collapsed="false">
      <c r="A1201" s="102" t="s">
        <v>312</v>
      </c>
      <c r="B1201" s="93" t="n">
        <v>44053</v>
      </c>
      <c r="C1201" s="94" t="s">
        <v>321</v>
      </c>
      <c r="D1201" s="95" t="s">
        <v>322</v>
      </c>
      <c r="E1201" s="97" t="n">
        <v>125</v>
      </c>
      <c r="F1201" s="106"/>
      <c r="G1201" s="100" t="s">
        <v>1646</v>
      </c>
      <c r="H1201" s="107"/>
      <c r="I1201" s="123"/>
      <c r="J1201" s="94"/>
      <c r="K1201" s="108"/>
    </row>
    <row r="1202" s="101" customFormat="true" ht="10.5" hidden="true" customHeight="true" outlineLevel="0" collapsed="false">
      <c r="A1202" s="102" t="s">
        <v>312</v>
      </c>
      <c r="B1202" s="93" t="n">
        <v>44053</v>
      </c>
      <c r="C1202" s="94" t="s">
        <v>632</v>
      </c>
      <c r="D1202" s="95" t="s">
        <v>322</v>
      </c>
      <c r="E1202" s="149" t="n">
        <v>2040</v>
      </c>
      <c r="F1202" s="106"/>
      <c r="G1202" s="98" t="s">
        <v>1647</v>
      </c>
      <c r="H1202" s="99"/>
      <c r="I1202" s="150"/>
      <c r="J1202" s="94"/>
      <c r="K1202" s="94"/>
    </row>
    <row r="1203" s="101" customFormat="true" ht="10.5" hidden="true" customHeight="true" outlineLevel="0" collapsed="false">
      <c r="A1203" s="102" t="s">
        <v>312</v>
      </c>
      <c r="B1203" s="93" t="n">
        <v>44053</v>
      </c>
      <c r="C1203" s="94" t="s">
        <v>342</v>
      </c>
      <c r="D1203" s="95" t="s">
        <v>322</v>
      </c>
      <c r="E1203" s="118" t="n">
        <v>2706.24</v>
      </c>
      <c r="F1203" s="96"/>
      <c r="G1203" s="98" t="s">
        <v>1648</v>
      </c>
      <c r="H1203" s="119"/>
      <c r="I1203" s="130"/>
      <c r="J1203" s="94"/>
      <c r="K1203" s="94"/>
    </row>
    <row r="1204" s="101" customFormat="true" ht="10.5" hidden="true" customHeight="true" outlineLevel="0" collapsed="false">
      <c r="A1204" s="102" t="s">
        <v>312</v>
      </c>
      <c r="B1204" s="93" t="n">
        <v>44053</v>
      </c>
      <c r="C1204" s="94" t="s">
        <v>1209</v>
      </c>
      <c r="D1204" s="95" t="s">
        <v>322</v>
      </c>
      <c r="E1204" s="137" t="n">
        <v>3106.97</v>
      </c>
      <c r="F1204" s="96"/>
      <c r="G1204" s="98" t="s">
        <v>1649</v>
      </c>
      <c r="H1204" s="99"/>
      <c r="I1204" s="138"/>
      <c r="J1204" s="94"/>
      <c r="K1204" s="94"/>
    </row>
    <row r="1205" s="101" customFormat="true" ht="10.5" hidden="true" customHeight="true" outlineLevel="0" collapsed="false">
      <c r="A1205" s="102" t="s">
        <v>312</v>
      </c>
      <c r="B1205" s="93" t="n">
        <v>44053</v>
      </c>
      <c r="C1205" s="94" t="s">
        <v>342</v>
      </c>
      <c r="D1205" s="95" t="s">
        <v>322</v>
      </c>
      <c r="E1205" s="118" t="n">
        <v>3782.96</v>
      </c>
      <c r="F1205" s="96"/>
      <c r="G1205" s="98" t="s">
        <v>1650</v>
      </c>
      <c r="H1205" s="119"/>
      <c r="I1205" s="130"/>
      <c r="J1205" s="94"/>
      <c r="K1205" s="94"/>
    </row>
    <row r="1206" s="101" customFormat="true" ht="10.5" hidden="true" customHeight="true" outlineLevel="0" collapsed="false">
      <c r="A1206" s="102" t="s">
        <v>312</v>
      </c>
      <c r="B1206" s="93" t="n">
        <v>44053</v>
      </c>
      <c r="C1206" s="94" t="s">
        <v>342</v>
      </c>
      <c r="D1206" s="95" t="s">
        <v>322</v>
      </c>
      <c r="E1206" s="118" t="n">
        <v>82175.8</v>
      </c>
      <c r="F1206" s="96"/>
      <c r="G1206" s="98" t="s">
        <v>1651</v>
      </c>
      <c r="H1206" s="119"/>
      <c r="I1206" s="130"/>
      <c r="J1206" s="94"/>
      <c r="K1206" s="94"/>
    </row>
    <row r="1207" s="101" customFormat="true" ht="10.5" hidden="false" customHeight="true" outlineLevel="0" collapsed="false">
      <c r="A1207" s="92" t="s">
        <v>312</v>
      </c>
      <c r="B1207" s="93" t="n">
        <v>44053</v>
      </c>
      <c r="C1207" s="94" t="s">
        <v>1652</v>
      </c>
      <c r="D1207" s="95" t="s">
        <v>314</v>
      </c>
      <c r="E1207" s="96"/>
      <c r="F1207" s="97" t="n">
        <v>6300</v>
      </c>
      <c r="G1207" s="98" t="s">
        <v>1653</v>
      </c>
      <c r="H1207" s="99"/>
      <c r="I1207" s="123"/>
      <c r="J1207" s="94"/>
      <c r="K1207" s="94"/>
    </row>
    <row r="1208" s="101" customFormat="true" ht="10.5" hidden="false" customHeight="true" outlineLevel="0" collapsed="false">
      <c r="A1208" s="92" t="s">
        <v>312</v>
      </c>
      <c r="B1208" s="93" t="n">
        <v>44053</v>
      </c>
      <c r="C1208" s="94" t="s">
        <v>1652</v>
      </c>
      <c r="D1208" s="95" t="s">
        <v>314</v>
      </c>
      <c r="E1208" s="96"/>
      <c r="F1208" s="97" t="n">
        <v>6300</v>
      </c>
      <c r="G1208" s="98" t="s">
        <v>1653</v>
      </c>
      <c r="H1208" s="99"/>
      <c r="I1208" s="123"/>
      <c r="J1208" s="94"/>
      <c r="K1208" s="94"/>
    </row>
    <row r="1209" s="101" customFormat="true" ht="10.5" hidden="false" customHeight="true" outlineLevel="0" collapsed="false">
      <c r="A1209" s="92" t="s">
        <v>312</v>
      </c>
      <c r="B1209" s="93" t="n">
        <v>44053</v>
      </c>
      <c r="C1209" s="94" t="s">
        <v>1654</v>
      </c>
      <c r="D1209" s="95" t="s">
        <v>314</v>
      </c>
      <c r="E1209" s="96"/>
      <c r="F1209" s="97" t="n">
        <v>6500</v>
      </c>
      <c r="G1209" s="98" t="s">
        <v>1655</v>
      </c>
      <c r="H1209" s="99"/>
      <c r="I1209" s="123"/>
      <c r="J1209" s="94"/>
      <c r="K1209" s="94"/>
    </row>
    <row r="1210" s="101" customFormat="true" ht="10.5" hidden="false" customHeight="true" outlineLevel="0" collapsed="false">
      <c r="A1210" s="92" t="s">
        <v>312</v>
      </c>
      <c r="B1210" s="93" t="n">
        <v>44053</v>
      </c>
      <c r="C1210" s="94" t="s">
        <v>1652</v>
      </c>
      <c r="D1210" s="95" t="s">
        <v>314</v>
      </c>
      <c r="E1210" s="96"/>
      <c r="F1210" s="97" t="n">
        <v>6550</v>
      </c>
      <c r="G1210" s="98" t="s">
        <v>1653</v>
      </c>
      <c r="H1210" s="99"/>
      <c r="I1210" s="123"/>
      <c r="J1210" s="94"/>
      <c r="K1210" s="94"/>
    </row>
    <row r="1211" s="101" customFormat="true" ht="10.5" hidden="false" customHeight="true" outlineLevel="0" collapsed="false">
      <c r="A1211" s="92" t="s">
        <v>312</v>
      </c>
      <c r="B1211" s="93" t="n">
        <v>44053</v>
      </c>
      <c r="C1211" s="94" t="s">
        <v>1656</v>
      </c>
      <c r="D1211" s="95" t="s">
        <v>314</v>
      </c>
      <c r="E1211" s="106"/>
      <c r="F1211" s="97" t="n">
        <v>6700</v>
      </c>
      <c r="G1211" s="98" t="s">
        <v>1657</v>
      </c>
      <c r="H1211" s="99"/>
      <c r="I1211" s="123"/>
      <c r="J1211" s="94"/>
      <c r="K1211" s="94"/>
    </row>
    <row r="1212" s="101" customFormat="true" ht="10.5" hidden="false" customHeight="true" outlineLevel="0" collapsed="false">
      <c r="A1212" s="92" t="s">
        <v>312</v>
      </c>
      <c r="B1212" s="93" t="n">
        <v>44053</v>
      </c>
      <c r="C1212" s="94" t="s">
        <v>1652</v>
      </c>
      <c r="D1212" s="95" t="s">
        <v>314</v>
      </c>
      <c r="E1212" s="106"/>
      <c r="F1212" s="97" t="n">
        <v>6700</v>
      </c>
      <c r="G1212" s="98" t="s">
        <v>1653</v>
      </c>
      <c r="H1212" s="99"/>
      <c r="I1212" s="123"/>
      <c r="J1212" s="94"/>
      <c r="K1212" s="94"/>
    </row>
    <row r="1213" s="101" customFormat="true" ht="10.5" hidden="false" customHeight="true" outlineLevel="0" collapsed="false">
      <c r="A1213" s="92" t="s">
        <v>312</v>
      </c>
      <c r="B1213" s="93" t="n">
        <v>44053</v>
      </c>
      <c r="C1213" s="94" t="s">
        <v>1658</v>
      </c>
      <c r="D1213" s="95" t="s">
        <v>314</v>
      </c>
      <c r="E1213" s="106"/>
      <c r="F1213" s="97" t="n">
        <v>7300</v>
      </c>
      <c r="G1213" s="98" t="s">
        <v>1659</v>
      </c>
      <c r="H1213" s="99"/>
      <c r="I1213" s="123"/>
      <c r="J1213" s="94"/>
      <c r="K1213" s="94"/>
    </row>
    <row r="1214" s="101" customFormat="true" ht="10.5" hidden="true" customHeight="true" outlineLevel="0" collapsed="false">
      <c r="A1214" s="102" t="s">
        <v>312</v>
      </c>
      <c r="B1214" s="93" t="n">
        <v>44053</v>
      </c>
      <c r="C1214" s="94" t="s">
        <v>318</v>
      </c>
      <c r="D1214" s="95" t="s">
        <v>319</v>
      </c>
      <c r="E1214" s="103" t="n">
        <v>1011.67</v>
      </c>
      <c r="F1214" s="104" t="n">
        <v>59510</v>
      </c>
      <c r="G1214" s="100" t="s">
        <v>1660</v>
      </c>
      <c r="H1214" s="99" t="n">
        <v>59510</v>
      </c>
      <c r="I1214" s="123" t="n">
        <v>1011.67</v>
      </c>
      <c r="J1214" s="94"/>
      <c r="K1214" s="105"/>
    </row>
    <row r="1215" s="101" customFormat="true" ht="10.5" hidden="true" customHeight="true" outlineLevel="0" collapsed="false">
      <c r="A1215" s="102" t="s">
        <v>312</v>
      </c>
      <c r="B1215" s="93" t="n">
        <v>44054</v>
      </c>
      <c r="C1215" s="94" t="s">
        <v>321</v>
      </c>
      <c r="D1215" s="95" t="s">
        <v>322</v>
      </c>
      <c r="E1215" s="97" t="n">
        <v>100</v>
      </c>
      <c r="F1215" s="96"/>
      <c r="G1215" s="100" t="s">
        <v>1661</v>
      </c>
      <c r="H1215" s="107"/>
      <c r="I1215" s="123"/>
      <c r="J1215" s="94"/>
      <c r="K1215" s="108"/>
    </row>
    <row r="1216" s="101" customFormat="true" ht="10.5" hidden="true" customHeight="true" outlineLevel="0" collapsed="false">
      <c r="A1216" s="102" t="s">
        <v>312</v>
      </c>
      <c r="B1216" s="93" t="n">
        <v>44054</v>
      </c>
      <c r="C1216" s="94" t="s">
        <v>340</v>
      </c>
      <c r="D1216" s="95" t="s">
        <v>322</v>
      </c>
      <c r="E1216" s="97" t="n">
        <v>110</v>
      </c>
      <c r="F1216" s="96"/>
      <c r="G1216" s="98" t="s">
        <v>341</v>
      </c>
      <c r="H1216" s="107"/>
      <c r="I1216" s="123"/>
      <c r="J1216" s="94"/>
      <c r="K1216" s="117"/>
    </row>
    <row r="1217" s="101" customFormat="true" ht="10.5" hidden="true" customHeight="true" outlineLevel="0" collapsed="false">
      <c r="A1217" s="102" t="s">
        <v>312</v>
      </c>
      <c r="B1217" s="93" t="n">
        <v>44054</v>
      </c>
      <c r="C1217" s="94" t="s">
        <v>340</v>
      </c>
      <c r="D1217" s="95" t="s">
        <v>322</v>
      </c>
      <c r="E1217" s="97" t="n">
        <v>535</v>
      </c>
      <c r="F1217" s="96"/>
      <c r="G1217" s="98" t="s">
        <v>341</v>
      </c>
      <c r="H1217" s="107"/>
      <c r="I1217" s="123"/>
      <c r="J1217" s="94"/>
      <c r="K1217" s="117"/>
    </row>
    <row r="1218" s="101" customFormat="true" ht="10.5" hidden="true" customHeight="true" outlineLevel="0" collapsed="false">
      <c r="A1218" s="102" t="s">
        <v>312</v>
      </c>
      <c r="B1218" s="93" t="n">
        <v>44054</v>
      </c>
      <c r="C1218" s="94" t="s">
        <v>1662</v>
      </c>
      <c r="D1218" s="95" t="s">
        <v>322</v>
      </c>
      <c r="E1218" s="109" t="n">
        <v>1165.02</v>
      </c>
      <c r="F1218" s="96"/>
      <c r="G1218" s="98" t="s">
        <v>1663</v>
      </c>
      <c r="H1218" s="99"/>
      <c r="I1218" s="145"/>
      <c r="J1218" s="94"/>
      <c r="K1218" s="94"/>
    </row>
    <row r="1219" s="101" customFormat="true" ht="10.5" hidden="true" customHeight="true" outlineLevel="0" collapsed="false">
      <c r="A1219" s="92" t="s">
        <v>312</v>
      </c>
      <c r="B1219" s="93" t="n">
        <v>44054</v>
      </c>
      <c r="C1219" s="94" t="s">
        <v>344</v>
      </c>
      <c r="D1219" s="95" t="s">
        <v>322</v>
      </c>
      <c r="E1219" s="115" t="n">
        <v>10000</v>
      </c>
      <c r="F1219" s="96"/>
      <c r="G1219" s="98" t="s">
        <v>345</v>
      </c>
      <c r="H1219" s="121"/>
      <c r="I1219" s="123"/>
      <c r="J1219" s="94"/>
      <c r="K1219" s="94"/>
    </row>
    <row r="1220" s="101" customFormat="true" ht="10.5" hidden="true" customHeight="true" outlineLevel="0" collapsed="false">
      <c r="A1220" s="102" t="s">
        <v>312</v>
      </c>
      <c r="B1220" s="93" t="n">
        <v>44054</v>
      </c>
      <c r="C1220" s="94" t="s">
        <v>565</v>
      </c>
      <c r="D1220" s="95" t="s">
        <v>322</v>
      </c>
      <c r="E1220" s="109" t="n">
        <v>21392</v>
      </c>
      <c r="F1220" s="96"/>
      <c r="G1220" s="98" t="s">
        <v>1664</v>
      </c>
      <c r="H1220" s="99"/>
      <c r="I1220" s="145"/>
      <c r="J1220" s="94"/>
      <c r="K1220" s="94"/>
    </row>
    <row r="1221" s="101" customFormat="true" ht="10.5" hidden="true" customHeight="true" outlineLevel="0" collapsed="false">
      <c r="A1221" s="92" t="s">
        <v>312</v>
      </c>
      <c r="B1221" s="93" t="n">
        <v>44054</v>
      </c>
      <c r="C1221" s="94" t="s">
        <v>344</v>
      </c>
      <c r="D1221" s="95" t="s">
        <v>322</v>
      </c>
      <c r="E1221" s="115" t="n">
        <v>65000</v>
      </c>
      <c r="F1221" s="96"/>
      <c r="G1221" s="98" t="s">
        <v>345</v>
      </c>
      <c r="H1221" s="121"/>
      <c r="I1221" s="123"/>
      <c r="J1221" s="94"/>
      <c r="K1221" s="94"/>
    </row>
    <row r="1222" s="101" customFormat="true" ht="10.5" hidden="false" customHeight="true" outlineLevel="0" collapsed="false">
      <c r="A1222" s="92" t="s">
        <v>312</v>
      </c>
      <c r="B1222" s="93" t="n">
        <v>44054</v>
      </c>
      <c r="C1222" s="94" t="s">
        <v>648</v>
      </c>
      <c r="D1222" s="95" t="s">
        <v>314</v>
      </c>
      <c r="E1222" s="106"/>
      <c r="F1222" s="97" t="n">
        <v>5300</v>
      </c>
      <c r="G1222" s="98" t="s">
        <v>1665</v>
      </c>
      <c r="H1222" s="99"/>
      <c r="I1222" s="123"/>
      <c r="J1222" s="94"/>
      <c r="K1222" s="94"/>
    </row>
    <row r="1223" s="101" customFormat="true" ht="10.5" hidden="false" customHeight="true" outlineLevel="0" collapsed="false">
      <c r="A1223" s="92" t="s">
        <v>312</v>
      </c>
      <c r="B1223" s="93" t="n">
        <v>44054</v>
      </c>
      <c r="C1223" s="94" t="s">
        <v>316</v>
      </c>
      <c r="D1223" s="95" t="s">
        <v>314</v>
      </c>
      <c r="E1223" s="106"/>
      <c r="F1223" s="97" t="n">
        <v>6100</v>
      </c>
      <c r="G1223" s="98" t="s">
        <v>1666</v>
      </c>
      <c r="H1223" s="99"/>
      <c r="I1223" s="123"/>
      <c r="J1223" s="94"/>
      <c r="K1223" s="94"/>
    </row>
    <row r="1224" s="101" customFormat="true" ht="10.5" hidden="false" customHeight="true" outlineLevel="0" collapsed="false">
      <c r="A1224" s="92" t="s">
        <v>312</v>
      </c>
      <c r="B1224" s="93" t="n">
        <v>44054</v>
      </c>
      <c r="C1224" s="94" t="s">
        <v>555</v>
      </c>
      <c r="D1224" s="95" t="s">
        <v>314</v>
      </c>
      <c r="E1224" s="106"/>
      <c r="F1224" s="97" t="n">
        <v>8000</v>
      </c>
      <c r="G1224" s="98" t="s">
        <v>1667</v>
      </c>
      <c r="H1224" s="99"/>
      <c r="I1224" s="123"/>
      <c r="J1224" s="94"/>
      <c r="K1224" s="94"/>
    </row>
    <row r="1225" s="101" customFormat="true" ht="10.5" hidden="false" customHeight="true" outlineLevel="0" collapsed="false">
      <c r="A1225" s="92" t="s">
        <v>312</v>
      </c>
      <c r="B1225" s="93" t="n">
        <v>44054</v>
      </c>
      <c r="C1225" s="94" t="s">
        <v>1172</v>
      </c>
      <c r="D1225" s="95" t="s">
        <v>314</v>
      </c>
      <c r="E1225" s="106"/>
      <c r="F1225" s="97" t="n">
        <v>8400</v>
      </c>
      <c r="G1225" s="98" t="s">
        <v>1668</v>
      </c>
      <c r="H1225" s="99"/>
      <c r="I1225" s="123"/>
      <c r="J1225" s="94"/>
      <c r="K1225" s="94"/>
    </row>
    <row r="1226" s="101" customFormat="true" ht="10.5" hidden="true" customHeight="true" outlineLevel="0" collapsed="false">
      <c r="A1226" s="102" t="s">
        <v>312</v>
      </c>
      <c r="B1226" s="93" t="n">
        <v>44054</v>
      </c>
      <c r="C1226" s="94" t="s">
        <v>318</v>
      </c>
      <c r="D1226" s="95" t="s">
        <v>319</v>
      </c>
      <c r="E1226" s="103" t="n">
        <v>195.5</v>
      </c>
      <c r="F1226" s="104" t="n">
        <v>11500</v>
      </c>
      <c r="G1226" s="100" t="s">
        <v>1669</v>
      </c>
      <c r="H1226" s="99" t="n">
        <v>11500</v>
      </c>
      <c r="I1226" s="123" t="n">
        <v>195.5</v>
      </c>
      <c r="J1226" s="94"/>
      <c r="K1226" s="105"/>
    </row>
    <row r="1227" s="101" customFormat="true" ht="10.5" hidden="true" customHeight="true" outlineLevel="0" collapsed="false">
      <c r="A1227" s="102" t="s">
        <v>312</v>
      </c>
      <c r="B1227" s="93" t="n">
        <v>44055</v>
      </c>
      <c r="C1227" s="94" t="s">
        <v>321</v>
      </c>
      <c r="D1227" s="95" t="s">
        <v>322</v>
      </c>
      <c r="E1227" s="97" t="n">
        <v>50</v>
      </c>
      <c r="F1227" s="106"/>
      <c r="G1227" s="100" t="s">
        <v>1670</v>
      </c>
      <c r="H1227" s="107"/>
      <c r="I1227" s="123"/>
      <c r="J1227" s="94"/>
      <c r="K1227" s="108"/>
    </row>
    <row r="1228" s="101" customFormat="true" ht="10.5" hidden="true" customHeight="true" outlineLevel="0" collapsed="false">
      <c r="A1228" s="102" t="s">
        <v>312</v>
      </c>
      <c r="B1228" s="93" t="n">
        <v>44055</v>
      </c>
      <c r="C1228" s="94" t="s">
        <v>340</v>
      </c>
      <c r="D1228" s="95" t="s">
        <v>322</v>
      </c>
      <c r="E1228" s="97" t="n">
        <v>220</v>
      </c>
      <c r="F1228" s="125"/>
      <c r="G1228" s="98" t="s">
        <v>341</v>
      </c>
      <c r="H1228" s="107"/>
      <c r="I1228" s="123"/>
      <c r="J1228" s="94"/>
      <c r="K1228" s="117"/>
    </row>
    <row r="1229" s="101" customFormat="true" ht="10.5" hidden="true" customHeight="true" outlineLevel="0" collapsed="false">
      <c r="A1229" s="102" t="s">
        <v>312</v>
      </c>
      <c r="B1229" s="93" t="n">
        <v>44055</v>
      </c>
      <c r="C1229" s="94" t="s">
        <v>565</v>
      </c>
      <c r="D1229" s="95" t="s">
        <v>322</v>
      </c>
      <c r="E1229" s="109" t="n">
        <v>7053.16</v>
      </c>
      <c r="F1229" s="106"/>
      <c r="G1229" s="98" t="s">
        <v>1671</v>
      </c>
      <c r="H1229" s="99"/>
      <c r="I1229" s="145"/>
      <c r="J1229" s="94"/>
      <c r="K1229" s="94"/>
    </row>
    <row r="1230" s="101" customFormat="true" ht="10.5" hidden="true" customHeight="true" outlineLevel="0" collapsed="false">
      <c r="A1230" s="92" t="s">
        <v>312</v>
      </c>
      <c r="B1230" s="93" t="n">
        <v>44055</v>
      </c>
      <c r="C1230" s="94" t="s">
        <v>344</v>
      </c>
      <c r="D1230" s="95" t="s">
        <v>322</v>
      </c>
      <c r="E1230" s="115" t="n">
        <v>20000</v>
      </c>
      <c r="F1230" s="106"/>
      <c r="G1230" s="98" t="s">
        <v>345</v>
      </c>
      <c r="H1230" s="121"/>
      <c r="I1230" s="123"/>
      <c r="J1230" s="94"/>
      <c r="K1230" s="94"/>
    </row>
    <row r="1231" s="101" customFormat="true" ht="10.5" hidden="false" customHeight="true" outlineLevel="0" collapsed="false">
      <c r="A1231" s="92" t="s">
        <v>312</v>
      </c>
      <c r="B1231" s="93" t="n">
        <v>44055</v>
      </c>
      <c r="C1231" s="94" t="s">
        <v>420</v>
      </c>
      <c r="D1231" s="95" t="s">
        <v>314</v>
      </c>
      <c r="E1231" s="96"/>
      <c r="F1231" s="97" t="n">
        <v>600</v>
      </c>
      <c r="G1231" s="98" t="s">
        <v>1672</v>
      </c>
      <c r="H1231" s="99"/>
      <c r="I1231" s="123"/>
      <c r="J1231" s="94"/>
      <c r="K1231" s="94"/>
    </row>
    <row r="1232" s="101" customFormat="true" ht="10.5" hidden="true" customHeight="true" outlineLevel="0" collapsed="false">
      <c r="A1232" s="102" t="s">
        <v>312</v>
      </c>
      <c r="B1232" s="93" t="n">
        <v>44055</v>
      </c>
      <c r="C1232" s="94" t="s">
        <v>318</v>
      </c>
      <c r="D1232" s="95" t="s">
        <v>319</v>
      </c>
      <c r="E1232" s="103" t="n">
        <v>62.9000000000001</v>
      </c>
      <c r="F1232" s="104" t="n">
        <v>3700</v>
      </c>
      <c r="G1232" s="100" t="s">
        <v>1673</v>
      </c>
      <c r="H1232" s="99" t="n">
        <v>3700</v>
      </c>
      <c r="I1232" s="123" t="n">
        <v>62.9000000000001</v>
      </c>
      <c r="J1232" s="94"/>
      <c r="K1232" s="105"/>
    </row>
    <row r="1233" s="101" customFormat="true" ht="10.5" hidden="false" customHeight="true" outlineLevel="0" collapsed="false">
      <c r="A1233" s="92" t="s">
        <v>312</v>
      </c>
      <c r="B1233" s="93" t="n">
        <v>44055</v>
      </c>
      <c r="C1233" s="94" t="s">
        <v>420</v>
      </c>
      <c r="D1233" s="95" t="s">
        <v>314</v>
      </c>
      <c r="E1233" s="96"/>
      <c r="F1233" s="97" t="n">
        <v>4200</v>
      </c>
      <c r="G1233" s="98" t="s">
        <v>1674</v>
      </c>
      <c r="H1233" s="99"/>
      <c r="I1233" s="123"/>
      <c r="J1233" s="94"/>
      <c r="K1233" s="94"/>
    </row>
    <row r="1234" s="101" customFormat="true" ht="10.5" hidden="false" customHeight="true" outlineLevel="0" collapsed="false">
      <c r="A1234" s="92" t="s">
        <v>312</v>
      </c>
      <c r="B1234" s="93" t="n">
        <v>44055</v>
      </c>
      <c r="C1234" s="94" t="s">
        <v>403</v>
      </c>
      <c r="D1234" s="95" t="s">
        <v>314</v>
      </c>
      <c r="E1234" s="96"/>
      <c r="F1234" s="97" t="n">
        <v>4200</v>
      </c>
      <c r="G1234" s="98" t="s">
        <v>1675</v>
      </c>
      <c r="H1234" s="99"/>
      <c r="I1234" s="123"/>
      <c r="J1234" s="94"/>
      <c r="K1234" s="94"/>
    </row>
    <row r="1235" s="101" customFormat="true" ht="10.5" hidden="false" customHeight="true" outlineLevel="0" collapsed="false">
      <c r="A1235" s="92" t="s">
        <v>312</v>
      </c>
      <c r="B1235" s="93" t="n">
        <v>44055</v>
      </c>
      <c r="C1235" s="94" t="s">
        <v>420</v>
      </c>
      <c r="D1235" s="95" t="s">
        <v>314</v>
      </c>
      <c r="E1235" s="96"/>
      <c r="F1235" s="97" t="n">
        <v>4300</v>
      </c>
      <c r="G1235" s="98" t="s">
        <v>1676</v>
      </c>
      <c r="H1235" s="99"/>
      <c r="I1235" s="123"/>
      <c r="J1235" s="94"/>
      <c r="K1235" s="94"/>
    </row>
    <row r="1236" s="101" customFormat="true" ht="10.5" hidden="false" customHeight="true" outlineLevel="0" collapsed="false">
      <c r="A1236" s="92" t="s">
        <v>312</v>
      </c>
      <c r="B1236" s="93" t="n">
        <v>44055</v>
      </c>
      <c r="C1236" s="94" t="s">
        <v>420</v>
      </c>
      <c r="D1236" s="95" t="s">
        <v>314</v>
      </c>
      <c r="E1236" s="96"/>
      <c r="F1236" s="97" t="n">
        <v>4600</v>
      </c>
      <c r="G1236" s="98" t="s">
        <v>1677</v>
      </c>
      <c r="H1236" s="99"/>
      <c r="I1236" s="123"/>
      <c r="J1236" s="94"/>
      <c r="K1236" s="94"/>
    </row>
    <row r="1237" s="101" customFormat="true" ht="10.5" hidden="false" customHeight="true" outlineLevel="0" collapsed="false">
      <c r="A1237" s="92" t="s">
        <v>312</v>
      </c>
      <c r="B1237" s="93" t="n">
        <v>44055</v>
      </c>
      <c r="C1237" s="94" t="s">
        <v>420</v>
      </c>
      <c r="D1237" s="95" t="s">
        <v>314</v>
      </c>
      <c r="E1237" s="96"/>
      <c r="F1237" s="97" t="n">
        <v>5900</v>
      </c>
      <c r="G1237" s="98" t="s">
        <v>1678</v>
      </c>
      <c r="H1237" s="99"/>
      <c r="I1237" s="123"/>
      <c r="J1237" s="94"/>
      <c r="K1237" s="94"/>
    </row>
    <row r="1238" s="101" customFormat="true" ht="10.5" hidden="false" customHeight="true" outlineLevel="0" collapsed="false">
      <c r="A1238" s="92" t="s">
        <v>312</v>
      </c>
      <c r="B1238" s="93" t="n">
        <v>44055</v>
      </c>
      <c r="C1238" s="94" t="s">
        <v>1679</v>
      </c>
      <c r="D1238" s="95" t="s">
        <v>314</v>
      </c>
      <c r="E1238" s="96"/>
      <c r="F1238" s="97" t="n">
        <v>17000</v>
      </c>
      <c r="G1238" s="98" t="s">
        <v>1680</v>
      </c>
      <c r="H1238" s="99"/>
      <c r="I1238" s="123"/>
      <c r="J1238" s="94"/>
      <c r="K1238" s="94"/>
    </row>
    <row r="1239" s="101" customFormat="true" ht="10.5" hidden="true" customHeight="true" outlineLevel="0" collapsed="false">
      <c r="A1239" s="102" t="s">
        <v>312</v>
      </c>
      <c r="B1239" s="93" t="n">
        <v>44056</v>
      </c>
      <c r="C1239" s="94" t="s">
        <v>342</v>
      </c>
      <c r="D1239" s="95" t="s">
        <v>322</v>
      </c>
      <c r="E1239" s="118" t="n">
        <v>60140.55</v>
      </c>
      <c r="F1239" s="106"/>
      <c r="G1239" s="98" t="s">
        <v>1681</v>
      </c>
      <c r="H1239" s="119"/>
      <c r="I1239" s="130"/>
      <c r="J1239" s="94"/>
      <c r="K1239" s="94"/>
    </row>
    <row r="1240" s="101" customFormat="true" ht="10.5" hidden="false" customHeight="true" outlineLevel="0" collapsed="false">
      <c r="A1240" s="92" t="s">
        <v>312</v>
      </c>
      <c r="B1240" s="93" t="n">
        <v>44056</v>
      </c>
      <c r="C1240" s="94" t="s">
        <v>316</v>
      </c>
      <c r="D1240" s="95" t="s">
        <v>314</v>
      </c>
      <c r="E1240" s="96"/>
      <c r="F1240" s="128" t="n">
        <v>5800</v>
      </c>
      <c r="G1240" s="98" t="s">
        <v>1682</v>
      </c>
      <c r="H1240" s="99"/>
      <c r="I1240" s="123"/>
      <c r="J1240" s="94"/>
      <c r="K1240" s="94"/>
    </row>
    <row r="1241" s="101" customFormat="true" ht="10.5" hidden="false" customHeight="true" outlineLevel="0" collapsed="false">
      <c r="A1241" s="92" t="s">
        <v>312</v>
      </c>
      <c r="B1241" s="93" t="n">
        <v>44056</v>
      </c>
      <c r="C1241" s="94" t="s">
        <v>626</v>
      </c>
      <c r="D1241" s="95" t="s">
        <v>314</v>
      </c>
      <c r="E1241" s="96"/>
      <c r="F1241" s="97" t="n">
        <v>5900</v>
      </c>
      <c r="G1241" s="98" t="s">
        <v>1683</v>
      </c>
      <c r="H1241" s="99"/>
      <c r="I1241" s="123"/>
      <c r="J1241" s="94"/>
      <c r="K1241" s="94"/>
    </row>
    <row r="1242" s="101" customFormat="true" ht="10.5" hidden="false" customHeight="true" outlineLevel="0" collapsed="false">
      <c r="A1242" s="92" t="s">
        <v>312</v>
      </c>
      <c r="B1242" s="93" t="n">
        <v>44056</v>
      </c>
      <c r="C1242" s="94" t="s">
        <v>626</v>
      </c>
      <c r="D1242" s="95" t="s">
        <v>314</v>
      </c>
      <c r="E1242" s="96"/>
      <c r="F1242" s="97" t="n">
        <v>41500</v>
      </c>
      <c r="G1242" s="98" t="s">
        <v>1684</v>
      </c>
      <c r="H1242" s="99"/>
      <c r="I1242" s="123"/>
      <c r="J1242" s="94"/>
      <c r="K1242" s="94"/>
    </row>
    <row r="1243" s="101" customFormat="true" ht="10.5" hidden="true" customHeight="true" outlineLevel="0" collapsed="false">
      <c r="A1243" s="102" t="s">
        <v>312</v>
      </c>
      <c r="B1243" s="93" t="n">
        <v>44057</v>
      </c>
      <c r="C1243" s="94" t="s">
        <v>321</v>
      </c>
      <c r="D1243" s="95" t="s">
        <v>322</v>
      </c>
      <c r="E1243" s="97" t="n">
        <v>50</v>
      </c>
      <c r="F1243" s="96"/>
      <c r="G1243" s="100" t="s">
        <v>1685</v>
      </c>
      <c r="H1243" s="107"/>
      <c r="I1243" s="123"/>
      <c r="J1243" s="94"/>
      <c r="K1243" s="108"/>
    </row>
    <row r="1244" s="101" customFormat="true" ht="10.5" hidden="true" customHeight="true" outlineLevel="0" collapsed="false">
      <c r="A1244" s="102" t="s">
        <v>312</v>
      </c>
      <c r="B1244" s="93" t="n">
        <v>44057</v>
      </c>
      <c r="C1244" s="94" t="s">
        <v>487</v>
      </c>
      <c r="D1244" s="95" t="s">
        <v>322</v>
      </c>
      <c r="E1244" s="113" t="n">
        <v>4704</v>
      </c>
      <c r="F1244" s="125"/>
      <c r="G1244" s="98" t="s">
        <v>1686</v>
      </c>
      <c r="H1244" s="99"/>
      <c r="I1244" s="129"/>
      <c r="J1244" s="94"/>
      <c r="K1244" s="94"/>
    </row>
    <row r="1245" s="101" customFormat="true" ht="10.5" hidden="false" customHeight="true" outlineLevel="0" collapsed="false">
      <c r="A1245" s="92" t="s">
        <v>312</v>
      </c>
      <c r="B1245" s="93" t="n">
        <v>44057</v>
      </c>
      <c r="C1245" s="94" t="s">
        <v>1687</v>
      </c>
      <c r="D1245" s="95" t="s">
        <v>314</v>
      </c>
      <c r="E1245" s="106"/>
      <c r="F1245" s="97" t="n">
        <v>2000</v>
      </c>
      <c r="G1245" s="98" t="s">
        <v>1688</v>
      </c>
      <c r="H1245" s="99"/>
      <c r="I1245" s="123"/>
      <c r="J1245" s="94"/>
      <c r="K1245" s="94"/>
    </row>
    <row r="1246" s="101" customFormat="true" ht="10.5" hidden="false" customHeight="true" outlineLevel="0" collapsed="false">
      <c r="A1246" s="92" t="s">
        <v>312</v>
      </c>
      <c r="B1246" s="93" t="n">
        <v>44057</v>
      </c>
      <c r="C1246" s="94" t="s">
        <v>1306</v>
      </c>
      <c r="D1246" s="95" t="s">
        <v>314</v>
      </c>
      <c r="E1246" s="106"/>
      <c r="F1246" s="97" t="n">
        <v>5600</v>
      </c>
      <c r="G1246" s="98" t="s">
        <v>1689</v>
      </c>
      <c r="H1246" s="99"/>
      <c r="I1246" s="123"/>
      <c r="J1246" s="94"/>
      <c r="K1246" s="94"/>
    </row>
    <row r="1247" s="101" customFormat="true" ht="10.5" hidden="false" customHeight="true" outlineLevel="0" collapsed="false">
      <c r="A1247" s="92" t="s">
        <v>312</v>
      </c>
      <c r="B1247" s="93" t="n">
        <v>44057</v>
      </c>
      <c r="C1247" s="94" t="s">
        <v>1606</v>
      </c>
      <c r="D1247" s="95" t="s">
        <v>314</v>
      </c>
      <c r="E1247" s="106"/>
      <c r="F1247" s="97" t="n">
        <v>18000</v>
      </c>
      <c r="G1247" s="98" t="s">
        <v>1690</v>
      </c>
      <c r="H1247" s="99"/>
      <c r="I1247" s="123"/>
      <c r="J1247" s="94"/>
      <c r="K1247" s="94"/>
    </row>
    <row r="1248" s="101" customFormat="true" ht="10.5" hidden="true" customHeight="true" outlineLevel="0" collapsed="false">
      <c r="A1248" s="102" t="s">
        <v>312</v>
      </c>
      <c r="B1248" s="93" t="n">
        <v>44057</v>
      </c>
      <c r="C1248" s="94" t="s">
        <v>318</v>
      </c>
      <c r="D1248" s="95" t="s">
        <v>319</v>
      </c>
      <c r="E1248" s="103" t="n">
        <v>326.400000000001</v>
      </c>
      <c r="F1248" s="104" t="n">
        <v>19200</v>
      </c>
      <c r="G1248" s="100" t="s">
        <v>1691</v>
      </c>
      <c r="H1248" s="99" t="n">
        <v>19200</v>
      </c>
      <c r="I1248" s="123" t="n">
        <v>326.400000000001</v>
      </c>
      <c r="J1248" s="94"/>
      <c r="K1248" s="105"/>
    </row>
    <row r="1249" s="101" customFormat="true" ht="10.5" hidden="false" customHeight="true" outlineLevel="0" collapsed="false">
      <c r="A1249" s="92" t="s">
        <v>312</v>
      </c>
      <c r="B1249" s="93" t="n">
        <v>44057</v>
      </c>
      <c r="C1249" s="94" t="s">
        <v>621</v>
      </c>
      <c r="D1249" s="95" t="s">
        <v>314</v>
      </c>
      <c r="E1249" s="106"/>
      <c r="F1249" s="128" t="n">
        <v>21900</v>
      </c>
      <c r="G1249" s="98" t="s">
        <v>1692</v>
      </c>
      <c r="H1249" s="99"/>
      <c r="I1249" s="123"/>
      <c r="J1249" s="94"/>
      <c r="K1249" s="94"/>
    </row>
    <row r="1250" s="101" customFormat="true" ht="10.5" hidden="true" customHeight="true" outlineLevel="0" collapsed="false">
      <c r="A1250" s="102" t="s">
        <v>312</v>
      </c>
      <c r="B1250" s="93" t="n">
        <v>44060</v>
      </c>
      <c r="C1250" s="94" t="s">
        <v>321</v>
      </c>
      <c r="D1250" s="95" t="s">
        <v>322</v>
      </c>
      <c r="E1250" s="97" t="n">
        <v>50</v>
      </c>
      <c r="F1250" s="96"/>
      <c r="G1250" s="100" t="s">
        <v>1693</v>
      </c>
      <c r="H1250" s="107"/>
      <c r="I1250" s="123"/>
      <c r="J1250" s="94"/>
      <c r="K1250" s="108"/>
    </row>
    <row r="1251" s="101" customFormat="true" ht="10.5" hidden="true" customHeight="true" outlineLevel="0" collapsed="false">
      <c r="A1251" s="102" t="s">
        <v>312</v>
      </c>
      <c r="B1251" s="93" t="n">
        <v>44060</v>
      </c>
      <c r="C1251" s="94" t="s">
        <v>342</v>
      </c>
      <c r="D1251" s="95" t="s">
        <v>322</v>
      </c>
      <c r="E1251" s="118" t="n">
        <v>47240.19</v>
      </c>
      <c r="F1251" s="96"/>
      <c r="G1251" s="98" t="s">
        <v>1694</v>
      </c>
      <c r="H1251" s="119"/>
      <c r="I1251" s="130"/>
      <c r="J1251" s="94"/>
      <c r="K1251" s="94"/>
    </row>
    <row r="1252" s="101" customFormat="true" ht="10.5" hidden="true" customHeight="true" outlineLevel="0" collapsed="false">
      <c r="A1252" s="102" t="s">
        <v>312</v>
      </c>
      <c r="B1252" s="93" t="n">
        <v>44060</v>
      </c>
      <c r="C1252" s="94" t="s">
        <v>399</v>
      </c>
      <c r="D1252" s="95" t="s">
        <v>322</v>
      </c>
      <c r="E1252" s="118" t="n">
        <v>67770</v>
      </c>
      <c r="F1252" s="106"/>
      <c r="G1252" s="98" t="s">
        <v>1695</v>
      </c>
      <c r="H1252" s="119"/>
      <c r="I1252" s="130"/>
      <c r="J1252" s="94"/>
      <c r="K1252" s="94"/>
    </row>
    <row r="1253" s="101" customFormat="true" ht="10.5" hidden="false" customHeight="true" outlineLevel="0" collapsed="false">
      <c r="A1253" s="92" t="s">
        <v>312</v>
      </c>
      <c r="B1253" s="93" t="n">
        <v>44060</v>
      </c>
      <c r="C1253" s="94" t="s">
        <v>619</v>
      </c>
      <c r="D1253" s="95" t="s">
        <v>314</v>
      </c>
      <c r="E1253" s="96"/>
      <c r="F1253" s="97" t="n">
        <v>6700</v>
      </c>
      <c r="G1253" s="98" t="s">
        <v>1696</v>
      </c>
      <c r="H1253" s="99"/>
      <c r="I1253" s="123"/>
      <c r="J1253" s="94"/>
      <c r="K1253" s="94"/>
    </row>
    <row r="1254" s="101" customFormat="true" ht="10.5" hidden="false" customHeight="true" outlineLevel="0" collapsed="false">
      <c r="A1254" s="92" t="s">
        <v>312</v>
      </c>
      <c r="B1254" s="93" t="n">
        <v>44060</v>
      </c>
      <c r="C1254" s="94" t="s">
        <v>1378</v>
      </c>
      <c r="D1254" s="95" t="s">
        <v>314</v>
      </c>
      <c r="E1254" s="96"/>
      <c r="F1254" s="97" t="n">
        <v>7300</v>
      </c>
      <c r="G1254" s="98" t="s">
        <v>1697</v>
      </c>
      <c r="H1254" s="99"/>
      <c r="I1254" s="123"/>
      <c r="J1254" s="94"/>
      <c r="K1254" s="94"/>
    </row>
    <row r="1255" s="101" customFormat="true" ht="10.5" hidden="false" customHeight="true" outlineLevel="0" collapsed="false">
      <c r="A1255" s="92" t="s">
        <v>312</v>
      </c>
      <c r="B1255" s="93" t="n">
        <v>44060</v>
      </c>
      <c r="C1255" s="94" t="s">
        <v>621</v>
      </c>
      <c r="D1255" s="95" t="s">
        <v>314</v>
      </c>
      <c r="E1255" s="106"/>
      <c r="F1255" s="97" t="n">
        <v>9100</v>
      </c>
      <c r="G1255" s="98" t="s">
        <v>1698</v>
      </c>
      <c r="H1255" s="99"/>
      <c r="I1255" s="123"/>
      <c r="J1255" s="94"/>
      <c r="K1255" s="94"/>
    </row>
    <row r="1256" s="101" customFormat="true" ht="10.5" hidden="true" customHeight="true" outlineLevel="0" collapsed="false">
      <c r="A1256" s="102" t="s">
        <v>312</v>
      </c>
      <c r="B1256" s="93" t="n">
        <v>44060</v>
      </c>
      <c r="C1256" s="94" t="s">
        <v>318</v>
      </c>
      <c r="D1256" s="95" t="s">
        <v>319</v>
      </c>
      <c r="E1256" s="103" t="n">
        <v>796.449999999997</v>
      </c>
      <c r="F1256" s="104" t="n">
        <v>46850</v>
      </c>
      <c r="G1256" s="100" t="s">
        <v>1699</v>
      </c>
      <c r="H1256" s="99" t="n">
        <v>46850</v>
      </c>
      <c r="I1256" s="123" t="n">
        <v>796.449999999997</v>
      </c>
      <c r="J1256" s="94"/>
      <c r="K1256" s="105"/>
    </row>
    <row r="1257" s="101" customFormat="true" ht="10.5" hidden="true" customHeight="true" outlineLevel="0" collapsed="false">
      <c r="A1257" s="102" t="s">
        <v>312</v>
      </c>
      <c r="B1257" s="93" t="n">
        <v>44061</v>
      </c>
      <c r="C1257" s="94" t="s">
        <v>321</v>
      </c>
      <c r="D1257" s="95" t="s">
        <v>322</v>
      </c>
      <c r="E1257" s="97" t="n">
        <v>50</v>
      </c>
      <c r="F1257" s="96"/>
      <c r="G1257" s="100" t="s">
        <v>1700</v>
      </c>
      <c r="H1257" s="107"/>
      <c r="I1257" s="123"/>
      <c r="J1257" s="94"/>
      <c r="K1257" s="108"/>
    </row>
    <row r="1258" s="101" customFormat="true" ht="10.5" hidden="true" customHeight="true" outlineLevel="0" collapsed="false">
      <c r="A1258" s="102" t="s">
        <v>312</v>
      </c>
      <c r="B1258" s="93" t="n">
        <v>44061</v>
      </c>
      <c r="C1258" s="94" t="s">
        <v>340</v>
      </c>
      <c r="D1258" s="95" t="s">
        <v>322</v>
      </c>
      <c r="E1258" s="97" t="n">
        <v>100</v>
      </c>
      <c r="F1258" s="96"/>
      <c r="G1258" s="98" t="s">
        <v>341</v>
      </c>
      <c r="H1258" s="107"/>
      <c r="I1258" s="123"/>
      <c r="J1258" s="94"/>
      <c r="K1258" s="117"/>
    </row>
    <row r="1259" s="101" customFormat="true" ht="10.5" hidden="true" customHeight="true" outlineLevel="0" collapsed="false">
      <c r="A1259" s="92" t="s">
        <v>312</v>
      </c>
      <c r="B1259" s="93" t="n">
        <v>44061</v>
      </c>
      <c r="C1259" s="94" t="s">
        <v>344</v>
      </c>
      <c r="D1259" s="95" t="s">
        <v>322</v>
      </c>
      <c r="E1259" s="115" t="n">
        <v>6000</v>
      </c>
      <c r="F1259" s="96"/>
      <c r="G1259" s="98" t="s">
        <v>345</v>
      </c>
      <c r="H1259" s="121"/>
      <c r="I1259" s="123"/>
      <c r="J1259" s="94"/>
      <c r="K1259" s="94"/>
    </row>
    <row r="1260" s="101" customFormat="true" ht="10.5" hidden="true" customHeight="true" outlineLevel="0" collapsed="false">
      <c r="A1260" s="102" t="s">
        <v>312</v>
      </c>
      <c r="B1260" s="93" t="n">
        <v>44061</v>
      </c>
      <c r="C1260" s="94" t="s">
        <v>519</v>
      </c>
      <c r="D1260" s="95" t="s">
        <v>322</v>
      </c>
      <c r="E1260" s="131" t="n">
        <v>12000</v>
      </c>
      <c r="F1260" s="96"/>
      <c r="G1260" s="98" t="s">
        <v>1701</v>
      </c>
      <c r="H1260" s="99"/>
      <c r="I1260" s="132"/>
      <c r="J1260" s="94"/>
      <c r="K1260" s="94"/>
    </row>
    <row r="1261" s="101" customFormat="true" ht="10.5" hidden="false" customHeight="true" outlineLevel="0" collapsed="false">
      <c r="A1261" s="92" t="s">
        <v>312</v>
      </c>
      <c r="B1261" s="93" t="n">
        <v>44061</v>
      </c>
      <c r="C1261" s="94" t="s">
        <v>405</v>
      </c>
      <c r="D1261" s="95" t="s">
        <v>314</v>
      </c>
      <c r="E1261" s="106"/>
      <c r="F1261" s="97" t="n">
        <v>300</v>
      </c>
      <c r="G1261" s="98" t="s">
        <v>1702</v>
      </c>
      <c r="H1261" s="99"/>
      <c r="I1261" s="123"/>
      <c r="J1261" s="94"/>
      <c r="K1261" s="94"/>
    </row>
    <row r="1262" s="101" customFormat="true" ht="10.5" hidden="false" customHeight="true" outlineLevel="0" collapsed="false">
      <c r="A1262" s="92" t="s">
        <v>312</v>
      </c>
      <c r="B1262" s="93" t="n">
        <v>44061</v>
      </c>
      <c r="C1262" s="94" t="s">
        <v>420</v>
      </c>
      <c r="D1262" s="95" t="s">
        <v>314</v>
      </c>
      <c r="E1262" s="106"/>
      <c r="F1262" s="97" t="n">
        <v>600</v>
      </c>
      <c r="G1262" s="98" t="s">
        <v>1703</v>
      </c>
      <c r="H1262" s="99"/>
      <c r="I1262" s="123"/>
      <c r="J1262" s="94"/>
      <c r="K1262" s="94"/>
    </row>
    <row r="1263" s="101" customFormat="true" ht="10.5" hidden="false" customHeight="true" outlineLevel="0" collapsed="false">
      <c r="A1263" s="92" t="s">
        <v>312</v>
      </c>
      <c r="B1263" s="93" t="n">
        <v>44061</v>
      </c>
      <c r="C1263" s="94" t="s">
        <v>420</v>
      </c>
      <c r="D1263" s="95" t="s">
        <v>314</v>
      </c>
      <c r="E1263" s="96"/>
      <c r="F1263" s="97" t="n">
        <v>1500</v>
      </c>
      <c r="G1263" s="98" t="s">
        <v>1704</v>
      </c>
      <c r="H1263" s="99"/>
      <c r="I1263" s="123"/>
      <c r="J1263" s="94"/>
      <c r="K1263" s="94"/>
    </row>
    <row r="1264" s="101" customFormat="true" ht="10.5" hidden="false" customHeight="true" outlineLevel="0" collapsed="false">
      <c r="A1264" s="92" t="s">
        <v>312</v>
      </c>
      <c r="B1264" s="93" t="n">
        <v>44061</v>
      </c>
      <c r="C1264" s="94" t="s">
        <v>420</v>
      </c>
      <c r="D1264" s="95" t="s">
        <v>314</v>
      </c>
      <c r="E1264" s="96"/>
      <c r="F1264" s="128" t="n">
        <v>3500</v>
      </c>
      <c r="G1264" s="98" t="s">
        <v>1705</v>
      </c>
      <c r="H1264" s="99"/>
      <c r="I1264" s="123"/>
      <c r="J1264" s="94"/>
      <c r="K1264" s="94"/>
    </row>
    <row r="1265" s="101" customFormat="true" ht="10.5" hidden="false" customHeight="true" outlineLevel="0" collapsed="false">
      <c r="A1265" s="92" t="s">
        <v>312</v>
      </c>
      <c r="B1265" s="93" t="n">
        <v>44061</v>
      </c>
      <c r="C1265" s="94" t="s">
        <v>420</v>
      </c>
      <c r="D1265" s="95" t="s">
        <v>314</v>
      </c>
      <c r="E1265" s="96"/>
      <c r="F1265" s="97" t="n">
        <v>4000</v>
      </c>
      <c r="G1265" s="98" t="s">
        <v>1706</v>
      </c>
      <c r="H1265" s="99"/>
      <c r="I1265" s="123"/>
      <c r="J1265" s="94"/>
      <c r="K1265" s="94"/>
    </row>
    <row r="1266" s="101" customFormat="true" ht="10.5" hidden="false" customHeight="true" outlineLevel="0" collapsed="false">
      <c r="A1266" s="92" t="s">
        <v>312</v>
      </c>
      <c r="B1266" s="93" t="n">
        <v>44061</v>
      </c>
      <c r="C1266" s="94" t="s">
        <v>1707</v>
      </c>
      <c r="D1266" s="95" t="s">
        <v>314</v>
      </c>
      <c r="E1266" s="106"/>
      <c r="F1266" s="97" t="n">
        <v>7300</v>
      </c>
      <c r="G1266" s="98" t="s">
        <v>1708</v>
      </c>
      <c r="H1266" s="99"/>
      <c r="I1266" s="123"/>
      <c r="J1266" s="94"/>
      <c r="K1266" s="94"/>
    </row>
    <row r="1267" s="101" customFormat="true" ht="10.5" hidden="false" customHeight="true" outlineLevel="0" collapsed="false">
      <c r="A1267" s="92" t="s">
        <v>312</v>
      </c>
      <c r="B1267" s="93" t="n">
        <v>44061</v>
      </c>
      <c r="C1267" s="94" t="s">
        <v>420</v>
      </c>
      <c r="D1267" s="95" t="s">
        <v>314</v>
      </c>
      <c r="E1267" s="106"/>
      <c r="F1267" s="97" t="n">
        <v>9700</v>
      </c>
      <c r="G1267" s="98" t="s">
        <v>1709</v>
      </c>
      <c r="H1267" s="99"/>
      <c r="I1267" s="123"/>
      <c r="J1267" s="94"/>
      <c r="K1267" s="94"/>
    </row>
    <row r="1268" s="101" customFormat="true" ht="10.5" hidden="true" customHeight="true" outlineLevel="0" collapsed="false">
      <c r="A1268" s="102" t="s">
        <v>312</v>
      </c>
      <c r="B1268" s="93" t="n">
        <v>44062</v>
      </c>
      <c r="C1268" s="94" t="s">
        <v>321</v>
      </c>
      <c r="D1268" s="95" t="s">
        <v>322</v>
      </c>
      <c r="E1268" s="97" t="n">
        <v>25</v>
      </c>
      <c r="F1268" s="96"/>
      <c r="G1268" s="100" t="s">
        <v>1710</v>
      </c>
      <c r="H1268" s="107"/>
      <c r="I1268" s="123"/>
      <c r="J1268" s="94"/>
      <c r="K1268" s="108"/>
    </row>
    <row r="1269" s="101" customFormat="true" ht="10.5" hidden="true" customHeight="true" outlineLevel="0" collapsed="false">
      <c r="A1269" s="102" t="s">
        <v>312</v>
      </c>
      <c r="B1269" s="93" t="n">
        <v>44062</v>
      </c>
      <c r="C1269" s="94" t="s">
        <v>397</v>
      </c>
      <c r="D1269" s="95" t="s">
        <v>322</v>
      </c>
      <c r="E1269" s="118" t="n">
        <v>50368</v>
      </c>
      <c r="F1269" s="106"/>
      <c r="G1269" s="98" t="s">
        <v>1711</v>
      </c>
      <c r="H1269" s="119"/>
      <c r="I1269" s="130"/>
      <c r="J1269" s="94"/>
      <c r="K1269" s="94"/>
    </row>
    <row r="1270" s="101" customFormat="true" ht="10.5" hidden="false" customHeight="true" outlineLevel="0" collapsed="false">
      <c r="A1270" s="92" t="s">
        <v>312</v>
      </c>
      <c r="B1270" s="93" t="n">
        <v>44062</v>
      </c>
      <c r="C1270" s="94" t="s">
        <v>445</v>
      </c>
      <c r="D1270" s="95" t="s">
        <v>314</v>
      </c>
      <c r="E1270" s="96"/>
      <c r="F1270" s="97" t="n">
        <v>1000</v>
      </c>
      <c r="G1270" s="98" t="s">
        <v>1712</v>
      </c>
      <c r="H1270" s="99"/>
      <c r="I1270" s="123"/>
      <c r="J1270" s="94"/>
      <c r="K1270" s="94"/>
    </row>
    <row r="1271" s="101" customFormat="true" ht="10.5" hidden="false" customHeight="true" outlineLevel="0" collapsed="false">
      <c r="A1271" s="92" t="s">
        <v>312</v>
      </c>
      <c r="B1271" s="93" t="n">
        <v>44062</v>
      </c>
      <c r="C1271" s="94" t="s">
        <v>529</v>
      </c>
      <c r="D1271" s="95" t="s">
        <v>314</v>
      </c>
      <c r="E1271" s="96"/>
      <c r="F1271" s="97" t="n">
        <v>2000</v>
      </c>
      <c r="G1271" s="98" t="s">
        <v>1713</v>
      </c>
      <c r="H1271" s="99"/>
      <c r="I1271" s="123"/>
      <c r="J1271" s="94"/>
      <c r="K1271" s="94"/>
    </row>
    <row r="1272" s="101" customFormat="true" ht="10.5" hidden="false" customHeight="true" outlineLevel="0" collapsed="false">
      <c r="A1272" s="92" t="s">
        <v>312</v>
      </c>
      <c r="B1272" s="93" t="n">
        <v>44062</v>
      </c>
      <c r="C1272" s="94" t="s">
        <v>1306</v>
      </c>
      <c r="D1272" s="95" t="s">
        <v>314</v>
      </c>
      <c r="E1272" s="106"/>
      <c r="F1272" s="97" t="n">
        <v>2000</v>
      </c>
      <c r="G1272" s="98" t="s">
        <v>1714</v>
      </c>
      <c r="H1272" s="99"/>
      <c r="I1272" s="123"/>
      <c r="J1272" s="94"/>
      <c r="K1272" s="94"/>
    </row>
    <row r="1273" s="101" customFormat="true" ht="10.5" hidden="false" customHeight="true" outlineLevel="0" collapsed="false">
      <c r="A1273" s="92" t="s">
        <v>312</v>
      </c>
      <c r="B1273" s="93" t="n">
        <v>44062</v>
      </c>
      <c r="C1273" s="94" t="s">
        <v>384</v>
      </c>
      <c r="D1273" s="95" t="s">
        <v>314</v>
      </c>
      <c r="E1273" s="106"/>
      <c r="F1273" s="97" t="n">
        <v>2300</v>
      </c>
      <c r="G1273" s="98" t="s">
        <v>1715</v>
      </c>
      <c r="H1273" s="99"/>
      <c r="I1273" s="123"/>
      <c r="J1273" s="94"/>
      <c r="K1273" s="94"/>
    </row>
    <row r="1274" s="101" customFormat="true" ht="10.5" hidden="false" customHeight="true" outlineLevel="0" collapsed="false">
      <c r="A1274" s="92" t="s">
        <v>312</v>
      </c>
      <c r="B1274" s="93" t="n">
        <v>44062</v>
      </c>
      <c r="C1274" s="94" t="s">
        <v>555</v>
      </c>
      <c r="D1274" s="95" t="s">
        <v>314</v>
      </c>
      <c r="E1274" s="106"/>
      <c r="F1274" s="97" t="n">
        <v>7800</v>
      </c>
      <c r="G1274" s="98" t="s">
        <v>1716</v>
      </c>
      <c r="H1274" s="99"/>
      <c r="I1274" s="123"/>
      <c r="J1274" s="94"/>
      <c r="K1274" s="94"/>
    </row>
    <row r="1275" s="101" customFormat="true" ht="10.5" hidden="false" customHeight="true" outlineLevel="0" collapsed="false">
      <c r="A1275" s="92" t="s">
        <v>312</v>
      </c>
      <c r="B1275" s="93" t="n">
        <v>44062</v>
      </c>
      <c r="C1275" s="94" t="s">
        <v>555</v>
      </c>
      <c r="D1275" s="95" t="s">
        <v>314</v>
      </c>
      <c r="E1275" s="106"/>
      <c r="F1275" s="97" t="n">
        <v>8400</v>
      </c>
      <c r="G1275" s="98" t="s">
        <v>1717</v>
      </c>
      <c r="H1275" s="99"/>
      <c r="I1275" s="123"/>
      <c r="J1275" s="94"/>
      <c r="K1275" s="94"/>
    </row>
    <row r="1276" s="101" customFormat="true" ht="10.5" hidden="true" customHeight="true" outlineLevel="0" collapsed="false">
      <c r="A1276" s="102" t="s">
        <v>312</v>
      </c>
      <c r="B1276" s="93" t="n">
        <v>44062</v>
      </c>
      <c r="C1276" s="94" t="s">
        <v>318</v>
      </c>
      <c r="D1276" s="95" t="s">
        <v>319</v>
      </c>
      <c r="E1276" s="103" t="n">
        <v>393.549999999999</v>
      </c>
      <c r="F1276" s="104" t="n">
        <v>23150</v>
      </c>
      <c r="G1276" s="100" t="s">
        <v>1718</v>
      </c>
      <c r="H1276" s="99" t="n">
        <v>23150</v>
      </c>
      <c r="I1276" s="123" t="n">
        <v>393.549999999999</v>
      </c>
      <c r="J1276" s="94"/>
      <c r="K1276" s="105"/>
    </row>
    <row r="1277" s="101" customFormat="true" ht="10.5" hidden="true" customHeight="true" outlineLevel="0" collapsed="false">
      <c r="A1277" s="102" t="s">
        <v>312</v>
      </c>
      <c r="B1277" s="93" t="n">
        <v>44063</v>
      </c>
      <c r="C1277" s="94" t="s">
        <v>1467</v>
      </c>
      <c r="D1277" s="95" t="s">
        <v>322</v>
      </c>
      <c r="E1277" s="118" t="n">
        <v>40000</v>
      </c>
      <c r="F1277" s="96"/>
      <c r="G1277" s="98" t="s">
        <v>1719</v>
      </c>
      <c r="H1277" s="119"/>
      <c r="I1277" s="130"/>
      <c r="J1277" s="94"/>
      <c r="K1277" s="94"/>
    </row>
    <row r="1278" s="101" customFormat="true" ht="10.5" hidden="false" customHeight="true" outlineLevel="0" collapsed="false">
      <c r="A1278" s="92" t="s">
        <v>312</v>
      </c>
      <c r="B1278" s="93" t="n">
        <v>44063</v>
      </c>
      <c r="C1278" s="94" t="s">
        <v>420</v>
      </c>
      <c r="D1278" s="95" t="s">
        <v>314</v>
      </c>
      <c r="E1278" s="96"/>
      <c r="F1278" s="128" t="n">
        <v>2000</v>
      </c>
      <c r="G1278" s="98" t="s">
        <v>1720</v>
      </c>
      <c r="H1278" s="99"/>
      <c r="I1278" s="123"/>
      <c r="J1278" s="94"/>
      <c r="K1278" s="94"/>
    </row>
    <row r="1279" s="101" customFormat="true" ht="10.5" hidden="false" customHeight="true" outlineLevel="0" collapsed="false">
      <c r="A1279" s="92" t="s">
        <v>312</v>
      </c>
      <c r="B1279" s="93" t="n">
        <v>44063</v>
      </c>
      <c r="C1279" s="94" t="s">
        <v>883</v>
      </c>
      <c r="D1279" s="95" t="s">
        <v>314</v>
      </c>
      <c r="E1279" s="96"/>
      <c r="F1279" s="97" t="n">
        <v>2000</v>
      </c>
      <c r="G1279" s="98" t="s">
        <v>1721</v>
      </c>
      <c r="H1279" s="99"/>
      <c r="I1279" s="123"/>
      <c r="J1279" s="94"/>
      <c r="K1279" s="94"/>
    </row>
    <row r="1280" s="101" customFormat="true" ht="10.5" hidden="false" customHeight="true" outlineLevel="0" collapsed="false">
      <c r="A1280" s="92" t="s">
        <v>312</v>
      </c>
      <c r="B1280" s="93" t="n">
        <v>44063</v>
      </c>
      <c r="C1280" s="94" t="s">
        <v>420</v>
      </c>
      <c r="D1280" s="95" t="s">
        <v>314</v>
      </c>
      <c r="E1280" s="96"/>
      <c r="F1280" s="97" t="n">
        <v>3500</v>
      </c>
      <c r="G1280" s="98" t="s">
        <v>1722</v>
      </c>
      <c r="H1280" s="99"/>
      <c r="I1280" s="123"/>
      <c r="J1280" s="94"/>
      <c r="K1280" s="94"/>
    </row>
    <row r="1281" s="101" customFormat="true" ht="10.5" hidden="false" customHeight="true" outlineLevel="0" collapsed="false">
      <c r="A1281" s="92" t="s">
        <v>312</v>
      </c>
      <c r="B1281" s="93" t="n">
        <v>44063</v>
      </c>
      <c r="C1281" s="94" t="s">
        <v>648</v>
      </c>
      <c r="D1281" s="95" t="s">
        <v>314</v>
      </c>
      <c r="E1281" s="96"/>
      <c r="F1281" s="97" t="n">
        <v>3800</v>
      </c>
      <c r="G1281" s="98" t="s">
        <v>1723</v>
      </c>
      <c r="H1281" s="99"/>
      <c r="I1281" s="123"/>
      <c r="J1281" s="94"/>
      <c r="K1281" s="94"/>
    </row>
    <row r="1282" s="101" customFormat="true" ht="10.5" hidden="false" customHeight="true" outlineLevel="0" collapsed="false">
      <c r="A1282" s="92" t="s">
        <v>312</v>
      </c>
      <c r="B1282" s="93" t="n">
        <v>44063</v>
      </c>
      <c r="C1282" s="94" t="s">
        <v>675</v>
      </c>
      <c r="D1282" s="95" t="s">
        <v>314</v>
      </c>
      <c r="E1282" s="96"/>
      <c r="F1282" s="97" t="n">
        <v>7000</v>
      </c>
      <c r="G1282" s="98" t="s">
        <v>1724</v>
      </c>
      <c r="H1282" s="99"/>
      <c r="I1282" s="123"/>
      <c r="J1282" s="94"/>
      <c r="K1282" s="94"/>
    </row>
    <row r="1283" s="101" customFormat="true" ht="10.5" hidden="true" customHeight="true" outlineLevel="0" collapsed="false">
      <c r="A1283" s="102" t="s">
        <v>312</v>
      </c>
      <c r="B1283" s="93" t="n">
        <v>44063</v>
      </c>
      <c r="C1283" s="94" t="s">
        <v>318</v>
      </c>
      <c r="D1283" s="95" t="s">
        <v>319</v>
      </c>
      <c r="E1283" s="103" t="n">
        <v>187</v>
      </c>
      <c r="F1283" s="104" t="n">
        <v>11000</v>
      </c>
      <c r="G1283" s="100" t="s">
        <v>1725</v>
      </c>
      <c r="H1283" s="99" t="n">
        <v>11000</v>
      </c>
      <c r="I1283" s="123" t="n">
        <v>187</v>
      </c>
      <c r="J1283" s="94"/>
      <c r="K1283" s="105"/>
    </row>
    <row r="1284" s="101" customFormat="true" ht="10.5" hidden="false" customHeight="true" outlineLevel="0" collapsed="false">
      <c r="A1284" s="92" t="s">
        <v>312</v>
      </c>
      <c r="B1284" s="93" t="n">
        <v>44063</v>
      </c>
      <c r="C1284" s="94" t="s">
        <v>1012</v>
      </c>
      <c r="D1284" s="95" t="s">
        <v>314</v>
      </c>
      <c r="E1284" s="106"/>
      <c r="F1284" s="97" t="n">
        <v>20500</v>
      </c>
      <c r="G1284" s="98" t="s">
        <v>1726</v>
      </c>
      <c r="H1284" s="99"/>
      <c r="I1284" s="123"/>
      <c r="J1284" s="94"/>
      <c r="K1284" s="94"/>
    </row>
    <row r="1285" s="101" customFormat="true" ht="10.5" hidden="true" customHeight="true" outlineLevel="0" collapsed="false">
      <c r="A1285" s="102" t="s">
        <v>312</v>
      </c>
      <c r="B1285" s="93" t="n">
        <v>44064</v>
      </c>
      <c r="C1285" s="94" t="s">
        <v>321</v>
      </c>
      <c r="D1285" s="95" t="s">
        <v>322</v>
      </c>
      <c r="E1285" s="97" t="n">
        <v>75</v>
      </c>
      <c r="F1285" s="96"/>
      <c r="G1285" s="100" t="s">
        <v>1727</v>
      </c>
      <c r="H1285" s="107"/>
      <c r="I1285" s="123"/>
      <c r="J1285" s="94"/>
      <c r="K1285" s="108"/>
    </row>
    <row r="1286" s="101" customFormat="true" ht="10.5" hidden="true" customHeight="true" outlineLevel="0" collapsed="false">
      <c r="A1286" s="92" t="s">
        <v>312</v>
      </c>
      <c r="B1286" s="93" t="n">
        <v>44064</v>
      </c>
      <c r="C1286" s="94" t="s">
        <v>1728</v>
      </c>
      <c r="D1286" s="95" t="s">
        <v>322</v>
      </c>
      <c r="E1286" s="155" t="n">
        <v>5000</v>
      </c>
      <c r="F1286" s="96"/>
      <c r="G1286" s="98" t="s">
        <v>1729</v>
      </c>
      <c r="H1286" s="99"/>
      <c r="I1286" s="156"/>
      <c r="J1286" s="94"/>
      <c r="K1286" s="94"/>
    </row>
    <row r="1287" s="101" customFormat="true" ht="10.5" hidden="true" customHeight="true" outlineLevel="0" collapsed="false">
      <c r="A1287" s="102" t="s">
        <v>312</v>
      </c>
      <c r="B1287" s="93" t="n">
        <v>44064</v>
      </c>
      <c r="C1287" s="94" t="s">
        <v>1730</v>
      </c>
      <c r="D1287" s="95" t="s">
        <v>322</v>
      </c>
      <c r="E1287" s="131" t="n">
        <v>7000</v>
      </c>
      <c r="F1287" s="96"/>
      <c r="G1287" s="98" t="s">
        <v>1731</v>
      </c>
      <c r="H1287" s="99"/>
      <c r="I1287" s="132"/>
      <c r="J1287" s="94"/>
      <c r="K1287" s="94"/>
    </row>
    <row r="1288" s="101" customFormat="true" ht="10.5" hidden="true" customHeight="true" outlineLevel="0" collapsed="false">
      <c r="A1288" s="102" t="s">
        <v>312</v>
      </c>
      <c r="B1288" s="93" t="n">
        <v>44064</v>
      </c>
      <c r="C1288" s="94" t="s">
        <v>1732</v>
      </c>
      <c r="D1288" s="95" t="s">
        <v>322</v>
      </c>
      <c r="E1288" s="113" t="n">
        <v>63735.72</v>
      </c>
      <c r="F1288" s="133"/>
      <c r="G1288" s="98" t="s">
        <v>1733</v>
      </c>
      <c r="H1288" s="99"/>
      <c r="I1288" s="129"/>
      <c r="J1288" s="94"/>
      <c r="K1288" s="94"/>
    </row>
    <row r="1289" s="101" customFormat="true" ht="10.5" hidden="false" customHeight="true" outlineLevel="0" collapsed="false">
      <c r="A1289" s="92" t="s">
        <v>312</v>
      </c>
      <c r="B1289" s="93" t="n">
        <v>44064</v>
      </c>
      <c r="C1289" s="94" t="s">
        <v>873</v>
      </c>
      <c r="D1289" s="95" t="s">
        <v>314</v>
      </c>
      <c r="E1289" s="106"/>
      <c r="F1289" s="97" t="n">
        <v>8950</v>
      </c>
      <c r="G1289" s="98" t="s">
        <v>1734</v>
      </c>
      <c r="H1289" s="99"/>
      <c r="I1289" s="123"/>
      <c r="J1289" s="94"/>
      <c r="K1289" s="94"/>
    </row>
    <row r="1290" s="101" customFormat="true" ht="10.5" hidden="true" customHeight="true" outlineLevel="0" collapsed="false">
      <c r="A1290" s="102" t="s">
        <v>312</v>
      </c>
      <c r="B1290" s="93" t="n">
        <v>44064</v>
      </c>
      <c r="C1290" s="94" t="s">
        <v>318</v>
      </c>
      <c r="D1290" s="95" t="s">
        <v>319</v>
      </c>
      <c r="E1290" s="103" t="n">
        <v>199.75</v>
      </c>
      <c r="F1290" s="104" t="n">
        <v>11750</v>
      </c>
      <c r="G1290" s="100" t="s">
        <v>1735</v>
      </c>
      <c r="H1290" s="99" t="n">
        <v>11750</v>
      </c>
      <c r="I1290" s="123" t="n">
        <v>199.75</v>
      </c>
      <c r="J1290" s="94"/>
      <c r="K1290" s="105"/>
    </row>
    <row r="1291" s="101" customFormat="true" ht="10.5" hidden="false" customHeight="true" outlineLevel="0" collapsed="false">
      <c r="A1291" s="92" t="s">
        <v>312</v>
      </c>
      <c r="B1291" s="93" t="n">
        <v>44064</v>
      </c>
      <c r="C1291" s="94" t="s">
        <v>1736</v>
      </c>
      <c r="D1291" s="95" t="s">
        <v>314</v>
      </c>
      <c r="E1291" s="106"/>
      <c r="F1291" s="97" t="n">
        <v>14400</v>
      </c>
      <c r="G1291" s="98" t="s">
        <v>1737</v>
      </c>
      <c r="H1291" s="99"/>
      <c r="I1291" s="123"/>
      <c r="J1291" s="94"/>
      <c r="K1291" s="94"/>
    </row>
    <row r="1292" s="101" customFormat="true" ht="10.5" hidden="false" customHeight="true" outlineLevel="0" collapsed="false">
      <c r="A1292" s="92" t="s">
        <v>312</v>
      </c>
      <c r="B1292" s="93" t="n">
        <v>44064</v>
      </c>
      <c r="C1292" s="94" t="s">
        <v>975</v>
      </c>
      <c r="D1292" s="95" t="s">
        <v>314</v>
      </c>
      <c r="E1292" s="106"/>
      <c r="F1292" s="97" t="n">
        <v>23500</v>
      </c>
      <c r="G1292" s="98" t="s">
        <v>1738</v>
      </c>
      <c r="H1292" s="99"/>
      <c r="I1292" s="123"/>
      <c r="J1292" s="94"/>
      <c r="K1292" s="94"/>
    </row>
    <row r="1293" s="101" customFormat="true" ht="10.5" hidden="true" customHeight="true" outlineLevel="0" collapsed="false">
      <c r="A1293" s="102" t="s">
        <v>312</v>
      </c>
      <c r="B1293" s="93" t="n">
        <v>44067</v>
      </c>
      <c r="C1293" s="94" t="s">
        <v>321</v>
      </c>
      <c r="D1293" s="95" t="s">
        <v>322</v>
      </c>
      <c r="E1293" s="97" t="n">
        <v>75</v>
      </c>
      <c r="F1293" s="106"/>
      <c r="G1293" s="100" t="s">
        <v>1739</v>
      </c>
      <c r="H1293" s="107"/>
      <c r="I1293" s="123"/>
      <c r="J1293" s="94"/>
      <c r="K1293" s="108"/>
    </row>
    <row r="1294" s="101" customFormat="true" ht="10.5" hidden="true" customHeight="true" outlineLevel="0" collapsed="false">
      <c r="A1294" s="102" t="s">
        <v>312</v>
      </c>
      <c r="B1294" s="93" t="n">
        <v>44067</v>
      </c>
      <c r="C1294" s="94" t="s">
        <v>796</v>
      </c>
      <c r="D1294" s="95" t="s">
        <v>322</v>
      </c>
      <c r="E1294" s="126" t="n">
        <v>7135.2</v>
      </c>
      <c r="F1294" s="106"/>
      <c r="G1294" s="98" t="s">
        <v>1740</v>
      </c>
      <c r="H1294" s="99"/>
      <c r="I1294" s="127"/>
      <c r="J1294" s="94"/>
      <c r="K1294" s="94"/>
    </row>
    <row r="1295" s="101" customFormat="true" ht="10.5" hidden="true" customHeight="true" outlineLevel="0" collapsed="false">
      <c r="A1295" s="102" t="s">
        <v>312</v>
      </c>
      <c r="B1295" s="93" t="n">
        <v>44067</v>
      </c>
      <c r="C1295" s="94" t="s">
        <v>846</v>
      </c>
      <c r="D1295" s="95" t="s">
        <v>322</v>
      </c>
      <c r="E1295" s="126" t="n">
        <v>19565.35</v>
      </c>
      <c r="F1295" s="106"/>
      <c r="G1295" s="98" t="s">
        <v>1741</v>
      </c>
      <c r="H1295" s="99"/>
      <c r="I1295" s="127"/>
      <c r="J1295" s="94"/>
      <c r="K1295" s="94"/>
    </row>
    <row r="1296" s="101" customFormat="true" ht="10.5" hidden="true" customHeight="true" outlineLevel="0" collapsed="false">
      <c r="A1296" s="102" t="s">
        <v>312</v>
      </c>
      <c r="B1296" s="93" t="n">
        <v>44067</v>
      </c>
      <c r="C1296" s="94" t="s">
        <v>342</v>
      </c>
      <c r="D1296" s="95" t="s">
        <v>322</v>
      </c>
      <c r="E1296" s="118" t="n">
        <v>60759.29</v>
      </c>
      <c r="F1296" s="96"/>
      <c r="G1296" s="98" t="s">
        <v>1742</v>
      </c>
      <c r="H1296" s="119"/>
      <c r="I1296" s="130"/>
      <c r="J1296" s="94"/>
      <c r="K1296" s="94"/>
    </row>
    <row r="1297" s="101" customFormat="true" ht="10.5" hidden="false" customHeight="true" outlineLevel="0" collapsed="false">
      <c r="A1297" s="92" t="s">
        <v>312</v>
      </c>
      <c r="B1297" s="93" t="n">
        <v>44067</v>
      </c>
      <c r="C1297" s="94" t="s">
        <v>1743</v>
      </c>
      <c r="D1297" s="95" t="s">
        <v>314</v>
      </c>
      <c r="E1297" s="106"/>
      <c r="F1297" s="97" t="n">
        <v>2200</v>
      </c>
      <c r="G1297" s="98" t="s">
        <v>1744</v>
      </c>
      <c r="H1297" s="99"/>
      <c r="I1297" s="123"/>
      <c r="J1297" s="94"/>
      <c r="K1297" s="94"/>
    </row>
    <row r="1298" s="101" customFormat="true" ht="10.5" hidden="false" customHeight="true" outlineLevel="0" collapsed="false">
      <c r="A1298" s="92" t="s">
        <v>312</v>
      </c>
      <c r="B1298" s="93" t="n">
        <v>44067</v>
      </c>
      <c r="C1298" s="94" t="s">
        <v>935</v>
      </c>
      <c r="D1298" s="95" t="s">
        <v>314</v>
      </c>
      <c r="E1298" s="106"/>
      <c r="F1298" s="97" t="n">
        <v>9300</v>
      </c>
      <c r="G1298" s="98" t="s">
        <v>1745</v>
      </c>
      <c r="H1298" s="99"/>
      <c r="I1298" s="123"/>
      <c r="J1298" s="94"/>
      <c r="K1298" s="94"/>
    </row>
    <row r="1299" s="101" customFormat="true" ht="10.5" hidden="true" customHeight="true" outlineLevel="0" collapsed="false">
      <c r="A1299" s="102" t="s">
        <v>312</v>
      </c>
      <c r="B1299" s="93" t="n">
        <v>44067</v>
      </c>
      <c r="C1299" s="94" t="s">
        <v>318</v>
      </c>
      <c r="D1299" s="95" t="s">
        <v>319</v>
      </c>
      <c r="E1299" s="103" t="n">
        <v>1711.89999999999</v>
      </c>
      <c r="F1299" s="104" t="n">
        <v>100700</v>
      </c>
      <c r="G1299" s="100" t="s">
        <v>1746</v>
      </c>
      <c r="H1299" s="99" t="n">
        <v>100700</v>
      </c>
      <c r="I1299" s="123" t="n">
        <v>1711.89999999999</v>
      </c>
      <c r="J1299" s="94"/>
      <c r="K1299" s="105"/>
    </row>
    <row r="1300" s="101" customFormat="true" ht="10.5" hidden="true" customHeight="true" outlineLevel="0" collapsed="false">
      <c r="A1300" s="102" t="s">
        <v>312</v>
      </c>
      <c r="B1300" s="93" t="n">
        <v>44068</v>
      </c>
      <c r="C1300" s="94" t="s">
        <v>318</v>
      </c>
      <c r="D1300" s="95" t="s">
        <v>319</v>
      </c>
      <c r="E1300" s="103" t="n">
        <v>104.55</v>
      </c>
      <c r="F1300" s="104" t="n">
        <v>6150</v>
      </c>
      <c r="G1300" s="100" t="s">
        <v>1747</v>
      </c>
      <c r="H1300" s="99" t="n">
        <v>6150</v>
      </c>
      <c r="I1300" s="123" t="n">
        <v>104.55</v>
      </c>
      <c r="J1300" s="94"/>
      <c r="K1300" s="105"/>
    </row>
    <row r="1301" s="101" customFormat="true" ht="10.5" hidden="true" customHeight="true" outlineLevel="0" collapsed="false">
      <c r="A1301" s="102" t="s">
        <v>312</v>
      </c>
      <c r="B1301" s="93" t="n">
        <v>44069</v>
      </c>
      <c r="C1301" s="94" t="s">
        <v>321</v>
      </c>
      <c r="D1301" s="95" t="s">
        <v>322</v>
      </c>
      <c r="E1301" s="97" t="n">
        <v>50</v>
      </c>
      <c r="F1301" s="106"/>
      <c r="G1301" s="100" t="s">
        <v>1748</v>
      </c>
      <c r="H1301" s="107"/>
      <c r="I1301" s="123"/>
      <c r="J1301" s="94"/>
      <c r="K1301" s="108"/>
    </row>
    <row r="1302" s="101" customFormat="true" ht="10.5" hidden="true" customHeight="true" outlineLevel="0" collapsed="false">
      <c r="A1302" s="102" t="s">
        <v>312</v>
      </c>
      <c r="B1302" s="93" t="n">
        <v>44069</v>
      </c>
      <c r="C1302" s="94" t="s">
        <v>989</v>
      </c>
      <c r="D1302" s="95" t="s">
        <v>322</v>
      </c>
      <c r="E1302" s="157" t="n">
        <v>500</v>
      </c>
      <c r="F1302" s="106"/>
      <c r="G1302" s="98" t="s">
        <v>1749</v>
      </c>
      <c r="H1302" s="99"/>
      <c r="I1302" s="158"/>
      <c r="J1302" s="94"/>
      <c r="K1302" s="94"/>
    </row>
    <row r="1303" s="101" customFormat="true" ht="10.5" hidden="true" customHeight="true" outlineLevel="0" collapsed="false">
      <c r="A1303" s="102" t="s">
        <v>312</v>
      </c>
      <c r="B1303" s="93" t="n">
        <v>44069</v>
      </c>
      <c r="C1303" s="94" t="s">
        <v>397</v>
      </c>
      <c r="D1303" s="95" t="s">
        <v>322</v>
      </c>
      <c r="E1303" s="118" t="n">
        <v>80000</v>
      </c>
      <c r="F1303" s="96"/>
      <c r="G1303" s="98" t="s">
        <v>1750</v>
      </c>
      <c r="H1303" s="119"/>
      <c r="I1303" s="130"/>
      <c r="J1303" s="94"/>
      <c r="K1303" s="94"/>
    </row>
    <row r="1304" s="101" customFormat="true" ht="10.5" hidden="false" customHeight="true" outlineLevel="0" collapsed="false">
      <c r="A1304" s="92" t="s">
        <v>312</v>
      </c>
      <c r="B1304" s="93" t="n">
        <v>44069</v>
      </c>
      <c r="C1304" s="94" t="s">
        <v>473</v>
      </c>
      <c r="D1304" s="95" t="s">
        <v>314</v>
      </c>
      <c r="E1304" s="106"/>
      <c r="F1304" s="97" t="n">
        <v>3973.63</v>
      </c>
      <c r="G1304" s="98" t="s">
        <v>1751</v>
      </c>
      <c r="H1304" s="99"/>
      <c r="I1304" s="123"/>
      <c r="J1304" s="94"/>
      <c r="K1304" s="94"/>
    </row>
    <row r="1305" s="101" customFormat="true" ht="10.5" hidden="false" customHeight="true" outlineLevel="0" collapsed="false">
      <c r="A1305" s="92" t="s">
        <v>312</v>
      </c>
      <c r="B1305" s="93" t="n">
        <v>44069</v>
      </c>
      <c r="C1305" s="94" t="s">
        <v>561</v>
      </c>
      <c r="D1305" s="95" t="s">
        <v>314</v>
      </c>
      <c r="E1305" s="106"/>
      <c r="F1305" s="97" t="n">
        <v>5500</v>
      </c>
      <c r="G1305" s="98" t="s">
        <v>1752</v>
      </c>
      <c r="H1305" s="99"/>
      <c r="I1305" s="123"/>
      <c r="J1305" s="94"/>
      <c r="K1305" s="94"/>
    </row>
    <row r="1306" s="101" customFormat="true" ht="10.5" hidden="false" customHeight="true" outlineLevel="0" collapsed="false">
      <c r="A1306" s="92" t="s">
        <v>312</v>
      </c>
      <c r="B1306" s="93" t="n">
        <v>44069</v>
      </c>
      <c r="C1306" s="94" t="s">
        <v>1753</v>
      </c>
      <c r="D1306" s="95" t="s">
        <v>314</v>
      </c>
      <c r="E1306" s="106"/>
      <c r="F1306" s="97" t="n">
        <v>8400</v>
      </c>
      <c r="G1306" s="98" t="s">
        <v>1754</v>
      </c>
      <c r="H1306" s="99"/>
      <c r="I1306" s="123"/>
      <c r="J1306" s="94"/>
      <c r="K1306" s="94"/>
    </row>
    <row r="1307" s="101" customFormat="true" ht="10.5" hidden="false" customHeight="true" outlineLevel="0" collapsed="false">
      <c r="A1307" s="92" t="s">
        <v>312</v>
      </c>
      <c r="B1307" s="93" t="n">
        <v>44069</v>
      </c>
      <c r="C1307" s="94" t="s">
        <v>316</v>
      </c>
      <c r="D1307" s="95" t="s">
        <v>314</v>
      </c>
      <c r="E1307" s="106"/>
      <c r="F1307" s="97" t="n">
        <v>10200</v>
      </c>
      <c r="G1307" s="98" t="s">
        <v>1755</v>
      </c>
      <c r="H1307" s="99"/>
      <c r="I1307" s="123"/>
      <c r="J1307" s="94"/>
      <c r="K1307" s="94"/>
    </row>
    <row r="1308" s="101" customFormat="true" ht="10.5" hidden="false" customHeight="true" outlineLevel="0" collapsed="false">
      <c r="A1308" s="92" t="s">
        <v>312</v>
      </c>
      <c r="B1308" s="93" t="n">
        <v>44069</v>
      </c>
      <c r="C1308" s="94" t="s">
        <v>473</v>
      </c>
      <c r="D1308" s="95" t="s">
        <v>314</v>
      </c>
      <c r="E1308" s="106"/>
      <c r="F1308" s="97" t="n">
        <v>10846.38</v>
      </c>
      <c r="G1308" s="98" t="s">
        <v>1756</v>
      </c>
      <c r="H1308" s="99"/>
      <c r="I1308" s="123"/>
      <c r="J1308" s="94"/>
      <c r="K1308" s="94"/>
    </row>
    <row r="1309" s="101" customFormat="true" ht="10.5" hidden="false" customHeight="true" outlineLevel="0" collapsed="false">
      <c r="A1309" s="92" t="s">
        <v>312</v>
      </c>
      <c r="B1309" s="93" t="n">
        <v>44069</v>
      </c>
      <c r="C1309" s="94" t="s">
        <v>1757</v>
      </c>
      <c r="D1309" s="95" t="s">
        <v>314</v>
      </c>
      <c r="E1309" s="106"/>
      <c r="F1309" s="97" t="n">
        <v>12500</v>
      </c>
      <c r="G1309" s="98" t="s">
        <v>1758</v>
      </c>
      <c r="H1309" s="99"/>
      <c r="I1309" s="123"/>
      <c r="J1309" s="94"/>
      <c r="K1309" s="94"/>
    </row>
    <row r="1310" s="101" customFormat="true" ht="10.5" hidden="true" customHeight="true" outlineLevel="0" collapsed="false">
      <c r="A1310" s="102" t="s">
        <v>312</v>
      </c>
      <c r="B1310" s="93" t="n">
        <v>44069</v>
      </c>
      <c r="C1310" s="94" t="s">
        <v>318</v>
      </c>
      <c r="D1310" s="95" t="s">
        <v>319</v>
      </c>
      <c r="E1310" s="103" t="n">
        <v>471.75</v>
      </c>
      <c r="F1310" s="122" t="n">
        <v>22300</v>
      </c>
      <c r="G1310" s="100" t="s">
        <v>1759</v>
      </c>
      <c r="H1310" s="99" t="n">
        <v>22300</v>
      </c>
      <c r="I1310" s="123" t="n">
        <v>471.75</v>
      </c>
      <c r="J1310" s="94"/>
      <c r="K1310" s="105"/>
    </row>
    <row r="1311" s="101" customFormat="true" ht="10.5" hidden="true" customHeight="true" outlineLevel="0" collapsed="false">
      <c r="A1311" s="102" t="s">
        <v>312</v>
      </c>
      <c r="B1311" s="93" t="n">
        <v>44070</v>
      </c>
      <c r="C1311" s="94" t="s">
        <v>321</v>
      </c>
      <c r="D1311" s="95" t="s">
        <v>322</v>
      </c>
      <c r="E1311" s="97" t="n">
        <v>50</v>
      </c>
      <c r="F1311" s="96"/>
      <c r="G1311" s="100" t="s">
        <v>1760</v>
      </c>
      <c r="H1311" s="107"/>
      <c r="I1311" s="123"/>
      <c r="J1311" s="94"/>
      <c r="K1311" s="108"/>
    </row>
    <row r="1312" s="101" customFormat="true" ht="10.5" hidden="true" customHeight="true" outlineLevel="0" collapsed="false">
      <c r="A1312" s="102" t="s">
        <v>312</v>
      </c>
      <c r="B1312" s="93" t="n">
        <v>44070</v>
      </c>
      <c r="C1312" s="94" t="s">
        <v>464</v>
      </c>
      <c r="D1312" s="95" t="s">
        <v>322</v>
      </c>
      <c r="E1312" s="131" t="n">
        <v>17293.8</v>
      </c>
      <c r="F1312" s="125"/>
      <c r="G1312" s="98" t="s">
        <v>1579</v>
      </c>
      <c r="H1312" s="99"/>
      <c r="I1312" s="132"/>
      <c r="J1312" s="94"/>
      <c r="K1312" s="94"/>
    </row>
    <row r="1313" s="101" customFormat="true" ht="10.5" hidden="true" customHeight="true" outlineLevel="0" collapsed="false">
      <c r="A1313" s="102" t="s">
        <v>312</v>
      </c>
      <c r="B1313" s="93" t="n">
        <v>44070</v>
      </c>
      <c r="C1313" s="94" t="s">
        <v>881</v>
      </c>
      <c r="D1313" s="95" t="s">
        <v>322</v>
      </c>
      <c r="E1313" s="113" t="n">
        <v>18106.02</v>
      </c>
      <c r="F1313" s="106"/>
      <c r="G1313" s="98" t="s">
        <v>1761</v>
      </c>
      <c r="H1313" s="99"/>
      <c r="I1313" s="129"/>
      <c r="J1313" s="94"/>
      <c r="K1313" s="94"/>
    </row>
    <row r="1314" s="101" customFormat="true" ht="10.5" hidden="false" customHeight="true" outlineLevel="0" collapsed="false">
      <c r="A1314" s="92" t="s">
        <v>312</v>
      </c>
      <c r="B1314" s="93" t="n">
        <v>44070</v>
      </c>
      <c r="C1314" s="94" t="s">
        <v>1762</v>
      </c>
      <c r="D1314" s="95" t="s">
        <v>314</v>
      </c>
      <c r="E1314" s="96"/>
      <c r="F1314" s="97" t="n">
        <v>4050</v>
      </c>
      <c r="G1314" s="98" t="s">
        <v>1763</v>
      </c>
      <c r="H1314" s="99"/>
      <c r="I1314" s="123"/>
      <c r="J1314" s="94"/>
      <c r="K1314" s="94"/>
    </row>
    <row r="1315" s="101" customFormat="true" ht="10.5" hidden="true" customHeight="true" outlineLevel="0" collapsed="false">
      <c r="A1315" s="102" t="s">
        <v>312</v>
      </c>
      <c r="B1315" s="93" t="n">
        <v>44070</v>
      </c>
      <c r="C1315" s="94" t="s">
        <v>318</v>
      </c>
      <c r="D1315" s="95" t="s">
        <v>319</v>
      </c>
      <c r="E1315" s="103" t="n">
        <v>659.599999999999</v>
      </c>
      <c r="F1315" s="104" t="n">
        <v>38800</v>
      </c>
      <c r="G1315" s="100" t="s">
        <v>1764</v>
      </c>
      <c r="H1315" s="99" t="n">
        <v>38800</v>
      </c>
      <c r="I1315" s="123" t="n">
        <v>659.599999999999</v>
      </c>
      <c r="J1315" s="94"/>
      <c r="K1315" s="105"/>
    </row>
    <row r="1316" s="101" customFormat="true" ht="10.5" hidden="true" customHeight="true" outlineLevel="0" collapsed="false">
      <c r="A1316" s="102" t="s">
        <v>312</v>
      </c>
      <c r="B1316" s="93" t="n">
        <v>44071</v>
      </c>
      <c r="C1316" s="94" t="s">
        <v>321</v>
      </c>
      <c r="D1316" s="95" t="s">
        <v>322</v>
      </c>
      <c r="E1316" s="97" t="n">
        <v>50</v>
      </c>
      <c r="F1316" s="125"/>
      <c r="G1316" s="100" t="s">
        <v>1765</v>
      </c>
      <c r="H1316" s="107"/>
      <c r="I1316" s="123"/>
      <c r="J1316" s="94"/>
      <c r="K1316" s="108"/>
    </row>
    <row r="1317" s="101" customFormat="true" ht="10.5" hidden="true" customHeight="true" outlineLevel="0" collapsed="false">
      <c r="A1317" s="102" t="s">
        <v>312</v>
      </c>
      <c r="B1317" s="93" t="n">
        <v>44071</v>
      </c>
      <c r="C1317" s="94" t="s">
        <v>565</v>
      </c>
      <c r="D1317" s="95" t="s">
        <v>322</v>
      </c>
      <c r="E1317" s="109" t="n">
        <v>15077.05</v>
      </c>
      <c r="F1317" s="106"/>
      <c r="G1317" s="98" t="s">
        <v>1766</v>
      </c>
      <c r="H1317" s="99"/>
      <c r="I1317" s="145"/>
      <c r="J1317" s="94"/>
      <c r="K1317" s="94"/>
    </row>
    <row r="1318" s="101" customFormat="true" ht="10.5" hidden="true" customHeight="true" outlineLevel="0" collapsed="false">
      <c r="A1318" s="102" t="s">
        <v>312</v>
      </c>
      <c r="B1318" s="93" t="n">
        <v>44071</v>
      </c>
      <c r="C1318" s="94" t="s">
        <v>462</v>
      </c>
      <c r="D1318" s="95" t="s">
        <v>322</v>
      </c>
      <c r="E1318" s="141" t="n">
        <v>16118</v>
      </c>
      <c r="F1318" s="106"/>
      <c r="G1318" s="98" t="s">
        <v>1767</v>
      </c>
      <c r="H1318" s="99"/>
      <c r="I1318" s="130"/>
      <c r="J1318" s="94"/>
      <c r="K1318" s="94"/>
    </row>
    <row r="1319" s="101" customFormat="true" ht="10.5" hidden="false" customHeight="true" outlineLevel="0" collapsed="false">
      <c r="A1319" s="92" t="s">
        <v>312</v>
      </c>
      <c r="B1319" s="93" t="n">
        <v>44071</v>
      </c>
      <c r="C1319" s="94" t="s">
        <v>1386</v>
      </c>
      <c r="D1319" s="95" t="s">
        <v>314</v>
      </c>
      <c r="E1319" s="106"/>
      <c r="F1319" s="97" t="n">
        <v>4700</v>
      </c>
      <c r="G1319" s="98" t="s">
        <v>1768</v>
      </c>
      <c r="H1319" s="99"/>
      <c r="I1319" s="123"/>
      <c r="J1319" s="94"/>
      <c r="K1319" s="94"/>
    </row>
    <row r="1320" s="101" customFormat="true" ht="10.5" hidden="false" customHeight="true" outlineLevel="0" collapsed="false">
      <c r="A1320" s="92" t="s">
        <v>312</v>
      </c>
      <c r="B1320" s="93" t="n">
        <v>44071</v>
      </c>
      <c r="C1320" s="94" t="s">
        <v>1437</v>
      </c>
      <c r="D1320" s="95" t="s">
        <v>314</v>
      </c>
      <c r="E1320" s="106"/>
      <c r="F1320" s="97" t="n">
        <v>7100</v>
      </c>
      <c r="G1320" s="98" t="s">
        <v>1769</v>
      </c>
      <c r="H1320" s="99"/>
      <c r="I1320" s="123"/>
      <c r="J1320" s="94"/>
      <c r="K1320" s="94"/>
    </row>
    <row r="1321" s="101" customFormat="true" ht="10.5" hidden="true" customHeight="true" outlineLevel="0" collapsed="false">
      <c r="A1321" s="102" t="s">
        <v>312</v>
      </c>
      <c r="B1321" s="93" t="n">
        <v>44071</v>
      </c>
      <c r="C1321" s="94" t="s">
        <v>318</v>
      </c>
      <c r="D1321" s="95" t="s">
        <v>319</v>
      </c>
      <c r="E1321" s="103" t="n">
        <v>129.2</v>
      </c>
      <c r="F1321" s="122" t="n">
        <v>7600</v>
      </c>
      <c r="G1321" s="100" t="s">
        <v>1770</v>
      </c>
      <c r="H1321" s="99" t="n">
        <v>7600</v>
      </c>
      <c r="I1321" s="123" t="n">
        <v>129.2</v>
      </c>
      <c r="J1321" s="94"/>
      <c r="K1321" s="105"/>
    </row>
    <row r="1322" s="101" customFormat="true" ht="10.5" hidden="false" customHeight="true" outlineLevel="0" collapsed="false">
      <c r="A1322" s="92" t="s">
        <v>312</v>
      </c>
      <c r="B1322" s="93" t="n">
        <v>44071</v>
      </c>
      <c r="C1322" s="94" t="s">
        <v>1306</v>
      </c>
      <c r="D1322" s="95" t="s">
        <v>314</v>
      </c>
      <c r="E1322" s="106"/>
      <c r="F1322" s="97" t="n">
        <v>13900</v>
      </c>
      <c r="G1322" s="98" t="s">
        <v>1771</v>
      </c>
      <c r="H1322" s="99"/>
      <c r="I1322" s="123"/>
      <c r="J1322" s="94"/>
      <c r="K1322" s="94"/>
    </row>
    <row r="1323" s="101" customFormat="true" ht="10.5" hidden="true" customHeight="true" outlineLevel="0" collapsed="false">
      <c r="A1323" s="102" t="s">
        <v>312</v>
      </c>
      <c r="B1323" s="93" t="n">
        <v>44074</v>
      </c>
      <c r="C1323" s="94" t="s">
        <v>340</v>
      </c>
      <c r="D1323" s="95" t="s">
        <v>322</v>
      </c>
      <c r="E1323" s="97" t="n">
        <v>150</v>
      </c>
      <c r="F1323" s="96"/>
      <c r="G1323" s="100" t="s">
        <v>610</v>
      </c>
      <c r="H1323" s="107"/>
      <c r="I1323" s="123"/>
      <c r="J1323" s="94"/>
      <c r="K1323" s="147"/>
    </row>
    <row r="1324" s="101" customFormat="true" ht="10.5" hidden="true" customHeight="true" outlineLevel="0" collapsed="false">
      <c r="A1324" s="102" t="s">
        <v>312</v>
      </c>
      <c r="B1324" s="93" t="n">
        <v>44074</v>
      </c>
      <c r="C1324" s="94" t="s">
        <v>484</v>
      </c>
      <c r="D1324" s="95" t="s">
        <v>322</v>
      </c>
      <c r="E1324" s="97" t="n">
        <v>150</v>
      </c>
      <c r="F1324" s="96"/>
      <c r="G1324" s="100" t="s">
        <v>485</v>
      </c>
      <c r="H1324" s="107"/>
      <c r="I1324" s="123"/>
      <c r="J1324" s="94"/>
      <c r="K1324" s="144"/>
    </row>
    <row r="1325" s="101" customFormat="true" ht="10.5" hidden="true" customHeight="true" outlineLevel="0" collapsed="false">
      <c r="A1325" s="102" t="s">
        <v>312</v>
      </c>
      <c r="B1325" s="93" t="n">
        <v>44074</v>
      </c>
      <c r="C1325" s="94" t="s">
        <v>321</v>
      </c>
      <c r="D1325" s="95" t="s">
        <v>322</v>
      </c>
      <c r="E1325" s="97" t="n">
        <v>225</v>
      </c>
      <c r="F1325" s="96"/>
      <c r="G1325" s="100" t="s">
        <v>1772</v>
      </c>
      <c r="H1325" s="107"/>
      <c r="I1325" s="123"/>
      <c r="J1325" s="94"/>
      <c r="K1325" s="108"/>
    </row>
    <row r="1326" s="101" customFormat="true" ht="10.5" hidden="true" customHeight="true" outlineLevel="0" collapsed="false">
      <c r="A1326" s="102" t="s">
        <v>312</v>
      </c>
      <c r="B1326" s="93" t="n">
        <v>44074</v>
      </c>
      <c r="C1326" s="94" t="s">
        <v>340</v>
      </c>
      <c r="D1326" s="95" t="s">
        <v>322</v>
      </c>
      <c r="E1326" s="97" t="n">
        <v>1200</v>
      </c>
      <c r="F1326" s="106"/>
      <c r="G1326" s="100" t="s">
        <v>1773</v>
      </c>
      <c r="H1326" s="107"/>
      <c r="I1326" s="123"/>
      <c r="J1326" s="94"/>
      <c r="K1326" s="136"/>
    </row>
    <row r="1327" s="101" customFormat="true" ht="10.5" hidden="true" customHeight="true" outlineLevel="0" collapsed="false">
      <c r="A1327" s="102" t="s">
        <v>312</v>
      </c>
      <c r="B1327" s="93" t="n">
        <v>44074</v>
      </c>
      <c r="C1327" s="94" t="s">
        <v>487</v>
      </c>
      <c r="D1327" s="95" t="s">
        <v>322</v>
      </c>
      <c r="E1327" s="113" t="n">
        <v>1780</v>
      </c>
      <c r="F1327" s="125"/>
      <c r="G1327" s="98" t="s">
        <v>1774</v>
      </c>
      <c r="H1327" s="99"/>
      <c r="I1327" s="129"/>
      <c r="J1327" s="94"/>
      <c r="K1327" s="94"/>
    </row>
    <row r="1328" s="101" customFormat="true" ht="10.5" hidden="true" customHeight="true" outlineLevel="0" collapsed="false">
      <c r="A1328" s="102" t="s">
        <v>312</v>
      </c>
      <c r="B1328" s="93" t="n">
        <v>44074</v>
      </c>
      <c r="C1328" s="94" t="s">
        <v>718</v>
      </c>
      <c r="D1328" s="95" t="s">
        <v>322</v>
      </c>
      <c r="E1328" s="141" t="n">
        <v>3240</v>
      </c>
      <c r="F1328" s="106"/>
      <c r="G1328" s="98" t="s">
        <v>1775</v>
      </c>
      <c r="H1328" s="99"/>
      <c r="I1328" s="130"/>
      <c r="J1328" s="94"/>
      <c r="K1328" s="94"/>
    </row>
    <row r="1329" s="101" customFormat="true" ht="10.5" hidden="true" customHeight="true" outlineLevel="0" collapsed="false">
      <c r="A1329" s="102" t="s">
        <v>312</v>
      </c>
      <c r="B1329" s="93" t="n">
        <v>44074</v>
      </c>
      <c r="C1329" s="94" t="s">
        <v>489</v>
      </c>
      <c r="D1329" s="95" t="s">
        <v>322</v>
      </c>
      <c r="E1329" s="131" t="n">
        <v>5000</v>
      </c>
      <c r="F1329" s="96"/>
      <c r="G1329" s="98" t="s">
        <v>1776</v>
      </c>
      <c r="H1329" s="99"/>
      <c r="I1329" s="132"/>
      <c r="J1329" s="94"/>
      <c r="K1329" s="94"/>
    </row>
    <row r="1330" s="101" customFormat="true" ht="10.5" hidden="true" customHeight="true" outlineLevel="0" collapsed="false">
      <c r="A1330" s="102" t="s">
        <v>312</v>
      </c>
      <c r="B1330" s="93" t="n">
        <v>44074</v>
      </c>
      <c r="C1330" s="94" t="s">
        <v>846</v>
      </c>
      <c r="D1330" s="95" t="s">
        <v>322</v>
      </c>
      <c r="E1330" s="126" t="n">
        <v>5264.04</v>
      </c>
      <c r="F1330" s="106"/>
      <c r="G1330" s="98" t="s">
        <v>1777</v>
      </c>
      <c r="H1330" s="99"/>
      <c r="I1330" s="127"/>
      <c r="J1330" s="94"/>
      <c r="K1330" s="94"/>
    </row>
    <row r="1331" s="101" customFormat="true" ht="10.5" hidden="true" customHeight="true" outlineLevel="0" collapsed="false">
      <c r="A1331" s="102" t="s">
        <v>312</v>
      </c>
      <c r="B1331" s="93" t="n">
        <v>44074</v>
      </c>
      <c r="C1331" s="94" t="s">
        <v>828</v>
      </c>
      <c r="D1331" s="95" t="s">
        <v>322</v>
      </c>
      <c r="E1331" s="131" t="n">
        <v>6000</v>
      </c>
      <c r="F1331" s="106"/>
      <c r="G1331" s="98" t="s">
        <v>1778</v>
      </c>
      <c r="H1331" s="99"/>
      <c r="I1331" s="132"/>
      <c r="J1331" s="94"/>
      <c r="K1331" s="94"/>
    </row>
    <row r="1332" s="101" customFormat="true" ht="10.5" hidden="true" customHeight="true" outlineLevel="0" collapsed="false">
      <c r="A1332" s="102" t="s">
        <v>312</v>
      </c>
      <c r="B1332" s="93" t="n">
        <v>44074</v>
      </c>
      <c r="C1332" s="94" t="s">
        <v>1354</v>
      </c>
      <c r="D1332" s="95" t="s">
        <v>322</v>
      </c>
      <c r="E1332" s="137" t="n">
        <v>6844.36</v>
      </c>
      <c r="F1332" s="106"/>
      <c r="G1332" s="98" t="s">
        <v>1779</v>
      </c>
      <c r="H1332" s="99"/>
      <c r="I1332" s="138"/>
      <c r="J1332" s="94"/>
      <c r="K1332" s="94"/>
    </row>
    <row r="1333" s="101" customFormat="true" ht="10.5" hidden="true" customHeight="true" outlineLevel="0" collapsed="false">
      <c r="A1333" s="102" t="s">
        <v>312</v>
      </c>
      <c r="B1333" s="93" t="n">
        <v>44074</v>
      </c>
      <c r="C1333" s="94" t="s">
        <v>342</v>
      </c>
      <c r="D1333" s="95" t="s">
        <v>322</v>
      </c>
      <c r="E1333" s="118" t="n">
        <v>9430.37</v>
      </c>
      <c r="F1333" s="96"/>
      <c r="G1333" s="98" t="s">
        <v>1780</v>
      </c>
      <c r="H1333" s="119"/>
      <c r="I1333" s="130"/>
      <c r="J1333" s="94"/>
      <c r="K1333" s="94"/>
    </row>
    <row r="1334" s="101" customFormat="true" ht="10.5" hidden="true" customHeight="true" outlineLevel="0" collapsed="false">
      <c r="A1334" s="92" t="s">
        <v>312</v>
      </c>
      <c r="B1334" s="93" t="n">
        <v>44074</v>
      </c>
      <c r="C1334" s="94" t="s">
        <v>1781</v>
      </c>
      <c r="D1334" s="95" t="s">
        <v>322</v>
      </c>
      <c r="E1334" s="112" t="n">
        <v>11500</v>
      </c>
      <c r="F1334" s="106"/>
      <c r="G1334" s="98" t="s">
        <v>1782</v>
      </c>
      <c r="H1334" s="99"/>
      <c r="I1334" s="123"/>
      <c r="J1334" s="94"/>
      <c r="K1334" s="94"/>
    </row>
    <row r="1335" s="101" customFormat="true" ht="10.5" hidden="true" customHeight="true" outlineLevel="0" collapsed="false">
      <c r="A1335" s="102" t="s">
        <v>312</v>
      </c>
      <c r="B1335" s="93" t="n">
        <v>44074</v>
      </c>
      <c r="C1335" s="94" t="s">
        <v>342</v>
      </c>
      <c r="D1335" s="95" t="s">
        <v>322</v>
      </c>
      <c r="E1335" s="118" t="n">
        <v>13847.02</v>
      </c>
      <c r="F1335" s="106"/>
      <c r="G1335" s="98" t="s">
        <v>1783</v>
      </c>
      <c r="H1335" s="119"/>
      <c r="I1335" s="130"/>
      <c r="J1335" s="94"/>
      <c r="K1335" s="94"/>
    </row>
    <row r="1336" s="101" customFormat="true" ht="10.5" hidden="true" customHeight="true" outlineLevel="0" collapsed="false">
      <c r="A1336" s="102" t="s">
        <v>312</v>
      </c>
      <c r="B1336" s="93" t="n">
        <v>44074</v>
      </c>
      <c r="C1336" s="94" t="s">
        <v>1467</v>
      </c>
      <c r="D1336" s="95" t="s">
        <v>322</v>
      </c>
      <c r="E1336" s="118" t="n">
        <v>20000</v>
      </c>
      <c r="F1336" s="96"/>
      <c r="G1336" s="98" t="s">
        <v>1784</v>
      </c>
      <c r="H1336" s="119"/>
      <c r="I1336" s="130"/>
      <c r="J1336" s="94"/>
      <c r="K1336" s="94"/>
    </row>
    <row r="1337" s="101" customFormat="true" ht="10.5" hidden="true" customHeight="true" outlineLevel="0" collapsed="false">
      <c r="A1337" s="102" t="s">
        <v>312</v>
      </c>
      <c r="B1337" s="93" t="n">
        <v>44074</v>
      </c>
      <c r="C1337" s="94" t="s">
        <v>949</v>
      </c>
      <c r="D1337" s="95" t="s">
        <v>322</v>
      </c>
      <c r="E1337" s="131" t="n">
        <v>30000</v>
      </c>
      <c r="F1337" s="96"/>
      <c r="G1337" s="98" t="s">
        <v>1785</v>
      </c>
      <c r="H1337" s="99"/>
      <c r="I1337" s="132"/>
      <c r="J1337" s="94"/>
      <c r="K1337" s="94"/>
    </row>
    <row r="1338" s="101" customFormat="true" ht="10.5" hidden="true" customHeight="true" outlineLevel="0" collapsed="false">
      <c r="A1338" s="92" t="s">
        <v>312</v>
      </c>
      <c r="B1338" s="93" t="n">
        <v>44074</v>
      </c>
      <c r="C1338" s="94" t="s">
        <v>524</v>
      </c>
      <c r="D1338" s="95" t="s">
        <v>322</v>
      </c>
      <c r="E1338" s="111" t="n">
        <v>50000</v>
      </c>
      <c r="F1338" s="96"/>
      <c r="G1338" s="98" t="s">
        <v>327</v>
      </c>
      <c r="H1338" s="99"/>
      <c r="I1338" s="123"/>
      <c r="J1338" s="94"/>
      <c r="K1338" s="94"/>
    </row>
    <row r="1339" s="101" customFormat="true" ht="10.5" hidden="true" customHeight="true" outlineLevel="0" collapsed="false">
      <c r="A1339" s="102" t="s">
        <v>312</v>
      </c>
      <c r="B1339" s="93" t="n">
        <v>44074</v>
      </c>
      <c r="C1339" s="94" t="s">
        <v>418</v>
      </c>
      <c r="D1339" s="95" t="s">
        <v>322</v>
      </c>
      <c r="E1339" s="126" t="n">
        <v>57049.09</v>
      </c>
      <c r="F1339" s="96"/>
      <c r="G1339" s="98" t="s">
        <v>1786</v>
      </c>
      <c r="H1339" s="99"/>
      <c r="I1339" s="127"/>
      <c r="J1339" s="94"/>
      <c r="K1339" s="94"/>
    </row>
    <row r="1340" s="101" customFormat="true" ht="10.5" hidden="true" customHeight="true" outlineLevel="0" collapsed="false">
      <c r="A1340" s="102" t="s">
        <v>312</v>
      </c>
      <c r="B1340" s="93" t="n">
        <v>44074</v>
      </c>
      <c r="C1340" s="94" t="s">
        <v>493</v>
      </c>
      <c r="D1340" s="95" t="s">
        <v>322</v>
      </c>
      <c r="E1340" s="131" t="n">
        <v>75000</v>
      </c>
      <c r="F1340" s="106"/>
      <c r="G1340" s="98" t="s">
        <v>1159</v>
      </c>
      <c r="H1340" s="99"/>
      <c r="I1340" s="132"/>
      <c r="J1340" s="94"/>
      <c r="K1340" s="94"/>
    </row>
    <row r="1341" s="101" customFormat="true" ht="10.5" hidden="false" customHeight="true" outlineLevel="0" collapsed="false">
      <c r="A1341" s="92" t="s">
        <v>312</v>
      </c>
      <c r="B1341" s="93" t="n">
        <v>44074</v>
      </c>
      <c r="C1341" s="94" t="s">
        <v>1787</v>
      </c>
      <c r="D1341" s="95" t="s">
        <v>314</v>
      </c>
      <c r="E1341" s="96"/>
      <c r="F1341" s="97" t="n">
        <v>300</v>
      </c>
      <c r="G1341" s="98" t="s">
        <v>1788</v>
      </c>
      <c r="H1341" s="99"/>
      <c r="I1341" s="123"/>
      <c r="J1341" s="94"/>
      <c r="K1341" s="94"/>
    </row>
    <row r="1342" s="101" customFormat="true" ht="10.5" hidden="false" customHeight="true" outlineLevel="0" collapsed="false">
      <c r="A1342" s="92" t="s">
        <v>312</v>
      </c>
      <c r="B1342" s="93" t="n">
        <v>44074</v>
      </c>
      <c r="C1342" s="94" t="s">
        <v>1789</v>
      </c>
      <c r="D1342" s="95" t="s">
        <v>314</v>
      </c>
      <c r="E1342" s="96"/>
      <c r="F1342" s="97" t="n">
        <v>1600</v>
      </c>
      <c r="G1342" s="98" t="s">
        <v>1790</v>
      </c>
      <c r="H1342" s="99"/>
      <c r="I1342" s="123"/>
      <c r="J1342" s="94"/>
      <c r="K1342" s="94"/>
    </row>
    <row r="1343" s="101" customFormat="true" ht="10.5" hidden="false" customHeight="true" outlineLevel="0" collapsed="false">
      <c r="A1343" s="92" t="s">
        <v>312</v>
      </c>
      <c r="B1343" s="93" t="n">
        <v>44074</v>
      </c>
      <c r="C1343" s="94" t="s">
        <v>1654</v>
      </c>
      <c r="D1343" s="95" t="s">
        <v>314</v>
      </c>
      <c r="E1343" s="106"/>
      <c r="F1343" s="97" t="n">
        <v>2000</v>
      </c>
      <c r="G1343" s="98" t="s">
        <v>1791</v>
      </c>
      <c r="H1343" s="99"/>
      <c r="I1343" s="123"/>
      <c r="J1343" s="94"/>
      <c r="K1343" s="94"/>
    </row>
    <row r="1344" s="101" customFormat="true" ht="10.5" hidden="false" customHeight="true" outlineLevel="0" collapsed="false">
      <c r="A1344" s="92" t="s">
        <v>312</v>
      </c>
      <c r="B1344" s="93" t="n">
        <v>44074</v>
      </c>
      <c r="C1344" s="94" t="s">
        <v>1792</v>
      </c>
      <c r="D1344" s="95" t="s">
        <v>314</v>
      </c>
      <c r="E1344" s="106"/>
      <c r="F1344" s="97" t="n">
        <v>3000</v>
      </c>
      <c r="G1344" s="98" t="s">
        <v>1793</v>
      </c>
      <c r="H1344" s="99"/>
      <c r="I1344" s="123"/>
      <c r="J1344" s="94"/>
      <c r="K1344" s="94"/>
    </row>
    <row r="1345" s="101" customFormat="true" ht="10.5" hidden="false" customHeight="true" outlineLevel="0" collapsed="false">
      <c r="A1345" s="92" t="s">
        <v>312</v>
      </c>
      <c r="B1345" s="93" t="n">
        <v>44074</v>
      </c>
      <c r="C1345" s="94" t="s">
        <v>1794</v>
      </c>
      <c r="D1345" s="95" t="s">
        <v>314</v>
      </c>
      <c r="E1345" s="106"/>
      <c r="F1345" s="97" t="n">
        <v>8100</v>
      </c>
      <c r="G1345" s="98" t="s">
        <v>1795</v>
      </c>
      <c r="H1345" s="99"/>
      <c r="I1345" s="123"/>
      <c r="J1345" s="94"/>
      <c r="K1345" s="94"/>
    </row>
    <row r="1346" s="101" customFormat="true" ht="10.5" hidden="false" customHeight="true" outlineLevel="0" collapsed="false">
      <c r="A1346" s="92" t="s">
        <v>312</v>
      </c>
      <c r="B1346" s="93" t="n">
        <v>44074</v>
      </c>
      <c r="C1346" s="94" t="s">
        <v>1796</v>
      </c>
      <c r="D1346" s="95" t="s">
        <v>314</v>
      </c>
      <c r="E1346" s="106"/>
      <c r="F1346" s="128" t="n">
        <v>14000</v>
      </c>
      <c r="G1346" s="98" t="s">
        <v>1797</v>
      </c>
      <c r="H1346" s="99"/>
      <c r="I1346" s="123"/>
      <c r="J1346" s="94"/>
      <c r="K1346" s="94"/>
    </row>
    <row r="1347" s="101" customFormat="true" ht="10.5" hidden="false" customHeight="true" outlineLevel="0" collapsed="false">
      <c r="A1347" s="92" t="s">
        <v>312</v>
      </c>
      <c r="B1347" s="93" t="n">
        <v>44074</v>
      </c>
      <c r="C1347" s="94" t="s">
        <v>926</v>
      </c>
      <c r="D1347" s="95" t="s">
        <v>314</v>
      </c>
      <c r="E1347" s="106"/>
      <c r="F1347" s="97" t="n">
        <v>17300</v>
      </c>
      <c r="G1347" s="98" t="s">
        <v>1798</v>
      </c>
      <c r="H1347" s="99"/>
      <c r="I1347" s="123"/>
      <c r="J1347" s="94"/>
      <c r="K1347" s="94"/>
    </row>
    <row r="1348" s="101" customFormat="true" ht="10.5" hidden="true" customHeight="true" outlineLevel="0" collapsed="false">
      <c r="A1348" s="92" t="s">
        <v>312</v>
      </c>
      <c r="B1348" s="93" t="n">
        <v>44074</v>
      </c>
      <c r="C1348" s="94" t="s">
        <v>623</v>
      </c>
      <c r="D1348" s="95" t="s">
        <v>314</v>
      </c>
      <c r="E1348" s="106"/>
      <c r="F1348" s="115" t="n">
        <v>200000</v>
      </c>
      <c r="G1348" s="98" t="s">
        <v>624</v>
      </c>
      <c r="H1348" s="99"/>
      <c r="I1348" s="123"/>
      <c r="J1348" s="94"/>
      <c r="K1348" s="94"/>
    </row>
    <row r="1349" s="101" customFormat="true" ht="10.5" hidden="true" customHeight="true" outlineLevel="0" collapsed="false">
      <c r="A1349" s="102" t="s">
        <v>312</v>
      </c>
      <c r="B1349" s="93" t="n">
        <v>44075</v>
      </c>
      <c r="C1349" s="94" t="s">
        <v>321</v>
      </c>
      <c r="D1349" s="95" t="s">
        <v>322</v>
      </c>
      <c r="E1349" s="97" t="n">
        <v>75</v>
      </c>
      <c r="F1349" s="96"/>
      <c r="G1349" s="100" t="s">
        <v>1799</v>
      </c>
      <c r="H1349" s="107"/>
      <c r="I1349" s="123"/>
      <c r="J1349" s="94"/>
      <c r="K1349" s="108"/>
    </row>
    <row r="1350" s="101" customFormat="true" ht="10.5" hidden="true" customHeight="true" outlineLevel="0" collapsed="false">
      <c r="A1350" s="102" t="s">
        <v>312</v>
      </c>
      <c r="B1350" s="93" t="n">
        <v>44075</v>
      </c>
      <c r="C1350" s="94" t="s">
        <v>1800</v>
      </c>
      <c r="D1350" s="95" t="s">
        <v>322</v>
      </c>
      <c r="E1350" s="164" t="n">
        <v>5240</v>
      </c>
      <c r="F1350" s="106"/>
      <c r="G1350" s="98" t="s">
        <v>1801</v>
      </c>
      <c r="H1350" s="99"/>
      <c r="I1350" s="140"/>
      <c r="J1350" s="94"/>
      <c r="K1350" s="94"/>
    </row>
    <row r="1351" s="101" customFormat="true" ht="10.5" hidden="true" customHeight="true" outlineLevel="0" collapsed="false">
      <c r="A1351" s="102" t="s">
        <v>312</v>
      </c>
      <c r="B1351" s="93" t="n">
        <v>44075</v>
      </c>
      <c r="C1351" s="94" t="s">
        <v>834</v>
      </c>
      <c r="D1351" s="95" t="s">
        <v>322</v>
      </c>
      <c r="E1351" s="141" t="n">
        <v>10000</v>
      </c>
      <c r="F1351" s="106"/>
      <c r="G1351" s="98" t="s">
        <v>1802</v>
      </c>
      <c r="H1351" s="99"/>
      <c r="I1351" s="130"/>
      <c r="J1351" s="94"/>
      <c r="K1351" s="94"/>
    </row>
    <row r="1352" s="101" customFormat="true" ht="10.5" hidden="true" customHeight="true" outlineLevel="0" collapsed="false">
      <c r="A1352" s="102" t="s">
        <v>312</v>
      </c>
      <c r="B1352" s="93" t="n">
        <v>44075</v>
      </c>
      <c r="C1352" s="94" t="s">
        <v>706</v>
      </c>
      <c r="D1352" s="95" t="s">
        <v>322</v>
      </c>
      <c r="E1352" s="131" t="n">
        <v>20300</v>
      </c>
      <c r="F1352" s="125"/>
      <c r="G1352" s="98" t="s">
        <v>1803</v>
      </c>
      <c r="H1352" s="99"/>
      <c r="I1352" s="132"/>
      <c r="J1352" s="94"/>
      <c r="K1352" s="94"/>
    </row>
    <row r="1353" s="101" customFormat="true" ht="10.5" hidden="false" customHeight="true" outlineLevel="0" collapsed="false">
      <c r="A1353" s="92" t="s">
        <v>312</v>
      </c>
      <c r="B1353" s="93" t="n">
        <v>44075</v>
      </c>
      <c r="C1353" s="94" t="s">
        <v>1409</v>
      </c>
      <c r="D1353" s="95" t="s">
        <v>314</v>
      </c>
      <c r="E1353" s="96"/>
      <c r="F1353" s="97" t="n">
        <v>7000</v>
      </c>
      <c r="G1353" s="98" t="s">
        <v>1804</v>
      </c>
      <c r="H1353" s="99"/>
      <c r="I1353" s="123"/>
      <c r="J1353" s="94"/>
      <c r="K1353" s="94"/>
    </row>
    <row r="1354" s="101" customFormat="true" ht="10.5" hidden="true" customHeight="true" outlineLevel="0" collapsed="false">
      <c r="A1354" s="102" t="s">
        <v>312</v>
      </c>
      <c r="B1354" s="93" t="n">
        <v>44075</v>
      </c>
      <c r="C1354" s="94" t="s">
        <v>318</v>
      </c>
      <c r="D1354" s="95" t="s">
        <v>319</v>
      </c>
      <c r="E1354" s="103" t="n">
        <v>429.25</v>
      </c>
      <c r="F1354" s="104" t="n">
        <v>24530</v>
      </c>
      <c r="G1354" s="100" t="s">
        <v>1805</v>
      </c>
      <c r="H1354" s="99" t="n">
        <v>24530</v>
      </c>
      <c r="I1354" s="123" t="n">
        <v>429.25</v>
      </c>
      <c r="J1354" s="94"/>
      <c r="K1354" s="105"/>
    </row>
    <row r="1355" s="101" customFormat="true" ht="10.5" hidden="true" customHeight="true" outlineLevel="0" collapsed="false">
      <c r="A1355" s="92" t="s">
        <v>312</v>
      </c>
      <c r="B1355" s="93" t="n">
        <v>44076</v>
      </c>
      <c r="C1355" s="94" t="s">
        <v>1806</v>
      </c>
      <c r="D1355" s="95" t="s">
        <v>322</v>
      </c>
      <c r="E1355" s="134" t="n">
        <v>9.17</v>
      </c>
      <c r="F1355" s="96"/>
      <c r="G1355" s="98" t="s">
        <v>1807</v>
      </c>
      <c r="H1355" s="135"/>
      <c r="I1355" s="123"/>
      <c r="J1355" s="94"/>
      <c r="K1355" s="94"/>
    </row>
    <row r="1356" s="101" customFormat="true" ht="10.5" hidden="true" customHeight="true" outlineLevel="0" collapsed="false">
      <c r="A1356" s="92" t="s">
        <v>312</v>
      </c>
      <c r="B1356" s="93" t="n">
        <v>44076</v>
      </c>
      <c r="C1356" s="94" t="s">
        <v>1806</v>
      </c>
      <c r="D1356" s="95" t="s">
        <v>322</v>
      </c>
      <c r="E1356" s="134" t="n">
        <v>16.87</v>
      </c>
      <c r="F1356" s="96"/>
      <c r="G1356" s="98" t="s">
        <v>1807</v>
      </c>
      <c r="H1356" s="135"/>
      <c r="I1356" s="123"/>
      <c r="J1356" s="94"/>
      <c r="K1356" s="94"/>
    </row>
    <row r="1357" s="101" customFormat="true" ht="10.5" hidden="true" customHeight="true" outlineLevel="0" collapsed="false">
      <c r="A1357" s="102" t="s">
        <v>312</v>
      </c>
      <c r="B1357" s="93" t="n">
        <v>44076</v>
      </c>
      <c r="C1357" s="94" t="s">
        <v>321</v>
      </c>
      <c r="D1357" s="95" t="s">
        <v>322</v>
      </c>
      <c r="E1357" s="97" t="n">
        <v>25</v>
      </c>
      <c r="F1357" s="96"/>
      <c r="G1357" s="100" t="s">
        <v>1808</v>
      </c>
      <c r="H1357" s="107"/>
      <c r="I1357" s="123"/>
      <c r="J1357" s="94"/>
      <c r="K1357" s="108"/>
    </row>
    <row r="1358" s="101" customFormat="true" ht="10.5" hidden="true" customHeight="true" outlineLevel="0" collapsed="false">
      <c r="A1358" s="92" t="s">
        <v>312</v>
      </c>
      <c r="B1358" s="93" t="n">
        <v>44076</v>
      </c>
      <c r="C1358" s="94" t="s">
        <v>1806</v>
      </c>
      <c r="D1358" s="95" t="s">
        <v>322</v>
      </c>
      <c r="E1358" s="134" t="n">
        <v>110.78</v>
      </c>
      <c r="F1358" s="133"/>
      <c r="G1358" s="98" t="s">
        <v>1807</v>
      </c>
      <c r="H1358" s="135"/>
      <c r="I1358" s="123"/>
      <c r="J1358" s="94"/>
      <c r="K1358" s="94"/>
    </row>
    <row r="1359" s="101" customFormat="true" ht="10.5" hidden="true" customHeight="true" outlineLevel="0" collapsed="false">
      <c r="A1359" s="102" t="s">
        <v>312</v>
      </c>
      <c r="B1359" s="93" t="n">
        <v>44076</v>
      </c>
      <c r="C1359" s="94" t="s">
        <v>1354</v>
      </c>
      <c r="D1359" s="95" t="s">
        <v>322</v>
      </c>
      <c r="E1359" s="137" t="n">
        <v>500</v>
      </c>
      <c r="F1359" s="96"/>
      <c r="G1359" s="98" t="s">
        <v>1809</v>
      </c>
      <c r="H1359" s="99"/>
      <c r="I1359" s="138"/>
      <c r="J1359" s="94"/>
      <c r="K1359" s="94"/>
    </row>
    <row r="1360" s="101" customFormat="true" ht="10.5" hidden="true" customHeight="true" outlineLevel="0" collapsed="false">
      <c r="A1360" s="92" t="s">
        <v>312</v>
      </c>
      <c r="B1360" s="93" t="n">
        <v>44076</v>
      </c>
      <c r="C1360" s="94" t="s">
        <v>1806</v>
      </c>
      <c r="D1360" s="95" t="s">
        <v>322</v>
      </c>
      <c r="E1360" s="134" t="n">
        <v>742.1</v>
      </c>
      <c r="F1360" s="96"/>
      <c r="G1360" s="98" t="s">
        <v>1807</v>
      </c>
      <c r="H1360" s="135"/>
      <c r="I1360" s="123"/>
      <c r="J1360" s="94"/>
      <c r="K1360" s="94"/>
    </row>
    <row r="1361" s="101" customFormat="true" ht="10.5" hidden="true" customHeight="true" outlineLevel="0" collapsed="false">
      <c r="A1361" s="92" t="s">
        <v>312</v>
      </c>
      <c r="B1361" s="93" t="n">
        <v>44076</v>
      </c>
      <c r="C1361" s="94" t="s">
        <v>1806</v>
      </c>
      <c r="D1361" s="95" t="s">
        <v>322</v>
      </c>
      <c r="E1361" s="134" t="n">
        <v>1911.6</v>
      </c>
      <c r="F1361" s="96"/>
      <c r="G1361" s="98" t="s">
        <v>1807</v>
      </c>
      <c r="H1361" s="135"/>
      <c r="I1361" s="123"/>
      <c r="J1361" s="94"/>
      <c r="K1361" s="94"/>
    </row>
    <row r="1362" s="101" customFormat="true" ht="10.5" hidden="true" customHeight="true" outlineLevel="0" collapsed="false">
      <c r="A1362" s="92" t="s">
        <v>312</v>
      </c>
      <c r="B1362" s="93" t="n">
        <v>44076</v>
      </c>
      <c r="C1362" s="94" t="s">
        <v>1806</v>
      </c>
      <c r="D1362" s="95" t="s">
        <v>322</v>
      </c>
      <c r="E1362" s="134" t="n">
        <v>9360</v>
      </c>
      <c r="F1362" s="106"/>
      <c r="G1362" s="98" t="s">
        <v>1807</v>
      </c>
      <c r="H1362" s="135"/>
      <c r="I1362" s="123"/>
      <c r="J1362" s="94"/>
      <c r="K1362" s="94"/>
    </row>
    <row r="1363" s="101" customFormat="true" ht="10.5" hidden="true" customHeight="true" outlineLevel="0" collapsed="false">
      <c r="A1363" s="92" t="s">
        <v>312</v>
      </c>
      <c r="B1363" s="93" t="n">
        <v>44076</v>
      </c>
      <c r="C1363" s="94" t="s">
        <v>1806</v>
      </c>
      <c r="D1363" s="95" t="s">
        <v>322</v>
      </c>
      <c r="E1363" s="134" t="n">
        <v>11474</v>
      </c>
      <c r="F1363" s="106"/>
      <c r="G1363" s="98" t="s">
        <v>1807</v>
      </c>
      <c r="H1363" s="135"/>
      <c r="I1363" s="123"/>
      <c r="J1363" s="94"/>
      <c r="K1363" s="94"/>
    </row>
    <row r="1364" s="101" customFormat="true" ht="10.5" hidden="false" customHeight="true" outlineLevel="0" collapsed="false">
      <c r="A1364" s="92" t="s">
        <v>312</v>
      </c>
      <c r="B1364" s="93" t="n">
        <v>44076</v>
      </c>
      <c r="C1364" s="94" t="s">
        <v>445</v>
      </c>
      <c r="D1364" s="95" t="s">
        <v>314</v>
      </c>
      <c r="E1364" s="96"/>
      <c r="F1364" s="97" t="n">
        <v>2200</v>
      </c>
      <c r="G1364" s="98" t="s">
        <v>1810</v>
      </c>
      <c r="H1364" s="99"/>
      <c r="I1364" s="123"/>
      <c r="J1364" s="94"/>
      <c r="K1364" s="94"/>
    </row>
    <row r="1365" s="101" customFormat="true" ht="10.5" hidden="false" customHeight="true" outlineLevel="0" collapsed="false">
      <c r="A1365" s="92" t="s">
        <v>312</v>
      </c>
      <c r="B1365" s="93" t="n">
        <v>44076</v>
      </c>
      <c r="C1365" s="94" t="s">
        <v>555</v>
      </c>
      <c r="D1365" s="95" t="s">
        <v>314</v>
      </c>
      <c r="E1365" s="96"/>
      <c r="F1365" s="97" t="n">
        <v>3700</v>
      </c>
      <c r="G1365" s="98" t="s">
        <v>1811</v>
      </c>
      <c r="H1365" s="99"/>
      <c r="I1365" s="123"/>
      <c r="J1365" s="94"/>
      <c r="K1365" s="94"/>
    </row>
    <row r="1366" s="101" customFormat="true" ht="10.5" hidden="true" customHeight="true" outlineLevel="0" collapsed="false">
      <c r="A1366" s="102" t="s">
        <v>312</v>
      </c>
      <c r="B1366" s="93" t="n">
        <v>44076</v>
      </c>
      <c r="C1366" s="94" t="s">
        <v>318</v>
      </c>
      <c r="D1366" s="95" t="s">
        <v>319</v>
      </c>
      <c r="E1366" s="103" t="n">
        <v>404.599999999999</v>
      </c>
      <c r="F1366" s="104" t="n">
        <v>23800</v>
      </c>
      <c r="G1366" s="100" t="s">
        <v>1645</v>
      </c>
      <c r="H1366" s="99" t="n">
        <v>23800</v>
      </c>
      <c r="I1366" s="123" t="n">
        <v>404.599999999999</v>
      </c>
      <c r="J1366" s="94"/>
      <c r="K1366" s="105"/>
    </row>
    <row r="1367" s="101" customFormat="true" ht="10.5" hidden="true" customHeight="true" outlineLevel="0" collapsed="false">
      <c r="A1367" s="102" t="s">
        <v>312</v>
      </c>
      <c r="B1367" s="93" t="n">
        <v>44077</v>
      </c>
      <c r="C1367" s="94" t="s">
        <v>321</v>
      </c>
      <c r="D1367" s="95" t="s">
        <v>322</v>
      </c>
      <c r="E1367" s="97" t="n">
        <v>75</v>
      </c>
      <c r="F1367" s="96"/>
      <c r="G1367" s="100" t="s">
        <v>1812</v>
      </c>
      <c r="H1367" s="107"/>
      <c r="I1367" s="123"/>
      <c r="J1367" s="94"/>
      <c r="K1367" s="108"/>
    </row>
    <row r="1368" s="101" customFormat="true" ht="10.5" hidden="true" customHeight="true" outlineLevel="0" collapsed="false">
      <c r="A1368" s="102" t="s">
        <v>312</v>
      </c>
      <c r="B1368" s="93" t="n">
        <v>44077</v>
      </c>
      <c r="C1368" s="94" t="s">
        <v>340</v>
      </c>
      <c r="D1368" s="95" t="s">
        <v>322</v>
      </c>
      <c r="E1368" s="97" t="n">
        <v>85</v>
      </c>
      <c r="F1368" s="133"/>
      <c r="G1368" s="100" t="s">
        <v>610</v>
      </c>
      <c r="H1368" s="107"/>
      <c r="I1368" s="123"/>
      <c r="J1368" s="94"/>
      <c r="K1368" s="147"/>
    </row>
    <row r="1369" s="101" customFormat="true" ht="10.5" hidden="true" customHeight="true" outlineLevel="0" collapsed="false">
      <c r="A1369" s="102" t="s">
        <v>312</v>
      </c>
      <c r="B1369" s="93" t="n">
        <v>44077</v>
      </c>
      <c r="C1369" s="94" t="s">
        <v>1467</v>
      </c>
      <c r="D1369" s="95" t="s">
        <v>322</v>
      </c>
      <c r="E1369" s="118" t="n">
        <v>20000</v>
      </c>
      <c r="F1369" s="96"/>
      <c r="G1369" s="98" t="s">
        <v>1784</v>
      </c>
      <c r="H1369" s="119"/>
      <c r="I1369" s="130"/>
      <c r="J1369" s="94"/>
      <c r="K1369" s="94"/>
    </row>
    <row r="1370" s="101" customFormat="true" ht="10.5" hidden="true" customHeight="true" outlineLevel="0" collapsed="false">
      <c r="A1370" s="102" t="s">
        <v>312</v>
      </c>
      <c r="B1370" s="93" t="n">
        <v>44077</v>
      </c>
      <c r="C1370" s="94" t="s">
        <v>940</v>
      </c>
      <c r="D1370" s="95" t="s">
        <v>322</v>
      </c>
      <c r="E1370" s="126" t="n">
        <v>39744.56</v>
      </c>
      <c r="F1370" s="96"/>
      <c r="G1370" s="98" t="s">
        <v>1813</v>
      </c>
      <c r="H1370" s="99"/>
      <c r="I1370" s="127"/>
      <c r="J1370" s="94"/>
      <c r="K1370" s="94"/>
    </row>
    <row r="1371" s="101" customFormat="true" ht="10.5" hidden="true" customHeight="true" outlineLevel="0" collapsed="false">
      <c r="A1371" s="102" t="s">
        <v>312</v>
      </c>
      <c r="B1371" s="93" t="n">
        <v>44077</v>
      </c>
      <c r="C1371" s="94" t="s">
        <v>356</v>
      </c>
      <c r="D1371" s="95" t="s">
        <v>322</v>
      </c>
      <c r="E1371" s="126" t="n">
        <v>59086.34</v>
      </c>
      <c r="F1371" s="96"/>
      <c r="G1371" s="98" t="s">
        <v>1814</v>
      </c>
      <c r="H1371" s="99"/>
      <c r="I1371" s="127"/>
      <c r="J1371" s="94"/>
      <c r="K1371" s="94"/>
    </row>
    <row r="1372" s="101" customFormat="true" ht="10.5" hidden="false" customHeight="true" outlineLevel="0" collapsed="false">
      <c r="A1372" s="92" t="s">
        <v>312</v>
      </c>
      <c r="B1372" s="93" t="n">
        <v>44077</v>
      </c>
      <c r="C1372" s="94" t="s">
        <v>1815</v>
      </c>
      <c r="D1372" s="95" t="s">
        <v>314</v>
      </c>
      <c r="E1372" s="106"/>
      <c r="F1372" s="128" t="n">
        <v>7600</v>
      </c>
      <c r="G1372" s="98" t="s">
        <v>1816</v>
      </c>
      <c r="H1372" s="99"/>
      <c r="I1372" s="123"/>
      <c r="J1372" s="94"/>
      <c r="K1372" s="94"/>
    </row>
    <row r="1373" s="101" customFormat="true" ht="10.5" hidden="true" customHeight="true" outlineLevel="0" collapsed="false">
      <c r="A1373" s="102" t="s">
        <v>312</v>
      </c>
      <c r="B1373" s="93" t="n">
        <v>44077</v>
      </c>
      <c r="C1373" s="94" t="s">
        <v>318</v>
      </c>
      <c r="D1373" s="95" t="s">
        <v>319</v>
      </c>
      <c r="E1373" s="103" t="n">
        <v>919.699999999997</v>
      </c>
      <c r="F1373" s="104" t="n">
        <v>54100</v>
      </c>
      <c r="G1373" s="100" t="s">
        <v>1817</v>
      </c>
      <c r="H1373" s="99" t="n">
        <v>54100</v>
      </c>
      <c r="I1373" s="123" t="n">
        <v>919.699999999997</v>
      </c>
      <c r="J1373" s="94"/>
      <c r="K1373" s="105"/>
    </row>
    <row r="1374" s="101" customFormat="true" ht="10.5" hidden="true" customHeight="true" outlineLevel="0" collapsed="false">
      <c r="A1374" s="92" t="s">
        <v>312</v>
      </c>
      <c r="B1374" s="93" t="n">
        <v>44077</v>
      </c>
      <c r="C1374" s="94" t="s">
        <v>623</v>
      </c>
      <c r="D1374" s="95" t="s">
        <v>314</v>
      </c>
      <c r="E1374" s="96"/>
      <c r="F1374" s="115" t="n">
        <v>85000</v>
      </c>
      <c r="G1374" s="98" t="s">
        <v>624</v>
      </c>
      <c r="H1374" s="99"/>
      <c r="I1374" s="123"/>
      <c r="J1374" s="94"/>
      <c r="K1374" s="94"/>
    </row>
    <row r="1375" s="101" customFormat="true" ht="10.5" hidden="true" customHeight="true" outlineLevel="0" collapsed="false">
      <c r="A1375" s="102" t="s">
        <v>312</v>
      </c>
      <c r="B1375" s="93" t="n">
        <v>44078</v>
      </c>
      <c r="C1375" s="94" t="s">
        <v>321</v>
      </c>
      <c r="D1375" s="95" t="s">
        <v>322</v>
      </c>
      <c r="E1375" s="97" t="n">
        <v>75</v>
      </c>
      <c r="F1375" s="96"/>
      <c r="G1375" s="100" t="s">
        <v>1818</v>
      </c>
      <c r="H1375" s="107"/>
      <c r="I1375" s="123"/>
      <c r="J1375" s="94"/>
      <c r="K1375" s="108"/>
    </row>
    <row r="1376" s="101" customFormat="true" ht="10.5" hidden="true" customHeight="true" outlineLevel="0" collapsed="false">
      <c r="A1376" s="102" t="s">
        <v>312</v>
      </c>
      <c r="B1376" s="93" t="n">
        <v>44078</v>
      </c>
      <c r="C1376" s="94" t="s">
        <v>718</v>
      </c>
      <c r="D1376" s="95" t="s">
        <v>322</v>
      </c>
      <c r="E1376" s="141" t="n">
        <v>3240</v>
      </c>
      <c r="F1376" s="96"/>
      <c r="G1376" s="98" t="s">
        <v>1819</v>
      </c>
      <c r="H1376" s="99"/>
      <c r="I1376" s="130"/>
      <c r="J1376" s="94"/>
      <c r="K1376" s="94"/>
    </row>
    <row r="1377" s="101" customFormat="true" ht="10.5" hidden="true" customHeight="true" outlineLevel="0" collapsed="false">
      <c r="A1377" s="102" t="s">
        <v>312</v>
      </c>
      <c r="B1377" s="93" t="n">
        <v>44078</v>
      </c>
      <c r="C1377" s="94" t="s">
        <v>412</v>
      </c>
      <c r="D1377" s="95" t="s">
        <v>322</v>
      </c>
      <c r="E1377" s="118" t="n">
        <v>28354</v>
      </c>
      <c r="F1377" s="96"/>
      <c r="G1377" s="98" t="s">
        <v>1820</v>
      </c>
      <c r="H1377" s="119"/>
      <c r="I1377" s="130"/>
      <c r="J1377" s="94"/>
      <c r="K1377" s="94"/>
    </row>
    <row r="1378" s="101" customFormat="true" ht="10.5" hidden="true" customHeight="true" outlineLevel="0" collapsed="false">
      <c r="A1378" s="102" t="s">
        <v>312</v>
      </c>
      <c r="B1378" s="93" t="n">
        <v>44078</v>
      </c>
      <c r="C1378" s="94" t="s">
        <v>397</v>
      </c>
      <c r="D1378" s="95" t="s">
        <v>322</v>
      </c>
      <c r="E1378" s="118" t="n">
        <v>30000</v>
      </c>
      <c r="F1378" s="96"/>
      <c r="G1378" s="98" t="s">
        <v>1711</v>
      </c>
      <c r="H1378" s="119"/>
      <c r="I1378" s="130"/>
      <c r="J1378" s="94"/>
      <c r="K1378" s="94"/>
    </row>
    <row r="1379" s="101" customFormat="true" ht="10.5" hidden="false" customHeight="true" outlineLevel="0" collapsed="false">
      <c r="A1379" s="92" t="s">
        <v>312</v>
      </c>
      <c r="B1379" s="93" t="n">
        <v>44078</v>
      </c>
      <c r="C1379" s="94" t="s">
        <v>1143</v>
      </c>
      <c r="D1379" s="95" t="s">
        <v>314</v>
      </c>
      <c r="E1379" s="106"/>
      <c r="F1379" s="97" t="n">
        <v>1500</v>
      </c>
      <c r="G1379" s="98" t="s">
        <v>1821</v>
      </c>
      <c r="H1379" s="99"/>
      <c r="I1379" s="123"/>
      <c r="J1379" s="94"/>
      <c r="K1379" s="94"/>
    </row>
    <row r="1380" s="101" customFormat="true" ht="10.5" hidden="false" customHeight="true" outlineLevel="0" collapsed="false">
      <c r="A1380" s="92" t="s">
        <v>312</v>
      </c>
      <c r="B1380" s="93" t="n">
        <v>44078</v>
      </c>
      <c r="C1380" s="94" t="s">
        <v>1652</v>
      </c>
      <c r="D1380" s="95" t="s">
        <v>314</v>
      </c>
      <c r="E1380" s="106"/>
      <c r="F1380" s="97" t="n">
        <v>5950</v>
      </c>
      <c r="G1380" s="98" t="s">
        <v>1653</v>
      </c>
      <c r="H1380" s="99"/>
      <c r="I1380" s="123"/>
      <c r="J1380" s="94"/>
      <c r="K1380" s="94"/>
    </row>
    <row r="1381" s="101" customFormat="true" ht="10.5" hidden="false" customHeight="true" outlineLevel="0" collapsed="false">
      <c r="A1381" s="92" t="s">
        <v>312</v>
      </c>
      <c r="B1381" s="93" t="n">
        <v>44078</v>
      </c>
      <c r="C1381" s="94" t="s">
        <v>1822</v>
      </c>
      <c r="D1381" s="95" t="s">
        <v>314</v>
      </c>
      <c r="E1381" s="106"/>
      <c r="F1381" s="97" t="n">
        <v>6100</v>
      </c>
      <c r="G1381" s="98" t="s">
        <v>1823</v>
      </c>
      <c r="H1381" s="99"/>
      <c r="I1381" s="123"/>
      <c r="J1381" s="94"/>
      <c r="K1381" s="94"/>
    </row>
    <row r="1382" s="101" customFormat="true" ht="10.5" hidden="false" customHeight="true" outlineLevel="0" collapsed="false">
      <c r="A1382" s="92" t="s">
        <v>312</v>
      </c>
      <c r="B1382" s="93" t="n">
        <v>44078</v>
      </c>
      <c r="C1382" s="94" t="s">
        <v>403</v>
      </c>
      <c r="D1382" s="95" t="s">
        <v>314</v>
      </c>
      <c r="E1382" s="106"/>
      <c r="F1382" s="97" t="n">
        <v>6200</v>
      </c>
      <c r="G1382" s="98" t="s">
        <v>1824</v>
      </c>
      <c r="H1382" s="99"/>
      <c r="I1382" s="123"/>
      <c r="J1382" s="94"/>
      <c r="K1382" s="94"/>
    </row>
    <row r="1383" s="101" customFormat="true" ht="10.5" hidden="false" customHeight="true" outlineLevel="0" collapsed="false">
      <c r="A1383" s="92" t="s">
        <v>312</v>
      </c>
      <c r="B1383" s="93" t="n">
        <v>44078</v>
      </c>
      <c r="C1383" s="94" t="s">
        <v>1652</v>
      </c>
      <c r="D1383" s="95" t="s">
        <v>314</v>
      </c>
      <c r="E1383" s="96"/>
      <c r="F1383" s="97" t="n">
        <v>6400</v>
      </c>
      <c r="G1383" s="98" t="s">
        <v>1653</v>
      </c>
      <c r="H1383" s="99"/>
      <c r="I1383" s="123"/>
      <c r="J1383" s="94"/>
      <c r="K1383" s="94"/>
    </row>
    <row r="1384" s="101" customFormat="true" ht="10.5" hidden="false" customHeight="true" outlineLevel="0" collapsed="false">
      <c r="A1384" s="92" t="s">
        <v>312</v>
      </c>
      <c r="B1384" s="93" t="n">
        <v>44078</v>
      </c>
      <c r="C1384" s="94" t="s">
        <v>1825</v>
      </c>
      <c r="D1384" s="95" t="s">
        <v>314</v>
      </c>
      <c r="E1384" s="96"/>
      <c r="F1384" s="97" t="n">
        <v>23500</v>
      </c>
      <c r="G1384" s="98" t="s">
        <v>1826</v>
      </c>
      <c r="H1384" s="99"/>
      <c r="I1384" s="123"/>
      <c r="J1384" s="94"/>
      <c r="K1384" s="94"/>
    </row>
    <row r="1385" s="101" customFormat="true" ht="10.5" hidden="true" customHeight="true" outlineLevel="0" collapsed="false">
      <c r="A1385" s="102" t="s">
        <v>312</v>
      </c>
      <c r="B1385" s="93" t="n">
        <v>44078</v>
      </c>
      <c r="C1385" s="94" t="s">
        <v>318</v>
      </c>
      <c r="D1385" s="95" t="s">
        <v>319</v>
      </c>
      <c r="E1385" s="103" t="n">
        <v>722.5</v>
      </c>
      <c r="F1385" s="104" t="n">
        <v>42500</v>
      </c>
      <c r="G1385" s="100" t="s">
        <v>1581</v>
      </c>
      <c r="H1385" s="99" t="n">
        <v>42500</v>
      </c>
      <c r="I1385" s="123" t="n">
        <v>722.5</v>
      </c>
      <c r="J1385" s="94"/>
      <c r="K1385" s="105"/>
    </row>
    <row r="1386" s="101" customFormat="true" ht="10.5" hidden="true" customHeight="true" outlineLevel="0" collapsed="false">
      <c r="A1386" s="102" t="s">
        <v>312</v>
      </c>
      <c r="B1386" s="93" t="n">
        <v>44081</v>
      </c>
      <c r="C1386" s="94" t="s">
        <v>321</v>
      </c>
      <c r="D1386" s="95" t="s">
        <v>322</v>
      </c>
      <c r="E1386" s="97" t="n">
        <v>50</v>
      </c>
      <c r="F1386" s="106"/>
      <c r="G1386" s="100" t="s">
        <v>1827</v>
      </c>
      <c r="H1386" s="107"/>
      <c r="I1386" s="123"/>
      <c r="J1386" s="94"/>
      <c r="K1386" s="108"/>
    </row>
    <row r="1387" s="101" customFormat="true" ht="10.5" hidden="true" customHeight="true" outlineLevel="0" collapsed="false">
      <c r="A1387" s="102" t="s">
        <v>312</v>
      </c>
      <c r="B1387" s="93" t="n">
        <v>44081</v>
      </c>
      <c r="C1387" s="94" t="s">
        <v>342</v>
      </c>
      <c r="D1387" s="95" t="s">
        <v>322</v>
      </c>
      <c r="E1387" s="118" t="n">
        <v>11755.6</v>
      </c>
      <c r="F1387" s="106"/>
      <c r="G1387" s="98" t="s">
        <v>1828</v>
      </c>
      <c r="H1387" s="119"/>
      <c r="I1387" s="130"/>
      <c r="J1387" s="94"/>
      <c r="K1387" s="94"/>
    </row>
    <row r="1388" s="101" customFormat="true" ht="10.5" hidden="true" customHeight="true" outlineLevel="0" collapsed="false">
      <c r="A1388" s="102" t="s">
        <v>312</v>
      </c>
      <c r="B1388" s="93" t="n">
        <v>44081</v>
      </c>
      <c r="C1388" s="94" t="s">
        <v>342</v>
      </c>
      <c r="D1388" s="95" t="s">
        <v>322</v>
      </c>
      <c r="E1388" s="118" t="n">
        <v>53327.76</v>
      </c>
      <c r="F1388" s="106"/>
      <c r="G1388" s="98" t="s">
        <v>1829</v>
      </c>
      <c r="H1388" s="119"/>
      <c r="I1388" s="130"/>
      <c r="J1388" s="94"/>
      <c r="K1388" s="94"/>
    </row>
    <row r="1389" s="101" customFormat="true" ht="10.5" hidden="false" customHeight="true" outlineLevel="0" collapsed="false">
      <c r="A1389" s="92" t="s">
        <v>312</v>
      </c>
      <c r="B1389" s="93" t="n">
        <v>44081</v>
      </c>
      <c r="C1389" s="94" t="s">
        <v>619</v>
      </c>
      <c r="D1389" s="95" t="s">
        <v>314</v>
      </c>
      <c r="E1389" s="96"/>
      <c r="F1389" s="128" t="n">
        <v>3500</v>
      </c>
      <c r="G1389" s="98" t="s">
        <v>1830</v>
      </c>
      <c r="H1389" s="99"/>
      <c r="I1389" s="123"/>
      <c r="J1389" s="94"/>
      <c r="K1389" s="94"/>
    </row>
    <row r="1390" s="101" customFormat="true" ht="10.5" hidden="false" customHeight="true" outlineLevel="0" collapsed="false">
      <c r="A1390" s="92" t="s">
        <v>312</v>
      </c>
      <c r="B1390" s="93" t="n">
        <v>44081</v>
      </c>
      <c r="C1390" s="94" t="s">
        <v>743</v>
      </c>
      <c r="D1390" s="95" t="s">
        <v>314</v>
      </c>
      <c r="E1390" s="96"/>
      <c r="F1390" s="97" t="n">
        <v>5500</v>
      </c>
      <c r="G1390" s="98" t="s">
        <v>1831</v>
      </c>
      <c r="H1390" s="99"/>
      <c r="I1390" s="123"/>
      <c r="J1390" s="94"/>
      <c r="K1390" s="94"/>
    </row>
    <row r="1391" s="101" customFormat="true" ht="10.5" hidden="false" customHeight="true" outlineLevel="0" collapsed="false">
      <c r="A1391" s="92" t="s">
        <v>312</v>
      </c>
      <c r="B1391" s="93" t="n">
        <v>44081</v>
      </c>
      <c r="C1391" s="94" t="s">
        <v>316</v>
      </c>
      <c r="D1391" s="95" t="s">
        <v>314</v>
      </c>
      <c r="E1391" s="96"/>
      <c r="F1391" s="97" t="n">
        <v>6500</v>
      </c>
      <c r="G1391" s="98" t="s">
        <v>1832</v>
      </c>
      <c r="H1391" s="99"/>
      <c r="I1391" s="123"/>
      <c r="J1391" s="94"/>
      <c r="K1391" s="94"/>
    </row>
    <row r="1392" s="101" customFormat="true" ht="10.5" hidden="false" customHeight="true" outlineLevel="0" collapsed="false">
      <c r="A1392" s="92" t="s">
        <v>312</v>
      </c>
      <c r="B1392" s="93" t="n">
        <v>44081</v>
      </c>
      <c r="C1392" s="94" t="s">
        <v>1833</v>
      </c>
      <c r="D1392" s="95" t="s">
        <v>314</v>
      </c>
      <c r="E1392" s="96"/>
      <c r="F1392" s="97" t="n">
        <v>22800</v>
      </c>
      <c r="G1392" s="98" t="s">
        <v>1834</v>
      </c>
      <c r="H1392" s="99"/>
      <c r="I1392" s="123"/>
      <c r="J1392" s="94"/>
      <c r="K1392" s="94"/>
    </row>
    <row r="1393" s="101" customFormat="true" ht="10.5" hidden="true" customHeight="true" outlineLevel="0" collapsed="false">
      <c r="A1393" s="102" t="s">
        <v>312</v>
      </c>
      <c r="B1393" s="93" t="n">
        <v>44081</v>
      </c>
      <c r="C1393" s="94" t="s">
        <v>318</v>
      </c>
      <c r="D1393" s="95" t="s">
        <v>319</v>
      </c>
      <c r="E1393" s="103" t="n">
        <v>1557.2</v>
      </c>
      <c r="F1393" s="104" t="n">
        <v>91600</v>
      </c>
      <c r="G1393" s="100" t="s">
        <v>1835</v>
      </c>
      <c r="H1393" s="99" t="n">
        <v>91600</v>
      </c>
      <c r="I1393" s="123" t="n">
        <v>1557.2</v>
      </c>
      <c r="J1393" s="94"/>
      <c r="K1393" s="105"/>
    </row>
    <row r="1394" s="101" customFormat="true" ht="10.5" hidden="true" customHeight="true" outlineLevel="0" collapsed="false">
      <c r="A1394" s="92" t="s">
        <v>312</v>
      </c>
      <c r="B1394" s="93" t="n">
        <v>44082</v>
      </c>
      <c r="C1394" s="94" t="s">
        <v>1806</v>
      </c>
      <c r="D1394" s="95" t="s">
        <v>322</v>
      </c>
      <c r="E1394" s="134" t="n">
        <v>68.28</v>
      </c>
      <c r="F1394" s="106"/>
      <c r="G1394" s="98" t="s">
        <v>1836</v>
      </c>
      <c r="H1394" s="135"/>
      <c r="I1394" s="123"/>
      <c r="J1394" s="94"/>
      <c r="K1394" s="94"/>
    </row>
    <row r="1395" s="101" customFormat="true" ht="10.5" hidden="true" customHeight="true" outlineLevel="0" collapsed="false">
      <c r="A1395" s="92" t="s">
        <v>312</v>
      </c>
      <c r="B1395" s="93" t="n">
        <v>44082</v>
      </c>
      <c r="C1395" s="94" t="s">
        <v>1806</v>
      </c>
      <c r="D1395" s="95" t="s">
        <v>322</v>
      </c>
      <c r="E1395" s="134" t="n">
        <v>294.57</v>
      </c>
      <c r="F1395" s="106"/>
      <c r="G1395" s="98" t="s">
        <v>1836</v>
      </c>
      <c r="H1395" s="135"/>
      <c r="I1395" s="123"/>
      <c r="J1395" s="94"/>
      <c r="K1395" s="94"/>
    </row>
    <row r="1396" s="101" customFormat="true" ht="10.5" hidden="true" customHeight="true" outlineLevel="0" collapsed="false">
      <c r="A1396" s="92" t="s">
        <v>312</v>
      </c>
      <c r="B1396" s="93" t="n">
        <v>44082</v>
      </c>
      <c r="C1396" s="94" t="s">
        <v>1806</v>
      </c>
      <c r="D1396" s="95" t="s">
        <v>322</v>
      </c>
      <c r="E1396" s="134" t="n">
        <v>484.53</v>
      </c>
      <c r="F1396" s="96"/>
      <c r="G1396" s="98" t="s">
        <v>1836</v>
      </c>
      <c r="H1396" s="135"/>
      <c r="I1396" s="123"/>
      <c r="J1396" s="94"/>
      <c r="K1396" s="94"/>
    </row>
    <row r="1397" s="101" customFormat="true" ht="10.5" hidden="true" customHeight="true" outlineLevel="0" collapsed="false">
      <c r="A1397" s="92" t="s">
        <v>312</v>
      </c>
      <c r="B1397" s="93" t="n">
        <v>44082</v>
      </c>
      <c r="C1397" s="94" t="s">
        <v>1806</v>
      </c>
      <c r="D1397" s="95" t="s">
        <v>322</v>
      </c>
      <c r="E1397" s="134" t="n">
        <v>3294.19</v>
      </c>
      <c r="F1397" s="106"/>
      <c r="G1397" s="98" t="s">
        <v>1836</v>
      </c>
      <c r="H1397" s="135"/>
      <c r="I1397" s="123"/>
      <c r="J1397" s="94"/>
      <c r="K1397" s="94"/>
    </row>
    <row r="1398" s="101" customFormat="true" ht="10.5" hidden="true" customHeight="true" outlineLevel="0" collapsed="false">
      <c r="A1398" s="92" t="s">
        <v>312</v>
      </c>
      <c r="B1398" s="93" t="n">
        <v>44082</v>
      </c>
      <c r="C1398" s="94" t="s">
        <v>1806</v>
      </c>
      <c r="D1398" s="95" t="s">
        <v>322</v>
      </c>
      <c r="E1398" s="134" t="n">
        <v>3872.3</v>
      </c>
      <c r="F1398" s="106"/>
      <c r="G1398" s="98" t="s">
        <v>1836</v>
      </c>
      <c r="H1398" s="135"/>
      <c r="I1398" s="123"/>
      <c r="J1398" s="94"/>
      <c r="K1398" s="94"/>
    </row>
    <row r="1399" s="101" customFormat="true" ht="10.5" hidden="true" customHeight="true" outlineLevel="0" collapsed="false">
      <c r="A1399" s="92" t="s">
        <v>312</v>
      </c>
      <c r="B1399" s="93" t="n">
        <v>44082</v>
      </c>
      <c r="C1399" s="94" t="s">
        <v>1806</v>
      </c>
      <c r="D1399" s="95" t="s">
        <v>322</v>
      </c>
      <c r="E1399" s="134" t="n">
        <v>4293.17</v>
      </c>
      <c r="F1399" s="96"/>
      <c r="G1399" s="98" t="s">
        <v>1836</v>
      </c>
      <c r="H1399" s="135"/>
      <c r="I1399" s="123"/>
      <c r="J1399" s="94"/>
      <c r="K1399" s="94"/>
    </row>
    <row r="1400" s="101" customFormat="true" ht="10.5" hidden="true" customHeight="true" outlineLevel="0" collapsed="false">
      <c r="A1400" s="92" t="s">
        <v>312</v>
      </c>
      <c r="B1400" s="93" t="n">
        <v>44082</v>
      </c>
      <c r="C1400" s="94" t="s">
        <v>1806</v>
      </c>
      <c r="D1400" s="95" t="s">
        <v>322</v>
      </c>
      <c r="E1400" s="134" t="n">
        <v>6988</v>
      </c>
      <c r="F1400" s="106"/>
      <c r="G1400" s="98" t="s">
        <v>1836</v>
      </c>
      <c r="H1400" s="135"/>
      <c r="I1400" s="123"/>
      <c r="J1400" s="94"/>
      <c r="K1400" s="94"/>
    </row>
    <row r="1401" s="101" customFormat="true" ht="10.5" hidden="true" customHeight="true" outlineLevel="0" collapsed="false">
      <c r="A1401" s="92" t="s">
        <v>312</v>
      </c>
      <c r="B1401" s="93" t="n">
        <v>44082</v>
      </c>
      <c r="C1401" s="94" t="s">
        <v>1806</v>
      </c>
      <c r="D1401" s="95" t="s">
        <v>322</v>
      </c>
      <c r="E1401" s="134" t="n">
        <v>7719</v>
      </c>
      <c r="F1401" s="106"/>
      <c r="G1401" s="98" t="s">
        <v>1836</v>
      </c>
      <c r="H1401" s="135"/>
      <c r="I1401" s="123"/>
      <c r="J1401" s="94"/>
      <c r="K1401" s="94"/>
    </row>
    <row r="1402" s="101" customFormat="true" ht="10.5" hidden="true" customHeight="true" outlineLevel="0" collapsed="false">
      <c r="A1402" s="92" t="s">
        <v>312</v>
      </c>
      <c r="B1402" s="93" t="n">
        <v>44082</v>
      </c>
      <c r="C1402" s="94" t="s">
        <v>1806</v>
      </c>
      <c r="D1402" s="95" t="s">
        <v>322</v>
      </c>
      <c r="E1402" s="134" t="n">
        <v>11365</v>
      </c>
      <c r="F1402" s="106"/>
      <c r="G1402" s="98" t="s">
        <v>1836</v>
      </c>
      <c r="H1402" s="135"/>
      <c r="I1402" s="123"/>
      <c r="J1402" s="94"/>
      <c r="K1402" s="94"/>
    </row>
    <row r="1403" s="101" customFormat="true" ht="10.5" hidden="true" customHeight="true" outlineLevel="0" collapsed="false">
      <c r="A1403" s="92" t="s">
        <v>312</v>
      </c>
      <c r="B1403" s="93" t="n">
        <v>44082</v>
      </c>
      <c r="C1403" s="94" t="s">
        <v>1806</v>
      </c>
      <c r="D1403" s="95" t="s">
        <v>322</v>
      </c>
      <c r="E1403" s="134" t="n">
        <v>11775</v>
      </c>
      <c r="F1403" s="96"/>
      <c r="G1403" s="98" t="s">
        <v>1836</v>
      </c>
      <c r="H1403" s="135"/>
      <c r="I1403" s="123"/>
      <c r="J1403" s="94"/>
      <c r="K1403" s="94"/>
    </row>
    <row r="1404" s="101" customFormat="true" ht="10.5" hidden="true" customHeight="true" outlineLevel="0" collapsed="false">
      <c r="A1404" s="92" t="s">
        <v>312</v>
      </c>
      <c r="B1404" s="93" t="n">
        <v>44082</v>
      </c>
      <c r="C1404" s="94" t="s">
        <v>1806</v>
      </c>
      <c r="D1404" s="95" t="s">
        <v>322</v>
      </c>
      <c r="E1404" s="134" t="n">
        <v>16703.96</v>
      </c>
      <c r="F1404" s="96"/>
      <c r="G1404" s="98" t="s">
        <v>1836</v>
      </c>
      <c r="H1404" s="135"/>
      <c r="I1404" s="123"/>
      <c r="J1404" s="94"/>
      <c r="K1404" s="94"/>
    </row>
    <row r="1405" s="101" customFormat="true" ht="10.5" hidden="true" customHeight="true" outlineLevel="0" collapsed="false">
      <c r="A1405" s="92" t="s">
        <v>312</v>
      </c>
      <c r="B1405" s="93" t="n">
        <v>44082</v>
      </c>
      <c r="C1405" s="94" t="s">
        <v>1806</v>
      </c>
      <c r="D1405" s="95" t="s">
        <v>322</v>
      </c>
      <c r="E1405" s="134" t="n">
        <v>18519.6</v>
      </c>
      <c r="F1405" s="96"/>
      <c r="G1405" s="98" t="s">
        <v>1836</v>
      </c>
      <c r="H1405" s="135"/>
      <c r="I1405" s="123"/>
      <c r="J1405" s="94"/>
      <c r="K1405" s="94"/>
    </row>
    <row r="1406" s="101" customFormat="true" ht="10.5" hidden="true" customHeight="true" outlineLevel="0" collapsed="false">
      <c r="A1406" s="92" t="s">
        <v>312</v>
      </c>
      <c r="B1406" s="93" t="n">
        <v>44082</v>
      </c>
      <c r="C1406" s="94" t="s">
        <v>1806</v>
      </c>
      <c r="D1406" s="95" t="s">
        <v>322</v>
      </c>
      <c r="E1406" s="134" t="n">
        <v>41797</v>
      </c>
      <c r="F1406" s="96"/>
      <c r="G1406" s="98" t="s">
        <v>1836</v>
      </c>
      <c r="H1406" s="135"/>
      <c r="I1406" s="123"/>
      <c r="J1406" s="94"/>
      <c r="K1406" s="94"/>
    </row>
    <row r="1407" s="101" customFormat="true" ht="10.5" hidden="false" customHeight="true" outlineLevel="0" collapsed="false">
      <c r="A1407" s="92" t="s">
        <v>312</v>
      </c>
      <c r="B1407" s="93" t="n">
        <v>44082</v>
      </c>
      <c r="C1407" s="94" t="s">
        <v>743</v>
      </c>
      <c r="D1407" s="95" t="s">
        <v>314</v>
      </c>
      <c r="E1407" s="96"/>
      <c r="F1407" s="97" t="n">
        <v>5500</v>
      </c>
      <c r="G1407" s="98" t="s">
        <v>1837</v>
      </c>
      <c r="H1407" s="99"/>
      <c r="I1407" s="123"/>
      <c r="J1407" s="94"/>
      <c r="K1407" s="94"/>
    </row>
    <row r="1408" s="101" customFormat="true" ht="10.5" hidden="false" customHeight="true" outlineLevel="0" collapsed="false">
      <c r="A1408" s="92" t="s">
        <v>312</v>
      </c>
      <c r="B1408" s="93" t="n">
        <v>44082</v>
      </c>
      <c r="C1408" s="94" t="s">
        <v>1409</v>
      </c>
      <c r="D1408" s="95" t="s">
        <v>314</v>
      </c>
      <c r="E1408" s="96"/>
      <c r="F1408" s="97" t="n">
        <v>7600</v>
      </c>
      <c r="G1408" s="98" t="s">
        <v>1838</v>
      </c>
      <c r="H1408" s="99"/>
      <c r="I1408" s="123"/>
      <c r="J1408" s="94"/>
      <c r="K1408" s="94"/>
    </row>
    <row r="1409" s="101" customFormat="true" ht="10.5" hidden="true" customHeight="true" outlineLevel="0" collapsed="false">
      <c r="A1409" s="102" t="s">
        <v>312</v>
      </c>
      <c r="B1409" s="93" t="n">
        <v>44082</v>
      </c>
      <c r="C1409" s="94" t="s">
        <v>318</v>
      </c>
      <c r="D1409" s="95" t="s">
        <v>319</v>
      </c>
      <c r="E1409" s="103" t="n">
        <v>199.75</v>
      </c>
      <c r="F1409" s="104" t="n">
        <v>11750</v>
      </c>
      <c r="G1409" s="100" t="s">
        <v>1735</v>
      </c>
      <c r="H1409" s="99" t="n">
        <v>11750</v>
      </c>
      <c r="I1409" s="123" t="n">
        <v>199.75</v>
      </c>
      <c r="J1409" s="94"/>
      <c r="K1409" s="105"/>
    </row>
    <row r="1410" s="101" customFormat="true" ht="10.5" hidden="true" customHeight="true" outlineLevel="0" collapsed="false">
      <c r="A1410" s="102" t="s">
        <v>312</v>
      </c>
      <c r="B1410" s="93" t="n">
        <v>44083</v>
      </c>
      <c r="C1410" s="94" t="s">
        <v>342</v>
      </c>
      <c r="D1410" s="95" t="s">
        <v>322</v>
      </c>
      <c r="E1410" s="118" t="n">
        <v>2656.03</v>
      </c>
      <c r="F1410" s="96"/>
      <c r="G1410" s="98" t="s">
        <v>1839</v>
      </c>
      <c r="H1410" s="119"/>
      <c r="I1410" s="130"/>
      <c r="J1410" s="94"/>
      <c r="K1410" s="94"/>
    </row>
    <row r="1411" s="101" customFormat="true" ht="10.5" hidden="false" customHeight="true" outlineLevel="0" collapsed="false">
      <c r="A1411" s="92" t="s">
        <v>312</v>
      </c>
      <c r="B1411" s="93" t="n">
        <v>44083</v>
      </c>
      <c r="C1411" s="94" t="s">
        <v>420</v>
      </c>
      <c r="D1411" s="95" t="s">
        <v>314</v>
      </c>
      <c r="E1411" s="106"/>
      <c r="F1411" s="97" t="n">
        <v>500</v>
      </c>
      <c r="G1411" s="98" t="s">
        <v>1840</v>
      </c>
      <c r="H1411" s="99"/>
      <c r="I1411" s="123"/>
      <c r="J1411" s="94"/>
      <c r="K1411" s="94"/>
    </row>
    <row r="1412" s="101" customFormat="true" ht="10.5" hidden="false" customHeight="true" outlineLevel="0" collapsed="false">
      <c r="A1412" s="92" t="s">
        <v>312</v>
      </c>
      <c r="B1412" s="93" t="n">
        <v>44083</v>
      </c>
      <c r="C1412" s="94" t="s">
        <v>420</v>
      </c>
      <c r="D1412" s="95" t="s">
        <v>314</v>
      </c>
      <c r="E1412" s="106"/>
      <c r="F1412" s="97" t="n">
        <v>1700</v>
      </c>
      <c r="G1412" s="98" t="s">
        <v>1841</v>
      </c>
      <c r="H1412" s="99"/>
      <c r="I1412" s="123"/>
      <c r="J1412" s="94"/>
      <c r="K1412" s="94"/>
    </row>
    <row r="1413" s="101" customFormat="true" ht="10.5" hidden="false" customHeight="true" outlineLevel="0" collapsed="false">
      <c r="A1413" s="92" t="s">
        <v>312</v>
      </c>
      <c r="B1413" s="93" t="n">
        <v>44083</v>
      </c>
      <c r="C1413" s="94" t="s">
        <v>420</v>
      </c>
      <c r="D1413" s="95" t="s">
        <v>314</v>
      </c>
      <c r="E1413" s="106"/>
      <c r="F1413" s="97" t="n">
        <v>1700</v>
      </c>
      <c r="G1413" s="98" t="s">
        <v>1842</v>
      </c>
      <c r="H1413" s="99"/>
      <c r="I1413" s="123"/>
      <c r="J1413" s="94"/>
      <c r="K1413" s="94"/>
    </row>
    <row r="1414" s="101" customFormat="true" ht="10.5" hidden="false" customHeight="true" outlineLevel="0" collapsed="false">
      <c r="A1414" s="92" t="s">
        <v>312</v>
      </c>
      <c r="B1414" s="93" t="n">
        <v>44083</v>
      </c>
      <c r="C1414" s="94" t="s">
        <v>420</v>
      </c>
      <c r="D1414" s="95" t="s">
        <v>314</v>
      </c>
      <c r="E1414" s="106"/>
      <c r="F1414" s="97" t="n">
        <v>1900</v>
      </c>
      <c r="G1414" s="98" t="s">
        <v>1843</v>
      </c>
      <c r="H1414" s="99"/>
      <c r="I1414" s="123"/>
      <c r="J1414" s="94"/>
      <c r="K1414" s="94"/>
    </row>
    <row r="1415" s="101" customFormat="true" ht="10.5" hidden="false" customHeight="true" outlineLevel="0" collapsed="false">
      <c r="A1415" s="92" t="s">
        <v>312</v>
      </c>
      <c r="B1415" s="93" t="n">
        <v>44083</v>
      </c>
      <c r="C1415" s="94" t="s">
        <v>420</v>
      </c>
      <c r="D1415" s="95" t="s">
        <v>314</v>
      </c>
      <c r="E1415" s="106"/>
      <c r="F1415" s="97" t="n">
        <v>2000</v>
      </c>
      <c r="G1415" s="98" t="s">
        <v>1844</v>
      </c>
      <c r="H1415" s="99"/>
      <c r="I1415" s="123"/>
      <c r="J1415" s="94"/>
      <c r="K1415" s="94"/>
    </row>
    <row r="1416" s="101" customFormat="true" ht="10.5" hidden="false" customHeight="true" outlineLevel="0" collapsed="false">
      <c r="A1416" s="92" t="s">
        <v>312</v>
      </c>
      <c r="B1416" s="93" t="n">
        <v>44083</v>
      </c>
      <c r="C1416" s="94" t="s">
        <v>420</v>
      </c>
      <c r="D1416" s="95" t="s">
        <v>314</v>
      </c>
      <c r="E1416" s="106"/>
      <c r="F1416" s="97" t="n">
        <v>2000</v>
      </c>
      <c r="G1416" s="98" t="s">
        <v>1845</v>
      </c>
      <c r="H1416" s="99"/>
      <c r="I1416" s="123"/>
      <c r="J1416" s="94"/>
      <c r="K1416" s="94"/>
    </row>
    <row r="1417" s="101" customFormat="true" ht="10.5" hidden="false" customHeight="true" outlineLevel="0" collapsed="false">
      <c r="A1417" s="92" t="s">
        <v>312</v>
      </c>
      <c r="B1417" s="93" t="n">
        <v>44083</v>
      </c>
      <c r="C1417" s="94" t="s">
        <v>420</v>
      </c>
      <c r="D1417" s="95" t="s">
        <v>314</v>
      </c>
      <c r="E1417" s="96"/>
      <c r="F1417" s="97" t="n">
        <v>2000</v>
      </c>
      <c r="G1417" s="98" t="s">
        <v>1846</v>
      </c>
      <c r="H1417" s="99"/>
      <c r="I1417" s="123"/>
      <c r="J1417" s="94"/>
      <c r="K1417" s="94"/>
    </row>
    <row r="1418" s="101" customFormat="true" ht="10.5" hidden="false" customHeight="true" outlineLevel="0" collapsed="false">
      <c r="A1418" s="92" t="s">
        <v>312</v>
      </c>
      <c r="B1418" s="93" t="n">
        <v>44083</v>
      </c>
      <c r="C1418" s="94" t="s">
        <v>420</v>
      </c>
      <c r="D1418" s="95" t="s">
        <v>314</v>
      </c>
      <c r="E1418" s="96"/>
      <c r="F1418" s="97" t="n">
        <v>2300</v>
      </c>
      <c r="G1418" s="98" t="s">
        <v>1847</v>
      </c>
      <c r="H1418" s="99"/>
      <c r="I1418" s="123"/>
      <c r="J1418" s="94"/>
      <c r="K1418" s="94"/>
    </row>
    <row r="1419" s="101" customFormat="true" ht="10.5" hidden="false" customHeight="true" outlineLevel="0" collapsed="false">
      <c r="A1419" s="92" t="s">
        <v>312</v>
      </c>
      <c r="B1419" s="93" t="n">
        <v>44083</v>
      </c>
      <c r="C1419" s="94" t="s">
        <v>420</v>
      </c>
      <c r="D1419" s="95" t="s">
        <v>314</v>
      </c>
      <c r="E1419" s="96"/>
      <c r="F1419" s="97" t="n">
        <v>2400</v>
      </c>
      <c r="G1419" s="98" t="s">
        <v>1848</v>
      </c>
      <c r="H1419" s="99"/>
      <c r="I1419" s="123"/>
      <c r="J1419" s="94"/>
      <c r="K1419" s="94"/>
    </row>
    <row r="1420" s="101" customFormat="true" ht="10.5" hidden="false" customHeight="true" outlineLevel="0" collapsed="false">
      <c r="A1420" s="92" t="s">
        <v>312</v>
      </c>
      <c r="B1420" s="93" t="n">
        <v>44083</v>
      </c>
      <c r="C1420" s="94" t="s">
        <v>420</v>
      </c>
      <c r="D1420" s="95" t="s">
        <v>314</v>
      </c>
      <c r="E1420" s="96"/>
      <c r="F1420" s="97" t="n">
        <v>2700</v>
      </c>
      <c r="G1420" s="98" t="s">
        <v>1849</v>
      </c>
      <c r="H1420" s="99"/>
      <c r="I1420" s="123"/>
      <c r="J1420" s="94"/>
      <c r="K1420" s="94"/>
    </row>
    <row r="1421" s="101" customFormat="true" ht="10.5" hidden="false" customHeight="true" outlineLevel="0" collapsed="false">
      <c r="A1421" s="92" t="s">
        <v>312</v>
      </c>
      <c r="B1421" s="93" t="n">
        <v>44083</v>
      </c>
      <c r="C1421" s="94" t="s">
        <v>420</v>
      </c>
      <c r="D1421" s="95" t="s">
        <v>314</v>
      </c>
      <c r="E1421" s="96"/>
      <c r="F1421" s="97" t="n">
        <v>2700</v>
      </c>
      <c r="G1421" s="98" t="s">
        <v>1850</v>
      </c>
      <c r="H1421" s="99"/>
      <c r="I1421" s="123"/>
      <c r="J1421" s="94"/>
      <c r="K1421" s="94"/>
    </row>
    <row r="1422" s="101" customFormat="true" ht="10.5" hidden="false" customHeight="true" outlineLevel="0" collapsed="false">
      <c r="A1422" s="92" t="s">
        <v>312</v>
      </c>
      <c r="B1422" s="93" t="n">
        <v>44083</v>
      </c>
      <c r="C1422" s="94" t="s">
        <v>420</v>
      </c>
      <c r="D1422" s="95" t="s">
        <v>314</v>
      </c>
      <c r="E1422" s="96"/>
      <c r="F1422" s="128" t="n">
        <v>3500</v>
      </c>
      <c r="G1422" s="98" t="s">
        <v>1851</v>
      </c>
      <c r="H1422" s="99"/>
      <c r="I1422" s="123"/>
      <c r="J1422" s="94"/>
      <c r="K1422" s="94"/>
    </row>
    <row r="1423" s="101" customFormat="true" ht="10.5" hidden="false" customHeight="true" outlineLevel="0" collapsed="false">
      <c r="A1423" s="92" t="s">
        <v>312</v>
      </c>
      <c r="B1423" s="93" t="n">
        <v>44083</v>
      </c>
      <c r="C1423" s="94" t="s">
        <v>1143</v>
      </c>
      <c r="D1423" s="95" t="s">
        <v>314</v>
      </c>
      <c r="E1423" s="106"/>
      <c r="F1423" s="97" t="n">
        <v>3500</v>
      </c>
      <c r="G1423" s="98" t="s">
        <v>1852</v>
      </c>
      <c r="H1423" s="99"/>
      <c r="I1423" s="123"/>
      <c r="J1423" s="94"/>
      <c r="K1423" s="94"/>
    </row>
    <row r="1424" s="101" customFormat="true" ht="10.5" hidden="false" customHeight="true" outlineLevel="0" collapsed="false">
      <c r="A1424" s="92" t="s">
        <v>312</v>
      </c>
      <c r="B1424" s="93" t="n">
        <v>44083</v>
      </c>
      <c r="C1424" s="94" t="s">
        <v>555</v>
      </c>
      <c r="D1424" s="95" t="s">
        <v>314</v>
      </c>
      <c r="E1424" s="106"/>
      <c r="F1424" s="97" t="n">
        <v>3600</v>
      </c>
      <c r="G1424" s="98" t="s">
        <v>1853</v>
      </c>
      <c r="H1424" s="99"/>
      <c r="I1424" s="123"/>
      <c r="J1424" s="94"/>
      <c r="K1424" s="94"/>
    </row>
    <row r="1425" s="101" customFormat="true" ht="10.5" hidden="false" customHeight="true" outlineLevel="0" collapsed="false">
      <c r="A1425" s="92" t="s">
        <v>312</v>
      </c>
      <c r="B1425" s="93" t="n">
        <v>44083</v>
      </c>
      <c r="C1425" s="94" t="s">
        <v>555</v>
      </c>
      <c r="D1425" s="95" t="s">
        <v>314</v>
      </c>
      <c r="E1425" s="106"/>
      <c r="F1425" s="97" t="n">
        <v>4600</v>
      </c>
      <c r="G1425" s="98" t="s">
        <v>1854</v>
      </c>
      <c r="H1425" s="99"/>
      <c r="I1425" s="123"/>
      <c r="J1425" s="94"/>
      <c r="K1425" s="94"/>
    </row>
    <row r="1426" s="101" customFormat="true" ht="10.5" hidden="false" customHeight="true" outlineLevel="0" collapsed="false">
      <c r="A1426" s="92" t="s">
        <v>312</v>
      </c>
      <c r="B1426" s="93" t="n">
        <v>44083</v>
      </c>
      <c r="C1426" s="94" t="s">
        <v>1363</v>
      </c>
      <c r="D1426" s="95" t="s">
        <v>314</v>
      </c>
      <c r="E1426" s="106"/>
      <c r="F1426" s="97" t="n">
        <v>9000</v>
      </c>
      <c r="G1426" s="98" t="s">
        <v>1855</v>
      </c>
      <c r="H1426" s="99"/>
      <c r="I1426" s="123"/>
      <c r="J1426" s="94"/>
      <c r="K1426" s="94"/>
    </row>
    <row r="1427" s="101" customFormat="true" ht="10.5" hidden="false" customHeight="true" outlineLevel="0" collapsed="false">
      <c r="A1427" s="92" t="s">
        <v>312</v>
      </c>
      <c r="B1427" s="93" t="n">
        <v>44083</v>
      </c>
      <c r="C1427" s="94" t="s">
        <v>420</v>
      </c>
      <c r="D1427" s="95" t="s">
        <v>314</v>
      </c>
      <c r="E1427" s="106"/>
      <c r="F1427" s="97" t="n">
        <v>13000</v>
      </c>
      <c r="G1427" s="98" t="s">
        <v>1856</v>
      </c>
      <c r="H1427" s="99"/>
      <c r="I1427" s="123"/>
      <c r="J1427" s="94"/>
      <c r="K1427" s="94"/>
    </row>
    <row r="1428" s="101" customFormat="true" ht="10.5" hidden="false" customHeight="true" outlineLevel="0" collapsed="false">
      <c r="A1428" s="92" t="s">
        <v>312</v>
      </c>
      <c r="B1428" s="93" t="n">
        <v>44083</v>
      </c>
      <c r="C1428" s="94" t="s">
        <v>1857</v>
      </c>
      <c r="D1428" s="95" t="s">
        <v>314</v>
      </c>
      <c r="E1428" s="106"/>
      <c r="F1428" s="97" t="n">
        <v>18800</v>
      </c>
      <c r="G1428" s="98" t="s">
        <v>1858</v>
      </c>
      <c r="H1428" s="99"/>
      <c r="I1428" s="123"/>
      <c r="J1428" s="94"/>
      <c r="K1428" s="94"/>
    </row>
    <row r="1429" s="101" customFormat="true" ht="10.5" hidden="true" customHeight="true" outlineLevel="0" collapsed="false">
      <c r="A1429" s="102" t="s">
        <v>312</v>
      </c>
      <c r="B1429" s="93" t="n">
        <v>44083</v>
      </c>
      <c r="C1429" s="94" t="s">
        <v>318</v>
      </c>
      <c r="D1429" s="95" t="s">
        <v>319</v>
      </c>
      <c r="E1429" s="103" t="n">
        <v>524.450000000001</v>
      </c>
      <c r="F1429" s="104" t="n">
        <v>30850</v>
      </c>
      <c r="G1429" s="100" t="s">
        <v>1859</v>
      </c>
      <c r="H1429" s="99" t="n">
        <v>30850</v>
      </c>
      <c r="I1429" s="123" t="n">
        <v>524.450000000001</v>
      </c>
      <c r="J1429" s="94"/>
      <c r="K1429" s="105"/>
    </row>
    <row r="1430" s="101" customFormat="true" ht="10.5" hidden="false" customHeight="true" outlineLevel="0" collapsed="false">
      <c r="A1430" s="92" t="s">
        <v>312</v>
      </c>
      <c r="B1430" s="93" t="n">
        <v>44083</v>
      </c>
      <c r="C1430" s="94" t="s">
        <v>1857</v>
      </c>
      <c r="D1430" s="95" t="s">
        <v>314</v>
      </c>
      <c r="E1430" s="106"/>
      <c r="F1430" s="97" t="n">
        <v>132750</v>
      </c>
      <c r="G1430" s="98" t="s">
        <v>1858</v>
      </c>
      <c r="H1430" s="99"/>
      <c r="I1430" s="123"/>
      <c r="J1430" s="94"/>
      <c r="K1430" s="94"/>
    </row>
    <row r="1431" s="101" customFormat="true" ht="10.5" hidden="true" customHeight="true" outlineLevel="0" collapsed="false">
      <c r="A1431" s="102" t="s">
        <v>312</v>
      </c>
      <c r="B1431" s="93" t="n">
        <v>44084</v>
      </c>
      <c r="C1431" s="94" t="s">
        <v>321</v>
      </c>
      <c r="D1431" s="95" t="s">
        <v>322</v>
      </c>
      <c r="E1431" s="97" t="n">
        <v>125</v>
      </c>
      <c r="F1431" s="96"/>
      <c r="G1431" s="100" t="s">
        <v>1860</v>
      </c>
      <c r="H1431" s="107"/>
      <c r="I1431" s="123"/>
      <c r="J1431" s="94"/>
      <c r="K1431" s="108"/>
    </row>
    <row r="1432" s="101" customFormat="true" ht="10.5" hidden="true" customHeight="true" outlineLevel="0" collapsed="false">
      <c r="A1432" s="92" t="s">
        <v>312</v>
      </c>
      <c r="B1432" s="93" t="n">
        <v>44084</v>
      </c>
      <c r="C1432" s="94" t="s">
        <v>895</v>
      </c>
      <c r="D1432" s="95" t="s">
        <v>322</v>
      </c>
      <c r="E1432" s="139" t="n">
        <v>6240</v>
      </c>
      <c r="F1432" s="96"/>
      <c r="G1432" s="98" t="s">
        <v>1861</v>
      </c>
      <c r="H1432" s="99"/>
      <c r="I1432" s="140"/>
      <c r="J1432" s="94"/>
      <c r="K1432" s="94"/>
    </row>
    <row r="1433" s="101" customFormat="true" ht="10.5" hidden="true" customHeight="true" outlineLevel="0" collapsed="false">
      <c r="A1433" s="102" t="s">
        <v>312</v>
      </c>
      <c r="B1433" s="93" t="n">
        <v>44084</v>
      </c>
      <c r="C1433" s="94" t="s">
        <v>1862</v>
      </c>
      <c r="D1433" s="95" t="s">
        <v>322</v>
      </c>
      <c r="E1433" s="162" t="n">
        <v>23757</v>
      </c>
      <c r="F1433" s="106"/>
      <c r="G1433" s="98" t="s">
        <v>1863</v>
      </c>
      <c r="H1433" s="99"/>
      <c r="I1433" s="163"/>
      <c r="J1433" s="94"/>
      <c r="K1433" s="94"/>
    </row>
    <row r="1434" s="101" customFormat="true" ht="10.5" hidden="true" customHeight="true" outlineLevel="0" collapsed="false">
      <c r="A1434" s="102" t="s">
        <v>312</v>
      </c>
      <c r="B1434" s="93" t="n">
        <v>44084</v>
      </c>
      <c r="C1434" s="94" t="s">
        <v>1467</v>
      </c>
      <c r="D1434" s="95" t="s">
        <v>322</v>
      </c>
      <c r="E1434" s="118" t="n">
        <v>40000</v>
      </c>
      <c r="F1434" s="106"/>
      <c r="G1434" s="98" t="s">
        <v>1719</v>
      </c>
      <c r="H1434" s="119"/>
      <c r="I1434" s="130"/>
      <c r="J1434" s="94"/>
      <c r="K1434" s="94"/>
    </row>
    <row r="1435" s="101" customFormat="true" ht="10.5" hidden="true" customHeight="true" outlineLevel="0" collapsed="false">
      <c r="A1435" s="102" t="s">
        <v>312</v>
      </c>
      <c r="B1435" s="93" t="n">
        <v>44084</v>
      </c>
      <c r="C1435" s="94" t="s">
        <v>397</v>
      </c>
      <c r="D1435" s="95" t="s">
        <v>322</v>
      </c>
      <c r="E1435" s="118" t="n">
        <v>133731</v>
      </c>
      <c r="F1435" s="106"/>
      <c r="G1435" s="98" t="s">
        <v>1750</v>
      </c>
      <c r="H1435" s="119"/>
      <c r="I1435" s="130"/>
      <c r="J1435" s="94"/>
      <c r="K1435" s="94"/>
    </row>
    <row r="1436" s="101" customFormat="true" ht="10.5" hidden="false" customHeight="true" outlineLevel="0" collapsed="false">
      <c r="A1436" s="92" t="s">
        <v>312</v>
      </c>
      <c r="B1436" s="93" t="n">
        <v>44084</v>
      </c>
      <c r="C1436" s="94" t="s">
        <v>473</v>
      </c>
      <c r="D1436" s="95" t="s">
        <v>314</v>
      </c>
      <c r="E1436" s="96"/>
      <c r="F1436" s="97" t="n">
        <v>1810.61</v>
      </c>
      <c r="G1436" s="98" t="s">
        <v>1864</v>
      </c>
      <c r="H1436" s="99"/>
      <c r="I1436" s="123"/>
      <c r="J1436" s="94"/>
      <c r="K1436" s="94"/>
    </row>
    <row r="1437" s="101" customFormat="true" ht="10.5" hidden="false" customHeight="true" outlineLevel="0" collapsed="false">
      <c r="A1437" s="92" t="s">
        <v>312</v>
      </c>
      <c r="B1437" s="93" t="n">
        <v>44084</v>
      </c>
      <c r="C1437" s="94" t="s">
        <v>559</v>
      </c>
      <c r="D1437" s="95" t="s">
        <v>314</v>
      </c>
      <c r="E1437" s="106"/>
      <c r="F1437" s="128" t="n">
        <v>4900</v>
      </c>
      <c r="G1437" s="98" t="s">
        <v>1865</v>
      </c>
      <c r="H1437" s="99"/>
      <c r="I1437" s="123"/>
      <c r="J1437" s="94"/>
      <c r="K1437" s="94"/>
    </row>
    <row r="1438" s="101" customFormat="true" ht="10.5" hidden="false" customHeight="true" outlineLevel="0" collapsed="false">
      <c r="A1438" s="92" t="s">
        <v>312</v>
      </c>
      <c r="B1438" s="93" t="n">
        <v>44084</v>
      </c>
      <c r="C1438" s="94" t="s">
        <v>365</v>
      </c>
      <c r="D1438" s="95" t="s">
        <v>314</v>
      </c>
      <c r="E1438" s="106"/>
      <c r="F1438" s="97" t="n">
        <v>5100</v>
      </c>
      <c r="G1438" s="98" t="s">
        <v>1866</v>
      </c>
      <c r="H1438" s="99"/>
      <c r="I1438" s="123"/>
      <c r="J1438" s="94"/>
      <c r="K1438" s="94"/>
    </row>
    <row r="1439" s="101" customFormat="true" ht="10.5" hidden="false" customHeight="true" outlineLevel="0" collapsed="false">
      <c r="A1439" s="92" t="s">
        <v>312</v>
      </c>
      <c r="B1439" s="93" t="n">
        <v>44084</v>
      </c>
      <c r="C1439" s="94" t="s">
        <v>1867</v>
      </c>
      <c r="D1439" s="95" t="s">
        <v>314</v>
      </c>
      <c r="E1439" s="106"/>
      <c r="F1439" s="97" t="n">
        <v>9200</v>
      </c>
      <c r="G1439" s="98" t="s">
        <v>1868</v>
      </c>
      <c r="H1439" s="99"/>
      <c r="I1439" s="123"/>
      <c r="J1439" s="94"/>
      <c r="K1439" s="94"/>
    </row>
    <row r="1440" s="101" customFormat="true" ht="10.5" hidden="false" customHeight="true" outlineLevel="0" collapsed="false">
      <c r="A1440" s="92" t="s">
        <v>312</v>
      </c>
      <c r="B1440" s="93" t="n">
        <v>44084</v>
      </c>
      <c r="C1440" s="94" t="s">
        <v>365</v>
      </c>
      <c r="D1440" s="95" t="s">
        <v>314</v>
      </c>
      <c r="E1440" s="96"/>
      <c r="F1440" s="97" t="n">
        <v>10200</v>
      </c>
      <c r="G1440" s="98" t="s">
        <v>1869</v>
      </c>
      <c r="H1440" s="99"/>
      <c r="I1440" s="123"/>
      <c r="J1440" s="94"/>
      <c r="K1440" s="94"/>
    </row>
    <row r="1441" s="101" customFormat="true" ht="10.5" hidden="false" customHeight="true" outlineLevel="0" collapsed="false">
      <c r="A1441" s="92" t="s">
        <v>312</v>
      </c>
      <c r="B1441" s="93" t="n">
        <v>44084</v>
      </c>
      <c r="C1441" s="94" t="s">
        <v>365</v>
      </c>
      <c r="D1441" s="95" t="s">
        <v>314</v>
      </c>
      <c r="E1441" s="96"/>
      <c r="F1441" s="97" t="n">
        <v>10700</v>
      </c>
      <c r="G1441" s="98" t="s">
        <v>1870</v>
      </c>
      <c r="H1441" s="99"/>
      <c r="I1441" s="123"/>
      <c r="J1441" s="94"/>
      <c r="K1441" s="94"/>
    </row>
    <row r="1442" s="101" customFormat="true" ht="10.5" hidden="false" customHeight="true" outlineLevel="0" collapsed="false">
      <c r="A1442" s="92" t="s">
        <v>312</v>
      </c>
      <c r="B1442" s="93" t="n">
        <v>44084</v>
      </c>
      <c r="C1442" s="94" t="s">
        <v>365</v>
      </c>
      <c r="D1442" s="95" t="s">
        <v>314</v>
      </c>
      <c r="E1442" s="96"/>
      <c r="F1442" s="97" t="n">
        <v>10700</v>
      </c>
      <c r="G1442" s="98" t="s">
        <v>1871</v>
      </c>
      <c r="H1442" s="99"/>
      <c r="I1442" s="123"/>
      <c r="J1442" s="94"/>
      <c r="K1442" s="94"/>
    </row>
    <row r="1443" s="101" customFormat="true" ht="10.5" hidden="false" customHeight="true" outlineLevel="0" collapsed="false">
      <c r="A1443" s="92" t="s">
        <v>312</v>
      </c>
      <c r="B1443" s="93" t="n">
        <v>44084</v>
      </c>
      <c r="C1443" s="94" t="s">
        <v>1475</v>
      </c>
      <c r="D1443" s="95" t="s">
        <v>314</v>
      </c>
      <c r="E1443" s="106"/>
      <c r="F1443" s="97" t="n">
        <v>18000</v>
      </c>
      <c r="G1443" s="98" t="s">
        <v>1872</v>
      </c>
      <c r="H1443" s="99"/>
      <c r="I1443" s="123"/>
      <c r="J1443" s="94"/>
      <c r="K1443" s="94"/>
    </row>
    <row r="1444" s="101" customFormat="true" ht="10.5" hidden="false" customHeight="true" outlineLevel="0" collapsed="false">
      <c r="A1444" s="92" t="s">
        <v>312</v>
      </c>
      <c r="B1444" s="93" t="n">
        <v>44084</v>
      </c>
      <c r="C1444" s="94" t="s">
        <v>376</v>
      </c>
      <c r="D1444" s="95" t="s">
        <v>314</v>
      </c>
      <c r="E1444" s="106"/>
      <c r="F1444" s="97" t="n">
        <v>27600</v>
      </c>
      <c r="G1444" s="98" t="s">
        <v>1873</v>
      </c>
      <c r="H1444" s="99"/>
      <c r="I1444" s="123"/>
      <c r="J1444" s="94"/>
      <c r="K1444" s="94"/>
    </row>
    <row r="1445" s="101" customFormat="true" ht="10.5" hidden="true" customHeight="true" outlineLevel="0" collapsed="false">
      <c r="A1445" s="102" t="s">
        <v>312</v>
      </c>
      <c r="B1445" s="93" t="n">
        <v>44084</v>
      </c>
      <c r="C1445" s="94" t="s">
        <v>318</v>
      </c>
      <c r="D1445" s="95" t="s">
        <v>319</v>
      </c>
      <c r="E1445" s="103" t="n">
        <v>703.800000000003</v>
      </c>
      <c r="F1445" s="104" t="n">
        <v>41400</v>
      </c>
      <c r="G1445" s="100" t="s">
        <v>1874</v>
      </c>
      <c r="H1445" s="99" t="n">
        <v>41400</v>
      </c>
      <c r="I1445" s="123" t="n">
        <v>703.800000000003</v>
      </c>
      <c r="J1445" s="94"/>
      <c r="K1445" s="105"/>
    </row>
    <row r="1446" s="101" customFormat="true" ht="10.5" hidden="false" customHeight="true" outlineLevel="0" collapsed="false">
      <c r="A1446" s="92" t="s">
        <v>312</v>
      </c>
      <c r="B1446" s="93" t="n">
        <v>44084</v>
      </c>
      <c r="C1446" s="94" t="s">
        <v>376</v>
      </c>
      <c r="D1446" s="95" t="s">
        <v>314</v>
      </c>
      <c r="E1446" s="96"/>
      <c r="F1446" s="97" t="n">
        <v>59700</v>
      </c>
      <c r="G1446" s="98" t="s">
        <v>1875</v>
      </c>
      <c r="H1446" s="99"/>
      <c r="I1446" s="123"/>
      <c r="J1446" s="94"/>
      <c r="K1446" s="94"/>
    </row>
    <row r="1447" s="101" customFormat="true" ht="10.5" hidden="true" customHeight="true" outlineLevel="0" collapsed="false">
      <c r="A1447" s="102" t="s">
        <v>312</v>
      </c>
      <c r="B1447" s="93" t="n">
        <v>44085</v>
      </c>
      <c r="C1447" s="94" t="s">
        <v>321</v>
      </c>
      <c r="D1447" s="95" t="s">
        <v>322</v>
      </c>
      <c r="E1447" s="97" t="n">
        <v>100</v>
      </c>
      <c r="F1447" s="106"/>
      <c r="G1447" s="100" t="s">
        <v>1876</v>
      </c>
      <c r="H1447" s="107"/>
      <c r="I1447" s="123"/>
      <c r="J1447" s="94"/>
      <c r="K1447" s="108"/>
    </row>
    <row r="1448" s="101" customFormat="true" ht="10.5" hidden="true" customHeight="true" outlineLevel="0" collapsed="false">
      <c r="A1448" s="102" t="s">
        <v>312</v>
      </c>
      <c r="B1448" s="93" t="n">
        <v>44085</v>
      </c>
      <c r="C1448" s="94" t="s">
        <v>846</v>
      </c>
      <c r="D1448" s="95" t="s">
        <v>322</v>
      </c>
      <c r="E1448" s="126" t="n">
        <v>19286.31</v>
      </c>
      <c r="F1448" s="106"/>
      <c r="G1448" s="98" t="s">
        <v>1877</v>
      </c>
      <c r="H1448" s="99"/>
      <c r="I1448" s="127"/>
      <c r="J1448" s="94"/>
      <c r="K1448" s="94"/>
    </row>
    <row r="1449" s="101" customFormat="true" ht="10.5" hidden="true" customHeight="true" outlineLevel="0" collapsed="false">
      <c r="A1449" s="102" t="s">
        <v>312</v>
      </c>
      <c r="B1449" s="93" t="n">
        <v>44085</v>
      </c>
      <c r="C1449" s="94" t="s">
        <v>397</v>
      </c>
      <c r="D1449" s="95" t="s">
        <v>322</v>
      </c>
      <c r="E1449" s="118" t="n">
        <v>60048</v>
      </c>
      <c r="F1449" s="133"/>
      <c r="G1449" s="98" t="s">
        <v>1878</v>
      </c>
      <c r="H1449" s="119"/>
      <c r="I1449" s="130"/>
      <c r="J1449" s="94"/>
      <c r="K1449" s="94"/>
    </row>
    <row r="1450" s="101" customFormat="true" ht="10.5" hidden="true" customHeight="true" outlineLevel="0" collapsed="false">
      <c r="A1450" s="102" t="s">
        <v>312</v>
      </c>
      <c r="B1450" s="93" t="n">
        <v>44085</v>
      </c>
      <c r="C1450" s="94" t="s">
        <v>399</v>
      </c>
      <c r="D1450" s="95" t="s">
        <v>322</v>
      </c>
      <c r="E1450" s="118" t="n">
        <v>84050</v>
      </c>
      <c r="F1450" s="106"/>
      <c r="G1450" s="98" t="s">
        <v>1879</v>
      </c>
      <c r="H1450" s="119"/>
      <c r="I1450" s="130"/>
      <c r="J1450" s="94"/>
      <c r="K1450" s="94"/>
    </row>
    <row r="1451" s="101" customFormat="true" ht="10.5" hidden="true" customHeight="true" outlineLevel="0" collapsed="false">
      <c r="A1451" s="102" t="s">
        <v>312</v>
      </c>
      <c r="B1451" s="93" t="n">
        <v>44085</v>
      </c>
      <c r="C1451" s="94" t="s">
        <v>356</v>
      </c>
      <c r="D1451" s="95" t="s">
        <v>322</v>
      </c>
      <c r="E1451" s="126" t="n">
        <v>138762.65</v>
      </c>
      <c r="F1451" s="96"/>
      <c r="G1451" s="98" t="s">
        <v>1880</v>
      </c>
      <c r="H1451" s="99"/>
      <c r="I1451" s="127"/>
      <c r="J1451" s="94"/>
      <c r="K1451" s="94"/>
    </row>
    <row r="1452" s="101" customFormat="true" ht="10.5" hidden="false" customHeight="true" outlineLevel="0" collapsed="false">
      <c r="A1452" s="92" t="s">
        <v>312</v>
      </c>
      <c r="B1452" s="93" t="n">
        <v>44085</v>
      </c>
      <c r="C1452" s="94" t="s">
        <v>445</v>
      </c>
      <c r="D1452" s="95" t="s">
        <v>314</v>
      </c>
      <c r="E1452" s="106"/>
      <c r="F1452" s="97" t="n">
        <v>2000</v>
      </c>
      <c r="G1452" s="98" t="s">
        <v>1881</v>
      </c>
      <c r="H1452" s="99"/>
      <c r="I1452" s="123"/>
      <c r="J1452" s="94"/>
      <c r="K1452" s="94"/>
    </row>
    <row r="1453" s="101" customFormat="true" ht="10.5" hidden="false" customHeight="true" outlineLevel="0" collapsed="false">
      <c r="A1453" s="92" t="s">
        <v>312</v>
      </c>
      <c r="B1453" s="93" t="n">
        <v>44085</v>
      </c>
      <c r="C1453" s="94" t="s">
        <v>1882</v>
      </c>
      <c r="D1453" s="95" t="s">
        <v>314</v>
      </c>
      <c r="E1453" s="106"/>
      <c r="F1453" s="97" t="n">
        <v>2500</v>
      </c>
      <c r="G1453" s="98" t="s">
        <v>1883</v>
      </c>
      <c r="H1453" s="99"/>
      <c r="I1453" s="123"/>
      <c r="J1453" s="94"/>
      <c r="K1453" s="94"/>
    </row>
    <row r="1454" s="101" customFormat="true" ht="10.5" hidden="false" customHeight="true" outlineLevel="0" collapsed="false">
      <c r="A1454" s="92" t="s">
        <v>312</v>
      </c>
      <c r="B1454" s="93" t="n">
        <v>44085</v>
      </c>
      <c r="C1454" s="94" t="s">
        <v>648</v>
      </c>
      <c r="D1454" s="95" t="s">
        <v>314</v>
      </c>
      <c r="E1454" s="106"/>
      <c r="F1454" s="97" t="n">
        <v>4000</v>
      </c>
      <c r="G1454" s="98" t="s">
        <v>1884</v>
      </c>
      <c r="H1454" s="99"/>
      <c r="I1454" s="123"/>
      <c r="J1454" s="94"/>
      <c r="K1454" s="94"/>
    </row>
    <row r="1455" s="101" customFormat="true" ht="10.5" hidden="false" customHeight="true" outlineLevel="0" collapsed="false">
      <c r="A1455" s="92" t="s">
        <v>312</v>
      </c>
      <c r="B1455" s="93" t="n">
        <v>44085</v>
      </c>
      <c r="C1455" s="94" t="s">
        <v>1885</v>
      </c>
      <c r="D1455" s="95" t="s">
        <v>314</v>
      </c>
      <c r="E1455" s="106"/>
      <c r="F1455" s="97" t="n">
        <v>8500</v>
      </c>
      <c r="G1455" s="98" t="s">
        <v>1886</v>
      </c>
      <c r="H1455" s="99"/>
      <c r="I1455" s="123"/>
      <c r="J1455" s="94"/>
      <c r="K1455" s="94"/>
    </row>
    <row r="1456" s="101" customFormat="true" ht="10.5" hidden="false" customHeight="true" outlineLevel="0" collapsed="false">
      <c r="A1456" s="92" t="s">
        <v>312</v>
      </c>
      <c r="B1456" s="93" t="n">
        <v>44085</v>
      </c>
      <c r="C1456" s="94" t="s">
        <v>1887</v>
      </c>
      <c r="D1456" s="95" t="s">
        <v>314</v>
      </c>
      <c r="E1456" s="106"/>
      <c r="F1456" s="97" t="n">
        <v>9500</v>
      </c>
      <c r="G1456" s="98" t="s">
        <v>1888</v>
      </c>
      <c r="H1456" s="99"/>
      <c r="I1456" s="123"/>
      <c r="J1456" s="94"/>
      <c r="K1456" s="94"/>
    </row>
    <row r="1457" s="101" customFormat="true" ht="10.5" hidden="false" customHeight="true" outlineLevel="0" collapsed="false">
      <c r="A1457" s="92" t="s">
        <v>312</v>
      </c>
      <c r="B1457" s="93" t="n">
        <v>44085</v>
      </c>
      <c r="C1457" s="94" t="s">
        <v>924</v>
      </c>
      <c r="D1457" s="95" t="s">
        <v>314</v>
      </c>
      <c r="E1457" s="106"/>
      <c r="F1457" s="97" t="n">
        <v>17400</v>
      </c>
      <c r="G1457" s="98" t="s">
        <v>1889</v>
      </c>
      <c r="H1457" s="99"/>
      <c r="I1457" s="123"/>
      <c r="J1457" s="94"/>
      <c r="K1457" s="94"/>
    </row>
    <row r="1458" s="101" customFormat="true" ht="10.5" hidden="true" customHeight="true" outlineLevel="0" collapsed="false">
      <c r="A1458" s="102" t="s">
        <v>312</v>
      </c>
      <c r="B1458" s="93" t="n">
        <v>44085</v>
      </c>
      <c r="C1458" s="94" t="s">
        <v>318</v>
      </c>
      <c r="D1458" s="95" t="s">
        <v>319</v>
      </c>
      <c r="E1458" s="103" t="n">
        <v>490.450000000001</v>
      </c>
      <c r="F1458" s="104" t="n">
        <v>28850</v>
      </c>
      <c r="G1458" s="100" t="s">
        <v>1890</v>
      </c>
      <c r="H1458" s="99" t="n">
        <v>28850</v>
      </c>
      <c r="I1458" s="123" t="n">
        <v>490.450000000001</v>
      </c>
      <c r="J1458" s="94"/>
      <c r="K1458" s="105"/>
    </row>
    <row r="1459" s="101" customFormat="true" ht="10.5" hidden="true" customHeight="true" outlineLevel="0" collapsed="false">
      <c r="A1459" s="102" t="s">
        <v>312</v>
      </c>
      <c r="B1459" s="93" t="n">
        <v>44088</v>
      </c>
      <c r="C1459" s="94" t="s">
        <v>321</v>
      </c>
      <c r="D1459" s="95" t="s">
        <v>322</v>
      </c>
      <c r="E1459" s="97" t="n">
        <v>50</v>
      </c>
      <c r="F1459" s="96"/>
      <c r="G1459" s="100" t="s">
        <v>1891</v>
      </c>
      <c r="H1459" s="107"/>
      <c r="I1459" s="123"/>
      <c r="J1459" s="94"/>
      <c r="K1459" s="108"/>
    </row>
    <row r="1460" s="101" customFormat="true" ht="10.5" hidden="true" customHeight="true" outlineLevel="0" collapsed="false">
      <c r="A1460" s="102" t="s">
        <v>312</v>
      </c>
      <c r="B1460" s="93" t="n">
        <v>44088</v>
      </c>
      <c r="C1460" s="94" t="s">
        <v>342</v>
      </c>
      <c r="D1460" s="95" t="s">
        <v>322</v>
      </c>
      <c r="E1460" s="118" t="n">
        <v>3672.78</v>
      </c>
      <c r="F1460" s="96"/>
      <c r="G1460" s="98" t="s">
        <v>1892</v>
      </c>
      <c r="H1460" s="119"/>
      <c r="I1460" s="130"/>
      <c r="J1460" s="94"/>
      <c r="K1460" s="94"/>
    </row>
    <row r="1461" s="101" customFormat="true" ht="10.5" hidden="true" customHeight="true" outlineLevel="0" collapsed="false">
      <c r="A1461" s="92" t="s">
        <v>312</v>
      </c>
      <c r="B1461" s="93" t="n">
        <v>44088</v>
      </c>
      <c r="C1461" s="94" t="s">
        <v>1245</v>
      </c>
      <c r="D1461" s="95" t="s">
        <v>322</v>
      </c>
      <c r="E1461" s="160" t="n">
        <v>143940.96</v>
      </c>
      <c r="F1461" s="106"/>
      <c r="G1461" s="98" t="s">
        <v>1893</v>
      </c>
      <c r="H1461" s="161" t="s">
        <v>1247</v>
      </c>
      <c r="I1461" s="123"/>
      <c r="J1461" s="94"/>
      <c r="K1461" s="94"/>
    </row>
    <row r="1462" s="101" customFormat="true" ht="10.5" hidden="false" customHeight="true" outlineLevel="0" collapsed="false">
      <c r="A1462" s="92" t="s">
        <v>312</v>
      </c>
      <c r="B1462" s="93" t="n">
        <v>44088</v>
      </c>
      <c r="C1462" s="94" t="s">
        <v>529</v>
      </c>
      <c r="D1462" s="95" t="s">
        <v>314</v>
      </c>
      <c r="E1462" s="106"/>
      <c r="F1462" s="128" t="n">
        <v>2500</v>
      </c>
      <c r="G1462" s="98" t="s">
        <v>1894</v>
      </c>
      <c r="H1462" s="99"/>
      <c r="I1462" s="123"/>
      <c r="J1462" s="94"/>
      <c r="K1462" s="94"/>
    </row>
    <row r="1463" s="101" customFormat="true" ht="10.5" hidden="false" customHeight="true" outlineLevel="0" collapsed="false">
      <c r="A1463" s="92" t="s">
        <v>312</v>
      </c>
      <c r="B1463" s="93" t="n">
        <v>44088</v>
      </c>
      <c r="C1463" s="94" t="s">
        <v>1895</v>
      </c>
      <c r="D1463" s="95" t="s">
        <v>314</v>
      </c>
      <c r="E1463" s="96"/>
      <c r="F1463" s="97" t="n">
        <v>8100</v>
      </c>
      <c r="G1463" s="98" t="s">
        <v>1896</v>
      </c>
      <c r="H1463" s="99"/>
      <c r="I1463" s="123"/>
      <c r="J1463" s="94"/>
      <c r="K1463" s="94"/>
    </row>
    <row r="1464" s="101" customFormat="true" ht="10.5" hidden="true" customHeight="true" outlineLevel="0" collapsed="false">
      <c r="A1464" s="102" t="s">
        <v>312</v>
      </c>
      <c r="B1464" s="93" t="n">
        <v>44088</v>
      </c>
      <c r="C1464" s="94" t="s">
        <v>318</v>
      </c>
      <c r="D1464" s="95" t="s">
        <v>319</v>
      </c>
      <c r="E1464" s="103" t="n">
        <v>2039.83</v>
      </c>
      <c r="F1464" s="104" t="n">
        <v>119990</v>
      </c>
      <c r="G1464" s="100" t="s">
        <v>1897</v>
      </c>
      <c r="H1464" s="99" t="n">
        <v>119990</v>
      </c>
      <c r="I1464" s="123" t="n">
        <v>2039.83</v>
      </c>
      <c r="J1464" s="94"/>
      <c r="K1464" s="105"/>
    </row>
    <row r="1465" s="101" customFormat="true" ht="10.5" hidden="true" customHeight="true" outlineLevel="0" collapsed="false">
      <c r="A1465" s="102" t="s">
        <v>312</v>
      </c>
      <c r="B1465" s="93" t="n">
        <v>44089</v>
      </c>
      <c r="C1465" s="94" t="s">
        <v>321</v>
      </c>
      <c r="D1465" s="95" t="s">
        <v>322</v>
      </c>
      <c r="E1465" s="97" t="n">
        <v>50</v>
      </c>
      <c r="F1465" s="106"/>
      <c r="G1465" s="100" t="s">
        <v>1898</v>
      </c>
      <c r="H1465" s="107"/>
      <c r="I1465" s="123"/>
      <c r="J1465" s="94"/>
      <c r="K1465" s="108"/>
    </row>
    <row r="1466" s="101" customFormat="true" ht="10.5" hidden="true" customHeight="true" outlineLevel="0" collapsed="false">
      <c r="A1466" s="102" t="s">
        <v>312</v>
      </c>
      <c r="B1466" s="93" t="n">
        <v>44089</v>
      </c>
      <c r="C1466" s="94" t="s">
        <v>989</v>
      </c>
      <c r="D1466" s="95" t="s">
        <v>322</v>
      </c>
      <c r="E1466" s="157" t="n">
        <v>480</v>
      </c>
      <c r="F1466" s="106"/>
      <c r="G1466" s="98" t="s">
        <v>1899</v>
      </c>
      <c r="H1466" s="99"/>
      <c r="I1466" s="158"/>
      <c r="J1466" s="94"/>
      <c r="K1466" s="94"/>
    </row>
    <row r="1467" s="101" customFormat="true" ht="10.5" hidden="true" customHeight="true" outlineLevel="0" collapsed="false">
      <c r="A1467" s="102" t="s">
        <v>312</v>
      </c>
      <c r="B1467" s="93" t="n">
        <v>44089</v>
      </c>
      <c r="C1467" s="94" t="s">
        <v>718</v>
      </c>
      <c r="D1467" s="95" t="s">
        <v>322</v>
      </c>
      <c r="E1467" s="141" t="n">
        <v>987</v>
      </c>
      <c r="F1467" s="106"/>
      <c r="G1467" s="98" t="s">
        <v>1900</v>
      </c>
      <c r="H1467" s="99"/>
      <c r="I1467" s="130"/>
      <c r="J1467" s="94"/>
      <c r="K1467" s="94"/>
    </row>
    <row r="1468" s="101" customFormat="true" ht="10.5" hidden="false" customHeight="true" outlineLevel="0" collapsed="false">
      <c r="A1468" s="92" t="s">
        <v>312</v>
      </c>
      <c r="B1468" s="93" t="n">
        <v>44089</v>
      </c>
      <c r="C1468" s="94" t="s">
        <v>555</v>
      </c>
      <c r="D1468" s="95" t="s">
        <v>314</v>
      </c>
      <c r="E1468" s="96"/>
      <c r="F1468" s="97" t="n">
        <v>1200</v>
      </c>
      <c r="G1468" s="98" t="s">
        <v>1901</v>
      </c>
      <c r="H1468" s="99"/>
      <c r="I1468" s="123"/>
      <c r="J1468" s="94"/>
      <c r="K1468" s="94"/>
    </row>
    <row r="1469" s="101" customFormat="true" ht="10.5" hidden="false" customHeight="true" outlineLevel="0" collapsed="false">
      <c r="A1469" s="92" t="s">
        <v>312</v>
      </c>
      <c r="B1469" s="93" t="n">
        <v>44089</v>
      </c>
      <c r="C1469" s="94" t="s">
        <v>1902</v>
      </c>
      <c r="D1469" s="95" t="s">
        <v>314</v>
      </c>
      <c r="E1469" s="106"/>
      <c r="F1469" s="97" t="n">
        <v>6200</v>
      </c>
      <c r="G1469" s="98" t="s">
        <v>1903</v>
      </c>
      <c r="H1469" s="99"/>
      <c r="I1469" s="123"/>
      <c r="J1469" s="94"/>
      <c r="K1469" s="94"/>
    </row>
    <row r="1470" s="101" customFormat="true" ht="10.5" hidden="false" customHeight="true" outlineLevel="0" collapsed="false">
      <c r="A1470" s="92" t="s">
        <v>312</v>
      </c>
      <c r="B1470" s="93" t="n">
        <v>44089</v>
      </c>
      <c r="C1470" s="94" t="s">
        <v>1475</v>
      </c>
      <c r="D1470" s="95" t="s">
        <v>314</v>
      </c>
      <c r="E1470" s="106"/>
      <c r="F1470" s="97" t="n">
        <v>7300</v>
      </c>
      <c r="G1470" s="98" t="s">
        <v>1904</v>
      </c>
      <c r="H1470" s="99"/>
      <c r="I1470" s="123"/>
      <c r="J1470" s="94"/>
      <c r="K1470" s="94"/>
    </row>
    <row r="1471" s="101" customFormat="true" ht="10.5" hidden="true" customHeight="true" outlineLevel="0" collapsed="false">
      <c r="A1471" s="102" t="s">
        <v>312</v>
      </c>
      <c r="B1471" s="93" t="n">
        <v>44089</v>
      </c>
      <c r="C1471" s="94" t="s">
        <v>318</v>
      </c>
      <c r="D1471" s="95" t="s">
        <v>319</v>
      </c>
      <c r="E1471" s="103" t="n">
        <v>651.099999999999</v>
      </c>
      <c r="F1471" s="104" t="n">
        <v>38300</v>
      </c>
      <c r="G1471" s="100" t="s">
        <v>1905</v>
      </c>
      <c r="H1471" s="99" t="n">
        <v>38300</v>
      </c>
      <c r="I1471" s="123" t="n">
        <v>651.099999999999</v>
      </c>
      <c r="J1471" s="94"/>
      <c r="K1471" s="105"/>
    </row>
    <row r="1472" s="101" customFormat="true" ht="10.5" hidden="true" customHeight="true" outlineLevel="0" collapsed="false">
      <c r="A1472" s="102" t="s">
        <v>312</v>
      </c>
      <c r="B1472" s="93" t="n">
        <v>44090</v>
      </c>
      <c r="C1472" s="94" t="s">
        <v>321</v>
      </c>
      <c r="D1472" s="95" t="s">
        <v>322</v>
      </c>
      <c r="E1472" s="97" t="n">
        <v>25</v>
      </c>
      <c r="F1472" s="96"/>
      <c r="G1472" s="100" t="s">
        <v>1906</v>
      </c>
      <c r="H1472" s="107"/>
      <c r="I1472" s="123"/>
      <c r="J1472" s="94"/>
      <c r="K1472" s="108"/>
    </row>
    <row r="1473" s="101" customFormat="true" ht="10.5" hidden="true" customHeight="true" outlineLevel="0" collapsed="false">
      <c r="A1473" s="102" t="s">
        <v>312</v>
      </c>
      <c r="B1473" s="93" t="n">
        <v>44090</v>
      </c>
      <c r="C1473" s="94" t="s">
        <v>340</v>
      </c>
      <c r="D1473" s="95" t="s">
        <v>322</v>
      </c>
      <c r="E1473" s="97" t="n">
        <v>40</v>
      </c>
      <c r="F1473" s="96"/>
      <c r="G1473" s="100" t="s">
        <v>610</v>
      </c>
      <c r="H1473" s="107"/>
      <c r="I1473" s="123"/>
      <c r="J1473" s="94"/>
      <c r="K1473" s="147"/>
    </row>
    <row r="1474" s="101" customFormat="true" ht="10.5" hidden="true" customHeight="true" outlineLevel="0" collapsed="false">
      <c r="A1474" s="102" t="s">
        <v>312</v>
      </c>
      <c r="B1474" s="93" t="n">
        <v>44090</v>
      </c>
      <c r="C1474" s="94" t="s">
        <v>342</v>
      </c>
      <c r="D1474" s="95" t="s">
        <v>322</v>
      </c>
      <c r="E1474" s="118" t="n">
        <v>169854.41</v>
      </c>
      <c r="F1474" s="96"/>
      <c r="G1474" s="98" t="s">
        <v>1907</v>
      </c>
      <c r="H1474" s="119"/>
      <c r="I1474" s="130"/>
      <c r="J1474" s="94"/>
      <c r="K1474" s="94"/>
    </row>
    <row r="1475" s="101" customFormat="true" ht="10.5" hidden="false" customHeight="true" outlineLevel="0" collapsed="false">
      <c r="A1475" s="92" t="s">
        <v>312</v>
      </c>
      <c r="B1475" s="93" t="n">
        <v>44090</v>
      </c>
      <c r="C1475" s="94" t="s">
        <v>420</v>
      </c>
      <c r="D1475" s="95" t="s">
        <v>314</v>
      </c>
      <c r="E1475" s="106"/>
      <c r="F1475" s="128" t="n">
        <v>5300</v>
      </c>
      <c r="G1475" s="98" t="s">
        <v>1908</v>
      </c>
      <c r="H1475" s="99"/>
      <c r="I1475" s="123"/>
      <c r="J1475" s="94"/>
      <c r="K1475" s="94"/>
    </row>
    <row r="1476" s="101" customFormat="true" ht="10.5" hidden="false" customHeight="true" outlineLevel="0" collapsed="false">
      <c r="A1476" s="92" t="s">
        <v>312</v>
      </c>
      <c r="B1476" s="93" t="n">
        <v>44090</v>
      </c>
      <c r="C1476" s="94" t="s">
        <v>316</v>
      </c>
      <c r="D1476" s="95" t="s">
        <v>314</v>
      </c>
      <c r="E1476" s="106"/>
      <c r="F1476" s="97" t="n">
        <v>10800</v>
      </c>
      <c r="G1476" s="98" t="s">
        <v>1909</v>
      </c>
      <c r="H1476" s="99"/>
      <c r="I1476" s="123"/>
      <c r="J1476" s="94"/>
      <c r="K1476" s="94"/>
    </row>
    <row r="1477" s="101" customFormat="true" ht="10.5" hidden="false" customHeight="true" outlineLevel="0" collapsed="false">
      <c r="A1477" s="92" t="s">
        <v>312</v>
      </c>
      <c r="B1477" s="93" t="n">
        <v>44090</v>
      </c>
      <c r="C1477" s="94" t="s">
        <v>420</v>
      </c>
      <c r="D1477" s="95" t="s">
        <v>314</v>
      </c>
      <c r="E1477" s="106"/>
      <c r="F1477" s="97" t="n">
        <v>17000</v>
      </c>
      <c r="G1477" s="98" t="s">
        <v>1910</v>
      </c>
      <c r="H1477" s="99"/>
      <c r="I1477" s="123"/>
      <c r="J1477" s="94"/>
      <c r="K1477" s="94"/>
    </row>
    <row r="1478" s="101" customFormat="true" ht="10.5" hidden="true" customHeight="true" outlineLevel="0" collapsed="false">
      <c r="A1478" s="92" t="s">
        <v>312</v>
      </c>
      <c r="B1478" s="93" t="n">
        <v>44090</v>
      </c>
      <c r="C1478" s="94" t="s">
        <v>623</v>
      </c>
      <c r="D1478" s="95" t="s">
        <v>314</v>
      </c>
      <c r="E1478" s="106"/>
      <c r="F1478" s="115" t="n">
        <v>40000</v>
      </c>
      <c r="G1478" s="98" t="s">
        <v>716</v>
      </c>
      <c r="H1478" s="99"/>
      <c r="I1478" s="123"/>
      <c r="J1478" s="94"/>
      <c r="K1478" s="94"/>
    </row>
    <row r="1479" s="101" customFormat="true" ht="10.5" hidden="true" customHeight="true" outlineLevel="0" collapsed="false">
      <c r="A1479" s="102" t="s">
        <v>312</v>
      </c>
      <c r="B1479" s="93" t="n">
        <v>44090</v>
      </c>
      <c r="C1479" s="94" t="s">
        <v>318</v>
      </c>
      <c r="D1479" s="95" t="s">
        <v>319</v>
      </c>
      <c r="E1479" s="103" t="n">
        <v>1156</v>
      </c>
      <c r="F1479" s="104" t="n">
        <v>68000</v>
      </c>
      <c r="G1479" s="100" t="s">
        <v>1911</v>
      </c>
      <c r="H1479" s="99" t="n">
        <v>68000</v>
      </c>
      <c r="I1479" s="123" t="n">
        <v>1156</v>
      </c>
      <c r="J1479" s="94"/>
      <c r="K1479" s="105"/>
    </row>
    <row r="1480" s="101" customFormat="true" ht="10.5" hidden="true" customHeight="true" outlineLevel="0" collapsed="false">
      <c r="A1480" s="102" t="s">
        <v>312</v>
      </c>
      <c r="B1480" s="93" t="n">
        <v>44091</v>
      </c>
      <c r="C1480" s="94" t="s">
        <v>321</v>
      </c>
      <c r="D1480" s="95" t="s">
        <v>322</v>
      </c>
      <c r="E1480" s="97" t="n">
        <v>50</v>
      </c>
      <c r="F1480" s="106"/>
      <c r="G1480" s="100" t="s">
        <v>1912</v>
      </c>
      <c r="H1480" s="107"/>
      <c r="I1480" s="123"/>
      <c r="J1480" s="94"/>
      <c r="K1480" s="108"/>
    </row>
    <row r="1481" s="101" customFormat="true" ht="10.5" hidden="true" customHeight="true" outlineLevel="0" collapsed="false">
      <c r="A1481" s="102" t="s">
        <v>312</v>
      </c>
      <c r="B1481" s="93" t="n">
        <v>44091</v>
      </c>
      <c r="C1481" s="94" t="s">
        <v>1455</v>
      </c>
      <c r="D1481" s="95" t="s">
        <v>322</v>
      </c>
      <c r="E1481" s="126" t="n">
        <v>12440</v>
      </c>
      <c r="F1481" s="106"/>
      <c r="G1481" s="98" t="s">
        <v>1913</v>
      </c>
      <c r="H1481" s="99"/>
      <c r="I1481" s="127"/>
      <c r="J1481" s="94"/>
      <c r="K1481" s="94"/>
    </row>
    <row r="1482" s="101" customFormat="true" ht="10.5" hidden="true" customHeight="true" outlineLevel="0" collapsed="false">
      <c r="A1482" s="102" t="s">
        <v>312</v>
      </c>
      <c r="B1482" s="93" t="n">
        <v>44091</v>
      </c>
      <c r="C1482" s="94" t="s">
        <v>1914</v>
      </c>
      <c r="D1482" s="95" t="s">
        <v>322</v>
      </c>
      <c r="E1482" s="113" t="n">
        <v>36400</v>
      </c>
      <c r="F1482" s="106"/>
      <c r="G1482" s="98" t="s">
        <v>1915</v>
      </c>
      <c r="H1482" s="99" t="s">
        <v>1916</v>
      </c>
      <c r="I1482" s="129"/>
      <c r="J1482" s="94"/>
      <c r="K1482" s="94"/>
    </row>
    <row r="1483" s="101" customFormat="true" ht="10.5" hidden="false" customHeight="true" outlineLevel="0" collapsed="false">
      <c r="A1483" s="92" t="s">
        <v>312</v>
      </c>
      <c r="B1483" s="93" t="n">
        <v>44091</v>
      </c>
      <c r="C1483" s="94" t="s">
        <v>384</v>
      </c>
      <c r="D1483" s="95" t="s">
        <v>314</v>
      </c>
      <c r="E1483" s="96"/>
      <c r="F1483" s="97" t="n">
        <v>1900</v>
      </c>
      <c r="G1483" s="98" t="s">
        <v>1917</v>
      </c>
      <c r="H1483" s="99"/>
      <c r="I1483" s="123"/>
      <c r="J1483" s="94"/>
      <c r="K1483" s="94"/>
    </row>
    <row r="1484" s="101" customFormat="true" ht="10.5" hidden="false" customHeight="true" outlineLevel="0" collapsed="false">
      <c r="A1484" s="92" t="s">
        <v>312</v>
      </c>
      <c r="B1484" s="93" t="n">
        <v>44091</v>
      </c>
      <c r="C1484" s="94" t="s">
        <v>420</v>
      </c>
      <c r="D1484" s="95" t="s">
        <v>314</v>
      </c>
      <c r="E1484" s="96"/>
      <c r="F1484" s="97" t="n">
        <v>3500</v>
      </c>
      <c r="G1484" s="98" t="s">
        <v>1918</v>
      </c>
      <c r="H1484" s="99"/>
      <c r="I1484" s="123"/>
      <c r="J1484" s="94"/>
      <c r="K1484" s="94"/>
    </row>
    <row r="1485" s="101" customFormat="true" ht="10.5" hidden="false" customHeight="true" outlineLevel="0" collapsed="false">
      <c r="A1485" s="92" t="s">
        <v>312</v>
      </c>
      <c r="B1485" s="93" t="n">
        <v>44091</v>
      </c>
      <c r="C1485" s="94" t="s">
        <v>1548</v>
      </c>
      <c r="D1485" s="95" t="s">
        <v>314</v>
      </c>
      <c r="E1485" s="96"/>
      <c r="F1485" s="97" t="n">
        <v>6000</v>
      </c>
      <c r="G1485" s="98" t="s">
        <v>1919</v>
      </c>
      <c r="H1485" s="99"/>
      <c r="I1485" s="123"/>
      <c r="J1485" s="94"/>
      <c r="K1485" s="94"/>
    </row>
    <row r="1486" s="101" customFormat="true" ht="10.5" hidden="false" customHeight="true" outlineLevel="0" collapsed="false">
      <c r="A1486" s="92" t="s">
        <v>312</v>
      </c>
      <c r="B1486" s="93" t="n">
        <v>44091</v>
      </c>
      <c r="C1486" s="94" t="s">
        <v>1096</v>
      </c>
      <c r="D1486" s="95" t="s">
        <v>314</v>
      </c>
      <c r="E1486" s="96"/>
      <c r="F1486" s="97" t="n">
        <v>7200</v>
      </c>
      <c r="G1486" s="98" t="s">
        <v>1920</v>
      </c>
      <c r="H1486" s="99"/>
      <c r="I1486" s="123"/>
      <c r="J1486" s="94"/>
      <c r="K1486" s="94"/>
    </row>
    <row r="1487" s="101" customFormat="true" ht="10.5" hidden="false" customHeight="true" outlineLevel="0" collapsed="false">
      <c r="A1487" s="92" t="s">
        <v>312</v>
      </c>
      <c r="B1487" s="93" t="n">
        <v>44091</v>
      </c>
      <c r="C1487" s="94" t="s">
        <v>384</v>
      </c>
      <c r="D1487" s="95" t="s">
        <v>314</v>
      </c>
      <c r="E1487" s="106"/>
      <c r="F1487" s="128" t="n">
        <v>7500</v>
      </c>
      <c r="G1487" s="98" t="s">
        <v>1921</v>
      </c>
      <c r="H1487" s="99"/>
      <c r="I1487" s="123"/>
      <c r="J1487" s="94"/>
      <c r="K1487" s="94"/>
    </row>
    <row r="1488" s="101" customFormat="true" ht="10.5" hidden="false" customHeight="true" outlineLevel="0" collapsed="false">
      <c r="A1488" s="92" t="s">
        <v>312</v>
      </c>
      <c r="B1488" s="93" t="n">
        <v>44091</v>
      </c>
      <c r="C1488" s="94" t="s">
        <v>412</v>
      </c>
      <c r="D1488" s="95" t="s">
        <v>314</v>
      </c>
      <c r="E1488" s="106"/>
      <c r="F1488" s="97" t="n">
        <v>8700</v>
      </c>
      <c r="G1488" s="98" t="s">
        <v>1922</v>
      </c>
      <c r="H1488" s="99"/>
      <c r="I1488" s="123"/>
      <c r="J1488" s="94"/>
      <c r="K1488" s="94"/>
    </row>
    <row r="1489" s="101" customFormat="true" ht="10.5" hidden="false" customHeight="true" outlineLevel="0" collapsed="false">
      <c r="A1489" s="92" t="s">
        <v>312</v>
      </c>
      <c r="B1489" s="93" t="n">
        <v>44091</v>
      </c>
      <c r="C1489" s="94" t="s">
        <v>1548</v>
      </c>
      <c r="D1489" s="95" t="s">
        <v>314</v>
      </c>
      <c r="E1489" s="106"/>
      <c r="F1489" s="97" t="n">
        <v>10900</v>
      </c>
      <c r="G1489" s="98" t="s">
        <v>1923</v>
      </c>
      <c r="H1489" s="99"/>
      <c r="I1489" s="123"/>
      <c r="J1489" s="94"/>
      <c r="K1489" s="94"/>
    </row>
    <row r="1490" s="101" customFormat="true" ht="10.5" hidden="true" customHeight="true" outlineLevel="0" collapsed="false">
      <c r="A1490" s="102" t="s">
        <v>312</v>
      </c>
      <c r="B1490" s="93" t="n">
        <v>44091</v>
      </c>
      <c r="C1490" s="94" t="s">
        <v>318</v>
      </c>
      <c r="D1490" s="95" t="s">
        <v>319</v>
      </c>
      <c r="E1490" s="103" t="n">
        <v>939.25</v>
      </c>
      <c r="F1490" s="104" t="n">
        <v>55250</v>
      </c>
      <c r="G1490" s="100" t="s">
        <v>1924</v>
      </c>
      <c r="H1490" s="99" t="n">
        <v>55250</v>
      </c>
      <c r="I1490" s="123" t="n">
        <v>939.25</v>
      </c>
      <c r="J1490" s="94"/>
      <c r="K1490" s="105"/>
    </row>
    <row r="1491" s="101" customFormat="true" ht="10.5" hidden="true" customHeight="true" outlineLevel="0" collapsed="false">
      <c r="A1491" s="102" t="s">
        <v>312</v>
      </c>
      <c r="B1491" s="93" t="n">
        <v>44092</v>
      </c>
      <c r="C1491" s="94" t="s">
        <v>340</v>
      </c>
      <c r="D1491" s="95" t="s">
        <v>322</v>
      </c>
      <c r="E1491" s="97" t="n">
        <v>375</v>
      </c>
      <c r="F1491" s="96"/>
      <c r="G1491" s="98" t="s">
        <v>341</v>
      </c>
      <c r="H1491" s="107"/>
      <c r="I1491" s="123"/>
      <c r="J1491" s="94"/>
      <c r="K1491" s="117"/>
    </row>
    <row r="1492" s="101" customFormat="true" ht="10.5" hidden="true" customHeight="true" outlineLevel="0" collapsed="false">
      <c r="A1492" s="102" t="s">
        <v>312</v>
      </c>
      <c r="B1492" s="93" t="n">
        <v>44092</v>
      </c>
      <c r="C1492" s="94" t="s">
        <v>846</v>
      </c>
      <c r="D1492" s="95" t="s">
        <v>322</v>
      </c>
      <c r="E1492" s="126" t="n">
        <v>627</v>
      </c>
      <c r="F1492" s="96"/>
      <c r="G1492" s="98" t="s">
        <v>1925</v>
      </c>
      <c r="H1492" s="99"/>
      <c r="I1492" s="127"/>
      <c r="J1492" s="94"/>
      <c r="K1492" s="94"/>
    </row>
    <row r="1493" s="101" customFormat="true" ht="10.5" hidden="true" customHeight="true" outlineLevel="0" collapsed="false">
      <c r="A1493" s="102" t="s">
        <v>312</v>
      </c>
      <c r="B1493" s="93" t="n">
        <v>44092</v>
      </c>
      <c r="C1493" s="94" t="s">
        <v>1730</v>
      </c>
      <c r="D1493" s="95" t="s">
        <v>322</v>
      </c>
      <c r="E1493" s="131" t="n">
        <v>20000</v>
      </c>
      <c r="F1493" s="96"/>
      <c r="G1493" s="98" t="s">
        <v>1926</v>
      </c>
      <c r="H1493" s="99"/>
      <c r="I1493" s="132"/>
      <c r="J1493" s="94"/>
      <c r="K1493" s="94"/>
    </row>
    <row r="1494" s="101" customFormat="true" ht="10.5" hidden="true" customHeight="true" outlineLevel="0" collapsed="false">
      <c r="A1494" s="102" t="s">
        <v>312</v>
      </c>
      <c r="B1494" s="93" t="n">
        <v>44092</v>
      </c>
      <c r="C1494" s="94" t="s">
        <v>1467</v>
      </c>
      <c r="D1494" s="95" t="s">
        <v>322</v>
      </c>
      <c r="E1494" s="118" t="n">
        <v>50000</v>
      </c>
      <c r="F1494" s="106"/>
      <c r="G1494" s="98" t="s">
        <v>1575</v>
      </c>
      <c r="H1494" s="119"/>
      <c r="I1494" s="130"/>
      <c r="J1494" s="94"/>
      <c r="K1494" s="94"/>
    </row>
    <row r="1495" s="101" customFormat="true" ht="10.5" hidden="true" customHeight="true" outlineLevel="0" collapsed="false">
      <c r="A1495" s="92" t="s">
        <v>312</v>
      </c>
      <c r="B1495" s="93" t="n">
        <v>44092</v>
      </c>
      <c r="C1495" s="94" t="s">
        <v>344</v>
      </c>
      <c r="D1495" s="95" t="s">
        <v>322</v>
      </c>
      <c r="E1495" s="115" t="n">
        <v>75000</v>
      </c>
      <c r="F1495" s="106"/>
      <c r="G1495" s="98" t="s">
        <v>345</v>
      </c>
      <c r="H1495" s="121"/>
      <c r="I1495" s="123"/>
      <c r="J1495" s="94"/>
      <c r="K1495" s="94"/>
    </row>
    <row r="1496" s="101" customFormat="true" ht="10.5" hidden="false" customHeight="true" outlineLevel="0" collapsed="false">
      <c r="A1496" s="92" t="s">
        <v>312</v>
      </c>
      <c r="B1496" s="93" t="n">
        <v>44092</v>
      </c>
      <c r="C1496" s="94" t="s">
        <v>445</v>
      </c>
      <c r="D1496" s="95" t="s">
        <v>314</v>
      </c>
      <c r="E1496" s="96"/>
      <c r="F1496" s="97" t="n">
        <v>3600</v>
      </c>
      <c r="G1496" s="98" t="s">
        <v>1927</v>
      </c>
      <c r="H1496" s="99"/>
      <c r="I1496" s="123"/>
      <c r="J1496" s="94"/>
      <c r="K1496" s="94"/>
    </row>
    <row r="1497" s="101" customFormat="true" ht="10.5" hidden="false" customHeight="true" outlineLevel="0" collapsed="false">
      <c r="A1497" s="92" t="s">
        <v>312</v>
      </c>
      <c r="B1497" s="93" t="n">
        <v>44092</v>
      </c>
      <c r="C1497" s="94" t="s">
        <v>873</v>
      </c>
      <c r="D1497" s="95" t="s">
        <v>314</v>
      </c>
      <c r="E1497" s="96"/>
      <c r="F1497" s="128" t="n">
        <v>9950</v>
      </c>
      <c r="G1497" s="98" t="s">
        <v>1928</v>
      </c>
      <c r="H1497" s="99"/>
      <c r="I1497" s="123"/>
      <c r="J1497" s="94"/>
      <c r="K1497" s="94"/>
    </row>
    <row r="1498" s="101" customFormat="true" ht="10.5" hidden="false" customHeight="true" outlineLevel="0" collapsed="false">
      <c r="A1498" s="92" t="s">
        <v>312</v>
      </c>
      <c r="B1498" s="93" t="n">
        <v>44092</v>
      </c>
      <c r="C1498" s="94" t="s">
        <v>1929</v>
      </c>
      <c r="D1498" s="95" t="s">
        <v>314</v>
      </c>
      <c r="E1498" s="106"/>
      <c r="F1498" s="97" t="n">
        <v>11000</v>
      </c>
      <c r="G1498" s="98" t="s">
        <v>1930</v>
      </c>
      <c r="H1498" s="99"/>
      <c r="I1498" s="123"/>
      <c r="J1498" s="94"/>
      <c r="K1498" s="94"/>
    </row>
    <row r="1499" s="101" customFormat="true" ht="10.5" hidden="true" customHeight="true" outlineLevel="0" collapsed="false">
      <c r="A1499" s="102" t="s">
        <v>312</v>
      </c>
      <c r="B1499" s="93" t="n">
        <v>44092</v>
      </c>
      <c r="C1499" s="94" t="s">
        <v>318</v>
      </c>
      <c r="D1499" s="95" t="s">
        <v>319</v>
      </c>
      <c r="E1499" s="103" t="n">
        <v>1109.25</v>
      </c>
      <c r="F1499" s="104" t="n">
        <v>65250</v>
      </c>
      <c r="G1499" s="100" t="s">
        <v>1931</v>
      </c>
      <c r="H1499" s="99" t="n">
        <v>65250</v>
      </c>
      <c r="I1499" s="123" t="n">
        <v>1109.25</v>
      </c>
      <c r="J1499" s="94"/>
      <c r="K1499" s="105"/>
    </row>
    <row r="1500" s="101" customFormat="true" ht="10.5" hidden="true" customHeight="true" outlineLevel="0" collapsed="false">
      <c r="A1500" s="102" t="s">
        <v>312</v>
      </c>
      <c r="B1500" s="93" t="n">
        <v>44095</v>
      </c>
      <c r="C1500" s="94" t="s">
        <v>321</v>
      </c>
      <c r="D1500" s="95" t="s">
        <v>322</v>
      </c>
      <c r="E1500" s="97" t="n">
        <v>125</v>
      </c>
      <c r="F1500" s="96"/>
      <c r="G1500" s="100" t="s">
        <v>1932</v>
      </c>
      <c r="H1500" s="107"/>
      <c r="I1500" s="123"/>
      <c r="J1500" s="94"/>
      <c r="K1500" s="108"/>
    </row>
    <row r="1501" s="101" customFormat="true" ht="10.5" hidden="true" customHeight="true" outlineLevel="0" collapsed="false">
      <c r="A1501" s="92" t="s">
        <v>312</v>
      </c>
      <c r="B1501" s="93" t="n">
        <v>44095</v>
      </c>
      <c r="C1501" s="94" t="s">
        <v>425</v>
      </c>
      <c r="D1501" s="95" t="s">
        <v>322</v>
      </c>
      <c r="E1501" s="134" t="n">
        <v>1144</v>
      </c>
      <c r="F1501" s="96"/>
      <c r="G1501" s="98" t="s">
        <v>1448</v>
      </c>
      <c r="H1501" s="135"/>
      <c r="I1501" s="123"/>
      <c r="J1501" s="94"/>
      <c r="K1501" s="94"/>
    </row>
    <row r="1502" s="101" customFormat="true" ht="10.5" hidden="true" customHeight="true" outlineLevel="0" collapsed="false">
      <c r="A1502" s="102" t="s">
        <v>312</v>
      </c>
      <c r="B1502" s="93" t="n">
        <v>44095</v>
      </c>
      <c r="C1502" s="94" t="s">
        <v>399</v>
      </c>
      <c r="D1502" s="95" t="s">
        <v>322</v>
      </c>
      <c r="E1502" s="118" t="n">
        <v>80000</v>
      </c>
      <c r="F1502" s="96"/>
      <c r="G1502" s="98" t="s">
        <v>1933</v>
      </c>
      <c r="H1502" s="119"/>
      <c r="I1502" s="130"/>
      <c r="J1502" s="94"/>
      <c r="K1502" s="94"/>
    </row>
    <row r="1503" s="101" customFormat="true" ht="10.5" hidden="false" customHeight="true" outlineLevel="0" collapsed="false">
      <c r="A1503" s="92" t="s">
        <v>312</v>
      </c>
      <c r="B1503" s="93" t="n">
        <v>44095</v>
      </c>
      <c r="C1503" s="94" t="s">
        <v>1934</v>
      </c>
      <c r="D1503" s="95" t="s">
        <v>314</v>
      </c>
      <c r="E1503" s="106"/>
      <c r="F1503" s="97" t="n">
        <v>3000</v>
      </c>
      <c r="G1503" s="98" t="s">
        <v>1935</v>
      </c>
      <c r="H1503" s="99"/>
      <c r="I1503" s="123"/>
      <c r="J1503" s="94"/>
      <c r="K1503" s="94"/>
    </row>
    <row r="1504" s="101" customFormat="true" ht="10.5" hidden="false" customHeight="true" outlineLevel="0" collapsed="false">
      <c r="A1504" s="92" t="s">
        <v>312</v>
      </c>
      <c r="B1504" s="93" t="n">
        <v>44095</v>
      </c>
      <c r="C1504" s="94" t="s">
        <v>1487</v>
      </c>
      <c r="D1504" s="95" t="s">
        <v>314</v>
      </c>
      <c r="E1504" s="106"/>
      <c r="F1504" s="97" t="n">
        <v>3900</v>
      </c>
      <c r="G1504" s="98" t="s">
        <v>1936</v>
      </c>
      <c r="H1504" s="99"/>
      <c r="I1504" s="123"/>
      <c r="J1504" s="94"/>
      <c r="K1504" s="94"/>
    </row>
    <row r="1505" s="101" customFormat="true" ht="10.5" hidden="false" customHeight="true" outlineLevel="0" collapsed="false">
      <c r="A1505" s="92" t="s">
        <v>312</v>
      </c>
      <c r="B1505" s="93" t="n">
        <v>44095</v>
      </c>
      <c r="C1505" s="94" t="s">
        <v>1143</v>
      </c>
      <c r="D1505" s="95" t="s">
        <v>314</v>
      </c>
      <c r="E1505" s="106"/>
      <c r="F1505" s="97" t="n">
        <v>4500</v>
      </c>
      <c r="G1505" s="98" t="s">
        <v>1937</v>
      </c>
      <c r="H1505" s="99"/>
      <c r="I1505" s="123"/>
      <c r="J1505" s="94"/>
      <c r="K1505" s="94"/>
    </row>
    <row r="1506" s="101" customFormat="true" ht="10.5" hidden="false" customHeight="true" outlineLevel="0" collapsed="false">
      <c r="A1506" s="92" t="s">
        <v>312</v>
      </c>
      <c r="B1506" s="93" t="n">
        <v>44095</v>
      </c>
      <c r="C1506" s="94" t="s">
        <v>675</v>
      </c>
      <c r="D1506" s="95" t="s">
        <v>314</v>
      </c>
      <c r="E1506" s="106"/>
      <c r="F1506" s="97" t="n">
        <v>7000</v>
      </c>
      <c r="G1506" s="98" t="s">
        <v>1620</v>
      </c>
      <c r="H1506" s="99"/>
      <c r="I1506" s="123"/>
      <c r="J1506" s="94"/>
      <c r="K1506" s="94"/>
    </row>
    <row r="1507" s="101" customFormat="true" ht="10.5" hidden="true" customHeight="true" outlineLevel="0" collapsed="false">
      <c r="A1507" s="102" t="s">
        <v>312</v>
      </c>
      <c r="B1507" s="93" t="n">
        <v>44095</v>
      </c>
      <c r="C1507" s="94" t="s">
        <v>318</v>
      </c>
      <c r="D1507" s="95" t="s">
        <v>319</v>
      </c>
      <c r="E1507" s="103" t="n">
        <v>1065.22</v>
      </c>
      <c r="F1507" s="104" t="n">
        <v>62660</v>
      </c>
      <c r="G1507" s="100" t="s">
        <v>1938</v>
      </c>
      <c r="H1507" s="99" t="n">
        <v>62660</v>
      </c>
      <c r="I1507" s="123" t="n">
        <v>1065.22</v>
      </c>
      <c r="J1507" s="94"/>
      <c r="K1507" s="105"/>
    </row>
    <row r="1508" s="101" customFormat="true" ht="10.5" hidden="true" customHeight="true" outlineLevel="0" collapsed="false">
      <c r="A1508" s="102" t="s">
        <v>312</v>
      </c>
      <c r="B1508" s="93" t="n">
        <v>44096</v>
      </c>
      <c r="C1508" s="94" t="s">
        <v>1939</v>
      </c>
      <c r="D1508" s="95" t="s">
        <v>322</v>
      </c>
      <c r="E1508" s="157" t="n">
        <v>2232.45</v>
      </c>
      <c r="F1508" s="96"/>
      <c r="G1508" s="98" t="s">
        <v>1940</v>
      </c>
      <c r="H1508" s="99"/>
      <c r="I1508" s="158"/>
      <c r="J1508" s="94"/>
      <c r="K1508" s="94"/>
    </row>
    <row r="1509" s="101" customFormat="true" ht="10.5" hidden="true" customHeight="true" outlineLevel="0" collapsed="false">
      <c r="A1509" s="102" t="s">
        <v>312</v>
      </c>
      <c r="B1509" s="93" t="n">
        <v>44096</v>
      </c>
      <c r="C1509" s="94" t="s">
        <v>477</v>
      </c>
      <c r="D1509" s="95" t="s">
        <v>322</v>
      </c>
      <c r="E1509" s="126" t="n">
        <v>5610</v>
      </c>
      <c r="F1509" s="106"/>
      <c r="G1509" s="98" t="s">
        <v>1941</v>
      </c>
      <c r="H1509" s="99"/>
      <c r="I1509" s="127"/>
      <c r="J1509" s="94"/>
      <c r="K1509" s="94"/>
    </row>
    <row r="1510" s="101" customFormat="true" ht="10.5" hidden="true" customHeight="true" outlineLevel="0" collapsed="false">
      <c r="A1510" s="102" t="s">
        <v>312</v>
      </c>
      <c r="B1510" s="93" t="n">
        <v>44096</v>
      </c>
      <c r="C1510" s="94" t="s">
        <v>1942</v>
      </c>
      <c r="D1510" s="95" t="s">
        <v>322</v>
      </c>
      <c r="E1510" s="157" t="n">
        <v>13898</v>
      </c>
      <c r="F1510" s="106"/>
      <c r="G1510" s="98" t="s">
        <v>1943</v>
      </c>
      <c r="H1510" s="99"/>
      <c r="I1510" s="158"/>
      <c r="J1510" s="94"/>
      <c r="K1510" s="94"/>
    </row>
    <row r="1511" s="101" customFormat="true" ht="10.5" hidden="true" customHeight="true" outlineLevel="0" collapsed="false">
      <c r="A1511" s="102" t="s">
        <v>312</v>
      </c>
      <c r="B1511" s="93" t="n">
        <v>44096</v>
      </c>
      <c r="C1511" s="94" t="s">
        <v>395</v>
      </c>
      <c r="D1511" s="95" t="s">
        <v>322</v>
      </c>
      <c r="E1511" s="126" t="n">
        <v>26560</v>
      </c>
      <c r="F1511" s="106"/>
      <c r="G1511" s="98" t="s">
        <v>1944</v>
      </c>
      <c r="H1511" s="99"/>
      <c r="I1511" s="127"/>
      <c r="J1511" s="94"/>
      <c r="K1511" s="94"/>
    </row>
    <row r="1512" s="101" customFormat="true" ht="10.5" hidden="true" customHeight="true" outlineLevel="0" collapsed="false">
      <c r="A1512" s="102" t="s">
        <v>312</v>
      </c>
      <c r="B1512" s="93" t="n">
        <v>44096</v>
      </c>
      <c r="C1512" s="94" t="s">
        <v>342</v>
      </c>
      <c r="D1512" s="95" t="s">
        <v>322</v>
      </c>
      <c r="E1512" s="118" t="n">
        <v>49486.2</v>
      </c>
      <c r="F1512" s="125"/>
      <c r="G1512" s="98" t="s">
        <v>1945</v>
      </c>
      <c r="H1512" s="119"/>
      <c r="I1512" s="130"/>
      <c r="J1512" s="94"/>
      <c r="K1512" s="94"/>
    </row>
    <row r="1513" s="101" customFormat="true" ht="10.5" hidden="false" customHeight="true" outlineLevel="0" collapsed="false">
      <c r="A1513" s="92" t="s">
        <v>312</v>
      </c>
      <c r="B1513" s="93" t="n">
        <v>44096</v>
      </c>
      <c r="C1513" s="94" t="s">
        <v>1946</v>
      </c>
      <c r="D1513" s="95" t="s">
        <v>314</v>
      </c>
      <c r="E1513" s="96"/>
      <c r="F1513" s="97" t="n">
        <v>4200</v>
      </c>
      <c r="G1513" s="98" t="s">
        <v>1947</v>
      </c>
      <c r="H1513" s="99"/>
      <c r="I1513" s="123"/>
      <c r="J1513" s="94"/>
      <c r="K1513" s="94"/>
    </row>
    <row r="1514" s="101" customFormat="true" ht="10.5" hidden="false" customHeight="true" outlineLevel="0" collapsed="false">
      <c r="A1514" s="92" t="s">
        <v>312</v>
      </c>
      <c r="B1514" s="93" t="n">
        <v>44096</v>
      </c>
      <c r="C1514" s="94" t="s">
        <v>1948</v>
      </c>
      <c r="D1514" s="95" t="s">
        <v>314</v>
      </c>
      <c r="E1514" s="96"/>
      <c r="F1514" s="97" t="n">
        <v>10400</v>
      </c>
      <c r="G1514" s="98" t="s">
        <v>1949</v>
      </c>
      <c r="H1514" s="99"/>
      <c r="I1514" s="123"/>
      <c r="J1514" s="94"/>
      <c r="K1514" s="94"/>
    </row>
    <row r="1515" s="101" customFormat="true" ht="10.5" hidden="false" customHeight="true" outlineLevel="0" collapsed="false">
      <c r="A1515" s="92" t="s">
        <v>312</v>
      </c>
      <c r="B1515" s="93" t="n">
        <v>44096</v>
      </c>
      <c r="C1515" s="94" t="s">
        <v>1950</v>
      </c>
      <c r="D1515" s="95" t="s">
        <v>314</v>
      </c>
      <c r="E1515" s="96"/>
      <c r="F1515" s="97" t="n">
        <v>24600</v>
      </c>
      <c r="G1515" s="98" t="s">
        <v>1951</v>
      </c>
      <c r="H1515" s="99"/>
      <c r="I1515" s="123"/>
      <c r="J1515" s="94"/>
      <c r="K1515" s="94"/>
    </row>
    <row r="1516" s="101" customFormat="true" ht="10.5" hidden="true" customHeight="true" outlineLevel="0" collapsed="false">
      <c r="A1516" s="102" t="s">
        <v>312</v>
      </c>
      <c r="B1516" s="93" t="n">
        <v>44096</v>
      </c>
      <c r="C1516" s="94" t="s">
        <v>318</v>
      </c>
      <c r="D1516" s="95" t="s">
        <v>319</v>
      </c>
      <c r="E1516" s="103" t="n">
        <v>581.400000000001</v>
      </c>
      <c r="F1516" s="104" t="n">
        <v>34200</v>
      </c>
      <c r="G1516" s="100" t="s">
        <v>1952</v>
      </c>
      <c r="H1516" s="99" t="n">
        <v>34200</v>
      </c>
      <c r="I1516" s="123" t="n">
        <v>581.400000000001</v>
      </c>
      <c r="J1516" s="94"/>
      <c r="K1516" s="105"/>
    </row>
    <row r="1517" s="101" customFormat="true" ht="10.5" hidden="true" customHeight="true" outlineLevel="0" collapsed="false">
      <c r="A1517" s="102" t="s">
        <v>312</v>
      </c>
      <c r="B1517" s="93" t="n">
        <v>44097</v>
      </c>
      <c r="C1517" s="94" t="s">
        <v>321</v>
      </c>
      <c r="D1517" s="95" t="s">
        <v>322</v>
      </c>
      <c r="E1517" s="97" t="n">
        <v>125</v>
      </c>
      <c r="F1517" s="106"/>
      <c r="G1517" s="100" t="s">
        <v>1953</v>
      </c>
      <c r="H1517" s="107"/>
      <c r="I1517" s="123"/>
      <c r="J1517" s="94"/>
      <c r="K1517" s="108"/>
    </row>
    <row r="1518" s="101" customFormat="true" ht="10.5" hidden="true" customHeight="true" outlineLevel="0" collapsed="false">
      <c r="A1518" s="102" t="s">
        <v>312</v>
      </c>
      <c r="B1518" s="93" t="n">
        <v>44097</v>
      </c>
      <c r="C1518" s="94" t="s">
        <v>565</v>
      </c>
      <c r="D1518" s="95" t="s">
        <v>322</v>
      </c>
      <c r="E1518" s="109" t="n">
        <v>21392</v>
      </c>
      <c r="F1518" s="96"/>
      <c r="G1518" s="98" t="s">
        <v>1664</v>
      </c>
      <c r="H1518" s="99"/>
      <c r="I1518" s="145"/>
      <c r="J1518" s="94"/>
      <c r="K1518" s="94"/>
    </row>
    <row r="1519" s="101" customFormat="true" ht="10.5" hidden="false" customHeight="true" outlineLevel="0" collapsed="false">
      <c r="A1519" s="92" t="s">
        <v>312</v>
      </c>
      <c r="B1519" s="93" t="n">
        <v>44097</v>
      </c>
      <c r="C1519" s="94" t="s">
        <v>1954</v>
      </c>
      <c r="D1519" s="95" t="s">
        <v>314</v>
      </c>
      <c r="E1519" s="106"/>
      <c r="F1519" s="97" t="n">
        <v>5950</v>
      </c>
      <c r="G1519" s="98" t="s">
        <v>1955</v>
      </c>
      <c r="H1519" s="99"/>
      <c r="I1519" s="123"/>
      <c r="J1519" s="94"/>
      <c r="K1519" s="94"/>
    </row>
    <row r="1520" s="101" customFormat="true" ht="10.5" hidden="false" customHeight="true" outlineLevel="0" collapsed="false">
      <c r="A1520" s="92" t="s">
        <v>312</v>
      </c>
      <c r="B1520" s="93" t="n">
        <v>44097</v>
      </c>
      <c r="C1520" s="94" t="s">
        <v>409</v>
      </c>
      <c r="D1520" s="95" t="s">
        <v>314</v>
      </c>
      <c r="E1520" s="106"/>
      <c r="F1520" s="97" t="n">
        <v>8700</v>
      </c>
      <c r="G1520" s="98" t="s">
        <v>1956</v>
      </c>
      <c r="H1520" s="99"/>
      <c r="I1520" s="123"/>
      <c r="J1520" s="94"/>
      <c r="K1520" s="94"/>
    </row>
    <row r="1521" s="101" customFormat="true" ht="10.5" hidden="true" customHeight="true" outlineLevel="0" collapsed="false">
      <c r="A1521" s="102" t="s">
        <v>312</v>
      </c>
      <c r="B1521" s="93" t="n">
        <v>44097</v>
      </c>
      <c r="C1521" s="94" t="s">
        <v>318</v>
      </c>
      <c r="D1521" s="95" t="s">
        <v>319</v>
      </c>
      <c r="E1521" s="103" t="n">
        <v>204</v>
      </c>
      <c r="F1521" s="104" t="n">
        <v>12000</v>
      </c>
      <c r="G1521" s="100" t="s">
        <v>1957</v>
      </c>
      <c r="H1521" s="99" t="n">
        <v>12000</v>
      </c>
      <c r="I1521" s="123" t="n">
        <v>204</v>
      </c>
      <c r="J1521" s="94"/>
      <c r="K1521" s="105"/>
    </row>
    <row r="1522" s="101" customFormat="true" ht="10.5" hidden="true" customHeight="true" outlineLevel="0" collapsed="false">
      <c r="A1522" s="92" t="s">
        <v>312</v>
      </c>
      <c r="B1522" s="93" t="n">
        <v>44097</v>
      </c>
      <c r="C1522" s="94" t="s">
        <v>1958</v>
      </c>
      <c r="D1522" s="95" t="s">
        <v>314</v>
      </c>
      <c r="E1522" s="96"/>
      <c r="F1522" s="115" t="n">
        <v>40000</v>
      </c>
      <c r="G1522" s="98" t="s">
        <v>1464</v>
      </c>
      <c r="H1522" s="99"/>
      <c r="I1522" s="123"/>
      <c r="J1522" s="94"/>
      <c r="K1522" s="94"/>
    </row>
    <row r="1523" s="101" customFormat="true" ht="10.5" hidden="false" customHeight="true" outlineLevel="0" collapsed="false">
      <c r="A1523" s="92" t="s">
        <v>312</v>
      </c>
      <c r="B1523" s="93" t="n">
        <v>44098</v>
      </c>
      <c r="C1523" s="94" t="s">
        <v>626</v>
      </c>
      <c r="D1523" s="95" t="s">
        <v>314</v>
      </c>
      <c r="E1523" s="96"/>
      <c r="F1523" s="97" t="n">
        <v>6500</v>
      </c>
      <c r="G1523" s="98" t="s">
        <v>1959</v>
      </c>
      <c r="H1523" s="99"/>
      <c r="I1523" s="123"/>
      <c r="J1523" s="94"/>
      <c r="K1523" s="94"/>
    </row>
    <row r="1524" s="101" customFormat="true" ht="10.5" hidden="false" customHeight="true" outlineLevel="0" collapsed="false">
      <c r="A1524" s="92" t="s">
        <v>312</v>
      </c>
      <c r="B1524" s="93" t="n">
        <v>44098</v>
      </c>
      <c r="C1524" s="94" t="s">
        <v>316</v>
      </c>
      <c r="D1524" s="95" t="s">
        <v>314</v>
      </c>
      <c r="E1524" s="96"/>
      <c r="F1524" s="97" t="n">
        <v>10900</v>
      </c>
      <c r="G1524" s="98" t="s">
        <v>1960</v>
      </c>
      <c r="H1524" s="99"/>
      <c r="I1524" s="123"/>
      <c r="J1524" s="94"/>
      <c r="K1524" s="94"/>
    </row>
    <row r="1525" s="101" customFormat="true" ht="10.5" hidden="true" customHeight="true" outlineLevel="0" collapsed="false">
      <c r="A1525" s="102" t="s">
        <v>312</v>
      </c>
      <c r="B1525" s="93" t="n">
        <v>44098</v>
      </c>
      <c r="C1525" s="94" t="s">
        <v>318</v>
      </c>
      <c r="D1525" s="95" t="s">
        <v>319</v>
      </c>
      <c r="E1525" s="103" t="n">
        <v>610.300000000003</v>
      </c>
      <c r="F1525" s="104" t="n">
        <v>35900</v>
      </c>
      <c r="G1525" s="100" t="s">
        <v>1961</v>
      </c>
      <c r="H1525" s="99" t="n">
        <v>35900</v>
      </c>
      <c r="I1525" s="123" t="n">
        <v>610.300000000003</v>
      </c>
      <c r="J1525" s="94"/>
      <c r="K1525" s="105"/>
    </row>
    <row r="1526" s="101" customFormat="true" ht="10.5" hidden="true" customHeight="true" outlineLevel="0" collapsed="false">
      <c r="A1526" s="102" t="s">
        <v>312</v>
      </c>
      <c r="B1526" s="93" t="n">
        <v>44099</v>
      </c>
      <c r="C1526" s="94" t="s">
        <v>321</v>
      </c>
      <c r="D1526" s="95" t="s">
        <v>322</v>
      </c>
      <c r="E1526" s="97" t="n">
        <v>75</v>
      </c>
      <c r="F1526" s="96"/>
      <c r="G1526" s="100" t="s">
        <v>1962</v>
      </c>
      <c r="H1526" s="107"/>
      <c r="I1526" s="123"/>
      <c r="J1526" s="94"/>
      <c r="K1526" s="108"/>
    </row>
    <row r="1527" s="101" customFormat="true" ht="10.5" hidden="true" customHeight="true" outlineLevel="0" collapsed="false">
      <c r="A1527" s="102" t="s">
        <v>312</v>
      </c>
      <c r="B1527" s="93" t="n">
        <v>44099</v>
      </c>
      <c r="C1527" s="94" t="s">
        <v>340</v>
      </c>
      <c r="D1527" s="95" t="s">
        <v>322</v>
      </c>
      <c r="E1527" s="97" t="n">
        <v>100</v>
      </c>
      <c r="F1527" s="96"/>
      <c r="G1527" s="98" t="s">
        <v>341</v>
      </c>
      <c r="H1527" s="107"/>
      <c r="I1527" s="123"/>
      <c r="J1527" s="94"/>
      <c r="K1527" s="117"/>
    </row>
    <row r="1528" s="101" customFormat="true" ht="10.5" hidden="true" customHeight="true" outlineLevel="0" collapsed="false">
      <c r="A1528" s="92" t="s">
        <v>312</v>
      </c>
      <c r="B1528" s="93" t="n">
        <v>44099</v>
      </c>
      <c r="C1528" s="94" t="s">
        <v>344</v>
      </c>
      <c r="D1528" s="95" t="s">
        <v>322</v>
      </c>
      <c r="E1528" s="115" t="n">
        <v>10000</v>
      </c>
      <c r="F1528" s="125"/>
      <c r="G1528" s="98" t="s">
        <v>345</v>
      </c>
      <c r="H1528" s="121"/>
      <c r="I1528" s="123"/>
      <c r="J1528" s="94"/>
      <c r="K1528" s="94"/>
    </row>
    <row r="1529" s="101" customFormat="true" ht="10.5" hidden="true" customHeight="true" outlineLevel="0" collapsed="false">
      <c r="A1529" s="102" t="s">
        <v>312</v>
      </c>
      <c r="B1529" s="93" t="n">
        <v>44099</v>
      </c>
      <c r="C1529" s="94" t="s">
        <v>464</v>
      </c>
      <c r="D1529" s="95" t="s">
        <v>322</v>
      </c>
      <c r="E1529" s="131" t="n">
        <v>17293.8</v>
      </c>
      <c r="F1529" s="106"/>
      <c r="G1529" s="98" t="s">
        <v>1579</v>
      </c>
      <c r="H1529" s="99"/>
      <c r="I1529" s="132"/>
      <c r="J1529" s="94"/>
      <c r="K1529" s="94"/>
    </row>
    <row r="1530" s="101" customFormat="true" ht="10.5" hidden="true" customHeight="true" outlineLevel="0" collapsed="false">
      <c r="A1530" s="102" t="s">
        <v>312</v>
      </c>
      <c r="B1530" s="93" t="n">
        <v>44099</v>
      </c>
      <c r="C1530" s="94" t="s">
        <v>399</v>
      </c>
      <c r="D1530" s="95" t="s">
        <v>322</v>
      </c>
      <c r="E1530" s="118" t="n">
        <v>80000</v>
      </c>
      <c r="F1530" s="106"/>
      <c r="G1530" s="98" t="s">
        <v>1933</v>
      </c>
      <c r="H1530" s="119"/>
      <c r="I1530" s="130"/>
      <c r="J1530" s="94"/>
      <c r="K1530" s="94"/>
    </row>
    <row r="1531" s="101" customFormat="true" ht="10.5" hidden="true" customHeight="true" outlineLevel="0" collapsed="false">
      <c r="A1531" s="102" t="s">
        <v>312</v>
      </c>
      <c r="B1531" s="93" t="n">
        <v>44099</v>
      </c>
      <c r="C1531" s="94" t="s">
        <v>318</v>
      </c>
      <c r="D1531" s="95" t="s">
        <v>319</v>
      </c>
      <c r="E1531" s="103" t="n">
        <v>73.9499999999998</v>
      </c>
      <c r="F1531" s="104" t="n">
        <v>4350</v>
      </c>
      <c r="G1531" s="100" t="s">
        <v>1963</v>
      </c>
      <c r="H1531" s="99" t="n">
        <v>4350</v>
      </c>
      <c r="I1531" s="123" t="n">
        <v>73.9499999999998</v>
      </c>
      <c r="J1531" s="94"/>
      <c r="K1531" s="105"/>
    </row>
    <row r="1532" s="101" customFormat="true" ht="10.5" hidden="false" customHeight="true" outlineLevel="0" collapsed="false">
      <c r="A1532" s="92" t="s">
        <v>312</v>
      </c>
      <c r="B1532" s="93" t="n">
        <v>44099</v>
      </c>
      <c r="C1532" s="94" t="s">
        <v>873</v>
      </c>
      <c r="D1532" s="95" t="s">
        <v>314</v>
      </c>
      <c r="E1532" s="106"/>
      <c r="F1532" s="97" t="n">
        <v>4450</v>
      </c>
      <c r="G1532" s="98" t="s">
        <v>1964</v>
      </c>
      <c r="H1532" s="99"/>
      <c r="I1532" s="123"/>
      <c r="J1532" s="94"/>
      <c r="K1532" s="94"/>
    </row>
    <row r="1533" s="101" customFormat="true" ht="10.5" hidden="false" customHeight="true" outlineLevel="0" collapsed="false">
      <c r="A1533" s="92" t="s">
        <v>312</v>
      </c>
      <c r="B1533" s="93" t="n">
        <v>44099</v>
      </c>
      <c r="C1533" s="94" t="s">
        <v>1965</v>
      </c>
      <c r="D1533" s="95" t="s">
        <v>314</v>
      </c>
      <c r="E1533" s="106"/>
      <c r="F1533" s="97" t="n">
        <v>5950</v>
      </c>
      <c r="G1533" s="98" t="s">
        <v>1966</v>
      </c>
      <c r="H1533" s="99"/>
      <c r="I1533" s="123"/>
      <c r="J1533" s="94"/>
      <c r="K1533" s="94"/>
    </row>
    <row r="1534" s="101" customFormat="true" ht="10.5" hidden="false" customHeight="true" outlineLevel="0" collapsed="false">
      <c r="A1534" s="92" t="s">
        <v>312</v>
      </c>
      <c r="B1534" s="93" t="n">
        <v>44099</v>
      </c>
      <c r="C1534" s="94" t="s">
        <v>412</v>
      </c>
      <c r="D1534" s="95" t="s">
        <v>314</v>
      </c>
      <c r="E1534" s="96"/>
      <c r="F1534" s="97" t="n">
        <v>7000</v>
      </c>
      <c r="G1534" s="98" t="s">
        <v>1967</v>
      </c>
      <c r="H1534" s="99"/>
      <c r="I1534" s="123"/>
      <c r="J1534" s="94"/>
      <c r="K1534" s="94"/>
    </row>
    <row r="1535" s="101" customFormat="true" ht="10.5" hidden="false" customHeight="true" outlineLevel="0" collapsed="false">
      <c r="A1535" s="92" t="s">
        <v>312</v>
      </c>
      <c r="B1535" s="93" t="n">
        <v>44099</v>
      </c>
      <c r="C1535" s="94" t="s">
        <v>648</v>
      </c>
      <c r="D1535" s="95" t="s">
        <v>314</v>
      </c>
      <c r="E1535" s="96"/>
      <c r="F1535" s="97" t="n">
        <v>14900</v>
      </c>
      <c r="G1535" s="98" t="s">
        <v>1968</v>
      </c>
      <c r="H1535" s="99"/>
      <c r="I1535" s="123"/>
      <c r="J1535" s="94"/>
      <c r="K1535" s="94"/>
    </row>
    <row r="1536" s="101" customFormat="true" ht="10.5" hidden="true" customHeight="true" outlineLevel="0" collapsed="false">
      <c r="A1536" s="102" t="s">
        <v>312</v>
      </c>
      <c r="B1536" s="93" t="n">
        <v>44102</v>
      </c>
      <c r="C1536" s="94" t="s">
        <v>321</v>
      </c>
      <c r="D1536" s="95" t="s">
        <v>322</v>
      </c>
      <c r="E1536" s="97" t="n">
        <v>175</v>
      </c>
      <c r="F1536" s="106"/>
      <c r="G1536" s="100" t="s">
        <v>1969</v>
      </c>
      <c r="H1536" s="107"/>
      <c r="I1536" s="123"/>
      <c r="J1536" s="94"/>
      <c r="K1536" s="108"/>
    </row>
    <row r="1537" s="101" customFormat="true" ht="10.5" hidden="true" customHeight="true" outlineLevel="0" collapsed="false">
      <c r="A1537" s="102" t="s">
        <v>312</v>
      </c>
      <c r="B1537" s="93" t="n">
        <v>44102</v>
      </c>
      <c r="C1537" s="94" t="s">
        <v>632</v>
      </c>
      <c r="D1537" s="95" t="s">
        <v>322</v>
      </c>
      <c r="E1537" s="149" t="n">
        <v>2040</v>
      </c>
      <c r="F1537" s="96"/>
      <c r="G1537" s="98" t="s">
        <v>1970</v>
      </c>
      <c r="H1537" s="99"/>
      <c r="I1537" s="150"/>
      <c r="J1537" s="94"/>
      <c r="K1537" s="94"/>
    </row>
    <row r="1538" s="101" customFormat="true" ht="10.5" hidden="true" customHeight="true" outlineLevel="0" collapsed="false">
      <c r="A1538" s="102" t="s">
        <v>312</v>
      </c>
      <c r="B1538" s="93" t="n">
        <v>44102</v>
      </c>
      <c r="C1538" s="94" t="s">
        <v>828</v>
      </c>
      <c r="D1538" s="95" t="s">
        <v>322</v>
      </c>
      <c r="E1538" s="131" t="n">
        <v>6000</v>
      </c>
      <c r="F1538" s="106"/>
      <c r="G1538" s="98" t="s">
        <v>1971</v>
      </c>
      <c r="H1538" s="99"/>
      <c r="I1538" s="132"/>
      <c r="J1538" s="94"/>
      <c r="K1538" s="94"/>
    </row>
    <row r="1539" s="101" customFormat="true" ht="10.5" hidden="true" customHeight="true" outlineLevel="0" collapsed="false">
      <c r="A1539" s="102" t="s">
        <v>312</v>
      </c>
      <c r="B1539" s="93" t="n">
        <v>44102</v>
      </c>
      <c r="C1539" s="94" t="s">
        <v>1354</v>
      </c>
      <c r="D1539" s="95" t="s">
        <v>322</v>
      </c>
      <c r="E1539" s="137" t="n">
        <v>7128</v>
      </c>
      <c r="F1539" s="106"/>
      <c r="G1539" s="98" t="s">
        <v>1972</v>
      </c>
      <c r="H1539" s="99"/>
      <c r="I1539" s="138"/>
      <c r="J1539" s="94"/>
      <c r="K1539" s="94"/>
    </row>
    <row r="1540" s="101" customFormat="true" ht="10.5" hidden="true" customHeight="true" outlineLevel="0" collapsed="false">
      <c r="A1540" s="102" t="s">
        <v>312</v>
      </c>
      <c r="B1540" s="93" t="n">
        <v>44102</v>
      </c>
      <c r="C1540" s="94" t="s">
        <v>1209</v>
      </c>
      <c r="D1540" s="95" t="s">
        <v>322</v>
      </c>
      <c r="E1540" s="137" t="n">
        <v>12020</v>
      </c>
      <c r="F1540" s="106"/>
      <c r="G1540" s="98" t="s">
        <v>1973</v>
      </c>
      <c r="H1540" s="99"/>
      <c r="I1540" s="138"/>
      <c r="J1540" s="94"/>
      <c r="K1540" s="94"/>
    </row>
    <row r="1541" s="101" customFormat="true" ht="10.5" hidden="true" customHeight="true" outlineLevel="0" collapsed="false">
      <c r="A1541" s="102" t="s">
        <v>312</v>
      </c>
      <c r="B1541" s="93" t="n">
        <v>44102</v>
      </c>
      <c r="C1541" s="94" t="s">
        <v>462</v>
      </c>
      <c r="D1541" s="95" t="s">
        <v>322</v>
      </c>
      <c r="E1541" s="141" t="n">
        <v>16317</v>
      </c>
      <c r="F1541" s="96"/>
      <c r="G1541" s="98" t="s">
        <v>1974</v>
      </c>
      <c r="H1541" s="99"/>
      <c r="I1541" s="130"/>
      <c r="J1541" s="94"/>
      <c r="K1541" s="94"/>
    </row>
    <row r="1542" s="101" customFormat="true" ht="10.5" hidden="true" customHeight="true" outlineLevel="0" collapsed="false">
      <c r="A1542" s="102" t="s">
        <v>312</v>
      </c>
      <c r="B1542" s="93" t="n">
        <v>44102</v>
      </c>
      <c r="C1542" s="94" t="s">
        <v>706</v>
      </c>
      <c r="D1542" s="95" t="s">
        <v>322</v>
      </c>
      <c r="E1542" s="131" t="n">
        <v>20300</v>
      </c>
      <c r="F1542" s="96"/>
      <c r="G1542" s="98" t="s">
        <v>1975</v>
      </c>
      <c r="H1542" s="99"/>
      <c r="I1542" s="132"/>
      <c r="J1542" s="94"/>
      <c r="K1542" s="94"/>
    </row>
    <row r="1543" s="101" customFormat="true" ht="10.5" hidden="true" customHeight="true" outlineLevel="0" collapsed="false">
      <c r="A1543" s="102" t="s">
        <v>312</v>
      </c>
      <c r="B1543" s="93" t="n">
        <v>44102</v>
      </c>
      <c r="C1543" s="94" t="s">
        <v>342</v>
      </c>
      <c r="D1543" s="95" t="s">
        <v>322</v>
      </c>
      <c r="E1543" s="118" t="n">
        <v>59216.12</v>
      </c>
      <c r="F1543" s="96"/>
      <c r="G1543" s="98" t="s">
        <v>1976</v>
      </c>
      <c r="H1543" s="119"/>
      <c r="I1543" s="130"/>
      <c r="J1543" s="94"/>
      <c r="K1543" s="94"/>
    </row>
    <row r="1544" s="101" customFormat="true" ht="10.5" hidden="false" customHeight="true" outlineLevel="0" collapsed="false">
      <c r="A1544" s="92" t="s">
        <v>312</v>
      </c>
      <c r="B1544" s="93" t="n">
        <v>44102</v>
      </c>
      <c r="C1544" s="94" t="s">
        <v>1143</v>
      </c>
      <c r="D1544" s="95" t="s">
        <v>314</v>
      </c>
      <c r="E1544" s="106"/>
      <c r="F1544" s="97" t="n">
        <v>1900</v>
      </c>
      <c r="G1544" s="98" t="s">
        <v>1977</v>
      </c>
      <c r="H1544" s="99"/>
      <c r="I1544" s="123"/>
      <c r="J1544" s="94"/>
      <c r="K1544" s="94"/>
    </row>
    <row r="1545" s="101" customFormat="true" ht="10.5" hidden="false" customHeight="true" outlineLevel="0" collapsed="false">
      <c r="A1545" s="92" t="s">
        <v>312</v>
      </c>
      <c r="B1545" s="93" t="n">
        <v>44102</v>
      </c>
      <c r="C1545" s="94" t="s">
        <v>1098</v>
      </c>
      <c r="D1545" s="95" t="s">
        <v>314</v>
      </c>
      <c r="E1545" s="106"/>
      <c r="F1545" s="97" t="n">
        <v>5450</v>
      </c>
      <c r="G1545" s="98" t="s">
        <v>1978</v>
      </c>
      <c r="H1545" s="99"/>
      <c r="I1545" s="123"/>
      <c r="J1545" s="94"/>
      <c r="K1545" s="94"/>
    </row>
    <row r="1546" s="101" customFormat="true" ht="10.5" hidden="false" customHeight="true" outlineLevel="0" collapsed="false">
      <c r="A1546" s="92" t="s">
        <v>312</v>
      </c>
      <c r="B1546" s="93" t="n">
        <v>44102</v>
      </c>
      <c r="C1546" s="94" t="s">
        <v>1979</v>
      </c>
      <c r="D1546" s="95" t="s">
        <v>314</v>
      </c>
      <c r="E1546" s="106"/>
      <c r="F1546" s="97" t="n">
        <v>6600</v>
      </c>
      <c r="G1546" s="98" t="s">
        <v>1980</v>
      </c>
      <c r="H1546" s="99"/>
      <c r="I1546" s="123"/>
      <c r="J1546" s="94"/>
      <c r="K1546" s="94"/>
    </row>
    <row r="1547" s="101" customFormat="true" ht="10.5" hidden="true" customHeight="true" outlineLevel="0" collapsed="false">
      <c r="A1547" s="92" t="s">
        <v>312</v>
      </c>
      <c r="B1547" s="93" t="n">
        <v>44102</v>
      </c>
      <c r="C1547" s="94" t="s">
        <v>1958</v>
      </c>
      <c r="D1547" s="95" t="s">
        <v>314</v>
      </c>
      <c r="E1547" s="106"/>
      <c r="F1547" s="115" t="n">
        <v>20000</v>
      </c>
      <c r="G1547" s="98" t="s">
        <v>1464</v>
      </c>
      <c r="H1547" s="99"/>
      <c r="I1547" s="123"/>
      <c r="J1547" s="94"/>
      <c r="K1547" s="94"/>
    </row>
    <row r="1548" s="101" customFormat="true" ht="10.5" hidden="false" customHeight="true" outlineLevel="0" collapsed="false">
      <c r="A1548" s="92" t="s">
        <v>312</v>
      </c>
      <c r="B1548" s="93" t="n">
        <v>44102</v>
      </c>
      <c r="C1548" s="94" t="s">
        <v>1981</v>
      </c>
      <c r="D1548" s="95" t="s">
        <v>314</v>
      </c>
      <c r="E1548" s="106"/>
      <c r="F1548" s="128" t="n">
        <v>20800</v>
      </c>
      <c r="G1548" s="98" t="s">
        <v>1982</v>
      </c>
      <c r="H1548" s="99"/>
      <c r="I1548" s="123"/>
      <c r="J1548" s="94"/>
      <c r="K1548" s="94"/>
    </row>
    <row r="1549" s="101" customFormat="true" ht="10.5" hidden="true" customHeight="true" outlineLevel="0" collapsed="false">
      <c r="A1549" s="102" t="s">
        <v>312</v>
      </c>
      <c r="B1549" s="93" t="n">
        <v>44102</v>
      </c>
      <c r="C1549" s="94" t="s">
        <v>318</v>
      </c>
      <c r="D1549" s="95" t="s">
        <v>319</v>
      </c>
      <c r="E1549" s="103" t="n">
        <v>830.449999999997</v>
      </c>
      <c r="F1549" s="104" t="n">
        <v>48850</v>
      </c>
      <c r="G1549" s="100" t="s">
        <v>1983</v>
      </c>
      <c r="H1549" s="99" t="n">
        <v>48850</v>
      </c>
      <c r="I1549" s="123" t="n">
        <v>830.449999999997</v>
      </c>
      <c r="J1549" s="94"/>
      <c r="K1549" s="105"/>
    </row>
    <row r="1550" s="101" customFormat="true" ht="10.5" hidden="true" customHeight="true" outlineLevel="0" collapsed="false">
      <c r="A1550" s="102" t="s">
        <v>312</v>
      </c>
      <c r="B1550" s="93" t="n">
        <v>44103</v>
      </c>
      <c r="C1550" s="94" t="s">
        <v>321</v>
      </c>
      <c r="D1550" s="95" t="s">
        <v>322</v>
      </c>
      <c r="E1550" s="97" t="n">
        <v>50</v>
      </c>
      <c r="F1550" s="96"/>
      <c r="G1550" s="100" t="s">
        <v>1984</v>
      </c>
      <c r="H1550" s="107"/>
      <c r="I1550" s="123"/>
      <c r="J1550" s="94"/>
      <c r="K1550" s="108"/>
    </row>
    <row r="1551" s="101" customFormat="true" ht="10.5" hidden="true" customHeight="true" outlineLevel="0" collapsed="false">
      <c r="A1551" s="92" t="s">
        <v>312</v>
      </c>
      <c r="B1551" s="93" t="n">
        <v>44103</v>
      </c>
      <c r="C1551" s="94" t="s">
        <v>1806</v>
      </c>
      <c r="D1551" s="95" t="s">
        <v>322</v>
      </c>
      <c r="E1551" s="134" t="n">
        <v>420.78</v>
      </c>
      <c r="F1551" s="106"/>
      <c r="G1551" s="98" t="s">
        <v>1985</v>
      </c>
      <c r="H1551" s="135"/>
      <c r="I1551" s="123"/>
      <c r="J1551" s="94"/>
      <c r="K1551" s="94"/>
    </row>
    <row r="1552" s="101" customFormat="true" ht="10.5" hidden="true" customHeight="true" outlineLevel="0" collapsed="false">
      <c r="A1552" s="102" t="s">
        <v>312</v>
      </c>
      <c r="B1552" s="93" t="n">
        <v>44103</v>
      </c>
      <c r="C1552" s="94" t="s">
        <v>1986</v>
      </c>
      <c r="D1552" s="95" t="s">
        <v>322</v>
      </c>
      <c r="E1552" s="157" t="n">
        <v>1387.7</v>
      </c>
      <c r="F1552" s="106"/>
      <c r="G1552" s="98" t="s">
        <v>1987</v>
      </c>
      <c r="H1552" s="99"/>
      <c r="I1552" s="158"/>
      <c r="J1552" s="94"/>
      <c r="K1552" s="94"/>
    </row>
    <row r="1553" s="101" customFormat="true" ht="10.5" hidden="true" customHeight="true" outlineLevel="0" collapsed="false">
      <c r="A1553" s="92" t="s">
        <v>312</v>
      </c>
      <c r="B1553" s="93" t="n">
        <v>44103</v>
      </c>
      <c r="C1553" s="94" t="s">
        <v>1806</v>
      </c>
      <c r="D1553" s="95" t="s">
        <v>322</v>
      </c>
      <c r="E1553" s="134" t="n">
        <v>9473</v>
      </c>
      <c r="F1553" s="106"/>
      <c r="G1553" s="98" t="s">
        <v>1985</v>
      </c>
      <c r="H1553" s="135"/>
      <c r="I1553" s="123"/>
      <c r="J1553" s="94"/>
      <c r="K1553" s="94"/>
    </row>
    <row r="1554" s="101" customFormat="true" ht="10.5" hidden="true" customHeight="true" outlineLevel="0" collapsed="false">
      <c r="A1554" s="102" t="s">
        <v>312</v>
      </c>
      <c r="B1554" s="93" t="n">
        <v>44103</v>
      </c>
      <c r="C1554" s="94" t="s">
        <v>834</v>
      </c>
      <c r="D1554" s="95" t="s">
        <v>322</v>
      </c>
      <c r="E1554" s="141" t="n">
        <v>10000</v>
      </c>
      <c r="F1554" s="106"/>
      <c r="G1554" s="98" t="s">
        <v>1988</v>
      </c>
      <c r="H1554" s="99"/>
      <c r="I1554" s="130"/>
      <c r="J1554" s="94"/>
      <c r="K1554" s="94"/>
    </row>
    <row r="1555" s="101" customFormat="true" ht="10.5" hidden="true" customHeight="true" outlineLevel="0" collapsed="false">
      <c r="A1555" s="92" t="s">
        <v>312</v>
      </c>
      <c r="B1555" s="93" t="n">
        <v>44103</v>
      </c>
      <c r="C1555" s="94" t="s">
        <v>1806</v>
      </c>
      <c r="D1555" s="95" t="s">
        <v>322</v>
      </c>
      <c r="E1555" s="134" t="n">
        <v>10150</v>
      </c>
      <c r="F1555" s="106"/>
      <c r="G1555" s="98" t="s">
        <v>1985</v>
      </c>
      <c r="H1555" s="135"/>
      <c r="I1555" s="123"/>
      <c r="J1555" s="94"/>
      <c r="K1555" s="94"/>
    </row>
    <row r="1556" s="101" customFormat="true" ht="10.5" hidden="false" customHeight="true" outlineLevel="0" collapsed="false">
      <c r="A1556" s="92" t="s">
        <v>312</v>
      </c>
      <c r="B1556" s="93" t="n">
        <v>44103</v>
      </c>
      <c r="C1556" s="94" t="s">
        <v>445</v>
      </c>
      <c r="D1556" s="95" t="s">
        <v>314</v>
      </c>
      <c r="E1556" s="96"/>
      <c r="F1556" s="97" t="n">
        <v>1700</v>
      </c>
      <c r="G1556" s="98" t="s">
        <v>1989</v>
      </c>
      <c r="H1556" s="99"/>
      <c r="I1556" s="123"/>
      <c r="J1556" s="94"/>
      <c r="K1556" s="94"/>
    </row>
    <row r="1557" s="101" customFormat="true" ht="10.5" hidden="false" customHeight="true" outlineLevel="0" collapsed="false">
      <c r="A1557" s="92" t="s">
        <v>312</v>
      </c>
      <c r="B1557" s="93" t="n">
        <v>44103</v>
      </c>
      <c r="C1557" s="94" t="s">
        <v>555</v>
      </c>
      <c r="D1557" s="95" t="s">
        <v>314</v>
      </c>
      <c r="E1557" s="96"/>
      <c r="F1557" s="97" t="n">
        <v>7400</v>
      </c>
      <c r="G1557" s="98" t="s">
        <v>1990</v>
      </c>
      <c r="H1557" s="99"/>
      <c r="I1557" s="123"/>
      <c r="J1557" s="94"/>
      <c r="K1557" s="94"/>
    </row>
    <row r="1558" s="101" customFormat="true" ht="10.5" hidden="false" customHeight="true" outlineLevel="0" collapsed="false">
      <c r="A1558" s="92" t="s">
        <v>312</v>
      </c>
      <c r="B1558" s="93" t="n">
        <v>44103</v>
      </c>
      <c r="C1558" s="94" t="s">
        <v>1946</v>
      </c>
      <c r="D1558" s="95" t="s">
        <v>314</v>
      </c>
      <c r="E1558" s="96"/>
      <c r="F1558" s="97" t="n">
        <v>7800</v>
      </c>
      <c r="G1558" s="98" t="s">
        <v>1991</v>
      </c>
      <c r="H1558" s="99"/>
      <c r="I1558" s="123"/>
      <c r="J1558" s="94"/>
      <c r="K1558" s="94"/>
    </row>
    <row r="1559" s="101" customFormat="true" ht="10.5" hidden="true" customHeight="true" outlineLevel="0" collapsed="false">
      <c r="A1559" s="102" t="s">
        <v>312</v>
      </c>
      <c r="B1559" s="93" t="n">
        <v>44103</v>
      </c>
      <c r="C1559" s="94" t="s">
        <v>318</v>
      </c>
      <c r="D1559" s="95" t="s">
        <v>319</v>
      </c>
      <c r="E1559" s="103" t="n">
        <v>436.73</v>
      </c>
      <c r="F1559" s="104" t="n">
        <v>25690</v>
      </c>
      <c r="G1559" s="100" t="s">
        <v>1992</v>
      </c>
      <c r="H1559" s="99" t="n">
        <v>25690</v>
      </c>
      <c r="I1559" s="123" t="n">
        <v>436.73</v>
      </c>
      <c r="J1559" s="94"/>
      <c r="K1559" s="105"/>
    </row>
    <row r="1560" s="101" customFormat="true" ht="10.5" hidden="true" customHeight="true" outlineLevel="0" collapsed="false">
      <c r="A1560" s="102" t="s">
        <v>312</v>
      </c>
      <c r="B1560" s="93" t="n">
        <v>44104</v>
      </c>
      <c r="C1560" s="94" t="s">
        <v>321</v>
      </c>
      <c r="D1560" s="95" t="s">
        <v>322</v>
      </c>
      <c r="E1560" s="97" t="n">
        <v>25</v>
      </c>
      <c r="F1560" s="133"/>
      <c r="G1560" s="100" t="s">
        <v>1993</v>
      </c>
      <c r="H1560" s="107"/>
      <c r="I1560" s="123"/>
      <c r="J1560" s="94"/>
      <c r="K1560" s="108"/>
    </row>
    <row r="1561" s="101" customFormat="true" ht="10.5" hidden="true" customHeight="true" outlineLevel="0" collapsed="false">
      <c r="A1561" s="102" t="s">
        <v>312</v>
      </c>
      <c r="B1561" s="93" t="n">
        <v>44104</v>
      </c>
      <c r="C1561" s="94" t="s">
        <v>484</v>
      </c>
      <c r="D1561" s="95" t="s">
        <v>322</v>
      </c>
      <c r="E1561" s="97" t="n">
        <v>150</v>
      </c>
      <c r="F1561" s="96"/>
      <c r="G1561" s="100" t="s">
        <v>485</v>
      </c>
      <c r="H1561" s="107"/>
      <c r="I1561" s="123"/>
      <c r="J1561" s="94"/>
      <c r="K1561" s="144"/>
    </row>
    <row r="1562" s="101" customFormat="true" ht="10.5" hidden="true" customHeight="true" outlineLevel="0" collapsed="false">
      <c r="A1562" s="102" t="s">
        <v>312</v>
      </c>
      <c r="B1562" s="93" t="n">
        <v>44104</v>
      </c>
      <c r="C1562" s="94" t="s">
        <v>340</v>
      </c>
      <c r="D1562" s="95" t="s">
        <v>322</v>
      </c>
      <c r="E1562" s="97" t="n">
        <v>1200</v>
      </c>
      <c r="F1562" s="96"/>
      <c r="G1562" s="100" t="s">
        <v>1994</v>
      </c>
      <c r="H1562" s="107"/>
      <c r="I1562" s="123"/>
      <c r="J1562" s="94"/>
      <c r="K1562" s="136"/>
    </row>
    <row r="1563" s="101" customFormat="true" ht="10.5" hidden="true" customHeight="true" outlineLevel="0" collapsed="false">
      <c r="A1563" s="102" t="s">
        <v>312</v>
      </c>
      <c r="B1563" s="93" t="n">
        <v>44104</v>
      </c>
      <c r="C1563" s="94" t="s">
        <v>487</v>
      </c>
      <c r="D1563" s="95" t="s">
        <v>322</v>
      </c>
      <c r="E1563" s="113" t="n">
        <v>2379</v>
      </c>
      <c r="F1563" s="96"/>
      <c r="G1563" s="98" t="s">
        <v>1995</v>
      </c>
      <c r="H1563" s="99"/>
      <c r="I1563" s="129"/>
      <c r="J1563" s="94"/>
      <c r="K1563" s="94"/>
    </row>
    <row r="1564" s="101" customFormat="true" ht="10.5" hidden="true" customHeight="true" outlineLevel="0" collapsed="false">
      <c r="A1564" s="102" t="s">
        <v>312</v>
      </c>
      <c r="B1564" s="93" t="n">
        <v>44104</v>
      </c>
      <c r="C1564" s="94" t="s">
        <v>489</v>
      </c>
      <c r="D1564" s="95" t="s">
        <v>322</v>
      </c>
      <c r="E1564" s="131" t="n">
        <v>5000</v>
      </c>
      <c r="F1564" s="96"/>
      <c r="G1564" s="98" t="s">
        <v>1996</v>
      </c>
      <c r="H1564" s="99"/>
      <c r="I1564" s="132"/>
      <c r="J1564" s="94"/>
      <c r="K1564" s="94"/>
    </row>
    <row r="1565" s="101" customFormat="true" ht="10.5" hidden="true" customHeight="true" outlineLevel="0" collapsed="false">
      <c r="A1565" s="102" t="s">
        <v>312</v>
      </c>
      <c r="B1565" s="93" t="n">
        <v>44104</v>
      </c>
      <c r="C1565" s="94" t="s">
        <v>1997</v>
      </c>
      <c r="D1565" s="95" t="s">
        <v>322</v>
      </c>
      <c r="E1565" s="131" t="n">
        <v>20000</v>
      </c>
      <c r="F1565" s="96"/>
      <c r="G1565" s="98" t="s">
        <v>1998</v>
      </c>
      <c r="H1565" s="99"/>
      <c r="I1565" s="132"/>
      <c r="J1565" s="94"/>
      <c r="K1565" s="94"/>
    </row>
    <row r="1566" s="101" customFormat="true" ht="10.5" hidden="true" customHeight="true" outlineLevel="0" collapsed="false">
      <c r="A1566" s="102" t="s">
        <v>312</v>
      </c>
      <c r="B1566" s="93" t="n">
        <v>44104</v>
      </c>
      <c r="C1566" s="94" t="s">
        <v>949</v>
      </c>
      <c r="D1566" s="95" t="s">
        <v>322</v>
      </c>
      <c r="E1566" s="131" t="n">
        <v>30000</v>
      </c>
      <c r="F1566" s="125"/>
      <c r="G1566" s="98" t="s">
        <v>1999</v>
      </c>
      <c r="H1566" s="99"/>
      <c r="I1566" s="132"/>
      <c r="J1566" s="94"/>
      <c r="K1566" s="94"/>
    </row>
    <row r="1567" s="101" customFormat="true" ht="10.5" hidden="true" customHeight="true" outlineLevel="0" collapsed="false">
      <c r="A1567" s="102" t="s">
        <v>312</v>
      </c>
      <c r="B1567" s="93" t="n">
        <v>44104</v>
      </c>
      <c r="C1567" s="94" t="s">
        <v>1997</v>
      </c>
      <c r="D1567" s="95" t="s">
        <v>322</v>
      </c>
      <c r="E1567" s="131" t="n">
        <v>40000</v>
      </c>
      <c r="F1567" s="106"/>
      <c r="G1567" s="98" t="s">
        <v>1998</v>
      </c>
      <c r="H1567" s="99"/>
      <c r="I1567" s="132"/>
      <c r="J1567" s="94"/>
      <c r="K1567" s="94"/>
    </row>
    <row r="1568" s="101" customFormat="true" ht="10.5" hidden="false" customHeight="true" outlineLevel="0" collapsed="false">
      <c r="A1568" s="92" t="s">
        <v>312</v>
      </c>
      <c r="B1568" s="93" t="n">
        <v>44104</v>
      </c>
      <c r="C1568" s="94" t="s">
        <v>405</v>
      </c>
      <c r="D1568" s="95" t="s">
        <v>314</v>
      </c>
      <c r="E1568" s="96"/>
      <c r="F1568" s="97" t="n">
        <v>4900</v>
      </c>
      <c r="G1568" s="98" t="s">
        <v>2000</v>
      </c>
      <c r="H1568" s="99"/>
      <c r="I1568" s="123"/>
      <c r="J1568" s="94"/>
      <c r="K1568" s="94"/>
    </row>
    <row r="1569" s="101" customFormat="true" ht="10.5" hidden="false" customHeight="true" outlineLevel="0" collapsed="false">
      <c r="A1569" s="92" t="s">
        <v>312</v>
      </c>
      <c r="B1569" s="93" t="n">
        <v>44104</v>
      </c>
      <c r="C1569" s="94" t="s">
        <v>626</v>
      </c>
      <c r="D1569" s="95" t="s">
        <v>314</v>
      </c>
      <c r="E1569" s="96"/>
      <c r="F1569" s="97" t="n">
        <v>11400</v>
      </c>
      <c r="G1569" s="98" t="s">
        <v>2001</v>
      </c>
      <c r="H1569" s="99"/>
      <c r="I1569" s="123"/>
      <c r="J1569" s="94"/>
      <c r="K1569" s="94"/>
    </row>
    <row r="1570" s="101" customFormat="true" ht="10.5" hidden="true" customHeight="true" outlineLevel="0" collapsed="false">
      <c r="A1570" s="102" t="s">
        <v>312</v>
      </c>
      <c r="B1570" s="93" t="n">
        <v>44104</v>
      </c>
      <c r="C1570" s="94" t="s">
        <v>318</v>
      </c>
      <c r="D1570" s="95" t="s">
        <v>319</v>
      </c>
      <c r="E1570" s="103" t="n">
        <v>368.900000000001</v>
      </c>
      <c r="F1570" s="122" t="n">
        <v>21700</v>
      </c>
      <c r="G1570" s="100" t="s">
        <v>2002</v>
      </c>
      <c r="H1570" s="99" t="n">
        <v>21700</v>
      </c>
      <c r="I1570" s="123" t="n">
        <v>368.900000000001</v>
      </c>
      <c r="J1570" s="94"/>
      <c r="K1570" s="105"/>
    </row>
    <row r="1571" s="101" customFormat="true" ht="10.5" hidden="false" customHeight="true" outlineLevel="0" collapsed="false">
      <c r="A1571" s="92" t="s">
        <v>312</v>
      </c>
      <c r="B1571" s="93" t="n">
        <v>44104</v>
      </c>
      <c r="C1571" s="94" t="s">
        <v>769</v>
      </c>
      <c r="D1571" s="95" t="s">
        <v>314</v>
      </c>
      <c r="E1571" s="96"/>
      <c r="F1571" s="97" t="n">
        <v>47500</v>
      </c>
      <c r="G1571" s="98" t="s">
        <v>2003</v>
      </c>
      <c r="H1571" s="99"/>
      <c r="I1571" s="123"/>
      <c r="J1571" s="94"/>
      <c r="K1571" s="94"/>
    </row>
    <row r="1572" s="101" customFormat="true" ht="10.5" hidden="true" customHeight="true" outlineLevel="0" collapsed="false">
      <c r="A1572" s="102" t="s">
        <v>312</v>
      </c>
      <c r="B1572" s="93" t="n">
        <v>44105</v>
      </c>
      <c r="C1572" s="94" t="s">
        <v>318</v>
      </c>
      <c r="D1572" s="95" t="s">
        <v>319</v>
      </c>
      <c r="E1572" s="103" t="n">
        <v>39.0999999999999</v>
      </c>
      <c r="F1572" s="104" t="n">
        <v>1580</v>
      </c>
      <c r="G1572" s="100" t="s">
        <v>2004</v>
      </c>
      <c r="H1572" s="99" t="n">
        <v>1580</v>
      </c>
      <c r="I1572" s="123" t="n">
        <v>39.0999999999999</v>
      </c>
      <c r="J1572" s="94"/>
      <c r="K1572" s="105"/>
    </row>
    <row r="1573" s="101" customFormat="true" ht="10.5" hidden="false" customHeight="true" outlineLevel="0" collapsed="false">
      <c r="A1573" s="92" t="s">
        <v>312</v>
      </c>
      <c r="B1573" s="93" t="n">
        <v>44105</v>
      </c>
      <c r="C1573" s="94" t="s">
        <v>316</v>
      </c>
      <c r="D1573" s="95" t="s">
        <v>314</v>
      </c>
      <c r="E1573" s="96"/>
      <c r="F1573" s="97" t="n">
        <v>6200</v>
      </c>
      <c r="G1573" s="98" t="s">
        <v>2005</v>
      </c>
      <c r="H1573" s="99"/>
      <c r="I1573" s="123"/>
      <c r="J1573" s="94"/>
      <c r="K1573" s="94"/>
    </row>
    <row r="1574" s="101" customFormat="true" ht="10.5" hidden="false" customHeight="true" outlineLevel="0" collapsed="false">
      <c r="A1574" s="92" t="s">
        <v>312</v>
      </c>
      <c r="B1574" s="93" t="n">
        <v>44105</v>
      </c>
      <c r="C1574" s="94" t="s">
        <v>2006</v>
      </c>
      <c r="D1574" s="95" t="s">
        <v>314</v>
      </c>
      <c r="E1574" s="106"/>
      <c r="F1574" s="97" t="n">
        <v>12000</v>
      </c>
      <c r="G1574" s="98" t="s">
        <v>2007</v>
      </c>
      <c r="H1574" s="99"/>
      <c r="I1574" s="123"/>
      <c r="J1574" s="94"/>
      <c r="K1574" s="94"/>
    </row>
    <row r="1575" s="101" customFormat="true" ht="10.5" hidden="false" customHeight="true" outlineLevel="0" collapsed="false">
      <c r="A1575" s="92" t="s">
        <v>312</v>
      </c>
      <c r="B1575" s="93" t="n">
        <v>44105</v>
      </c>
      <c r="C1575" s="94" t="s">
        <v>2008</v>
      </c>
      <c r="D1575" s="95" t="s">
        <v>314</v>
      </c>
      <c r="E1575" s="106"/>
      <c r="F1575" s="97" t="n">
        <v>39000</v>
      </c>
      <c r="G1575" s="98" t="s">
        <v>2009</v>
      </c>
      <c r="H1575" s="99"/>
      <c r="I1575" s="123"/>
      <c r="J1575" s="94"/>
      <c r="K1575" s="94"/>
    </row>
    <row r="1576" s="101" customFormat="true" ht="10.5" hidden="true" customHeight="true" outlineLevel="0" collapsed="false">
      <c r="A1576" s="102" t="s">
        <v>312</v>
      </c>
      <c r="B1576" s="93" t="n">
        <v>44106</v>
      </c>
      <c r="C1576" s="94" t="s">
        <v>321</v>
      </c>
      <c r="D1576" s="95" t="s">
        <v>322</v>
      </c>
      <c r="E1576" s="97" t="n">
        <v>50</v>
      </c>
      <c r="F1576" s="96"/>
      <c r="G1576" s="100" t="s">
        <v>2010</v>
      </c>
      <c r="H1576" s="107"/>
      <c r="I1576" s="123"/>
      <c r="J1576" s="94"/>
      <c r="K1576" s="108"/>
    </row>
    <row r="1577" s="101" customFormat="true" ht="10.5" hidden="true" customHeight="true" outlineLevel="0" collapsed="false">
      <c r="A1577" s="102" t="s">
        <v>312</v>
      </c>
      <c r="B1577" s="93" t="n">
        <v>44106</v>
      </c>
      <c r="C1577" s="94" t="s">
        <v>340</v>
      </c>
      <c r="D1577" s="95" t="s">
        <v>322</v>
      </c>
      <c r="E1577" s="97" t="n">
        <v>250</v>
      </c>
      <c r="F1577" s="96"/>
      <c r="G1577" s="98" t="s">
        <v>341</v>
      </c>
      <c r="H1577" s="107"/>
      <c r="I1577" s="123"/>
      <c r="J1577" s="94"/>
      <c r="K1577" s="117"/>
    </row>
    <row r="1578" s="101" customFormat="true" ht="10.5" hidden="true" customHeight="true" outlineLevel="0" collapsed="false">
      <c r="A1578" s="102" t="s">
        <v>312</v>
      </c>
      <c r="B1578" s="93" t="n">
        <v>44106</v>
      </c>
      <c r="C1578" s="94" t="s">
        <v>2011</v>
      </c>
      <c r="D1578" s="95" t="s">
        <v>322</v>
      </c>
      <c r="E1578" s="118" t="n">
        <v>32300</v>
      </c>
      <c r="F1578" s="96"/>
      <c r="G1578" s="98" t="s">
        <v>2012</v>
      </c>
      <c r="H1578" s="119"/>
      <c r="I1578" s="130"/>
      <c r="J1578" s="94"/>
      <c r="K1578" s="94"/>
    </row>
    <row r="1579" s="101" customFormat="true" ht="10.5" hidden="true" customHeight="true" outlineLevel="0" collapsed="false">
      <c r="A1579" s="92" t="s">
        <v>312</v>
      </c>
      <c r="B1579" s="93" t="n">
        <v>44106</v>
      </c>
      <c r="C1579" s="94" t="s">
        <v>344</v>
      </c>
      <c r="D1579" s="95" t="s">
        <v>322</v>
      </c>
      <c r="E1579" s="115" t="n">
        <v>50000</v>
      </c>
      <c r="F1579" s="96"/>
      <c r="G1579" s="98" t="s">
        <v>345</v>
      </c>
      <c r="H1579" s="121"/>
      <c r="I1579" s="123"/>
      <c r="J1579" s="94"/>
      <c r="K1579" s="94"/>
    </row>
    <row r="1580" s="101" customFormat="true" ht="10.5" hidden="true" customHeight="true" outlineLevel="0" collapsed="false">
      <c r="A1580" s="102" t="s">
        <v>312</v>
      </c>
      <c r="B1580" s="93" t="n">
        <v>44106</v>
      </c>
      <c r="C1580" s="94" t="s">
        <v>318</v>
      </c>
      <c r="D1580" s="95" t="s">
        <v>319</v>
      </c>
      <c r="E1580" s="103" t="n">
        <v>521.049999999999</v>
      </c>
      <c r="F1580" s="104" t="n">
        <v>30650</v>
      </c>
      <c r="G1580" s="100" t="s">
        <v>2013</v>
      </c>
      <c r="H1580" s="99" t="n">
        <v>30650</v>
      </c>
      <c r="I1580" s="123" t="n">
        <v>521.049999999999</v>
      </c>
      <c r="J1580" s="94"/>
      <c r="K1580" s="105"/>
    </row>
    <row r="1581" s="101" customFormat="true" ht="10.5" hidden="false" customHeight="true" outlineLevel="0" collapsed="false">
      <c r="A1581" s="92" t="s">
        <v>312</v>
      </c>
      <c r="B1581" s="93" t="n">
        <v>44106</v>
      </c>
      <c r="C1581" s="94" t="s">
        <v>2014</v>
      </c>
      <c r="D1581" s="95" t="s">
        <v>314</v>
      </c>
      <c r="E1581" s="106"/>
      <c r="F1581" s="97" t="n">
        <v>67000</v>
      </c>
      <c r="G1581" s="98" t="s">
        <v>2015</v>
      </c>
      <c r="H1581" s="99"/>
      <c r="I1581" s="123"/>
      <c r="J1581" s="94"/>
      <c r="K1581" s="94"/>
    </row>
    <row r="1582" s="101" customFormat="true" ht="10.5" hidden="true" customHeight="true" outlineLevel="0" collapsed="false">
      <c r="A1582" s="102" t="s">
        <v>312</v>
      </c>
      <c r="B1582" s="93" t="n">
        <v>44109</v>
      </c>
      <c r="C1582" s="94" t="s">
        <v>321</v>
      </c>
      <c r="D1582" s="95" t="s">
        <v>322</v>
      </c>
      <c r="E1582" s="97" t="n">
        <v>50</v>
      </c>
      <c r="F1582" s="96"/>
      <c r="G1582" s="100" t="s">
        <v>2016</v>
      </c>
      <c r="H1582" s="107"/>
      <c r="I1582" s="123"/>
      <c r="J1582" s="94"/>
      <c r="K1582" s="108"/>
    </row>
    <row r="1583" s="101" customFormat="true" ht="10.5" hidden="true" customHeight="true" outlineLevel="0" collapsed="false">
      <c r="A1583" s="102" t="s">
        <v>312</v>
      </c>
      <c r="B1583" s="93" t="n">
        <v>44109</v>
      </c>
      <c r="C1583" s="94" t="s">
        <v>1467</v>
      </c>
      <c r="D1583" s="95" t="s">
        <v>322</v>
      </c>
      <c r="E1583" s="118" t="n">
        <v>45000</v>
      </c>
      <c r="F1583" s="96"/>
      <c r="G1583" s="98" t="s">
        <v>2017</v>
      </c>
      <c r="H1583" s="119"/>
      <c r="I1583" s="130"/>
      <c r="J1583" s="94"/>
      <c r="K1583" s="94"/>
    </row>
    <row r="1584" s="101" customFormat="true" ht="10.5" hidden="true" customHeight="true" outlineLevel="0" collapsed="false">
      <c r="A1584" s="102" t="s">
        <v>312</v>
      </c>
      <c r="B1584" s="93" t="n">
        <v>44109</v>
      </c>
      <c r="C1584" s="94" t="s">
        <v>397</v>
      </c>
      <c r="D1584" s="95" t="s">
        <v>322</v>
      </c>
      <c r="E1584" s="118" t="n">
        <v>100000</v>
      </c>
      <c r="F1584" s="96"/>
      <c r="G1584" s="98" t="s">
        <v>1878</v>
      </c>
      <c r="H1584" s="119"/>
      <c r="I1584" s="130"/>
      <c r="J1584" s="94"/>
      <c r="K1584" s="94"/>
    </row>
    <row r="1585" s="101" customFormat="true" ht="10.5" hidden="false" customHeight="true" outlineLevel="0" collapsed="false">
      <c r="A1585" s="92" t="s">
        <v>312</v>
      </c>
      <c r="B1585" s="93" t="n">
        <v>44109</v>
      </c>
      <c r="C1585" s="94" t="s">
        <v>384</v>
      </c>
      <c r="D1585" s="95" t="s">
        <v>314</v>
      </c>
      <c r="E1585" s="106"/>
      <c r="F1585" s="128" t="n">
        <v>1900</v>
      </c>
      <c r="G1585" s="98" t="s">
        <v>2018</v>
      </c>
      <c r="H1585" s="99"/>
      <c r="I1585" s="123"/>
      <c r="J1585" s="94"/>
      <c r="K1585" s="94"/>
    </row>
    <row r="1586" s="101" customFormat="true" ht="10.5" hidden="false" customHeight="true" outlineLevel="0" collapsed="false">
      <c r="A1586" s="92" t="s">
        <v>312</v>
      </c>
      <c r="B1586" s="93" t="n">
        <v>44109</v>
      </c>
      <c r="C1586" s="94" t="s">
        <v>384</v>
      </c>
      <c r="D1586" s="95" t="s">
        <v>314</v>
      </c>
      <c r="E1586" s="106"/>
      <c r="F1586" s="97" t="n">
        <v>2000</v>
      </c>
      <c r="G1586" s="98" t="s">
        <v>2019</v>
      </c>
      <c r="H1586" s="99"/>
      <c r="I1586" s="123"/>
      <c r="J1586" s="94"/>
      <c r="K1586" s="94"/>
    </row>
    <row r="1587" s="101" customFormat="true" ht="10.5" hidden="false" customHeight="true" outlineLevel="0" collapsed="false">
      <c r="A1587" s="92" t="s">
        <v>312</v>
      </c>
      <c r="B1587" s="93" t="n">
        <v>44109</v>
      </c>
      <c r="C1587" s="94" t="s">
        <v>384</v>
      </c>
      <c r="D1587" s="95" t="s">
        <v>314</v>
      </c>
      <c r="E1587" s="96"/>
      <c r="F1587" s="97" t="n">
        <v>3000</v>
      </c>
      <c r="G1587" s="98" t="s">
        <v>2020</v>
      </c>
      <c r="H1587" s="99"/>
      <c r="I1587" s="123"/>
      <c r="J1587" s="94"/>
      <c r="K1587" s="94"/>
    </row>
    <row r="1588" s="101" customFormat="true" ht="10.5" hidden="false" customHeight="true" outlineLevel="0" collapsed="false">
      <c r="A1588" s="92" t="s">
        <v>312</v>
      </c>
      <c r="B1588" s="93" t="n">
        <v>44109</v>
      </c>
      <c r="C1588" s="94" t="s">
        <v>2021</v>
      </c>
      <c r="D1588" s="95" t="s">
        <v>314</v>
      </c>
      <c r="E1588" s="96"/>
      <c r="F1588" s="97" t="n">
        <v>9500</v>
      </c>
      <c r="G1588" s="98" t="s">
        <v>2022</v>
      </c>
      <c r="H1588" s="99"/>
      <c r="I1588" s="123"/>
      <c r="J1588" s="94"/>
      <c r="K1588" s="94"/>
    </row>
    <row r="1589" s="101" customFormat="true" ht="10.5" hidden="false" customHeight="true" outlineLevel="0" collapsed="false">
      <c r="A1589" s="92" t="s">
        <v>312</v>
      </c>
      <c r="B1589" s="93" t="n">
        <v>44109</v>
      </c>
      <c r="C1589" s="94" t="s">
        <v>1475</v>
      </c>
      <c r="D1589" s="95" t="s">
        <v>314</v>
      </c>
      <c r="E1589" s="96"/>
      <c r="F1589" s="97" t="n">
        <v>12120</v>
      </c>
      <c r="G1589" s="98" t="s">
        <v>2023</v>
      </c>
      <c r="H1589" s="99"/>
      <c r="I1589" s="123"/>
      <c r="J1589" s="94"/>
      <c r="K1589" s="94"/>
    </row>
    <row r="1590" s="101" customFormat="true" ht="10.5" hidden="true" customHeight="true" outlineLevel="0" collapsed="false">
      <c r="A1590" s="102" t="s">
        <v>312</v>
      </c>
      <c r="B1590" s="93" t="n">
        <v>44109</v>
      </c>
      <c r="C1590" s="94" t="s">
        <v>318</v>
      </c>
      <c r="D1590" s="95" t="s">
        <v>319</v>
      </c>
      <c r="E1590" s="103" t="n">
        <v>1171.3</v>
      </c>
      <c r="F1590" s="104" t="n">
        <v>68900</v>
      </c>
      <c r="G1590" s="100" t="s">
        <v>2024</v>
      </c>
      <c r="H1590" s="99" t="n">
        <v>68900</v>
      </c>
      <c r="I1590" s="123" t="n">
        <v>1171.3</v>
      </c>
      <c r="J1590" s="94"/>
      <c r="K1590" s="105"/>
    </row>
    <row r="1591" s="101" customFormat="true" ht="10.5" hidden="false" customHeight="true" outlineLevel="0" collapsed="false">
      <c r="A1591" s="92" t="s">
        <v>312</v>
      </c>
      <c r="B1591" s="93" t="n">
        <v>44110</v>
      </c>
      <c r="C1591" s="94" t="s">
        <v>1743</v>
      </c>
      <c r="D1591" s="95" t="s">
        <v>314</v>
      </c>
      <c r="E1591" s="96"/>
      <c r="F1591" s="97" t="n">
        <v>3000</v>
      </c>
      <c r="G1591" s="98" t="s">
        <v>2025</v>
      </c>
      <c r="H1591" s="99"/>
      <c r="I1591" s="123"/>
      <c r="J1591" s="94"/>
      <c r="K1591" s="94"/>
    </row>
    <row r="1592" s="101" customFormat="true" ht="10.5" hidden="false" customHeight="true" outlineLevel="0" collapsed="false">
      <c r="A1592" s="92" t="s">
        <v>312</v>
      </c>
      <c r="B1592" s="93" t="n">
        <v>44110</v>
      </c>
      <c r="C1592" s="94" t="s">
        <v>2026</v>
      </c>
      <c r="D1592" s="95" t="s">
        <v>314</v>
      </c>
      <c r="E1592" s="96"/>
      <c r="F1592" s="97" t="n">
        <v>6300</v>
      </c>
      <c r="G1592" s="98" t="s">
        <v>2027</v>
      </c>
      <c r="H1592" s="99"/>
      <c r="I1592" s="123"/>
      <c r="J1592" s="94"/>
      <c r="K1592" s="94"/>
    </row>
    <row r="1593" s="101" customFormat="true" ht="10.5" hidden="false" customHeight="true" outlineLevel="0" collapsed="false">
      <c r="A1593" s="92" t="s">
        <v>312</v>
      </c>
      <c r="B1593" s="93" t="n">
        <v>44110</v>
      </c>
      <c r="C1593" s="94" t="s">
        <v>2028</v>
      </c>
      <c r="D1593" s="95" t="s">
        <v>314</v>
      </c>
      <c r="E1593" s="106"/>
      <c r="F1593" s="97" t="n">
        <v>9600</v>
      </c>
      <c r="G1593" s="98" t="s">
        <v>2029</v>
      </c>
      <c r="H1593" s="99"/>
      <c r="I1593" s="123"/>
      <c r="J1593" s="94"/>
      <c r="K1593" s="94"/>
    </row>
    <row r="1594" s="101" customFormat="true" ht="10.5" hidden="false" customHeight="true" outlineLevel="0" collapsed="false">
      <c r="A1594" s="92" t="s">
        <v>312</v>
      </c>
      <c r="B1594" s="93" t="n">
        <v>44110</v>
      </c>
      <c r="C1594" s="94" t="s">
        <v>873</v>
      </c>
      <c r="D1594" s="95" t="s">
        <v>314</v>
      </c>
      <c r="E1594" s="106"/>
      <c r="F1594" s="97" t="n">
        <v>9900</v>
      </c>
      <c r="G1594" s="98" t="s">
        <v>2030</v>
      </c>
      <c r="H1594" s="99"/>
      <c r="I1594" s="123"/>
      <c r="J1594" s="94"/>
      <c r="K1594" s="94"/>
    </row>
    <row r="1595" s="101" customFormat="true" ht="10.5" hidden="false" customHeight="true" outlineLevel="0" collapsed="false">
      <c r="A1595" s="92" t="s">
        <v>312</v>
      </c>
      <c r="B1595" s="93" t="n">
        <v>44110</v>
      </c>
      <c r="C1595" s="94" t="s">
        <v>2026</v>
      </c>
      <c r="D1595" s="95" t="s">
        <v>314</v>
      </c>
      <c r="E1595" s="106"/>
      <c r="F1595" s="128" t="n">
        <v>15500</v>
      </c>
      <c r="G1595" s="98" t="s">
        <v>2031</v>
      </c>
      <c r="H1595" s="99"/>
      <c r="I1595" s="123"/>
      <c r="J1595" s="94"/>
      <c r="K1595" s="94"/>
    </row>
    <row r="1596" s="101" customFormat="true" ht="10.5" hidden="true" customHeight="true" outlineLevel="0" collapsed="false">
      <c r="A1596" s="102" t="s">
        <v>312</v>
      </c>
      <c r="B1596" s="93" t="n">
        <v>44110</v>
      </c>
      <c r="C1596" s="94" t="s">
        <v>318</v>
      </c>
      <c r="D1596" s="95" t="s">
        <v>319</v>
      </c>
      <c r="E1596" s="103" t="n">
        <v>328.099999999999</v>
      </c>
      <c r="F1596" s="104" t="n">
        <v>19300</v>
      </c>
      <c r="G1596" s="100" t="s">
        <v>2032</v>
      </c>
      <c r="H1596" s="99" t="n">
        <v>19300</v>
      </c>
      <c r="I1596" s="123" t="n">
        <v>328.099999999999</v>
      </c>
      <c r="J1596" s="94"/>
      <c r="K1596" s="105"/>
    </row>
    <row r="1597" s="101" customFormat="true" ht="10.5" hidden="false" customHeight="true" outlineLevel="0" collapsed="false">
      <c r="A1597" s="92" t="s">
        <v>312</v>
      </c>
      <c r="B1597" s="93" t="n">
        <v>44110</v>
      </c>
      <c r="C1597" s="94" t="s">
        <v>316</v>
      </c>
      <c r="D1597" s="95" t="s">
        <v>314</v>
      </c>
      <c r="E1597" s="106"/>
      <c r="F1597" s="97" t="n">
        <v>22300</v>
      </c>
      <c r="G1597" s="98" t="s">
        <v>2033</v>
      </c>
      <c r="H1597" s="99"/>
      <c r="I1597" s="123"/>
      <c r="J1597" s="94"/>
      <c r="K1597" s="94"/>
    </row>
    <row r="1598" s="101" customFormat="true" ht="10.5" hidden="true" customHeight="true" outlineLevel="0" collapsed="false">
      <c r="A1598" s="102" t="s">
        <v>312</v>
      </c>
      <c r="B1598" s="93" t="n">
        <v>44111</v>
      </c>
      <c r="C1598" s="94" t="s">
        <v>321</v>
      </c>
      <c r="D1598" s="95" t="s">
        <v>322</v>
      </c>
      <c r="E1598" s="97" t="n">
        <v>100</v>
      </c>
      <c r="F1598" s="96"/>
      <c r="G1598" s="100" t="s">
        <v>2034</v>
      </c>
      <c r="H1598" s="107"/>
      <c r="I1598" s="123"/>
      <c r="J1598" s="94"/>
      <c r="K1598" s="108"/>
    </row>
    <row r="1599" s="101" customFormat="true" ht="10.5" hidden="true" customHeight="true" outlineLevel="0" collapsed="false">
      <c r="A1599" s="102" t="s">
        <v>312</v>
      </c>
      <c r="B1599" s="93" t="n">
        <v>44111</v>
      </c>
      <c r="C1599" s="94" t="s">
        <v>340</v>
      </c>
      <c r="D1599" s="95" t="s">
        <v>322</v>
      </c>
      <c r="E1599" s="97" t="n">
        <v>360</v>
      </c>
      <c r="F1599" s="96"/>
      <c r="G1599" s="98" t="s">
        <v>341</v>
      </c>
      <c r="H1599" s="107"/>
      <c r="I1599" s="123"/>
      <c r="J1599" s="94"/>
      <c r="K1599" s="117"/>
    </row>
    <row r="1600" s="101" customFormat="true" ht="10.5" hidden="true" customHeight="true" outlineLevel="0" collapsed="false">
      <c r="A1600" s="102" t="s">
        <v>312</v>
      </c>
      <c r="B1600" s="93" t="n">
        <v>44111</v>
      </c>
      <c r="C1600" s="94" t="s">
        <v>846</v>
      </c>
      <c r="D1600" s="95" t="s">
        <v>322</v>
      </c>
      <c r="E1600" s="126" t="n">
        <v>20863.48</v>
      </c>
      <c r="F1600" s="96"/>
      <c r="G1600" s="98" t="s">
        <v>2035</v>
      </c>
      <c r="H1600" s="99"/>
      <c r="I1600" s="127"/>
      <c r="J1600" s="94"/>
      <c r="K1600" s="94"/>
    </row>
    <row r="1601" s="101" customFormat="true" ht="10.5" hidden="true" customHeight="true" outlineLevel="0" collapsed="false">
      <c r="A1601" s="102" t="s">
        <v>312</v>
      </c>
      <c r="B1601" s="93" t="n">
        <v>44111</v>
      </c>
      <c r="C1601" s="94" t="s">
        <v>342</v>
      </c>
      <c r="D1601" s="95" t="s">
        <v>322</v>
      </c>
      <c r="E1601" s="118" t="n">
        <v>33168.36</v>
      </c>
      <c r="F1601" s="106"/>
      <c r="G1601" s="98" t="s">
        <v>2036</v>
      </c>
      <c r="H1601" s="119"/>
      <c r="I1601" s="130"/>
      <c r="J1601" s="94"/>
      <c r="K1601" s="94"/>
    </row>
    <row r="1602" s="101" customFormat="true" ht="10.5" hidden="true" customHeight="true" outlineLevel="0" collapsed="false">
      <c r="A1602" s="92" t="s">
        <v>312</v>
      </c>
      <c r="B1602" s="93" t="n">
        <v>44111</v>
      </c>
      <c r="C1602" s="94" t="s">
        <v>344</v>
      </c>
      <c r="D1602" s="95" t="s">
        <v>322</v>
      </c>
      <c r="E1602" s="115" t="n">
        <v>60000</v>
      </c>
      <c r="F1602" s="106"/>
      <c r="G1602" s="98" t="s">
        <v>345</v>
      </c>
      <c r="H1602" s="121"/>
      <c r="I1602" s="123"/>
      <c r="J1602" s="94"/>
      <c r="K1602" s="94"/>
    </row>
    <row r="1603" s="101" customFormat="true" ht="10.5" hidden="true" customHeight="true" outlineLevel="0" collapsed="false">
      <c r="A1603" s="102" t="s">
        <v>312</v>
      </c>
      <c r="B1603" s="93" t="n">
        <v>44111</v>
      </c>
      <c r="C1603" s="94" t="s">
        <v>342</v>
      </c>
      <c r="D1603" s="95" t="s">
        <v>322</v>
      </c>
      <c r="E1603" s="118" t="n">
        <v>82118.79</v>
      </c>
      <c r="F1603" s="106"/>
      <c r="G1603" s="98" t="s">
        <v>2037</v>
      </c>
      <c r="H1603" s="119"/>
      <c r="I1603" s="130"/>
      <c r="J1603" s="94"/>
      <c r="K1603" s="94"/>
    </row>
    <row r="1604" s="101" customFormat="true" ht="10.5" hidden="false" customHeight="true" outlineLevel="0" collapsed="false">
      <c r="A1604" s="92" t="s">
        <v>312</v>
      </c>
      <c r="B1604" s="93" t="n">
        <v>44111</v>
      </c>
      <c r="C1604" s="94" t="s">
        <v>403</v>
      </c>
      <c r="D1604" s="95" t="s">
        <v>314</v>
      </c>
      <c r="E1604" s="96"/>
      <c r="F1604" s="97" t="n">
        <v>1400</v>
      </c>
      <c r="G1604" s="98" t="s">
        <v>2038</v>
      </c>
      <c r="H1604" s="99"/>
      <c r="I1604" s="123"/>
      <c r="J1604" s="94"/>
      <c r="K1604" s="94"/>
    </row>
    <row r="1605" s="101" customFormat="true" ht="10.5" hidden="false" customHeight="true" outlineLevel="0" collapsed="false">
      <c r="A1605" s="92" t="s">
        <v>312</v>
      </c>
      <c r="B1605" s="93" t="n">
        <v>44111</v>
      </c>
      <c r="C1605" s="94" t="s">
        <v>2039</v>
      </c>
      <c r="D1605" s="95" t="s">
        <v>314</v>
      </c>
      <c r="E1605" s="96"/>
      <c r="F1605" s="97" t="n">
        <v>6100</v>
      </c>
      <c r="G1605" s="98" t="s">
        <v>2040</v>
      </c>
      <c r="H1605" s="99"/>
      <c r="I1605" s="123"/>
      <c r="J1605" s="94"/>
      <c r="K1605" s="94"/>
    </row>
    <row r="1606" s="101" customFormat="true" ht="10.5" hidden="false" customHeight="true" outlineLevel="0" collapsed="false">
      <c r="A1606" s="92" t="s">
        <v>312</v>
      </c>
      <c r="B1606" s="93" t="n">
        <v>44111</v>
      </c>
      <c r="C1606" s="94" t="s">
        <v>599</v>
      </c>
      <c r="D1606" s="95" t="s">
        <v>314</v>
      </c>
      <c r="E1606" s="106"/>
      <c r="F1606" s="97" t="n">
        <v>7500</v>
      </c>
      <c r="G1606" s="98" t="s">
        <v>2041</v>
      </c>
      <c r="H1606" s="99"/>
      <c r="I1606" s="123"/>
      <c r="J1606" s="94"/>
      <c r="K1606" s="94"/>
    </row>
    <row r="1607" s="101" customFormat="true" ht="10.5" hidden="false" customHeight="true" outlineLevel="0" collapsed="false">
      <c r="A1607" s="92" t="s">
        <v>312</v>
      </c>
      <c r="B1607" s="93" t="n">
        <v>44111</v>
      </c>
      <c r="C1607" s="94" t="s">
        <v>593</v>
      </c>
      <c r="D1607" s="95" t="s">
        <v>314</v>
      </c>
      <c r="E1607" s="106"/>
      <c r="F1607" s="128" t="n">
        <v>18300</v>
      </c>
      <c r="G1607" s="98" t="s">
        <v>2042</v>
      </c>
      <c r="H1607" s="99"/>
      <c r="I1607" s="123"/>
      <c r="J1607" s="94"/>
      <c r="K1607" s="94"/>
    </row>
    <row r="1608" s="101" customFormat="true" ht="10.5" hidden="false" customHeight="true" outlineLevel="0" collapsed="false">
      <c r="A1608" s="92" t="s">
        <v>312</v>
      </c>
      <c r="B1608" s="93" t="n">
        <v>44111</v>
      </c>
      <c r="C1608" s="94" t="s">
        <v>529</v>
      </c>
      <c r="D1608" s="95" t="s">
        <v>314</v>
      </c>
      <c r="E1608" s="106"/>
      <c r="F1608" s="97" t="n">
        <v>19500</v>
      </c>
      <c r="G1608" s="98" t="s">
        <v>2043</v>
      </c>
      <c r="H1608" s="99"/>
      <c r="I1608" s="123"/>
      <c r="J1608" s="94"/>
      <c r="K1608" s="94"/>
    </row>
    <row r="1609" s="101" customFormat="true" ht="10.5" hidden="true" customHeight="true" outlineLevel="0" collapsed="false">
      <c r="A1609" s="102" t="s">
        <v>312</v>
      </c>
      <c r="B1609" s="93" t="n">
        <v>44111</v>
      </c>
      <c r="C1609" s="94" t="s">
        <v>318</v>
      </c>
      <c r="D1609" s="95" t="s">
        <v>319</v>
      </c>
      <c r="E1609" s="103" t="n">
        <v>632.400000000002</v>
      </c>
      <c r="F1609" s="104" t="n">
        <v>37200</v>
      </c>
      <c r="G1609" s="100" t="s">
        <v>2044</v>
      </c>
      <c r="H1609" s="99" t="n">
        <v>37200</v>
      </c>
      <c r="I1609" s="123" t="n">
        <v>632.400000000002</v>
      </c>
      <c r="J1609" s="94"/>
      <c r="K1609" s="105"/>
    </row>
    <row r="1610" s="101" customFormat="true" ht="10.5" hidden="false" customHeight="true" outlineLevel="0" collapsed="false">
      <c r="A1610" s="92" t="s">
        <v>312</v>
      </c>
      <c r="B1610" s="93" t="n">
        <v>44112</v>
      </c>
      <c r="C1610" s="94" t="s">
        <v>2045</v>
      </c>
      <c r="D1610" s="95" t="s">
        <v>314</v>
      </c>
      <c r="E1610" s="106"/>
      <c r="F1610" s="97" t="n">
        <v>7500</v>
      </c>
      <c r="G1610" s="98" t="s">
        <v>2046</v>
      </c>
      <c r="H1610" s="99"/>
      <c r="I1610" s="123"/>
      <c r="J1610" s="94"/>
      <c r="K1610" s="94"/>
    </row>
    <row r="1611" s="101" customFormat="true" ht="10.5" hidden="false" customHeight="true" outlineLevel="0" collapsed="false">
      <c r="A1611" s="92" t="s">
        <v>312</v>
      </c>
      <c r="B1611" s="93" t="n">
        <v>44112</v>
      </c>
      <c r="C1611" s="94" t="s">
        <v>1306</v>
      </c>
      <c r="D1611" s="95" t="s">
        <v>314</v>
      </c>
      <c r="E1611" s="106"/>
      <c r="F1611" s="97" t="n">
        <v>9000</v>
      </c>
      <c r="G1611" s="98" t="s">
        <v>2047</v>
      </c>
      <c r="H1611" s="99"/>
      <c r="I1611" s="123"/>
      <c r="J1611" s="94"/>
      <c r="K1611" s="94"/>
    </row>
    <row r="1612" s="101" customFormat="true" ht="10.5" hidden="true" customHeight="true" outlineLevel="0" collapsed="false">
      <c r="A1612" s="102" t="s">
        <v>312</v>
      </c>
      <c r="B1612" s="93" t="n">
        <v>44112</v>
      </c>
      <c r="C1612" s="94" t="s">
        <v>318</v>
      </c>
      <c r="D1612" s="95" t="s">
        <v>319</v>
      </c>
      <c r="E1612" s="103" t="n">
        <v>333.200000000001</v>
      </c>
      <c r="F1612" s="104" t="n">
        <v>19600</v>
      </c>
      <c r="G1612" s="100" t="s">
        <v>2048</v>
      </c>
      <c r="H1612" s="99" t="n">
        <v>19600</v>
      </c>
      <c r="I1612" s="123" t="n">
        <v>333.200000000001</v>
      </c>
      <c r="J1612" s="94"/>
      <c r="K1612" s="105"/>
    </row>
    <row r="1613" s="101" customFormat="true" ht="10.5" hidden="true" customHeight="true" outlineLevel="0" collapsed="false">
      <c r="A1613" s="102" t="s">
        <v>312</v>
      </c>
      <c r="B1613" s="93" t="n">
        <v>44113</v>
      </c>
      <c r="C1613" s="94" t="s">
        <v>321</v>
      </c>
      <c r="D1613" s="95" t="s">
        <v>322</v>
      </c>
      <c r="E1613" s="97" t="n">
        <v>75</v>
      </c>
      <c r="F1613" s="106"/>
      <c r="G1613" s="100" t="s">
        <v>2049</v>
      </c>
      <c r="H1613" s="107"/>
      <c r="I1613" s="123"/>
      <c r="J1613" s="94"/>
      <c r="K1613" s="108"/>
    </row>
    <row r="1614" s="101" customFormat="true" ht="10.5" hidden="true" customHeight="true" outlineLevel="0" collapsed="false">
      <c r="A1614" s="102" t="s">
        <v>312</v>
      </c>
      <c r="B1614" s="93" t="n">
        <v>44113</v>
      </c>
      <c r="C1614" s="94" t="s">
        <v>1354</v>
      </c>
      <c r="D1614" s="95" t="s">
        <v>322</v>
      </c>
      <c r="E1614" s="137" t="n">
        <v>493.8</v>
      </c>
      <c r="F1614" s="106"/>
      <c r="G1614" s="98" t="s">
        <v>2050</v>
      </c>
      <c r="H1614" s="99"/>
      <c r="I1614" s="138"/>
      <c r="J1614" s="94"/>
      <c r="K1614" s="94"/>
    </row>
    <row r="1615" s="101" customFormat="true" ht="10.5" hidden="true" customHeight="true" outlineLevel="0" collapsed="false">
      <c r="A1615" s="102" t="s">
        <v>312</v>
      </c>
      <c r="B1615" s="93" t="n">
        <v>44113</v>
      </c>
      <c r="C1615" s="94" t="s">
        <v>1354</v>
      </c>
      <c r="D1615" s="95" t="s">
        <v>322</v>
      </c>
      <c r="E1615" s="137" t="n">
        <v>6312.7</v>
      </c>
      <c r="F1615" s="106"/>
      <c r="G1615" s="98" t="s">
        <v>2051</v>
      </c>
      <c r="H1615" s="99"/>
      <c r="I1615" s="138"/>
      <c r="J1615" s="94"/>
      <c r="K1615" s="94"/>
    </row>
    <row r="1616" s="101" customFormat="true" ht="10.5" hidden="true" customHeight="true" outlineLevel="0" collapsed="false">
      <c r="A1616" s="102" t="s">
        <v>312</v>
      </c>
      <c r="B1616" s="93" t="n">
        <v>44113</v>
      </c>
      <c r="C1616" s="94" t="s">
        <v>1467</v>
      </c>
      <c r="D1616" s="95" t="s">
        <v>322</v>
      </c>
      <c r="E1616" s="118" t="n">
        <v>55000</v>
      </c>
      <c r="F1616" s="106"/>
      <c r="G1616" s="98" t="s">
        <v>2052</v>
      </c>
      <c r="H1616" s="119"/>
      <c r="I1616" s="130"/>
      <c r="J1616" s="94"/>
      <c r="K1616" s="94"/>
    </row>
    <row r="1617" s="101" customFormat="true" ht="10.5" hidden="false" customHeight="true" outlineLevel="0" collapsed="false">
      <c r="A1617" s="92" t="s">
        <v>312</v>
      </c>
      <c r="B1617" s="93" t="n">
        <v>44113</v>
      </c>
      <c r="C1617" s="94" t="s">
        <v>432</v>
      </c>
      <c r="D1617" s="95" t="s">
        <v>314</v>
      </c>
      <c r="E1617" s="96"/>
      <c r="F1617" s="128" t="n">
        <v>1200</v>
      </c>
      <c r="G1617" s="98" t="s">
        <v>2053</v>
      </c>
      <c r="H1617" s="99"/>
      <c r="I1617" s="123"/>
      <c r="J1617" s="94"/>
      <c r="K1617" s="94"/>
    </row>
    <row r="1618" s="101" customFormat="true" ht="10.5" hidden="false" customHeight="true" outlineLevel="0" collapsed="false">
      <c r="A1618" s="92" t="s">
        <v>312</v>
      </c>
      <c r="B1618" s="93" t="n">
        <v>44113</v>
      </c>
      <c r="C1618" s="94" t="s">
        <v>2054</v>
      </c>
      <c r="D1618" s="95" t="s">
        <v>314</v>
      </c>
      <c r="E1618" s="96"/>
      <c r="F1618" s="97" t="n">
        <v>1300</v>
      </c>
      <c r="G1618" s="98" t="s">
        <v>2055</v>
      </c>
      <c r="H1618" s="99"/>
      <c r="I1618" s="123"/>
      <c r="J1618" s="94"/>
      <c r="K1618" s="94"/>
    </row>
    <row r="1619" s="101" customFormat="true" ht="10.5" hidden="false" customHeight="true" outlineLevel="0" collapsed="false">
      <c r="A1619" s="92" t="s">
        <v>312</v>
      </c>
      <c r="B1619" s="93" t="n">
        <v>44113</v>
      </c>
      <c r="C1619" s="94" t="s">
        <v>420</v>
      </c>
      <c r="D1619" s="95" t="s">
        <v>314</v>
      </c>
      <c r="E1619" s="106"/>
      <c r="F1619" s="97" t="n">
        <v>1500</v>
      </c>
      <c r="G1619" s="98" t="s">
        <v>2056</v>
      </c>
      <c r="H1619" s="99"/>
      <c r="I1619" s="123"/>
      <c r="J1619" s="94"/>
      <c r="K1619" s="94"/>
    </row>
    <row r="1620" s="101" customFormat="true" ht="10.5" hidden="false" customHeight="true" outlineLevel="0" collapsed="false">
      <c r="A1620" s="92" t="s">
        <v>312</v>
      </c>
      <c r="B1620" s="93" t="n">
        <v>44113</v>
      </c>
      <c r="C1620" s="94" t="s">
        <v>420</v>
      </c>
      <c r="D1620" s="95" t="s">
        <v>314</v>
      </c>
      <c r="E1620" s="106"/>
      <c r="F1620" s="97" t="n">
        <v>1500</v>
      </c>
      <c r="G1620" s="98" t="s">
        <v>2057</v>
      </c>
      <c r="H1620" s="99"/>
      <c r="I1620" s="123"/>
      <c r="J1620" s="94"/>
      <c r="K1620" s="94"/>
    </row>
    <row r="1621" s="101" customFormat="true" ht="10.5" hidden="false" customHeight="true" outlineLevel="0" collapsed="false">
      <c r="A1621" s="92" t="s">
        <v>312</v>
      </c>
      <c r="B1621" s="93" t="n">
        <v>44113</v>
      </c>
      <c r="C1621" s="94" t="s">
        <v>432</v>
      </c>
      <c r="D1621" s="95" t="s">
        <v>314</v>
      </c>
      <c r="E1621" s="106"/>
      <c r="F1621" s="97" t="n">
        <v>2000</v>
      </c>
      <c r="G1621" s="98" t="s">
        <v>2058</v>
      </c>
      <c r="H1621" s="99"/>
      <c r="I1621" s="123"/>
      <c r="J1621" s="94"/>
      <c r="K1621" s="94"/>
    </row>
    <row r="1622" s="101" customFormat="true" ht="10.5" hidden="false" customHeight="true" outlineLevel="0" collapsed="false">
      <c r="A1622" s="92" t="s">
        <v>312</v>
      </c>
      <c r="B1622" s="93" t="n">
        <v>44113</v>
      </c>
      <c r="C1622" s="94" t="s">
        <v>432</v>
      </c>
      <c r="D1622" s="95" t="s">
        <v>314</v>
      </c>
      <c r="E1622" s="96"/>
      <c r="F1622" s="97" t="n">
        <v>2000</v>
      </c>
      <c r="G1622" s="98" t="s">
        <v>2059</v>
      </c>
      <c r="H1622" s="99"/>
      <c r="I1622" s="123"/>
      <c r="J1622" s="94"/>
      <c r="K1622" s="94"/>
    </row>
    <row r="1623" s="101" customFormat="true" ht="10.5" hidden="false" customHeight="true" outlineLevel="0" collapsed="false">
      <c r="A1623" s="92" t="s">
        <v>312</v>
      </c>
      <c r="B1623" s="93" t="n">
        <v>44113</v>
      </c>
      <c r="C1623" s="94" t="s">
        <v>420</v>
      </c>
      <c r="D1623" s="95" t="s">
        <v>314</v>
      </c>
      <c r="E1623" s="96"/>
      <c r="F1623" s="97" t="n">
        <v>2500</v>
      </c>
      <c r="G1623" s="98" t="s">
        <v>2060</v>
      </c>
      <c r="H1623" s="99"/>
      <c r="I1623" s="123"/>
      <c r="J1623" s="94"/>
      <c r="K1623" s="94"/>
    </row>
    <row r="1624" s="101" customFormat="true" ht="10.5" hidden="false" customHeight="true" outlineLevel="0" collapsed="false">
      <c r="A1624" s="92" t="s">
        <v>312</v>
      </c>
      <c r="B1624" s="93" t="n">
        <v>44113</v>
      </c>
      <c r="C1624" s="94" t="s">
        <v>420</v>
      </c>
      <c r="D1624" s="95" t="s">
        <v>314</v>
      </c>
      <c r="E1624" s="106"/>
      <c r="F1624" s="97" t="n">
        <v>2800</v>
      </c>
      <c r="G1624" s="98" t="s">
        <v>2061</v>
      </c>
      <c r="H1624" s="99"/>
      <c r="I1624" s="123"/>
      <c r="J1624" s="94"/>
      <c r="K1624" s="94"/>
    </row>
    <row r="1625" s="101" customFormat="true" ht="10.5" hidden="false" customHeight="true" outlineLevel="0" collapsed="false">
      <c r="A1625" s="92" t="s">
        <v>312</v>
      </c>
      <c r="B1625" s="93" t="n">
        <v>44113</v>
      </c>
      <c r="C1625" s="94" t="s">
        <v>529</v>
      </c>
      <c r="D1625" s="95" t="s">
        <v>314</v>
      </c>
      <c r="E1625" s="106"/>
      <c r="F1625" s="128" t="n">
        <v>4600</v>
      </c>
      <c r="G1625" s="98" t="s">
        <v>2062</v>
      </c>
      <c r="H1625" s="99"/>
      <c r="I1625" s="123"/>
      <c r="J1625" s="94"/>
      <c r="K1625" s="94"/>
    </row>
    <row r="1626" s="101" customFormat="true" ht="10.5" hidden="false" customHeight="true" outlineLevel="0" collapsed="false">
      <c r="A1626" s="92" t="s">
        <v>312</v>
      </c>
      <c r="B1626" s="93" t="n">
        <v>44113</v>
      </c>
      <c r="C1626" s="94" t="s">
        <v>743</v>
      </c>
      <c r="D1626" s="95" t="s">
        <v>314</v>
      </c>
      <c r="E1626" s="106"/>
      <c r="F1626" s="97" t="n">
        <v>5400</v>
      </c>
      <c r="G1626" s="98" t="s">
        <v>2063</v>
      </c>
      <c r="H1626" s="99"/>
      <c r="I1626" s="123"/>
      <c r="J1626" s="94"/>
      <c r="K1626" s="94"/>
    </row>
    <row r="1627" s="101" customFormat="true" ht="10.5" hidden="false" customHeight="true" outlineLevel="0" collapsed="false">
      <c r="A1627" s="92" t="s">
        <v>312</v>
      </c>
      <c r="B1627" s="93" t="n">
        <v>44113</v>
      </c>
      <c r="C1627" s="94" t="s">
        <v>743</v>
      </c>
      <c r="D1627" s="95" t="s">
        <v>314</v>
      </c>
      <c r="E1627" s="96"/>
      <c r="F1627" s="128" t="n">
        <v>5500</v>
      </c>
      <c r="G1627" s="98" t="s">
        <v>2064</v>
      </c>
      <c r="H1627" s="99"/>
      <c r="I1627" s="123"/>
      <c r="J1627" s="94"/>
      <c r="K1627" s="94"/>
    </row>
    <row r="1628" s="101" customFormat="true" ht="10.5" hidden="false" customHeight="true" outlineLevel="0" collapsed="false">
      <c r="A1628" s="92" t="s">
        <v>312</v>
      </c>
      <c r="B1628" s="93" t="n">
        <v>44113</v>
      </c>
      <c r="C1628" s="94" t="s">
        <v>386</v>
      </c>
      <c r="D1628" s="95" t="s">
        <v>314</v>
      </c>
      <c r="E1628" s="96"/>
      <c r="F1628" s="97" t="n">
        <v>6900</v>
      </c>
      <c r="G1628" s="98" t="s">
        <v>2065</v>
      </c>
      <c r="H1628" s="99"/>
      <c r="I1628" s="123"/>
      <c r="J1628" s="94"/>
      <c r="K1628" s="94"/>
    </row>
    <row r="1629" s="101" customFormat="true" ht="10.5" hidden="false" customHeight="true" outlineLevel="0" collapsed="false">
      <c r="A1629" s="92" t="s">
        <v>312</v>
      </c>
      <c r="B1629" s="93" t="n">
        <v>44113</v>
      </c>
      <c r="C1629" s="94" t="s">
        <v>2066</v>
      </c>
      <c r="D1629" s="95" t="s">
        <v>314</v>
      </c>
      <c r="E1629" s="96"/>
      <c r="F1629" s="97" t="n">
        <v>9900</v>
      </c>
      <c r="G1629" s="98" t="s">
        <v>2067</v>
      </c>
      <c r="H1629" s="99"/>
      <c r="I1629" s="123"/>
      <c r="J1629" s="94"/>
      <c r="K1629" s="94"/>
    </row>
    <row r="1630" s="101" customFormat="true" ht="10.5" hidden="true" customHeight="true" outlineLevel="0" collapsed="false">
      <c r="A1630" s="102" t="s">
        <v>312</v>
      </c>
      <c r="B1630" s="93" t="n">
        <v>44113</v>
      </c>
      <c r="C1630" s="94" t="s">
        <v>318</v>
      </c>
      <c r="D1630" s="95" t="s">
        <v>319</v>
      </c>
      <c r="E1630" s="103" t="n">
        <v>821.099999999999</v>
      </c>
      <c r="F1630" s="104" t="n">
        <v>48300</v>
      </c>
      <c r="G1630" s="100" t="s">
        <v>2068</v>
      </c>
      <c r="H1630" s="99" t="n">
        <v>48300</v>
      </c>
      <c r="I1630" s="123" t="n">
        <v>821.099999999999</v>
      </c>
      <c r="J1630" s="94"/>
      <c r="K1630" s="105"/>
    </row>
    <row r="1631" s="101" customFormat="true" ht="10.5" hidden="true" customHeight="true" outlineLevel="0" collapsed="false">
      <c r="A1631" s="102" t="s">
        <v>312</v>
      </c>
      <c r="B1631" s="93" t="n">
        <v>44116</v>
      </c>
      <c r="C1631" s="94" t="s">
        <v>321</v>
      </c>
      <c r="D1631" s="95" t="s">
        <v>322</v>
      </c>
      <c r="E1631" s="97" t="n">
        <v>75</v>
      </c>
      <c r="F1631" s="106"/>
      <c r="G1631" s="100" t="s">
        <v>2069</v>
      </c>
      <c r="H1631" s="107"/>
      <c r="I1631" s="123"/>
      <c r="J1631" s="94"/>
      <c r="K1631" s="108"/>
    </row>
    <row r="1632" s="101" customFormat="true" ht="10.5" hidden="true" customHeight="true" outlineLevel="0" collapsed="false">
      <c r="A1632" s="102" t="s">
        <v>312</v>
      </c>
      <c r="B1632" s="93" t="n">
        <v>44116</v>
      </c>
      <c r="C1632" s="94" t="s">
        <v>1209</v>
      </c>
      <c r="D1632" s="95" t="s">
        <v>322</v>
      </c>
      <c r="E1632" s="137" t="n">
        <v>168</v>
      </c>
      <c r="F1632" s="106"/>
      <c r="G1632" s="98" t="s">
        <v>2070</v>
      </c>
      <c r="H1632" s="99"/>
      <c r="I1632" s="138"/>
      <c r="J1632" s="94"/>
      <c r="K1632" s="94"/>
    </row>
    <row r="1633" s="101" customFormat="true" ht="10.5" hidden="true" customHeight="true" outlineLevel="0" collapsed="false">
      <c r="A1633" s="102" t="s">
        <v>312</v>
      </c>
      <c r="B1633" s="93" t="n">
        <v>44116</v>
      </c>
      <c r="C1633" s="94" t="s">
        <v>565</v>
      </c>
      <c r="D1633" s="95" t="s">
        <v>322</v>
      </c>
      <c r="E1633" s="109" t="n">
        <v>12045.3</v>
      </c>
      <c r="F1633" s="106"/>
      <c r="G1633" s="98" t="s">
        <v>2071</v>
      </c>
      <c r="H1633" s="99"/>
      <c r="I1633" s="145"/>
      <c r="J1633" s="94"/>
      <c r="K1633" s="94"/>
    </row>
    <row r="1634" s="101" customFormat="true" ht="10.5" hidden="true" customHeight="true" outlineLevel="0" collapsed="false">
      <c r="A1634" s="102" t="s">
        <v>312</v>
      </c>
      <c r="B1634" s="93" t="n">
        <v>44116</v>
      </c>
      <c r="C1634" s="94" t="s">
        <v>342</v>
      </c>
      <c r="D1634" s="95" t="s">
        <v>322</v>
      </c>
      <c r="E1634" s="118" t="n">
        <v>115680.37</v>
      </c>
      <c r="F1634" s="106"/>
      <c r="G1634" s="98" t="s">
        <v>2072</v>
      </c>
      <c r="H1634" s="119"/>
      <c r="I1634" s="130"/>
      <c r="J1634" s="94"/>
      <c r="K1634" s="94"/>
    </row>
    <row r="1635" s="101" customFormat="true" ht="10.5" hidden="false" customHeight="true" outlineLevel="0" collapsed="false">
      <c r="A1635" s="92" t="s">
        <v>312</v>
      </c>
      <c r="B1635" s="93" t="n">
        <v>44116</v>
      </c>
      <c r="C1635" s="94" t="s">
        <v>1143</v>
      </c>
      <c r="D1635" s="95" t="s">
        <v>314</v>
      </c>
      <c r="E1635" s="106"/>
      <c r="F1635" s="97" t="n">
        <v>1200</v>
      </c>
      <c r="G1635" s="98" t="s">
        <v>2073</v>
      </c>
      <c r="H1635" s="99"/>
      <c r="I1635" s="123"/>
      <c r="J1635" s="94"/>
      <c r="K1635" s="94"/>
    </row>
    <row r="1636" s="101" customFormat="true" ht="10.5" hidden="false" customHeight="true" outlineLevel="0" collapsed="false">
      <c r="A1636" s="92" t="s">
        <v>312</v>
      </c>
      <c r="B1636" s="93" t="n">
        <v>44116</v>
      </c>
      <c r="C1636" s="94" t="s">
        <v>403</v>
      </c>
      <c r="D1636" s="95" t="s">
        <v>314</v>
      </c>
      <c r="E1636" s="106"/>
      <c r="F1636" s="97" t="n">
        <v>2300</v>
      </c>
      <c r="G1636" s="98" t="s">
        <v>2074</v>
      </c>
      <c r="H1636" s="99"/>
      <c r="I1636" s="123"/>
      <c r="J1636" s="94"/>
      <c r="K1636" s="94"/>
    </row>
    <row r="1637" s="101" customFormat="true" ht="10.5" hidden="false" customHeight="true" outlineLevel="0" collapsed="false">
      <c r="A1637" s="92" t="s">
        <v>312</v>
      </c>
      <c r="B1637" s="93" t="n">
        <v>44116</v>
      </c>
      <c r="C1637" s="94" t="s">
        <v>420</v>
      </c>
      <c r="D1637" s="95" t="s">
        <v>314</v>
      </c>
      <c r="E1637" s="106"/>
      <c r="F1637" s="128" t="n">
        <v>3400</v>
      </c>
      <c r="G1637" s="98" t="s">
        <v>2075</v>
      </c>
      <c r="H1637" s="99"/>
      <c r="I1637" s="123"/>
      <c r="J1637" s="94"/>
      <c r="K1637" s="94"/>
    </row>
    <row r="1638" s="101" customFormat="true" ht="10.5" hidden="false" customHeight="true" outlineLevel="0" collapsed="false">
      <c r="A1638" s="92" t="s">
        <v>312</v>
      </c>
      <c r="B1638" s="93" t="n">
        <v>44116</v>
      </c>
      <c r="C1638" s="94" t="s">
        <v>1143</v>
      </c>
      <c r="D1638" s="95" t="s">
        <v>314</v>
      </c>
      <c r="E1638" s="106"/>
      <c r="F1638" s="97" t="n">
        <v>4400</v>
      </c>
      <c r="G1638" s="98" t="s">
        <v>2076</v>
      </c>
      <c r="H1638" s="99"/>
      <c r="I1638" s="123"/>
      <c r="J1638" s="94"/>
      <c r="K1638" s="94"/>
    </row>
    <row r="1639" s="101" customFormat="true" ht="10.5" hidden="false" customHeight="true" outlineLevel="0" collapsed="false">
      <c r="A1639" s="92" t="s">
        <v>312</v>
      </c>
      <c r="B1639" s="93" t="n">
        <v>44116</v>
      </c>
      <c r="C1639" s="94" t="s">
        <v>1143</v>
      </c>
      <c r="D1639" s="95" t="s">
        <v>314</v>
      </c>
      <c r="E1639" s="106"/>
      <c r="F1639" s="97" t="n">
        <v>4400</v>
      </c>
      <c r="G1639" s="98" t="s">
        <v>2077</v>
      </c>
      <c r="H1639" s="99"/>
      <c r="I1639" s="123"/>
      <c r="J1639" s="94"/>
      <c r="K1639" s="94"/>
    </row>
    <row r="1640" s="101" customFormat="true" ht="10.5" hidden="false" customHeight="true" outlineLevel="0" collapsed="false">
      <c r="A1640" s="92" t="s">
        <v>312</v>
      </c>
      <c r="B1640" s="93" t="n">
        <v>44116</v>
      </c>
      <c r="C1640" s="94" t="s">
        <v>420</v>
      </c>
      <c r="D1640" s="95" t="s">
        <v>314</v>
      </c>
      <c r="E1640" s="106"/>
      <c r="F1640" s="97" t="n">
        <v>5300</v>
      </c>
      <c r="G1640" s="98" t="s">
        <v>2078</v>
      </c>
      <c r="H1640" s="99"/>
      <c r="I1640" s="123"/>
      <c r="J1640" s="94"/>
      <c r="K1640" s="94"/>
    </row>
    <row r="1641" s="101" customFormat="true" ht="10.5" hidden="false" customHeight="true" outlineLevel="0" collapsed="false">
      <c r="A1641" s="92" t="s">
        <v>312</v>
      </c>
      <c r="B1641" s="93" t="n">
        <v>44116</v>
      </c>
      <c r="C1641" s="94" t="s">
        <v>432</v>
      </c>
      <c r="D1641" s="95" t="s">
        <v>314</v>
      </c>
      <c r="E1641" s="106"/>
      <c r="F1641" s="97" t="n">
        <v>6200</v>
      </c>
      <c r="G1641" s="98" t="s">
        <v>2079</v>
      </c>
      <c r="H1641" s="99"/>
      <c r="I1641" s="123"/>
      <c r="J1641" s="94"/>
      <c r="K1641" s="94"/>
    </row>
    <row r="1642" s="101" customFormat="true" ht="10.5" hidden="false" customHeight="true" outlineLevel="0" collapsed="false">
      <c r="A1642" s="92" t="s">
        <v>312</v>
      </c>
      <c r="B1642" s="93" t="n">
        <v>44116</v>
      </c>
      <c r="C1642" s="94" t="s">
        <v>420</v>
      </c>
      <c r="D1642" s="95" t="s">
        <v>314</v>
      </c>
      <c r="E1642" s="96"/>
      <c r="F1642" s="97" t="n">
        <v>15300</v>
      </c>
      <c r="G1642" s="98" t="s">
        <v>2080</v>
      </c>
      <c r="H1642" s="99"/>
      <c r="I1642" s="123"/>
      <c r="J1642" s="94"/>
      <c r="K1642" s="94"/>
    </row>
    <row r="1643" s="101" customFormat="true" ht="10.5" hidden="false" customHeight="true" outlineLevel="0" collapsed="false">
      <c r="A1643" s="92" t="s">
        <v>312</v>
      </c>
      <c r="B1643" s="93" t="n">
        <v>44116</v>
      </c>
      <c r="C1643" s="94" t="s">
        <v>699</v>
      </c>
      <c r="D1643" s="95" t="s">
        <v>314</v>
      </c>
      <c r="E1643" s="96"/>
      <c r="F1643" s="97" t="n">
        <v>16000</v>
      </c>
      <c r="G1643" s="98" t="s">
        <v>2081</v>
      </c>
      <c r="H1643" s="99"/>
      <c r="I1643" s="123"/>
      <c r="J1643" s="94"/>
      <c r="K1643" s="94"/>
    </row>
    <row r="1644" s="101" customFormat="true" ht="10.5" hidden="false" customHeight="true" outlineLevel="0" collapsed="false">
      <c r="A1644" s="92" t="s">
        <v>312</v>
      </c>
      <c r="B1644" s="93" t="n">
        <v>44116</v>
      </c>
      <c r="C1644" s="94" t="s">
        <v>432</v>
      </c>
      <c r="D1644" s="95" t="s">
        <v>314</v>
      </c>
      <c r="E1644" s="96"/>
      <c r="F1644" s="97" t="n">
        <v>17800</v>
      </c>
      <c r="G1644" s="98" t="s">
        <v>2082</v>
      </c>
      <c r="H1644" s="99"/>
      <c r="I1644" s="123"/>
      <c r="J1644" s="94"/>
      <c r="K1644" s="94"/>
    </row>
    <row r="1645" s="101" customFormat="true" ht="10.5" hidden="true" customHeight="true" outlineLevel="0" collapsed="false">
      <c r="A1645" s="102" t="s">
        <v>312</v>
      </c>
      <c r="B1645" s="93" t="n">
        <v>44116</v>
      </c>
      <c r="C1645" s="94" t="s">
        <v>318</v>
      </c>
      <c r="D1645" s="95" t="s">
        <v>319</v>
      </c>
      <c r="E1645" s="103" t="n">
        <v>901</v>
      </c>
      <c r="F1645" s="104" t="n">
        <v>53000</v>
      </c>
      <c r="G1645" s="100" t="s">
        <v>2083</v>
      </c>
      <c r="H1645" s="99" t="n">
        <v>53000</v>
      </c>
      <c r="I1645" s="123" t="n">
        <v>901</v>
      </c>
      <c r="J1645" s="94"/>
      <c r="K1645" s="105"/>
    </row>
    <row r="1646" s="101" customFormat="true" ht="10.5" hidden="true" customHeight="true" outlineLevel="0" collapsed="false">
      <c r="A1646" s="102" t="s">
        <v>312</v>
      </c>
      <c r="B1646" s="93" t="n">
        <v>44117</v>
      </c>
      <c r="C1646" s="94" t="s">
        <v>321</v>
      </c>
      <c r="D1646" s="95" t="s">
        <v>322</v>
      </c>
      <c r="E1646" s="97" t="n">
        <v>100</v>
      </c>
      <c r="F1646" s="96"/>
      <c r="G1646" s="100" t="s">
        <v>2084</v>
      </c>
      <c r="H1646" s="107"/>
      <c r="I1646" s="123"/>
      <c r="J1646" s="94"/>
      <c r="K1646" s="108"/>
    </row>
    <row r="1647" s="101" customFormat="true" ht="10.5" hidden="true" customHeight="true" outlineLevel="0" collapsed="false">
      <c r="A1647" s="102" t="s">
        <v>312</v>
      </c>
      <c r="B1647" s="93" t="n">
        <v>44117</v>
      </c>
      <c r="C1647" s="94" t="s">
        <v>1629</v>
      </c>
      <c r="D1647" s="95" t="s">
        <v>322</v>
      </c>
      <c r="E1647" s="131" t="n">
        <v>1000</v>
      </c>
      <c r="F1647" s="96"/>
      <c r="G1647" s="98" t="s">
        <v>2085</v>
      </c>
      <c r="H1647" s="99"/>
      <c r="I1647" s="132"/>
      <c r="J1647" s="94"/>
      <c r="K1647" s="94"/>
    </row>
    <row r="1648" s="101" customFormat="true" ht="10.5" hidden="true" customHeight="true" outlineLevel="0" collapsed="false">
      <c r="A1648" s="102" t="s">
        <v>312</v>
      </c>
      <c r="B1648" s="93" t="n">
        <v>44117</v>
      </c>
      <c r="C1648" s="94" t="s">
        <v>876</v>
      </c>
      <c r="D1648" s="95" t="s">
        <v>322</v>
      </c>
      <c r="E1648" s="113" t="n">
        <v>9800</v>
      </c>
      <c r="F1648" s="96"/>
      <c r="G1648" s="98" t="s">
        <v>2086</v>
      </c>
      <c r="H1648" s="99"/>
      <c r="I1648" s="129"/>
      <c r="J1648" s="94"/>
      <c r="K1648" s="94"/>
    </row>
    <row r="1649" s="101" customFormat="true" ht="10.5" hidden="true" customHeight="true" outlineLevel="0" collapsed="false">
      <c r="A1649" s="102" t="s">
        <v>312</v>
      </c>
      <c r="B1649" s="93" t="n">
        <v>44117</v>
      </c>
      <c r="C1649" s="94" t="s">
        <v>949</v>
      </c>
      <c r="D1649" s="95" t="s">
        <v>322</v>
      </c>
      <c r="E1649" s="131" t="n">
        <v>30000</v>
      </c>
      <c r="F1649" s="96"/>
      <c r="G1649" s="98" t="s">
        <v>2087</v>
      </c>
      <c r="H1649" s="99"/>
      <c r="I1649" s="132"/>
      <c r="J1649" s="94"/>
      <c r="K1649" s="94"/>
    </row>
    <row r="1650" s="101" customFormat="true" ht="10.5" hidden="true" customHeight="true" outlineLevel="0" collapsed="false">
      <c r="A1650" s="102" t="s">
        <v>312</v>
      </c>
      <c r="B1650" s="93" t="n">
        <v>44117</v>
      </c>
      <c r="C1650" s="94" t="s">
        <v>418</v>
      </c>
      <c r="D1650" s="95" t="s">
        <v>322</v>
      </c>
      <c r="E1650" s="126" t="n">
        <v>56776.06</v>
      </c>
      <c r="F1650" s="96"/>
      <c r="G1650" s="98" t="s">
        <v>1786</v>
      </c>
      <c r="H1650" s="99"/>
      <c r="I1650" s="127"/>
      <c r="J1650" s="94"/>
      <c r="K1650" s="94"/>
    </row>
    <row r="1651" s="101" customFormat="true" ht="10.5" hidden="false" customHeight="true" outlineLevel="0" collapsed="false">
      <c r="A1651" s="92" t="s">
        <v>312</v>
      </c>
      <c r="B1651" s="93" t="n">
        <v>44117</v>
      </c>
      <c r="C1651" s="94" t="s">
        <v>384</v>
      </c>
      <c r="D1651" s="95" t="s">
        <v>314</v>
      </c>
      <c r="E1651" s="106"/>
      <c r="F1651" s="97" t="n">
        <v>1900</v>
      </c>
      <c r="G1651" s="98" t="s">
        <v>2088</v>
      </c>
      <c r="H1651" s="99"/>
      <c r="I1651" s="123"/>
      <c r="J1651" s="94"/>
      <c r="K1651" s="94"/>
    </row>
    <row r="1652" s="101" customFormat="true" ht="10.5" hidden="false" customHeight="true" outlineLevel="0" collapsed="false">
      <c r="A1652" s="92" t="s">
        <v>312</v>
      </c>
      <c r="B1652" s="93" t="n">
        <v>44117</v>
      </c>
      <c r="C1652" s="94" t="s">
        <v>2089</v>
      </c>
      <c r="D1652" s="95" t="s">
        <v>314</v>
      </c>
      <c r="E1652" s="106"/>
      <c r="F1652" s="97" t="n">
        <v>10500</v>
      </c>
      <c r="G1652" s="98" t="s">
        <v>2090</v>
      </c>
      <c r="H1652" s="99"/>
      <c r="I1652" s="123"/>
      <c r="J1652" s="94"/>
      <c r="K1652" s="94"/>
    </row>
    <row r="1653" s="101" customFormat="true" ht="10.5" hidden="true" customHeight="true" outlineLevel="0" collapsed="false">
      <c r="A1653" s="102" t="s">
        <v>312</v>
      </c>
      <c r="B1653" s="93" t="n">
        <v>44117</v>
      </c>
      <c r="C1653" s="94" t="s">
        <v>318</v>
      </c>
      <c r="D1653" s="95" t="s">
        <v>319</v>
      </c>
      <c r="E1653" s="103" t="n">
        <v>561</v>
      </c>
      <c r="F1653" s="104" t="n">
        <v>33000</v>
      </c>
      <c r="G1653" s="100" t="s">
        <v>2091</v>
      </c>
      <c r="H1653" s="99" t="n">
        <v>33000</v>
      </c>
      <c r="I1653" s="123" t="n">
        <v>561</v>
      </c>
      <c r="J1653" s="94"/>
      <c r="K1653" s="105"/>
    </row>
    <row r="1654" s="101" customFormat="true" ht="10.5" hidden="true" customHeight="true" outlineLevel="0" collapsed="false">
      <c r="A1654" s="102" t="s">
        <v>312</v>
      </c>
      <c r="B1654" s="93" t="n">
        <v>44118</v>
      </c>
      <c r="C1654" s="94" t="s">
        <v>321</v>
      </c>
      <c r="D1654" s="95" t="s">
        <v>322</v>
      </c>
      <c r="E1654" s="97" t="n">
        <v>25</v>
      </c>
      <c r="F1654" s="106"/>
      <c r="G1654" s="100" t="s">
        <v>2092</v>
      </c>
      <c r="H1654" s="107"/>
      <c r="I1654" s="123"/>
      <c r="J1654" s="94"/>
      <c r="K1654" s="108"/>
    </row>
    <row r="1655" s="101" customFormat="true" ht="10.5" hidden="true" customHeight="true" outlineLevel="0" collapsed="false">
      <c r="A1655" s="102" t="s">
        <v>312</v>
      </c>
      <c r="B1655" s="93" t="n">
        <v>44118</v>
      </c>
      <c r="C1655" s="94" t="s">
        <v>487</v>
      </c>
      <c r="D1655" s="95" t="s">
        <v>322</v>
      </c>
      <c r="E1655" s="113" t="n">
        <v>1219</v>
      </c>
      <c r="F1655" s="106"/>
      <c r="G1655" s="98" t="s">
        <v>2093</v>
      </c>
      <c r="H1655" s="99"/>
      <c r="I1655" s="129"/>
      <c r="J1655" s="94"/>
      <c r="K1655" s="94"/>
    </row>
    <row r="1656" s="101" customFormat="true" ht="10.5" hidden="false" customHeight="true" outlineLevel="0" collapsed="false">
      <c r="A1656" s="92" t="s">
        <v>312</v>
      </c>
      <c r="B1656" s="93" t="n">
        <v>44118</v>
      </c>
      <c r="C1656" s="94" t="s">
        <v>420</v>
      </c>
      <c r="D1656" s="95" t="s">
        <v>314</v>
      </c>
      <c r="E1656" s="96"/>
      <c r="F1656" s="128" t="n">
        <v>3200</v>
      </c>
      <c r="G1656" s="98" t="s">
        <v>2094</v>
      </c>
      <c r="H1656" s="99"/>
      <c r="I1656" s="123"/>
      <c r="J1656" s="94"/>
      <c r="K1656" s="94"/>
    </row>
    <row r="1657" s="101" customFormat="true" ht="10.5" hidden="true" customHeight="true" outlineLevel="0" collapsed="false">
      <c r="A1657" s="102" t="s">
        <v>312</v>
      </c>
      <c r="B1657" s="93" t="n">
        <v>44118</v>
      </c>
      <c r="C1657" s="94" t="s">
        <v>318</v>
      </c>
      <c r="D1657" s="95" t="s">
        <v>319</v>
      </c>
      <c r="E1657" s="103" t="n">
        <v>59.5</v>
      </c>
      <c r="F1657" s="104" t="n">
        <v>3500</v>
      </c>
      <c r="G1657" s="100" t="s">
        <v>2095</v>
      </c>
      <c r="H1657" s="99" t="n">
        <v>3500</v>
      </c>
      <c r="I1657" s="123" t="n">
        <v>59.5</v>
      </c>
      <c r="J1657" s="94"/>
      <c r="K1657" s="105"/>
    </row>
    <row r="1658" s="101" customFormat="true" ht="10.5" hidden="false" customHeight="true" outlineLevel="0" collapsed="false">
      <c r="A1658" s="92" t="s">
        <v>312</v>
      </c>
      <c r="B1658" s="93" t="n">
        <v>44118</v>
      </c>
      <c r="C1658" s="94" t="s">
        <v>420</v>
      </c>
      <c r="D1658" s="95" t="s">
        <v>314</v>
      </c>
      <c r="E1658" s="106"/>
      <c r="F1658" s="97" t="n">
        <v>5000</v>
      </c>
      <c r="G1658" s="98" t="s">
        <v>2096</v>
      </c>
      <c r="H1658" s="99"/>
      <c r="I1658" s="123"/>
      <c r="J1658" s="94"/>
      <c r="K1658" s="94"/>
    </row>
    <row r="1659" s="101" customFormat="true" ht="10.5" hidden="false" customHeight="true" outlineLevel="0" collapsed="false">
      <c r="A1659" s="92" t="s">
        <v>312</v>
      </c>
      <c r="B1659" s="93" t="n">
        <v>44118</v>
      </c>
      <c r="C1659" s="94" t="s">
        <v>403</v>
      </c>
      <c r="D1659" s="95" t="s">
        <v>314</v>
      </c>
      <c r="E1659" s="96"/>
      <c r="F1659" s="97" t="n">
        <v>7800</v>
      </c>
      <c r="G1659" s="98" t="s">
        <v>2097</v>
      </c>
      <c r="H1659" s="99"/>
      <c r="I1659" s="123"/>
      <c r="J1659" s="94"/>
      <c r="K1659" s="94"/>
    </row>
    <row r="1660" s="101" customFormat="true" ht="10.5" hidden="false" customHeight="true" outlineLevel="0" collapsed="false">
      <c r="A1660" s="92" t="s">
        <v>312</v>
      </c>
      <c r="B1660" s="93" t="n">
        <v>44118</v>
      </c>
      <c r="C1660" s="94" t="s">
        <v>1023</v>
      </c>
      <c r="D1660" s="95" t="s">
        <v>314</v>
      </c>
      <c r="E1660" s="106"/>
      <c r="F1660" s="97" t="n">
        <v>8100</v>
      </c>
      <c r="G1660" s="98" t="s">
        <v>2098</v>
      </c>
      <c r="H1660" s="99"/>
      <c r="I1660" s="123"/>
      <c r="J1660" s="94"/>
      <c r="K1660" s="94"/>
    </row>
    <row r="1661" s="101" customFormat="true" ht="10.5" hidden="false" customHeight="true" outlineLevel="0" collapsed="false">
      <c r="A1661" s="92" t="s">
        <v>312</v>
      </c>
      <c r="B1661" s="93" t="n">
        <v>44118</v>
      </c>
      <c r="C1661" s="94" t="s">
        <v>697</v>
      </c>
      <c r="D1661" s="95" t="s">
        <v>314</v>
      </c>
      <c r="E1661" s="106"/>
      <c r="F1661" s="97" t="n">
        <v>12000</v>
      </c>
      <c r="G1661" s="98" t="s">
        <v>2099</v>
      </c>
      <c r="H1661" s="99"/>
      <c r="I1661" s="123"/>
      <c r="J1661" s="94"/>
      <c r="K1661" s="94"/>
    </row>
    <row r="1662" s="101" customFormat="true" ht="10.5" hidden="false" customHeight="true" outlineLevel="0" collapsed="false">
      <c r="A1662" s="92" t="s">
        <v>312</v>
      </c>
      <c r="B1662" s="93" t="n">
        <v>44118</v>
      </c>
      <c r="C1662" s="94" t="s">
        <v>2100</v>
      </c>
      <c r="D1662" s="95" t="s">
        <v>314</v>
      </c>
      <c r="E1662" s="106"/>
      <c r="F1662" s="97" t="n">
        <v>17420</v>
      </c>
      <c r="G1662" s="98" t="s">
        <v>2101</v>
      </c>
      <c r="H1662" s="99"/>
      <c r="I1662" s="123"/>
      <c r="J1662" s="94"/>
      <c r="K1662" s="94"/>
    </row>
    <row r="1663" s="101" customFormat="true" ht="10.5" hidden="true" customHeight="true" outlineLevel="0" collapsed="false">
      <c r="A1663" s="102" t="s">
        <v>312</v>
      </c>
      <c r="B1663" s="93" t="n">
        <v>44119</v>
      </c>
      <c r="C1663" s="94" t="s">
        <v>321</v>
      </c>
      <c r="D1663" s="95" t="s">
        <v>322</v>
      </c>
      <c r="E1663" s="97" t="n">
        <v>75</v>
      </c>
      <c r="F1663" s="133"/>
      <c r="G1663" s="100" t="s">
        <v>2102</v>
      </c>
      <c r="H1663" s="107"/>
      <c r="I1663" s="123"/>
      <c r="J1663" s="94"/>
      <c r="K1663" s="108"/>
    </row>
    <row r="1664" s="101" customFormat="true" ht="10.5" hidden="true" customHeight="true" outlineLevel="0" collapsed="false">
      <c r="A1664" s="102" t="s">
        <v>312</v>
      </c>
      <c r="B1664" s="93" t="n">
        <v>44119</v>
      </c>
      <c r="C1664" s="94" t="s">
        <v>487</v>
      </c>
      <c r="D1664" s="95" t="s">
        <v>322</v>
      </c>
      <c r="E1664" s="113" t="n">
        <v>440</v>
      </c>
      <c r="F1664" s="96"/>
      <c r="G1664" s="98" t="s">
        <v>2103</v>
      </c>
      <c r="H1664" s="99"/>
      <c r="I1664" s="129"/>
      <c r="J1664" s="94"/>
      <c r="K1664" s="94"/>
    </row>
    <row r="1665" s="101" customFormat="true" ht="10.5" hidden="true" customHeight="true" outlineLevel="0" collapsed="false">
      <c r="A1665" s="102" t="s">
        <v>312</v>
      </c>
      <c r="B1665" s="93" t="n">
        <v>44119</v>
      </c>
      <c r="C1665" s="94" t="s">
        <v>438</v>
      </c>
      <c r="D1665" s="95" t="s">
        <v>322</v>
      </c>
      <c r="E1665" s="137" t="n">
        <v>6000</v>
      </c>
      <c r="F1665" s="96"/>
      <c r="G1665" s="98" t="s">
        <v>2104</v>
      </c>
      <c r="H1665" s="99"/>
      <c r="I1665" s="138"/>
      <c r="J1665" s="94"/>
      <c r="K1665" s="94"/>
    </row>
    <row r="1666" s="101" customFormat="true" ht="10.5" hidden="true" customHeight="true" outlineLevel="0" collapsed="false">
      <c r="A1666" s="102" t="s">
        <v>312</v>
      </c>
      <c r="B1666" s="93" t="n">
        <v>44119</v>
      </c>
      <c r="C1666" s="94" t="s">
        <v>632</v>
      </c>
      <c r="D1666" s="95" t="s">
        <v>322</v>
      </c>
      <c r="E1666" s="149" t="n">
        <v>14900</v>
      </c>
      <c r="F1666" s="96"/>
      <c r="G1666" s="98" t="s">
        <v>2105</v>
      </c>
      <c r="H1666" s="99"/>
      <c r="I1666" s="150"/>
      <c r="J1666" s="94"/>
      <c r="K1666" s="94"/>
    </row>
    <row r="1667" s="101" customFormat="true" ht="10.5" hidden="false" customHeight="true" outlineLevel="0" collapsed="false">
      <c r="A1667" s="92" t="s">
        <v>312</v>
      </c>
      <c r="B1667" s="93" t="n">
        <v>44119</v>
      </c>
      <c r="C1667" s="94" t="s">
        <v>384</v>
      </c>
      <c r="D1667" s="95" t="s">
        <v>314</v>
      </c>
      <c r="E1667" s="106"/>
      <c r="F1667" s="128" t="n">
        <v>1900</v>
      </c>
      <c r="G1667" s="98" t="s">
        <v>2106</v>
      </c>
      <c r="H1667" s="99"/>
      <c r="I1667" s="123"/>
      <c r="J1667" s="94"/>
      <c r="K1667" s="94"/>
    </row>
    <row r="1668" s="101" customFormat="true" ht="10.5" hidden="false" customHeight="true" outlineLevel="0" collapsed="false">
      <c r="A1668" s="92" t="s">
        <v>312</v>
      </c>
      <c r="B1668" s="93" t="n">
        <v>44119</v>
      </c>
      <c r="C1668" s="94" t="s">
        <v>384</v>
      </c>
      <c r="D1668" s="95" t="s">
        <v>314</v>
      </c>
      <c r="E1668" s="106"/>
      <c r="F1668" s="97" t="n">
        <v>5800</v>
      </c>
      <c r="G1668" s="98" t="s">
        <v>2107</v>
      </c>
      <c r="H1668" s="99"/>
      <c r="I1668" s="123"/>
      <c r="J1668" s="94"/>
      <c r="K1668" s="94"/>
    </row>
    <row r="1669" s="101" customFormat="true" ht="10.5" hidden="false" customHeight="true" outlineLevel="0" collapsed="false">
      <c r="A1669" s="92" t="s">
        <v>312</v>
      </c>
      <c r="B1669" s="93" t="n">
        <v>44119</v>
      </c>
      <c r="C1669" s="94" t="s">
        <v>2108</v>
      </c>
      <c r="D1669" s="95" t="s">
        <v>314</v>
      </c>
      <c r="E1669" s="106"/>
      <c r="F1669" s="97" t="n">
        <v>5950</v>
      </c>
      <c r="G1669" s="98" t="s">
        <v>2109</v>
      </c>
      <c r="H1669" s="99"/>
      <c r="I1669" s="123"/>
      <c r="J1669" s="94"/>
      <c r="K1669" s="94"/>
    </row>
    <row r="1670" s="101" customFormat="true" ht="10.5" hidden="true" customHeight="true" outlineLevel="0" collapsed="false">
      <c r="A1670" s="102" t="s">
        <v>312</v>
      </c>
      <c r="B1670" s="93" t="n">
        <v>44119</v>
      </c>
      <c r="C1670" s="94" t="s">
        <v>318</v>
      </c>
      <c r="D1670" s="95" t="s">
        <v>319</v>
      </c>
      <c r="E1670" s="103" t="n">
        <v>132.6</v>
      </c>
      <c r="F1670" s="104" t="n">
        <v>7800</v>
      </c>
      <c r="G1670" s="100" t="s">
        <v>2110</v>
      </c>
      <c r="H1670" s="99" t="n">
        <v>7800</v>
      </c>
      <c r="I1670" s="123" t="n">
        <v>132.6</v>
      </c>
      <c r="J1670" s="94"/>
      <c r="K1670" s="105"/>
    </row>
    <row r="1671" s="101" customFormat="true" ht="10.5" hidden="true" customHeight="true" outlineLevel="0" collapsed="false">
      <c r="A1671" s="102" t="s">
        <v>312</v>
      </c>
      <c r="B1671" s="93" t="n">
        <v>44120</v>
      </c>
      <c r="C1671" s="94" t="s">
        <v>321</v>
      </c>
      <c r="D1671" s="95" t="s">
        <v>322</v>
      </c>
      <c r="E1671" s="97" t="n">
        <v>100</v>
      </c>
      <c r="F1671" s="106"/>
      <c r="G1671" s="100" t="s">
        <v>2111</v>
      </c>
      <c r="H1671" s="107"/>
      <c r="I1671" s="123"/>
      <c r="J1671" s="94"/>
      <c r="K1671" s="108"/>
    </row>
    <row r="1672" s="101" customFormat="true" ht="10.5" hidden="true" customHeight="true" outlineLevel="0" collapsed="false">
      <c r="A1672" s="92" t="s">
        <v>312</v>
      </c>
      <c r="B1672" s="93" t="n">
        <v>44120</v>
      </c>
      <c r="C1672" s="94" t="s">
        <v>2112</v>
      </c>
      <c r="D1672" s="95" t="s">
        <v>322</v>
      </c>
      <c r="E1672" s="112" t="n">
        <v>4000</v>
      </c>
      <c r="F1672" s="106"/>
      <c r="G1672" s="98" t="s">
        <v>2113</v>
      </c>
      <c r="H1672" s="99"/>
      <c r="I1672" s="123"/>
      <c r="J1672" s="94"/>
      <c r="K1672" s="94"/>
    </row>
    <row r="1673" s="101" customFormat="true" ht="10.5" hidden="true" customHeight="true" outlineLevel="0" collapsed="false">
      <c r="A1673" s="102" t="s">
        <v>312</v>
      </c>
      <c r="B1673" s="93" t="n">
        <v>44120</v>
      </c>
      <c r="C1673" s="94" t="s">
        <v>393</v>
      </c>
      <c r="D1673" s="95" t="s">
        <v>322</v>
      </c>
      <c r="E1673" s="131" t="n">
        <v>4800</v>
      </c>
      <c r="F1673" s="106"/>
      <c r="G1673" s="98" t="s">
        <v>2114</v>
      </c>
      <c r="H1673" s="99"/>
      <c r="I1673" s="132"/>
      <c r="J1673" s="94"/>
      <c r="K1673" s="94"/>
    </row>
    <row r="1674" s="101" customFormat="true" ht="10.5" hidden="true" customHeight="true" outlineLevel="0" collapsed="false">
      <c r="A1674" s="102" t="s">
        <v>312</v>
      </c>
      <c r="B1674" s="93" t="n">
        <v>44120</v>
      </c>
      <c r="C1674" s="94" t="s">
        <v>397</v>
      </c>
      <c r="D1674" s="95" t="s">
        <v>322</v>
      </c>
      <c r="E1674" s="118" t="n">
        <v>100000</v>
      </c>
      <c r="F1674" s="106"/>
      <c r="G1674" s="98" t="s">
        <v>1878</v>
      </c>
      <c r="H1674" s="119"/>
      <c r="I1674" s="130"/>
      <c r="J1674" s="94"/>
      <c r="K1674" s="94"/>
    </row>
    <row r="1675" s="101" customFormat="true" ht="10.5" hidden="false" customHeight="true" outlineLevel="0" collapsed="false">
      <c r="A1675" s="92" t="s">
        <v>312</v>
      </c>
      <c r="B1675" s="93" t="n">
        <v>44120</v>
      </c>
      <c r="C1675" s="94" t="s">
        <v>621</v>
      </c>
      <c r="D1675" s="95" t="s">
        <v>314</v>
      </c>
      <c r="E1675" s="96"/>
      <c r="F1675" s="97" t="n">
        <v>1500</v>
      </c>
      <c r="G1675" s="98" t="s">
        <v>2115</v>
      </c>
      <c r="H1675" s="99"/>
      <c r="I1675" s="123"/>
      <c r="J1675" s="94"/>
      <c r="K1675" s="94"/>
    </row>
    <row r="1676" s="101" customFormat="true" ht="10.5" hidden="false" customHeight="true" outlineLevel="0" collapsed="false">
      <c r="A1676" s="92" t="s">
        <v>312</v>
      </c>
      <c r="B1676" s="93" t="n">
        <v>44120</v>
      </c>
      <c r="C1676" s="94" t="s">
        <v>403</v>
      </c>
      <c r="D1676" s="95" t="s">
        <v>314</v>
      </c>
      <c r="E1676" s="96"/>
      <c r="F1676" s="97" t="n">
        <v>3500</v>
      </c>
      <c r="G1676" s="98" t="s">
        <v>2116</v>
      </c>
      <c r="H1676" s="99"/>
      <c r="I1676" s="123"/>
      <c r="J1676" s="94"/>
      <c r="K1676" s="94"/>
    </row>
    <row r="1677" s="101" customFormat="true" ht="10.5" hidden="false" customHeight="true" outlineLevel="0" collapsed="false">
      <c r="A1677" s="92" t="s">
        <v>312</v>
      </c>
      <c r="B1677" s="93" t="n">
        <v>44120</v>
      </c>
      <c r="C1677" s="94" t="s">
        <v>2117</v>
      </c>
      <c r="D1677" s="95" t="s">
        <v>314</v>
      </c>
      <c r="E1677" s="106"/>
      <c r="F1677" s="97" t="n">
        <v>4900</v>
      </c>
      <c r="G1677" s="98" t="s">
        <v>2118</v>
      </c>
      <c r="H1677" s="99"/>
      <c r="I1677" s="123"/>
      <c r="J1677" s="94"/>
      <c r="K1677" s="94"/>
    </row>
    <row r="1678" s="101" customFormat="true" ht="10.5" hidden="false" customHeight="true" outlineLevel="0" collapsed="false">
      <c r="A1678" s="92" t="s">
        <v>312</v>
      </c>
      <c r="B1678" s="93" t="n">
        <v>44120</v>
      </c>
      <c r="C1678" s="94" t="s">
        <v>2026</v>
      </c>
      <c r="D1678" s="95" t="s">
        <v>314</v>
      </c>
      <c r="E1678" s="106"/>
      <c r="F1678" s="97" t="n">
        <v>5300</v>
      </c>
      <c r="G1678" s="98" t="s">
        <v>2119</v>
      </c>
      <c r="H1678" s="99"/>
      <c r="I1678" s="123"/>
      <c r="J1678" s="94"/>
      <c r="K1678" s="94"/>
    </row>
    <row r="1679" s="101" customFormat="true" ht="10.5" hidden="false" customHeight="true" outlineLevel="0" collapsed="false">
      <c r="A1679" s="92" t="s">
        <v>312</v>
      </c>
      <c r="B1679" s="93" t="n">
        <v>44120</v>
      </c>
      <c r="C1679" s="94" t="s">
        <v>1074</v>
      </c>
      <c r="D1679" s="95" t="s">
        <v>314</v>
      </c>
      <c r="E1679" s="106"/>
      <c r="F1679" s="97" t="n">
        <v>7100</v>
      </c>
      <c r="G1679" s="98" t="s">
        <v>2120</v>
      </c>
      <c r="H1679" s="99"/>
      <c r="I1679" s="123"/>
      <c r="J1679" s="94"/>
      <c r="K1679" s="94"/>
    </row>
    <row r="1680" s="101" customFormat="true" ht="10.5" hidden="false" customHeight="true" outlineLevel="0" collapsed="false">
      <c r="A1680" s="92" t="s">
        <v>312</v>
      </c>
      <c r="B1680" s="93" t="n">
        <v>44120</v>
      </c>
      <c r="C1680" s="94" t="s">
        <v>2121</v>
      </c>
      <c r="D1680" s="95" t="s">
        <v>314</v>
      </c>
      <c r="E1680" s="106"/>
      <c r="F1680" s="128" t="n">
        <v>7700</v>
      </c>
      <c r="G1680" s="98" t="s">
        <v>2122</v>
      </c>
      <c r="H1680" s="99"/>
      <c r="I1680" s="123"/>
      <c r="J1680" s="94"/>
      <c r="K1680" s="94"/>
    </row>
    <row r="1681" s="101" customFormat="true" ht="10.5" hidden="false" customHeight="true" outlineLevel="0" collapsed="false">
      <c r="A1681" s="92" t="s">
        <v>312</v>
      </c>
      <c r="B1681" s="93" t="n">
        <v>44120</v>
      </c>
      <c r="C1681" s="94" t="s">
        <v>403</v>
      </c>
      <c r="D1681" s="95" t="s">
        <v>314</v>
      </c>
      <c r="E1681" s="106"/>
      <c r="F1681" s="97" t="n">
        <v>7800</v>
      </c>
      <c r="G1681" s="98" t="s">
        <v>2123</v>
      </c>
      <c r="H1681" s="99"/>
      <c r="I1681" s="123"/>
      <c r="J1681" s="94"/>
      <c r="K1681" s="94"/>
    </row>
    <row r="1682" s="101" customFormat="true" ht="10.5" hidden="true" customHeight="true" outlineLevel="0" collapsed="false">
      <c r="A1682" s="102" t="s">
        <v>312</v>
      </c>
      <c r="B1682" s="93" t="n">
        <v>44120</v>
      </c>
      <c r="C1682" s="94" t="s">
        <v>318</v>
      </c>
      <c r="D1682" s="95" t="s">
        <v>319</v>
      </c>
      <c r="E1682" s="103" t="n">
        <v>379.779999999999</v>
      </c>
      <c r="F1682" s="104" t="n">
        <v>22340</v>
      </c>
      <c r="G1682" s="100" t="s">
        <v>2124</v>
      </c>
      <c r="H1682" s="99" t="n">
        <v>22340</v>
      </c>
      <c r="I1682" s="123" t="n">
        <v>379.779999999999</v>
      </c>
      <c r="J1682" s="94"/>
      <c r="K1682" s="105"/>
    </row>
    <row r="1683" s="101" customFormat="true" ht="10.5" hidden="true" customHeight="true" outlineLevel="0" collapsed="false">
      <c r="A1683" s="92" t="s">
        <v>312</v>
      </c>
      <c r="B1683" s="93" t="n">
        <v>44123</v>
      </c>
      <c r="C1683" s="94" t="s">
        <v>1014</v>
      </c>
      <c r="D1683" s="95" t="s">
        <v>322</v>
      </c>
      <c r="E1683" s="134" t="n">
        <v>21.17</v>
      </c>
      <c r="F1683" s="106"/>
      <c r="G1683" s="98" t="s">
        <v>2125</v>
      </c>
      <c r="H1683" s="135"/>
      <c r="I1683" s="123"/>
      <c r="J1683" s="94"/>
      <c r="K1683" s="94"/>
    </row>
    <row r="1684" s="101" customFormat="true" ht="10.5" hidden="true" customHeight="true" outlineLevel="0" collapsed="false">
      <c r="A1684" s="92" t="s">
        <v>312</v>
      </c>
      <c r="B1684" s="93" t="n">
        <v>44123</v>
      </c>
      <c r="C1684" s="94" t="s">
        <v>1014</v>
      </c>
      <c r="D1684" s="95" t="s">
        <v>322</v>
      </c>
      <c r="E1684" s="134" t="n">
        <v>29.92</v>
      </c>
      <c r="F1684" s="106"/>
      <c r="G1684" s="98" t="s">
        <v>2126</v>
      </c>
      <c r="H1684" s="135"/>
      <c r="I1684" s="123"/>
      <c r="J1684" s="94"/>
      <c r="K1684" s="94"/>
    </row>
    <row r="1685" s="101" customFormat="true" ht="10.5" hidden="true" customHeight="true" outlineLevel="0" collapsed="false">
      <c r="A1685" s="102" t="s">
        <v>312</v>
      </c>
      <c r="B1685" s="93" t="n">
        <v>44123</v>
      </c>
      <c r="C1685" s="94" t="s">
        <v>321</v>
      </c>
      <c r="D1685" s="95" t="s">
        <v>322</v>
      </c>
      <c r="E1685" s="97" t="n">
        <v>50</v>
      </c>
      <c r="F1685" s="106"/>
      <c r="G1685" s="100" t="s">
        <v>2127</v>
      </c>
      <c r="H1685" s="107"/>
      <c r="I1685" s="123"/>
      <c r="J1685" s="94"/>
      <c r="K1685" s="108"/>
    </row>
    <row r="1686" s="101" customFormat="true" ht="10.5" hidden="true" customHeight="true" outlineLevel="0" collapsed="false">
      <c r="A1686" s="92" t="s">
        <v>312</v>
      </c>
      <c r="B1686" s="93" t="n">
        <v>44123</v>
      </c>
      <c r="C1686" s="94" t="s">
        <v>1014</v>
      </c>
      <c r="D1686" s="95" t="s">
        <v>322</v>
      </c>
      <c r="E1686" s="134" t="n">
        <v>983.91</v>
      </c>
      <c r="F1686" s="96"/>
      <c r="G1686" s="98" t="s">
        <v>2128</v>
      </c>
      <c r="H1686" s="135"/>
      <c r="I1686" s="123"/>
      <c r="J1686" s="94"/>
      <c r="K1686" s="94"/>
    </row>
    <row r="1687" s="101" customFormat="true" ht="10.5" hidden="true" customHeight="true" outlineLevel="0" collapsed="false">
      <c r="A1687" s="102" t="s">
        <v>312</v>
      </c>
      <c r="B1687" s="93" t="n">
        <v>44123</v>
      </c>
      <c r="C1687" s="94" t="s">
        <v>1455</v>
      </c>
      <c r="D1687" s="95" t="s">
        <v>322</v>
      </c>
      <c r="E1687" s="126" t="n">
        <v>5650</v>
      </c>
      <c r="F1687" s="106"/>
      <c r="G1687" s="98" t="s">
        <v>2129</v>
      </c>
      <c r="H1687" s="99"/>
      <c r="I1687" s="127"/>
      <c r="J1687" s="94"/>
      <c r="K1687" s="94"/>
    </row>
    <row r="1688" s="101" customFormat="true" ht="10.5" hidden="true" customHeight="true" outlineLevel="0" collapsed="false">
      <c r="A1688" s="102" t="s">
        <v>312</v>
      </c>
      <c r="B1688" s="93" t="n">
        <v>44123</v>
      </c>
      <c r="C1688" s="94" t="s">
        <v>342</v>
      </c>
      <c r="D1688" s="95" t="s">
        <v>322</v>
      </c>
      <c r="E1688" s="118" t="n">
        <v>23785.67</v>
      </c>
      <c r="F1688" s="96"/>
      <c r="G1688" s="98" t="s">
        <v>2130</v>
      </c>
      <c r="H1688" s="119"/>
      <c r="I1688" s="130"/>
      <c r="J1688" s="94"/>
      <c r="K1688" s="94"/>
    </row>
    <row r="1689" s="101" customFormat="true" ht="10.5" hidden="false" customHeight="true" outlineLevel="0" collapsed="false">
      <c r="A1689" s="92" t="s">
        <v>312</v>
      </c>
      <c r="B1689" s="93" t="n">
        <v>44123</v>
      </c>
      <c r="C1689" s="94" t="s">
        <v>445</v>
      </c>
      <c r="D1689" s="95" t="s">
        <v>314</v>
      </c>
      <c r="E1689" s="96"/>
      <c r="F1689" s="97" t="n">
        <v>3100</v>
      </c>
      <c r="G1689" s="98" t="s">
        <v>2131</v>
      </c>
      <c r="H1689" s="99"/>
      <c r="I1689" s="123"/>
      <c r="J1689" s="94"/>
      <c r="K1689" s="94"/>
    </row>
    <row r="1690" s="101" customFormat="true" ht="10.5" hidden="false" customHeight="true" outlineLevel="0" collapsed="false">
      <c r="A1690" s="92" t="s">
        <v>312</v>
      </c>
      <c r="B1690" s="93" t="n">
        <v>44123</v>
      </c>
      <c r="C1690" s="94" t="s">
        <v>1606</v>
      </c>
      <c r="D1690" s="95" t="s">
        <v>314</v>
      </c>
      <c r="E1690" s="106"/>
      <c r="F1690" s="97" t="n">
        <v>5800</v>
      </c>
      <c r="G1690" s="98" t="s">
        <v>2132</v>
      </c>
      <c r="H1690" s="99"/>
      <c r="I1690" s="123"/>
      <c r="J1690" s="94"/>
      <c r="K1690" s="94"/>
    </row>
    <row r="1691" s="101" customFormat="true" ht="10.5" hidden="false" customHeight="true" outlineLevel="0" collapsed="false">
      <c r="A1691" s="92" t="s">
        <v>312</v>
      </c>
      <c r="B1691" s="93" t="n">
        <v>44123</v>
      </c>
      <c r="C1691" s="94" t="s">
        <v>675</v>
      </c>
      <c r="D1691" s="95" t="s">
        <v>314</v>
      </c>
      <c r="E1691" s="96"/>
      <c r="F1691" s="128" t="n">
        <v>6000</v>
      </c>
      <c r="G1691" s="98" t="s">
        <v>826</v>
      </c>
      <c r="H1691" s="99"/>
      <c r="I1691" s="123"/>
      <c r="J1691" s="94"/>
      <c r="K1691" s="94"/>
    </row>
    <row r="1692" s="101" customFormat="true" ht="10.5" hidden="false" customHeight="true" outlineLevel="0" collapsed="false">
      <c r="A1692" s="92" t="s">
        <v>312</v>
      </c>
      <c r="B1692" s="93" t="n">
        <v>44123</v>
      </c>
      <c r="C1692" s="94" t="s">
        <v>2133</v>
      </c>
      <c r="D1692" s="95" t="s">
        <v>314</v>
      </c>
      <c r="E1692" s="106"/>
      <c r="F1692" s="97" t="n">
        <v>7100</v>
      </c>
      <c r="G1692" s="98" t="s">
        <v>2134</v>
      </c>
      <c r="H1692" s="99"/>
      <c r="I1692" s="123"/>
      <c r="J1692" s="94"/>
      <c r="K1692" s="94"/>
    </row>
    <row r="1693" s="101" customFormat="true" ht="10.5" hidden="false" customHeight="true" outlineLevel="0" collapsed="false">
      <c r="A1693" s="92" t="s">
        <v>312</v>
      </c>
      <c r="B1693" s="93" t="n">
        <v>44123</v>
      </c>
      <c r="C1693" s="94" t="s">
        <v>555</v>
      </c>
      <c r="D1693" s="95" t="s">
        <v>314</v>
      </c>
      <c r="E1693" s="106"/>
      <c r="F1693" s="97" t="n">
        <v>7100</v>
      </c>
      <c r="G1693" s="98" t="s">
        <v>2135</v>
      </c>
      <c r="H1693" s="99"/>
      <c r="I1693" s="123"/>
      <c r="J1693" s="94"/>
      <c r="K1693" s="94"/>
    </row>
    <row r="1694" s="101" customFormat="true" ht="10.5" hidden="false" customHeight="true" outlineLevel="0" collapsed="false">
      <c r="A1694" s="92" t="s">
        <v>312</v>
      </c>
      <c r="B1694" s="93" t="n">
        <v>44123</v>
      </c>
      <c r="C1694" s="94" t="s">
        <v>1012</v>
      </c>
      <c r="D1694" s="95" t="s">
        <v>314</v>
      </c>
      <c r="E1694" s="106"/>
      <c r="F1694" s="97" t="n">
        <v>11500</v>
      </c>
      <c r="G1694" s="98" t="s">
        <v>2136</v>
      </c>
      <c r="H1694" s="99"/>
      <c r="I1694" s="123"/>
      <c r="J1694" s="94"/>
      <c r="K1694" s="94"/>
    </row>
    <row r="1695" s="101" customFormat="true" ht="10.5" hidden="false" customHeight="true" outlineLevel="0" collapsed="false">
      <c r="A1695" s="92" t="s">
        <v>312</v>
      </c>
      <c r="B1695" s="93" t="n">
        <v>44123</v>
      </c>
      <c r="C1695" s="94" t="s">
        <v>527</v>
      </c>
      <c r="D1695" s="95" t="s">
        <v>314</v>
      </c>
      <c r="E1695" s="106"/>
      <c r="F1695" s="97" t="n">
        <v>27000</v>
      </c>
      <c r="G1695" s="98" t="s">
        <v>2137</v>
      </c>
      <c r="H1695" s="99"/>
      <c r="I1695" s="123"/>
      <c r="J1695" s="94"/>
      <c r="K1695" s="94"/>
    </row>
    <row r="1696" s="101" customFormat="true" ht="10.5" hidden="true" customHeight="true" outlineLevel="0" collapsed="false">
      <c r="A1696" s="102" t="s">
        <v>312</v>
      </c>
      <c r="B1696" s="93" t="n">
        <v>44123</v>
      </c>
      <c r="C1696" s="94" t="s">
        <v>318</v>
      </c>
      <c r="D1696" s="95" t="s">
        <v>319</v>
      </c>
      <c r="E1696" s="103" t="n">
        <v>875.5</v>
      </c>
      <c r="F1696" s="122" t="n">
        <v>51500</v>
      </c>
      <c r="G1696" s="100" t="s">
        <v>2138</v>
      </c>
      <c r="H1696" s="99" t="n">
        <v>51500</v>
      </c>
      <c r="I1696" s="123" t="n">
        <v>875.5</v>
      </c>
      <c r="J1696" s="94"/>
      <c r="K1696" s="105"/>
    </row>
    <row r="1697" s="101" customFormat="true" ht="10.5" hidden="true" customHeight="true" outlineLevel="0" collapsed="false">
      <c r="A1697" s="102" t="s">
        <v>312</v>
      </c>
      <c r="B1697" s="93" t="n">
        <v>44124</v>
      </c>
      <c r="C1697" s="94" t="s">
        <v>321</v>
      </c>
      <c r="D1697" s="95" t="s">
        <v>322</v>
      </c>
      <c r="E1697" s="97" t="n">
        <v>25</v>
      </c>
      <c r="F1697" s="96"/>
      <c r="G1697" s="100" t="s">
        <v>2139</v>
      </c>
      <c r="H1697" s="107"/>
      <c r="I1697" s="123"/>
      <c r="J1697" s="94"/>
      <c r="K1697" s="108"/>
    </row>
    <row r="1698" s="101" customFormat="true" ht="10.5" hidden="true" customHeight="true" outlineLevel="0" collapsed="false">
      <c r="A1698" s="102" t="s">
        <v>312</v>
      </c>
      <c r="B1698" s="93" t="n">
        <v>44124</v>
      </c>
      <c r="C1698" s="94" t="s">
        <v>397</v>
      </c>
      <c r="D1698" s="95" t="s">
        <v>322</v>
      </c>
      <c r="E1698" s="118" t="n">
        <v>100000</v>
      </c>
      <c r="F1698" s="96"/>
      <c r="G1698" s="98" t="s">
        <v>2140</v>
      </c>
      <c r="H1698" s="119"/>
      <c r="I1698" s="123"/>
      <c r="J1698" s="94"/>
      <c r="K1698" s="94"/>
    </row>
    <row r="1699" s="101" customFormat="true" ht="10.5" hidden="false" customHeight="true" outlineLevel="0" collapsed="false">
      <c r="A1699" s="92" t="s">
        <v>312</v>
      </c>
      <c r="B1699" s="93" t="n">
        <v>44124</v>
      </c>
      <c r="C1699" s="94" t="s">
        <v>892</v>
      </c>
      <c r="D1699" s="95" t="s">
        <v>314</v>
      </c>
      <c r="E1699" s="106"/>
      <c r="F1699" s="97" t="n">
        <v>1200</v>
      </c>
      <c r="G1699" s="98" t="s">
        <v>2141</v>
      </c>
      <c r="H1699" s="99"/>
      <c r="I1699" s="123"/>
      <c r="J1699" s="94"/>
      <c r="K1699" s="94"/>
    </row>
    <row r="1700" s="101" customFormat="true" ht="10.5" hidden="false" customHeight="true" outlineLevel="0" collapsed="false">
      <c r="A1700" s="92" t="s">
        <v>312</v>
      </c>
      <c r="B1700" s="93" t="n">
        <v>44124</v>
      </c>
      <c r="C1700" s="94" t="s">
        <v>743</v>
      </c>
      <c r="D1700" s="95" t="s">
        <v>314</v>
      </c>
      <c r="E1700" s="106"/>
      <c r="F1700" s="97" t="n">
        <v>2500</v>
      </c>
      <c r="G1700" s="98" t="s">
        <v>2142</v>
      </c>
      <c r="H1700" s="99"/>
      <c r="I1700" s="123"/>
      <c r="J1700" s="94"/>
      <c r="K1700" s="94"/>
    </row>
    <row r="1701" s="101" customFormat="true" ht="10.5" hidden="false" customHeight="true" outlineLevel="0" collapsed="false">
      <c r="A1701" s="92" t="s">
        <v>312</v>
      </c>
      <c r="B1701" s="93" t="n">
        <v>44124</v>
      </c>
      <c r="C1701" s="94" t="s">
        <v>1399</v>
      </c>
      <c r="D1701" s="95" t="s">
        <v>314</v>
      </c>
      <c r="E1701" s="96"/>
      <c r="F1701" s="97" t="n">
        <v>6000</v>
      </c>
      <c r="G1701" s="98" t="s">
        <v>2143</v>
      </c>
      <c r="H1701" s="99"/>
      <c r="I1701" s="123"/>
      <c r="J1701" s="94"/>
      <c r="K1701" s="94"/>
    </row>
    <row r="1702" s="101" customFormat="true" ht="10.5" hidden="false" customHeight="true" outlineLevel="0" collapsed="false">
      <c r="A1702" s="92" t="s">
        <v>312</v>
      </c>
      <c r="B1702" s="93" t="n">
        <v>44124</v>
      </c>
      <c r="C1702" s="94" t="s">
        <v>697</v>
      </c>
      <c r="D1702" s="95" t="s">
        <v>314</v>
      </c>
      <c r="E1702" s="96"/>
      <c r="F1702" s="128" t="n">
        <v>6300</v>
      </c>
      <c r="G1702" s="98" t="s">
        <v>2144</v>
      </c>
      <c r="H1702" s="99"/>
      <c r="I1702" s="123"/>
      <c r="J1702" s="94"/>
      <c r="K1702" s="94"/>
    </row>
    <row r="1703" s="101" customFormat="true" ht="10.5" hidden="false" customHeight="true" outlineLevel="0" collapsed="false">
      <c r="A1703" s="92" t="s">
        <v>312</v>
      </c>
      <c r="B1703" s="93" t="n">
        <v>44124</v>
      </c>
      <c r="C1703" s="94" t="s">
        <v>1399</v>
      </c>
      <c r="D1703" s="95" t="s">
        <v>314</v>
      </c>
      <c r="E1703" s="96"/>
      <c r="F1703" s="97" t="n">
        <v>8600</v>
      </c>
      <c r="G1703" s="98" t="s">
        <v>2145</v>
      </c>
      <c r="H1703" s="99"/>
      <c r="I1703" s="123"/>
      <c r="J1703" s="94"/>
      <c r="K1703" s="94"/>
    </row>
    <row r="1704" s="101" customFormat="true" ht="10.5" hidden="true" customHeight="true" outlineLevel="0" collapsed="false">
      <c r="A1704" s="102" t="s">
        <v>312</v>
      </c>
      <c r="B1704" s="93" t="n">
        <v>44124</v>
      </c>
      <c r="C1704" s="94" t="s">
        <v>318</v>
      </c>
      <c r="D1704" s="95" t="s">
        <v>319</v>
      </c>
      <c r="E1704" s="103" t="n">
        <v>431.799999999999</v>
      </c>
      <c r="F1704" s="104" t="n">
        <v>25400</v>
      </c>
      <c r="G1704" s="100" t="s">
        <v>2146</v>
      </c>
      <c r="H1704" s="99" t="n">
        <v>25400</v>
      </c>
      <c r="I1704" s="123" t="n">
        <v>431.799999999999</v>
      </c>
      <c r="J1704" s="94"/>
      <c r="K1704" s="105"/>
    </row>
    <row r="1705" s="101" customFormat="true" ht="10.5" hidden="true" customHeight="true" outlineLevel="0" collapsed="false">
      <c r="A1705" s="102" t="s">
        <v>312</v>
      </c>
      <c r="B1705" s="93" t="n">
        <v>44125</v>
      </c>
      <c r="C1705" s="94" t="s">
        <v>321</v>
      </c>
      <c r="D1705" s="95" t="s">
        <v>322</v>
      </c>
      <c r="E1705" s="97" t="n">
        <v>25</v>
      </c>
      <c r="F1705" s="106"/>
      <c r="G1705" s="100" t="s">
        <v>2147</v>
      </c>
      <c r="H1705" s="107"/>
      <c r="I1705" s="123"/>
      <c r="J1705" s="94"/>
      <c r="K1705" s="108"/>
    </row>
    <row r="1706" s="101" customFormat="true" ht="10.5" hidden="true" customHeight="true" outlineLevel="0" collapsed="false">
      <c r="A1706" s="102" t="s">
        <v>312</v>
      </c>
      <c r="B1706" s="93" t="n">
        <v>44125</v>
      </c>
      <c r="C1706" s="94" t="s">
        <v>989</v>
      </c>
      <c r="D1706" s="95" t="s">
        <v>322</v>
      </c>
      <c r="E1706" s="157" t="n">
        <v>10807.28</v>
      </c>
      <c r="F1706" s="106"/>
      <c r="G1706" s="98" t="s">
        <v>2148</v>
      </c>
      <c r="H1706" s="99"/>
      <c r="I1706" s="158"/>
      <c r="J1706" s="94"/>
      <c r="K1706" s="94"/>
    </row>
    <row r="1707" s="101" customFormat="true" ht="10.5" hidden="false" customHeight="true" outlineLevel="0" collapsed="false">
      <c r="A1707" s="92" t="s">
        <v>312</v>
      </c>
      <c r="B1707" s="93" t="n">
        <v>44125</v>
      </c>
      <c r="C1707" s="94" t="s">
        <v>1143</v>
      </c>
      <c r="D1707" s="95" t="s">
        <v>314</v>
      </c>
      <c r="E1707" s="96"/>
      <c r="F1707" s="97" t="n">
        <v>2500</v>
      </c>
      <c r="G1707" s="98" t="s">
        <v>2149</v>
      </c>
      <c r="H1707" s="99"/>
      <c r="I1707" s="123"/>
      <c r="J1707" s="94"/>
      <c r="K1707" s="94"/>
    </row>
    <row r="1708" s="101" customFormat="true" ht="10.5" hidden="false" customHeight="true" outlineLevel="0" collapsed="false">
      <c r="A1708" s="92" t="s">
        <v>312</v>
      </c>
      <c r="B1708" s="93" t="n">
        <v>44125</v>
      </c>
      <c r="C1708" s="94" t="s">
        <v>2150</v>
      </c>
      <c r="D1708" s="95" t="s">
        <v>314</v>
      </c>
      <c r="E1708" s="96"/>
      <c r="F1708" s="97" t="n">
        <v>4800</v>
      </c>
      <c r="G1708" s="98" t="s">
        <v>2151</v>
      </c>
      <c r="H1708" s="99"/>
      <c r="I1708" s="123"/>
      <c r="J1708" s="94"/>
      <c r="K1708" s="94"/>
    </row>
    <row r="1709" s="101" customFormat="true" ht="10.5" hidden="true" customHeight="true" outlineLevel="0" collapsed="false">
      <c r="A1709" s="102" t="s">
        <v>312</v>
      </c>
      <c r="B1709" s="93" t="n">
        <v>44125</v>
      </c>
      <c r="C1709" s="94" t="s">
        <v>318</v>
      </c>
      <c r="D1709" s="95" t="s">
        <v>319</v>
      </c>
      <c r="E1709" s="103" t="n">
        <v>749.360000000001</v>
      </c>
      <c r="F1709" s="104" t="n">
        <v>44080</v>
      </c>
      <c r="G1709" s="100" t="s">
        <v>2152</v>
      </c>
      <c r="H1709" s="99" t="n">
        <v>44080</v>
      </c>
      <c r="I1709" s="123" t="n">
        <v>749.360000000001</v>
      </c>
      <c r="J1709" s="94"/>
      <c r="K1709" s="105"/>
    </row>
    <row r="1710" s="101" customFormat="true" ht="10.5" hidden="true" customHeight="true" outlineLevel="0" collapsed="false">
      <c r="A1710" s="102" t="s">
        <v>312</v>
      </c>
      <c r="B1710" s="93" t="n">
        <v>44126</v>
      </c>
      <c r="C1710" s="94" t="s">
        <v>321</v>
      </c>
      <c r="D1710" s="95" t="s">
        <v>322</v>
      </c>
      <c r="E1710" s="97" t="n">
        <v>150</v>
      </c>
      <c r="F1710" s="96"/>
      <c r="G1710" s="100" t="s">
        <v>2153</v>
      </c>
      <c r="H1710" s="107"/>
      <c r="I1710" s="123"/>
      <c r="J1710" s="94"/>
      <c r="K1710" s="108"/>
    </row>
    <row r="1711" s="101" customFormat="true" ht="10.5" hidden="true" customHeight="true" outlineLevel="0" collapsed="false">
      <c r="A1711" s="102" t="s">
        <v>312</v>
      </c>
      <c r="B1711" s="93" t="n">
        <v>44126</v>
      </c>
      <c r="C1711" s="94" t="s">
        <v>477</v>
      </c>
      <c r="D1711" s="95" t="s">
        <v>322</v>
      </c>
      <c r="E1711" s="126" t="n">
        <v>1009</v>
      </c>
      <c r="F1711" s="96"/>
      <c r="G1711" s="98" t="s">
        <v>2154</v>
      </c>
      <c r="H1711" s="99"/>
      <c r="I1711" s="127"/>
      <c r="J1711" s="94"/>
      <c r="K1711" s="94"/>
    </row>
    <row r="1712" s="101" customFormat="true" ht="10.5" hidden="true" customHeight="true" outlineLevel="0" collapsed="false">
      <c r="A1712" s="102" t="s">
        <v>312</v>
      </c>
      <c r="B1712" s="93" t="n">
        <v>44126</v>
      </c>
      <c r="C1712" s="94" t="s">
        <v>846</v>
      </c>
      <c r="D1712" s="95" t="s">
        <v>322</v>
      </c>
      <c r="E1712" s="126" t="n">
        <v>6643.01</v>
      </c>
      <c r="F1712" s="96"/>
      <c r="G1712" s="98" t="s">
        <v>2155</v>
      </c>
      <c r="H1712" s="99"/>
      <c r="I1712" s="127"/>
      <c r="J1712" s="94"/>
      <c r="K1712" s="94"/>
    </row>
    <row r="1713" s="101" customFormat="true" ht="10.5" hidden="true" customHeight="true" outlineLevel="0" collapsed="false">
      <c r="A1713" s="102" t="s">
        <v>312</v>
      </c>
      <c r="B1713" s="93" t="n">
        <v>44126</v>
      </c>
      <c r="C1713" s="94" t="s">
        <v>2156</v>
      </c>
      <c r="D1713" s="95" t="s">
        <v>322</v>
      </c>
      <c r="E1713" s="126" t="n">
        <v>10774.02</v>
      </c>
      <c r="F1713" s="96"/>
      <c r="G1713" s="98" t="s">
        <v>2157</v>
      </c>
      <c r="H1713" s="99"/>
      <c r="I1713" s="127"/>
      <c r="J1713" s="94"/>
      <c r="K1713" s="94"/>
    </row>
    <row r="1714" s="101" customFormat="true" ht="10.5" hidden="true" customHeight="true" outlineLevel="0" collapsed="false">
      <c r="A1714" s="102" t="s">
        <v>312</v>
      </c>
      <c r="B1714" s="93" t="n">
        <v>44126</v>
      </c>
      <c r="C1714" s="94" t="s">
        <v>637</v>
      </c>
      <c r="D1714" s="95" t="s">
        <v>322</v>
      </c>
      <c r="E1714" s="126" t="n">
        <v>20300</v>
      </c>
      <c r="F1714" s="96"/>
      <c r="G1714" s="98" t="s">
        <v>2158</v>
      </c>
      <c r="H1714" s="99"/>
      <c r="I1714" s="127"/>
      <c r="J1714" s="94"/>
      <c r="K1714" s="94"/>
    </row>
    <row r="1715" s="101" customFormat="true" ht="10.5" hidden="true" customHeight="true" outlineLevel="0" collapsed="false">
      <c r="A1715" s="102" t="s">
        <v>312</v>
      </c>
      <c r="B1715" s="93" t="n">
        <v>44126</v>
      </c>
      <c r="C1715" s="94" t="s">
        <v>397</v>
      </c>
      <c r="D1715" s="95" t="s">
        <v>322</v>
      </c>
      <c r="E1715" s="118" t="n">
        <v>31906</v>
      </c>
      <c r="F1715" s="96"/>
      <c r="G1715" s="98" t="s">
        <v>2159</v>
      </c>
      <c r="H1715" s="119"/>
      <c r="I1715" s="123"/>
      <c r="J1715" s="94"/>
      <c r="K1715" s="94"/>
    </row>
    <row r="1716" s="101" customFormat="true" ht="10.5" hidden="true" customHeight="true" outlineLevel="0" collapsed="false">
      <c r="A1716" s="102" t="s">
        <v>312</v>
      </c>
      <c r="B1716" s="93" t="n">
        <v>44126</v>
      </c>
      <c r="C1716" s="94" t="s">
        <v>1467</v>
      </c>
      <c r="D1716" s="95" t="s">
        <v>322</v>
      </c>
      <c r="E1716" s="118" t="n">
        <v>50000</v>
      </c>
      <c r="F1716" s="96"/>
      <c r="G1716" s="98" t="s">
        <v>2160</v>
      </c>
      <c r="H1716" s="119"/>
      <c r="I1716" s="130"/>
      <c r="J1716" s="94"/>
      <c r="K1716" s="94"/>
    </row>
    <row r="1717" s="101" customFormat="true" ht="10.5" hidden="false" customHeight="true" outlineLevel="0" collapsed="false">
      <c r="A1717" s="92" t="s">
        <v>312</v>
      </c>
      <c r="B1717" s="93" t="n">
        <v>44126</v>
      </c>
      <c r="C1717" s="94" t="s">
        <v>470</v>
      </c>
      <c r="D1717" s="95" t="s">
        <v>314</v>
      </c>
      <c r="E1717" s="106"/>
      <c r="F1717" s="128" t="n">
        <v>1600</v>
      </c>
      <c r="G1717" s="98" t="s">
        <v>2161</v>
      </c>
      <c r="H1717" s="99"/>
      <c r="I1717" s="123"/>
      <c r="J1717" s="94"/>
      <c r="K1717" s="94"/>
    </row>
    <row r="1718" s="101" customFormat="true" ht="10.5" hidden="false" customHeight="true" outlineLevel="0" collapsed="false">
      <c r="A1718" s="92" t="s">
        <v>312</v>
      </c>
      <c r="B1718" s="93" t="n">
        <v>44126</v>
      </c>
      <c r="C1718" s="94" t="s">
        <v>2162</v>
      </c>
      <c r="D1718" s="95" t="s">
        <v>314</v>
      </c>
      <c r="E1718" s="106"/>
      <c r="F1718" s="97" t="n">
        <v>4900</v>
      </c>
      <c r="G1718" s="98" t="s">
        <v>2163</v>
      </c>
      <c r="H1718" s="99"/>
      <c r="I1718" s="123"/>
      <c r="J1718" s="94"/>
      <c r="K1718" s="94"/>
    </row>
    <row r="1719" s="101" customFormat="true" ht="10.5" hidden="false" customHeight="true" outlineLevel="0" collapsed="false">
      <c r="A1719" s="92" t="s">
        <v>312</v>
      </c>
      <c r="B1719" s="93" t="n">
        <v>44126</v>
      </c>
      <c r="C1719" s="94" t="s">
        <v>1056</v>
      </c>
      <c r="D1719" s="95" t="s">
        <v>314</v>
      </c>
      <c r="E1719" s="106"/>
      <c r="F1719" s="97" t="n">
        <v>5900</v>
      </c>
      <c r="G1719" s="98" t="s">
        <v>2164</v>
      </c>
      <c r="H1719" s="99"/>
      <c r="I1719" s="123"/>
      <c r="J1719" s="94"/>
      <c r="K1719" s="94"/>
    </row>
    <row r="1720" s="101" customFormat="true" ht="10.5" hidden="false" customHeight="true" outlineLevel="0" collapsed="false">
      <c r="A1720" s="92" t="s">
        <v>312</v>
      </c>
      <c r="B1720" s="93" t="n">
        <v>44126</v>
      </c>
      <c r="C1720" s="94" t="s">
        <v>2165</v>
      </c>
      <c r="D1720" s="95" t="s">
        <v>314</v>
      </c>
      <c r="E1720" s="106"/>
      <c r="F1720" s="97" t="n">
        <v>7300</v>
      </c>
      <c r="G1720" s="98" t="s">
        <v>2166</v>
      </c>
      <c r="H1720" s="99"/>
      <c r="I1720" s="123"/>
      <c r="J1720" s="94"/>
      <c r="K1720" s="94"/>
    </row>
    <row r="1721" s="101" customFormat="true" ht="10.5" hidden="true" customHeight="true" outlineLevel="0" collapsed="false">
      <c r="A1721" s="102" t="s">
        <v>312</v>
      </c>
      <c r="B1721" s="93" t="n">
        <v>44126</v>
      </c>
      <c r="C1721" s="94" t="s">
        <v>318</v>
      </c>
      <c r="D1721" s="95" t="s">
        <v>319</v>
      </c>
      <c r="E1721" s="103" t="n">
        <v>171.700000000001</v>
      </c>
      <c r="F1721" s="104" t="n">
        <v>10100</v>
      </c>
      <c r="G1721" s="100" t="s">
        <v>2167</v>
      </c>
      <c r="H1721" s="99" t="n">
        <v>10100</v>
      </c>
      <c r="I1721" s="123" t="n">
        <v>171.700000000001</v>
      </c>
      <c r="J1721" s="94"/>
      <c r="K1721" s="105"/>
    </row>
    <row r="1722" s="101" customFormat="true" ht="10.5" hidden="false" customHeight="true" outlineLevel="0" collapsed="false">
      <c r="A1722" s="92" t="s">
        <v>312</v>
      </c>
      <c r="B1722" s="93" t="n">
        <v>44126</v>
      </c>
      <c r="C1722" s="94" t="s">
        <v>420</v>
      </c>
      <c r="D1722" s="95" t="s">
        <v>314</v>
      </c>
      <c r="E1722" s="96"/>
      <c r="F1722" s="97" t="n">
        <v>14800</v>
      </c>
      <c r="G1722" s="98" t="s">
        <v>2168</v>
      </c>
      <c r="H1722" s="99"/>
      <c r="I1722" s="123"/>
      <c r="J1722" s="94"/>
      <c r="K1722" s="94"/>
    </row>
    <row r="1723" s="101" customFormat="true" ht="10.5" hidden="false" customHeight="true" outlineLevel="0" collapsed="false">
      <c r="A1723" s="92" t="s">
        <v>312</v>
      </c>
      <c r="B1723" s="93" t="n">
        <v>44127</v>
      </c>
      <c r="C1723" s="94" t="s">
        <v>1606</v>
      </c>
      <c r="D1723" s="95" t="s">
        <v>314</v>
      </c>
      <c r="E1723" s="96"/>
      <c r="F1723" s="97" t="n">
        <v>5400</v>
      </c>
      <c r="G1723" s="98" t="s">
        <v>2169</v>
      </c>
      <c r="H1723" s="99"/>
      <c r="I1723" s="123"/>
      <c r="J1723" s="94"/>
      <c r="K1723" s="94"/>
    </row>
    <row r="1724" s="101" customFormat="true" ht="10.5" hidden="false" customHeight="true" outlineLevel="0" collapsed="false">
      <c r="A1724" s="92" t="s">
        <v>312</v>
      </c>
      <c r="B1724" s="93" t="n">
        <v>44127</v>
      </c>
      <c r="C1724" s="94" t="s">
        <v>607</v>
      </c>
      <c r="D1724" s="95" t="s">
        <v>314</v>
      </c>
      <c r="E1724" s="96"/>
      <c r="F1724" s="97" t="n">
        <v>7300</v>
      </c>
      <c r="G1724" s="98" t="s">
        <v>2170</v>
      </c>
      <c r="H1724" s="99"/>
      <c r="I1724" s="123"/>
      <c r="J1724" s="94"/>
      <c r="K1724" s="94"/>
    </row>
    <row r="1725" s="101" customFormat="true" ht="10.5" hidden="true" customHeight="true" outlineLevel="0" collapsed="false">
      <c r="A1725" s="102" t="s">
        <v>312</v>
      </c>
      <c r="B1725" s="93" t="n">
        <v>44127</v>
      </c>
      <c r="C1725" s="94" t="s">
        <v>318</v>
      </c>
      <c r="D1725" s="95" t="s">
        <v>319</v>
      </c>
      <c r="E1725" s="103" t="n">
        <v>214.200000000001</v>
      </c>
      <c r="F1725" s="104" t="n">
        <v>12600</v>
      </c>
      <c r="G1725" s="100" t="s">
        <v>2171</v>
      </c>
      <c r="H1725" s="99" t="n">
        <v>12600</v>
      </c>
      <c r="I1725" s="123" t="n">
        <v>214.200000000001</v>
      </c>
      <c r="J1725" s="94"/>
      <c r="K1725" s="105"/>
    </row>
    <row r="1726" s="101" customFormat="true" ht="10.5" hidden="true" customHeight="true" outlineLevel="0" collapsed="false">
      <c r="A1726" s="102" t="s">
        <v>312</v>
      </c>
      <c r="B1726" s="93" t="n">
        <v>44130</v>
      </c>
      <c r="C1726" s="94" t="s">
        <v>321</v>
      </c>
      <c r="D1726" s="95" t="s">
        <v>322</v>
      </c>
      <c r="E1726" s="97" t="n">
        <v>150</v>
      </c>
      <c r="F1726" s="106"/>
      <c r="G1726" s="100" t="s">
        <v>2172</v>
      </c>
      <c r="H1726" s="107"/>
      <c r="I1726" s="123"/>
      <c r="J1726" s="94"/>
      <c r="K1726" s="108"/>
    </row>
    <row r="1727" s="101" customFormat="true" ht="10.5" hidden="true" customHeight="true" outlineLevel="0" collapsed="false">
      <c r="A1727" s="102" t="s">
        <v>312</v>
      </c>
      <c r="B1727" s="93" t="n">
        <v>44130</v>
      </c>
      <c r="C1727" s="94" t="s">
        <v>487</v>
      </c>
      <c r="D1727" s="95" t="s">
        <v>322</v>
      </c>
      <c r="E1727" s="113" t="n">
        <v>660</v>
      </c>
      <c r="F1727" s="106"/>
      <c r="G1727" s="98" t="s">
        <v>2173</v>
      </c>
      <c r="H1727" s="99"/>
      <c r="I1727" s="129"/>
      <c r="J1727" s="94"/>
      <c r="K1727" s="94"/>
    </row>
    <row r="1728" s="101" customFormat="true" ht="10.5" hidden="true" customHeight="true" outlineLevel="0" collapsed="false">
      <c r="A1728" s="102" t="s">
        <v>312</v>
      </c>
      <c r="B1728" s="93" t="n">
        <v>44130</v>
      </c>
      <c r="C1728" s="94" t="s">
        <v>846</v>
      </c>
      <c r="D1728" s="95" t="s">
        <v>322</v>
      </c>
      <c r="E1728" s="126" t="n">
        <v>952</v>
      </c>
      <c r="F1728" s="96"/>
      <c r="G1728" s="98" t="s">
        <v>2174</v>
      </c>
      <c r="H1728" s="99"/>
      <c r="I1728" s="127"/>
      <c r="J1728" s="94"/>
      <c r="K1728" s="94"/>
    </row>
    <row r="1729" s="101" customFormat="true" ht="10.5" hidden="true" customHeight="true" outlineLevel="0" collapsed="false">
      <c r="A1729" s="102" t="s">
        <v>312</v>
      </c>
      <c r="B1729" s="93" t="n">
        <v>44130</v>
      </c>
      <c r="C1729" s="94" t="s">
        <v>326</v>
      </c>
      <c r="D1729" s="95" t="s">
        <v>322</v>
      </c>
      <c r="E1729" s="113" t="n">
        <v>8300</v>
      </c>
      <c r="F1729" s="96"/>
      <c r="G1729" s="98" t="s">
        <v>2175</v>
      </c>
      <c r="H1729" s="99"/>
      <c r="I1729" s="129"/>
      <c r="J1729" s="94"/>
      <c r="K1729" s="94"/>
    </row>
    <row r="1730" s="101" customFormat="true" ht="10.5" hidden="true" customHeight="true" outlineLevel="0" collapsed="false">
      <c r="A1730" s="102" t="s">
        <v>312</v>
      </c>
      <c r="B1730" s="93" t="n">
        <v>44130</v>
      </c>
      <c r="C1730" s="94" t="s">
        <v>2156</v>
      </c>
      <c r="D1730" s="95" t="s">
        <v>322</v>
      </c>
      <c r="E1730" s="126" t="n">
        <v>10852.8</v>
      </c>
      <c r="F1730" s="96"/>
      <c r="G1730" s="98" t="s">
        <v>2176</v>
      </c>
      <c r="H1730" s="99"/>
      <c r="I1730" s="127"/>
      <c r="J1730" s="94"/>
      <c r="K1730" s="94"/>
    </row>
    <row r="1731" s="101" customFormat="true" ht="10.5" hidden="true" customHeight="true" outlineLevel="0" collapsed="false">
      <c r="A1731" s="102" t="s">
        <v>312</v>
      </c>
      <c r="B1731" s="93" t="n">
        <v>44130</v>
      </c>
      <c r="C1731" s="94" t="s">
        <v>464</v>
      </c>
      <c r="D1731" s="95" t="s">
        <v>322</v>
      </c>
      <c r="E1731" s="131" t="n">
        <v>34587.6</v>
      </c>
      <c r="F1731" s="96"/>
      <c r="G1731" s="98" t="s">
        <v>2177</v>
      </c>
      <c r="H1731" s="99"/>
      <c r="I1731" s="132"/>
      <c r="J1731" s="94"/>
      <c r="K1731" s="94"/>
    </row>
    <row r="1732" s="101" customFormat="true" ht="10.5" hidden="true" customHeight="true" outlineLevel="0" collapsed="false">
      <c r="A1732" s="102" t="s">
        <v>312</v>
      </c>
      <c r="B1732" s="93" t="n">
        <v>44130</v>
      </c>
      <c r="C1732" s="94" t="s">
        <v>356</v>
      </c>
      <c r="D1732" s="95" t="s">
        <v>322</v>
      </c>
      <c r="E1732" s="126" t="n">
        <v>68347.32</v>
      </c>
      <c r="F1732" s="96"/>
      <c r="G1732" s="98" t="s">
        <v>2178</v>
      </c>
      <c r="H1732" s="99"/>
      <c r="I1732" s="127"/>
      <c r="J1732" s="94"/>
      <c r="K1732" s="94"/>
    </row>
    <row r="1733" s="101" customFormat="true" ht="10.5" hidden="false" customHeight="true" outlineLevel="0" collapsed="false">
      <c r="A1733" s="92" t="s">
        <v>312</v>
      </c>
      <c r="B1733" s="93" t="n">
        <v>44130</v>
      </c>
      <c r="C1733" s="94" t="s">
        <v>2179</v>
      </c>
      <c r="D1733" s="95" t="s">
        <v>314</v>
      </c>
      <c r="E1733" s="106"/>
      <c r="F1733" s="97" t="n">
        <v>10300</v>
      </c>
      <c r="G1733" s="98" t="s">
        <v>2180</v>
      </c>
      <c r="H1733" s="99"/>
      <c r="I1733" s="123"/>
      <c r="J1733" s="94"/>
      <c r="K1733" s="94"/>
    </row>
    <row r="1734" s="101" customFormat="true" ht="10.5" hidden="true" customHeight="true" outlineLevel="0" collapsed="false">
      <c r="A1734" s="92" t="s">
        <v>312</v>
      </c>
      <c r="B1734" s="93" t="n">
        <v>44130</v>
      </c>
      <c r="C1734" s="94" t="s">
        <v>623</v>
      </c>
      <c r="D1734" s="95" t="s">
        <v>314</v>
      </c>
      <c r="E1734" s="106"/>
      <c r="F1734" s="115" t="n">
        <v>14000</v>
      </c>
      <c r="G1734" s="98" t="s">
        <v>624</v>
      </c>
      <c r="H1734" s="99"/>
      <c r="I1734" s="123"/>
      <c r="J1734" s="94"/>
      <c r="K1734" s="94"/>
    </row>
    <row r="1735" s="101" customFormat="true" ht="10.5" hidden="true" customHeight="true" outlineLevel="0" collapsed="false">
      <c r="A1735" s="102" t="s">
        <v>312</v>
      </c>
      <c r="B1735" s="93" t="n">
        <v>44130</v>
      </c>
      <c r="C1735" s="94" t="s">
        <v>318</v>
      </c>
      <c r="D1735" s="95" t="s">
        <v>319</v>
      </c>
      <c r="E1735" s="103" t="n">
        <v>951.150000000001</v>
      </c>
      <c r="F1735" s="104" t="n">
        <v>55950</v>
      </c>
      <c r="G1735" s="100" t="s">
        <v>2181</v>
      </c>
      <c r="H1735" s="99" t="n">
        <v>55950</v>
      </c>
      <c r="I1735" s="123" t="n">
        <v>951.150000000001</v>
      </c>
      <c r="J1735" s="94"/>
      <c r="K1735" s="105"/>
    </row>
    <row r="1736" s="101" customFormat="true" ht="10.5" hidden="true" customHeight="true" outlineLevel="0" collapsed="false">
      <c r="A1736" s="102" t="s">
        <v>312</v>
      </c>
      <c r="B1736" s="93" t="n">
        <v>44131</v>
      </c>
      <c r="C1736" s="94" t="s">
        <v>340</v>
      </c>
      <c r="D1736" s="95" t="s">
        <v>322</v>
      </c>
      <c r="E1736" s="97" t="n">
        <v>9</v>
      </c>
      <c r="F1736" s="96"/>
      <c r="G1736" s="100" t="s">
        <v>610</v>
      </c>
      <c r="H1736" s="107"/>
      <c r="I1736" s="123"/>
      <c r="J1736" s="94"/>
      <c r="K1736" s="147"/>
    </row>
    <row r="1737" s="101" customFormat="true" ht="10.5" hidden="true" customHeight="true" outlineLevel="0" collapsed="false">
      <c r="A1737" s="102" t="s">
        <v>312</v>
      </c>
      <c r="B1737" s="93" t="n">
        <v>44131</v>
      </c>
      <c r="C1737" s="94" t="s">
        <v>321</v>
      </c>
      <c r="D1737" s="95" t="s">
        <v>322</v>
      </c>
      <c r="E1737" s="97" t="n">
        <v>50</v>
      </c>
      <c r="F1737" s="106"/>
      <c r="G1737" s="100" t="s">
        <v>2182</v>
      </c>
      <c r="H1737" s="107"/>
      <c r="I1737" s="123"/>
      <c r="J1737" s="94"/>
      <c r="K1737" s="108"/>
    </row>
    <row r="1738" s="101" customFormat="true" ht="10.5" hidden="true" customHeight="true" outlineLevel="0" collapsed="false">
      <c r="A1738" s="102" t="s">
        <v>312</v>
      </c>
      <c r="B1738" s="93" t="n">
        <v>44131</v>
      </c>
      <c r="C1738" s="94" t="s">
        <v>1003</v>
      </c>
      <c r="D1738" s="95" t="s">
        <v>322</v>
      </c>
      <c r="E1738" s="118" t="n">
        <v>44000</v>
      </c>
      <c r="F1738" s="106"/>
      <c r="G1738" s="98" t="s">
        <v>2183</v>
      </c>
      <c r="H1738" s="119"/>
      <c r="I1738" s="123"/>
      <c r="J1738" s="94"/>
      <c r="K1738" s="94"/>
    </row>
    <row r="1739" s="101" customFormat="true" ht="10.5" hidden="true" customHeight="true" outlineLevel="0" collapsed="false">
      <c r="A1739" s="102" t="s">
        <v>312</v>
      </c>
      <c r="B1739" s="93" t="n">
        <v>44131</v>
      </c>
      <c r="C1739" s="94" t="s">
        <v>342</v>
      </c>
      <c r="D1739" s="95" t="s">
        <v>322</v>
      </c>
      <c r="E1739" s="118" t="n">
        <v>68974.45</v>
      </c>
      <c r="F1739" s="106"/>
      <c r="G1739" s="98" t="s">
        <v>2184</v>
      </c>
      <c r="H1739" s="119"/>
      <c r="I1739" s="130"/>
      <c r="J1739" s="94"/>
      <c r="K1739" s="94"/>
    </row>
    <row r="1740" s="101" customFormat="true" ht="10.5" hidden="false" customHeight="true" outlineLevel="0" collapsed="false">
      <c r="A1740" s="92" t="s">
        <v>312</v>
      </c>
      <c r="B1740" s="93" t="n">
        <v>44131</v>
      </c>
      <c r="C1740" s="94" t="s">
        <v>384</v>
      </c>
      <c r="D1740" s="95" t="s">
        <v>314</v>
      </c>
      <c r="E1740" s="106"/>
      <c r="F1740" s="97" t="n">
        <v>700</v>
      </c>
      <c r="G1740" s="98" t="s">
        <v>2185</v>
      </c>
      <c r="H1740" s="99"/>
      <c r="I1740" s="123"/>
      <c r="J1740" s="94"/>
      <c r="K1740" s="94"/>
    </row>
    <row r="1741" s="101" customFormat="true" ht="10.5" hidden="false" customHeight="true" outlineLevel="0" collapsed="false">
      <c r="A1741" s="92" t="s">
        <v>312</v>
      </c>
      <c r="B1741" s="93" t="n">
        <v>44131</v>
      </c>
      <c r="C1741" s="94" t="s">
        <v>384</v>
      </c>
      <c r="D1741" s="95" t="s">
        <v>314</v>
      </c>
      <c r="E1741" s="106"/>
      <c r="F1741" s="97" t="n">
        <v>1000</v>
      </c>
      <c r="G1741" s="98" t="s">
        <v>2186</v>
      </c>
      <c r="H1741" s="99"/>
      <c r="I1741" s="123"/>
      <c r="J1741" s="94"/>
      <c r="K1741" s="94"/>
    </row>
    <row r="1742" s="101" customFormat="true" ht="10.5" hidden="false" customHeight="true" outlineLevel="0" collapsed="false">
      <c r="A1742" s="92" t="s">
        <v>312</v>
      </c>
      <c r="B1742" s="93" t="n">
        <v>44131</v>
      </c>
      <c r="C1742" s="94" t="s">
        <v>384</v>
      </c>
      <c r="D1742" s="95" t="s">
        <v>314</v>
      </c>
      <c r="E1742" s="106"/>
      <c r="F1742" s="97" t="n">
        <v>1200</v>
      </c>
      <c r="G1742" s="98" t="s">
        <v>2187</v>
      </c>
      <c r="H1742" s="99"/>
      <c r="I1742" s="123"/>
      <c r="J1742" s="94"/>
      <c r="K1742" s="94"/>
    </row>
    <row r="1743" s="101" customFormat="true" ht="10.5" hidden="false" customHeight="true" outlineLevel="0" collapsed="false">
      <c r="A1743" s="92" t="s">
        <v>312</v>
      </c>
      <c r="B1743" s="93" t="n">
        <v>44131</v>
      </c>
      <c r="C1743" s="94" t="s">
        <v>1143</v>
      </c>
      <c r="D1743" s="95" t="s">
        <v>314</v>
      </c>
      <c r="E1743" s="106"/>
      <c r="F1743" s="97" t="n">
        <v>4400</v>
      </c>
      <c r="G1743" s="98" t="s">
        <v>2188</v>
      </c>
      <c r="H1743" s="99"/>
      <c r="I1743" s="123"/>
      <c r="J1743" s="94"/>
      <c r="K1743" s="94"/>
    </row>
    <row r="1744" s="101" customFormat="true" ht="10.5" hidden="false" customHeight="true" outlineLevel="0" collapsed="false">
      <c r="A1744" s="92" t="s">
        <v>312</v>
      </c>
      <c r="B1744" s="93" t="n">
        <v>44131</v>
      </c>
      <c r="C1744" s="94" t="s">
        <v>873</v>
      </c>
      <c r="D1744" s="95" t="s">
        <v>314</v>
      </c>
      <c r="E1744" s="106"/>
      <c r="F1744" s="97" t="n">
        <v>5550</v>
      </c>
      <c r="G1744" s="98" t="s">
        <v>2189</v>
      </c>
      <c r="H1744" s="99"/>
      <c r="I1744" s="123"/>
      <c r="J1744" s="94"/>
      <c r="K1744" s="94"/>
    </row>
    <row r="1745" s="101" customFormat="true" ht="10.5" hidden="false" customHeight="true" outlineLevel="0" collapsed="false">
      <c r="A1745" s="92" t="s">
        <v>312</v>
      </c>
      <c r="B1745" s="93" t="n">
        <v>44131</v>
      </c>
      <c r="C1745" s="94" t="s">
        <v>769</v>
      </c>
      <c r="D1745" s="95" t="s">
        <v>314</v>
      </c>
      <c r="E1745" s="106"/>
      <c r="F1745" s="128" t="n">
        <v>9500</v>
      </c>
      <c r="G1745" s="98" t="s">
        <v>2190</v>
      </c>
      <c r="H1745" s="99"/>
      <c r="I1745" s="123"/>
      <c r="J1745" s="94"/>
      <c r="K1745" s="94"/>
    </row>
    <row r="1746" s="101" customFormat="true" ht="10.5" hidden="true" customHeight="true" outlineLevel="0" collapsed="false">
      <c r="A1746" s="92" t="s">
        <v>312</v>
      </c>
      <c r="B1746" s="93" t="n">
        <v>44131</v>
      </c>
      <c r="C1746" s="94" t="s">
        <v>623</v>
      </c>
      <c r="D1746" s="95" t="s">
        <v>314</v>
      </c>
      <c r="E1746" s="106"/>
      <c r="F1746" s="115" t="n">
        <v>45000</v>
      </c>
      <c r="G1746" s="98" t="s">
        <v>2191</v>
      </c>
      <c r="H1746" s="99"/>
      <c r="I1746" s="123"/>
      <c r="J1746" s="94"/>
      <c r="K1746" s="94"/>
    </row>
    <row r="1747" s="101" customFormat="true" ht="10.5" hidden="true" customHeight="true" outlineLevel="0" collapsed="false">
      <c r="A1747" s="102" t="s">
        <v>312</v>
      </c>
      <c r="B1747" s="93" t="n">
        <v>44131</v>
      </c>
      <c r="C1747" s="94" t="s">
        <v>318</v>
      </c>
      <c r="D1747" s="95" t="s">
        <v>319</v>
      </c>
      <c r="E1747" s="103" t="n">
        <v>780.300000000003</v>
      </c>
      <c r="F1747" s="104" t="n">
        <v>45900</v>
      </c>
      <c r="G1747" s="100" t="s">
        <v>2192</v>
      </c>
      <c r="H1747" s="99" t="n">
        <v>45900</v>
      </c>
      <c r="I1747" s="123" t="n">
        <v>780.300000000003</v>
      </c>
      <c r="J1747" s="94"/>
      <c r="K1747" s="105"/>
    </row>
    <row r="1748" s="101" customFormat="true" ht="10.5" hidden="true" customHeight="true" outlineLevel="0" collapsed="false">
      <c r="A1748" s="102" t="s">
        <v>312</v>
      </c>
      <c r="B1748" s="93" t="n">
        <v>44132</v>
      </c>
      <c r="C1748" s="94" t="s">
        <v>321</v>
      </c>
      <c r="D1748" s="95" t="s">
        <v>322</v>
      </c>
      <c r="E1748" s="97" t="n">
        <v>100</v>
      </c>
      <c r="F1748" s="96"/>
      <c r="G1748" s="100" t="s">
        <v>2193</v>
      </c>
      <c r="H1748" s="107"/>
      <c r="I1748" s="123"/>
      <c r="J1748" s="94"/>
      <c r="K1748" s="108"/>
    </row>
    <row r="1749" s="101" customFormat="true" ht="10.5" hidden="true" customHeight="true" outlineLevel="0" collapsed="false">
      <c r="A1749" s="102" t="s">
        <v>312</v>
      </c>
      <c r="B1749" s="93" t="n">
        <v>44132</v>
      </c>
      <c r="C1749" s="94" t="s">
        <v>828</v>
      </c>
      <c r="D1749" s="95" t="s">
        <v>322</v>
      </c>
      <c r="E1749" s="131" t="n">
        <v>6000</v>
      </c>
      <c r="F1749" s="96"/>
      <c r="G1749" s="98" t="s">
        <v>2194</v>
      </c>
      <c r="H1749" s="99"/>
      <c r="I1749" s="132"/>
      <c r="J1749" s="94"/>
      <c r="K1749" s="94"/>
    </row>
    <row r="1750" s="101" customFormat="true" ht="10.5" hidden="true" customHeight="true" outlineLevel="0" collapsed="false">
      <c r="A1750" s="92" t="s">
        <v>312</v>
      </c>
      <c r="B1750" s="93" t="n">
        <v>44132</v>
      </c>
      <c r="C1750" s="94" t="s">
        <v>1728</v>
      </c>
      <c r="D1750" s="95" t="s">
        <v>322</v>
      </c>
      <c r="E1750" s="155" t="n">
        <v>7500</v>
      </c>
      <c r="F1750" s="96"/>
      <c r="G1750" s="98" t="s">
        <v>2195</v>
      </c>
      <c r="H1750" s="99"/>
      <c r="I1750" s="156"/>
      <c r="J1750" s="94"/>
      <c r="K1750" s="94"/>
    </row>
    <row r="1751" s="101" customFormat="true" ht="10.5" hidden="true" customHeight="true" outlineLevel="0" collapsed="false">
      <c r="A1751" s="102" t="s">
        <v>312</v>
      </c>
      <c r="B1751" s="93" t="n">
        <v>44132</v>
      </c>
      <c r="C1751" s="94" t="s">
        <v>462</v>
      </c>
      <c r="D1751" s="95" t="s">
        <v>322</v>
      </c>
      <c r="E1751" s="141" t="n">
        <v>16750</v>
      </c>
      <c r="F1751" s="96"/>
      <c r="G1751" s="98" t="s">
        <v>1974</v>
      </c>
      <c r="H1751" s="99"/>
      <c r="I1751" s="130"/>
      <c r="J1751" s="94"/>
      <c r="K1751" s="94"/>
    </row>
    <row r="1752" s="101" customFormat="true" ht="10.5" hidden="true" customHeight="true" outlineLevel="0" collapsed="false">
      <c r="A1752" s="102" t="s">
        <v>312</v>
      </c>
      <c r="B1752" s="93" t="n">
        <v>44132</v>
      </c>
      <c r="C1752" s="94" t="s">
        <v>399</v>
      </c>
      <c r="D1752" s="95" t="s">
        <v>322</v>
      </c>
      <c r="E1752" s="118" t="n">
        <v>50000</v>
      </c>
      <c r="F1752" s="96"/>
      <c r="G1752" s="98" t="s">
        <v>2196</v>
      </c>
      <c r="H1752" s="119"/>
      <c r="I1752" s="123"/>
      <c r="J1752" s="94"/>
      <c r="K1752" s="94"/>
    </row>
    <row r="1753" s="101" customFormat="true" ht="10.5" hidden="false" customHeight="true" outlineLevel="0" collapsed="false">
      <c r="A1753" s="92" t="s">
        <v>312</v>
      </c>
      <c r="B1753" s="93" t="n">
        <v>44132</v>
      </c>
      <c r="C1753" s="94" t="s">
        <v>420</v>
      </c>
      <c r="D1753" s="95" t="s">
        <v>314</v>
      </c>
      <c r="E1753" s="96"/>
      <c r="F1753" s="97" t="n">
        <v>1200</v>
      </c>
      <c r="G1753" s="98" t="s">
        <v>2197</v>
      </c>
      <c r="H1753" s="99"/>
      <c r="I1753" s="123"/>
      <c r="J1753" s="94"/>
      <c r="K1753" s="94"/>
    </row>
    <row r="1754" s="101" customFormat="true" ht="10.5" hidden="false" customHeight="true" outlineLevel="0" collapsed="false">
      <c r="A1754" s="92" t="s">
        <v>312</v>
      </c>
      <c r="B1754" s="93" t="n">
        <v>44132</v>
      </c>
      <c r="C1754" s="94" t="s">
        <v>432</v>
      </c>
      <c r="D1754" s="95" t="s">
        <v>314</v>
      </c>
      <c r="E1754" s="96"/>
      <c r="F1754" s="97" t="n">
        <v>2000</v>
      </c>
      <c r="G1754" s="98" t="s">
        <v>2198</v>
      </c>
      <c r="H1754" s="99"/>
      <c r="I1754" s="123"/>
      <c r="J1754" s="94"/>
      <c r="K1754" s="94"/>
    </row>
    <row r="1755" s="101" customFormat="true" ht="10.5" hidden="false" customHeight="true" outlineLevel="0" collapsed="false">
      <c r="A1755" s="92" t="s">
        <v>312</v>
      </c>
      <c r="B1755" s="93" t="n">
        <v>44132</v>
      </c>
      <c r="C1755" s="94" t="s">
        <v>420</v>
      </c>
      <c r="D1755" s="95" t="s">
        <v>314</v>
      </c>
      <c r="E1755" s="96"/>
      <c r="F1755" s="97" t="n">
        <v>2500</v>
      </c>
      <c r="G1755" s="98" t="s">
        <v>2199</v>
      </c>
      <c r="H1755" s="99"/>
      <c r="I1755" s="123"/>
      <c r="J1755" s="94"/>
      <c r="K1755" s="94"/>
    </row>
    <row r="1756" s="101" customFormat="true" ht="10.5" hidden="false" customHeight="true" outlineLevel="0" collapsed="false">
      <c r="A1756" s="92" t="s">
        <v>312</v>
      </c>
      <c r="B1756" s="93" t="n">
        <v>44132</v>
      </c>
      <c r="C1756" s="94" t="s">
        <v>432</v>
      </c>
      <c r="D1756" s="95" t="s">
        <v>314</v>
      </c>
      <c r="E1756" s="96"/>
      <c r="F1756" s="97" t="n">
        <v>2500</v>
      </c>
      <c r="G1756" s="98" t="s">
        <v>2200</v>
      </c>
      <c r="H1756" s="99"/>
      <c r="I1756" s="123"/>
      <c r="J1756" s="94"/>
      <c r="K1756" s="94"/>
    </row>
    <row r="1757" s="101" customFormat="true" ht="10.5" hidden="false" customHeight="true" outlineLevel="0" collapsed="false">
      <c r="A1757" s="92" t="s">
        <v>312</v>
      </c>
      <c r="B1757" s="93" t="n">
        <v>44132</v>
      </c>
      <c r="C1757" s="94" t="s">
        <v>432</v>
      </c>
      <c r="D1757" s="95" t="s">
        <v>314</v>
      </c>
      <c r="E1757" s="96"/>
      <c r="F1757" s="97" t="n">
        <v>5000</v>
      </c>
      <c r="G1757" s="98" t="s">
        <v>2201</v>
      </c>
      <c r="H1757" s="99"/>
      <c r="I1757" s="123"/>
      <c r="J1757" s="94"/>
      <c r="K1757" s="94"/>
    </row>
    <row r="1758" s="101" customFormat="true" ht="10.5" hidden="false" customHeight="true" outlineLevel="0" collapsed="false">
      <c r="A1758" s="92" t="s">
        <v>312</v>
      </c>
      <c r="B1758" s="93" t="n">
        <v>44132</v>
      </c>
      <c r="C1758" s="94" t="s">
        <v>432</v>
      </c>
      <c r="D1758" s="95" t="s">
        <v>314</v>
      </c>
      <c r="E1758" s="96"/>
      <c r="F1758" s="97" t="n">
        <v>5000</v>
      </c>
      <c r="G1758" s="98" t="s">
        <v>2202</v>
      </c>
      <c r="H1758" s="99"/>
      <c r="I1758" s="123"/>
      <c r="J1758" s="94"/>
      <c r="K1758" s="94"/>
    </row>
    <row r="1759" s="101" customFormat="true" ht="10.5" hidden="false" customHeight="true" outlineLevel="0" collapsed="false">
      <c r="A1759" s="92" t="s">
        <v>312</v>
      </c>
      <c r="B1759" s="93" t="n">
        <v>44132</v>
      </c>
      <c r="C1759" s="94" t="s">
        <v>529</v>
      </c>
      <c r="D1759" s="95" t="s">
        <v>314</v>
      </c>
      <c r="E1759" s="96"/>
      <c r="F1759" s="97" t="n">
        <v>5500</v>
      </c>
      <c r="G1759" s="98" t="s">
        <v>2203</v>
      </c>
      <c r="H1759" s="99"/>
      <c r="I1759" s="123"/>
      <c r="J1759" s="94"/>
      <c r="K1759" s="94"/>
    </row>
    <row r="1760" s="101" customFormat="true" ht="10.5" hidden="false" customHeight="true" outlineLevel="0" collapsed="false">
      <c r="A1760" s="92" t="s">
        <v>312</v>
      </c>
      <c r="B1760" s="93" t="n">
        <v>44132</v>
      </c>
      <c r="C1760" s="94" t="s">
        <v>2204</v>
      </c>
      <c r="D1760" s="95" t="s">
        <v>314</v>
      </c>
      <c r="E1760" s="96"/>
      <c r="F1760" s="97" t="n">
        <v>6200</v>
      </c>
      <c r="G1760" s="98" t="s">
        <v>2205</v>
      </c>
      <c r="H1760" s="99"/>
      <c r="I1760" s="123"/>
      <c r="J1760" s="94"/>
      <c r="K1760" s="94"/>
    </row>
    <row r="1761" s="101" customFormat="true" ht="10.5" hidden="false" customHeight="true" outlineLevel="0" collapsed="false">
      <c r="A1761" s="92" t="s">
        <v>312</v>
      </c>
      <c r="B1761" s="93" t="n">
        <v>44132</v>
      </c>
      <c r="C1761" s="94" t="s">
        <v>432</v>
      </c>
      <c r="D1761" s="95" t="s">
        <v>314</v>
      </c>
      <c r="E1761" s="96"/>
      <c r="F1761" s="97" t="n">
        <v>6400</v>
      </c>
      <c r="G1761" s="98" t="s">
        <v>2206</v>
      </c>
      <c r="H1761" s="99"/>
      <c r="I1761" s="123"/>
      <c r="J1761" s="94"/>
      <c r="K1761" s="94"/>
    </row>
    <row r="1762" s="101" customFormat="true" ht="10.5" hidden="false" customHeight="true" outlineLevel="0" collapsed="false">
      <c r="A1762" s="92" t="s">
        <v>312</v>
      </c>
      <c r="B1762" s="93" t="n">
        <v>44132</v>
      </c>
      <c r="C1762" s="94" t="s">
        <v>1606</v>
      </c>
      <c r="D1762" s="95" t="s">
        <v>314</v>
      </c>
      <c r="E1762" s="96"/>
      <c r="F1762" s="97" t="n">
        <v>6800</v>
      </c>
      <c r="G1762" s="98" t="s">
        <v>2207</v>
      </c>
      <c r="H1762" s="99"/>
      <c r="I1762" s="123"/>
      <c r="J1762" s="94"/>
      <c r="K1762" s="94"/>
    </row>
    <row r="1763" s="101" customFormat="true" ht="10.5" hidden="true" customHeight="true" outlineLevel="0" collapsed="false">
      <c r="A1763" s="102" t="s">
        <v>312</v>
      </c>
      <c r="B1763" s="93" t="n">
        <v>44132</v>
      </c>
      <c r="C1763" s="94" t="s">
        <v>318</v>
      </c>
      <c r="D1763" s="95" t="s">
        <v>319</v>
      </c>
      <c r="E1763" s="103" t="n">
        <v>290.700000000001</v>
      </c>
      <c r="F1763" s="122" t="n">
        <v>17100</v>
      </c>
      <c r="G1763" s="100" t="s">
        <v>2208</v>
      </c>
      <c r="H1763" s="99" t="n">
        <v>17100</v>
      </c>
      <c r="I1763" s="123" t="n">
        <v>290.700000000001</v>
      </c>
      <c r="J1763" s="94"/>
      <c r="K1763" s="105"/>
    </row>
    <row r="1764" s="101" customFormat="true" ht="10.5" hidden="false" customHeight="true" outlineLevel="0" collapsed="false">
      <c r="A1764" s="92" t="s">
        <v>312</v>
      </c>
      <c r="B1764" s="93" t="n">
        <v>44132</v>
      </c>
      <c r="C1764" s="94" t="s">
        <v>1386</v>
      </c>
      <c r="D1764" s="95" t="s">
        <v>314</v>
      </c>
      <c r="E1764" s="106"/>
      <c r="F1764" s="97" t="n">
        <v>18000</v>
      </c>
      <c r="G1764" s="98" t="s">
        <v>2209</v>
      </c>
      <c r="H1764" s="99"/>
      <c r="I1764" s="123"/>
      <c r="J1764" s="94"/>
      <c r="K1764" s="94"/>
    </row>
    <row r="1765" s="101" customFormat="true" ht="10.5" hidden="false" customHeight="true" outlineLevel="0" collapsed="false">
      <c r="A1765" s="92" t="s">
        <v>312</v>
      </c>
      <c r="B1765" s="93" t="n">
        <v>44132</v>
      </c>
      <c r="C1765" s="94" t="s">
        <v>1792</v>
      </c>
      <c r="D1765" s="95" t="s">
        <v>314</v>
      </c>
      <c r="E1765" s="106"/>
      <c r="F1765" s="97" t="n">
        <v>47000</v>
      </c>
      <c r="G1765" s="98" t="s">
        <v>2210</v>
      </c>
      <c r="H1765" s="99"/>
      <c r="I1765" s="123"/>
      <c r="J1765" s="94"/>
      <c r="K1765" s="94"/>
    </row>
    <row r="1766" s="101" customFormat="true" ht="10.5" hidden="false" customHeight="true" outlineLevel="0" collapsed="false">
      <c r="A1766" s="165" t="s">
        <v>224</v>
      </c>
      <c r="B1766" s="166" t="n">
        <v>44133</v>
      </c>
      <c r="C1766" s="165" t="s">
        <v>1444</v>
      </c>
      <c r="D1766" s="95" t="s">
        <v>314</v>
      </c>
      <c r="E1766" s="167"/>
      <c r="F1766" s="168" t="n">
        <v>11400</v>
      </c>
      <c r="G1766" s="165" t="s">
        <v>2211</v>
      </c>
      <c r="H1766" s="169"/>
      <c r="I1766" s="170"/>
      <c r="J1766" s="167"/>
      <c r="K1766" s="165" t="s">
        <v>2212</v>
      </c>
    </row>
    <row r="1767" s="101" customFormat="true" ht="10.5" hidden="true" customHeight="true" outlineLevel="0" collapsed="false">
      <c r="A1767" s="102" t="s">
        <v>312</v>
      </c>
      <c r="B1767" s="93" t="n">
        <v>44133</v>
      </c>
      <c r="C1767" s="94" t="s">
        <v>321</v>
      </c>
      <c r="D1767" s="95" t="s">
        <v>322</v>
      </c>
      <c r="E1767" s="97" t="n">
        <v>75</v>
      </c>
      <c r="F1767" s="96"/>
      <c r="G1767" s="100" t="s">
        <v>2213</v>
      </c>
      <c r="H1767" s="107"/>
      <c r="I1767" s="123"/>
      <c r="J1767" s="94"/>
      <c r="K1767" s="108"/>
    </row>
    <row r="1768" s="101" customFormat="true" ht="10.5" hidden="true" customHeight="true" outlineLevel="0" collapsed="false">
      <c r="A1768" s="92" t="s">
        <v>312</v>
      </c>
      <c r="B1768" s="93" t="n">
        <v>44133</v>
      </c>
      <c r="C1768" s="94" t="s">
        <v>858</v>
      </c>
      <c r="D1768" s="95" t="s">
        <v>322</v>
      </c>
      <c r="E1768" s="155" t="n">
        <v>1000</v>
      </c>
      <c r="F1768" s="96"/>
      <c r="G1768" s="98" t="s">
        <v>2214</v>
      </c>
      <c r="H1768" s="99"/>
      <c r="I1768" s="156"/>
      <c r="J1768" s="94"/>
      <c r="K1768" s="94"/>
    </row>
    <row r="1769" s="101" customFormat="true" ht="10.5" hidden="true" customHeight="true" outlineLevel="0" collapsed="false">
      <c r="A1769" s="102" t="s">
        <v>312</v>
      </c>
      <c r="B1769" s="93" t="n">
        <v>44133</v>
      </c>
      <c r="C1769" s="94" t="s">
        <v>1455</v>
      </c>
      <c r="D1769" s="95" t="s">
        <v>322</v>
      </c>
      <c r="E1769" s="126" t="n">
        <v>10560</v>
      </c>
      <c r="F1769" s="96"/>
      <c r="G1769" s="98" t="s">
        <v>2215</v>
      </c>
      <c r="H1769" s="99"/>
      <c r="I1769" s="127"/>
      <c r="J1769" s="94"/>
      <c r="K1769" s="94"/>
    </row>
    <row r="1770" s="101" customFormat="true" ht="10.5" hidden="true" customHeight="true" outlineLevel="0" collapsed="false">
      <c r="A1770" s="102" t="s">
        <v>312</v>
      </c>
      <c r="B1770" s="93" t="n">
        <v>44133</v>
      </c>
      <c r="C1770" s="94" t="s">
        <v>397</v>
      </c>
      <c r="D1770" s="95" t="s">
        <v>322</v>
      </c>
      <c r="E1770" s="118" t="n">
        <v>14000</v>
      </c>
      <c r="F1770" s="96"/>
      <c r="G1770" s="98" t="s">
        <v>2216</v>
      </c>
      <c r="H1770" s="119"/>
      <c r="I1770" s="130"/>
      <c r="J1770" s="94"/>
      <c r="K1770" s="94"/>
    </row>
    <row r="1771" s="101" customFormat="true" ht="10.5" hidden="false" customHeight="true" outlineLevel="0" collapsed="false">
      <c r="A1771" s="92" t="s">
        <v>312</v>
      </c>
      <c r="B1771" s="93" t="n">
        <v>44133</v>
      </c>
      <c r="C1771" s="94" t="s">
        <v>807</v>
      </c>
      <c r="D1771" s="95" t="s">
        <v>314</v>
      </c>
      <c r="E1771" s="106"/>
      <c r="F1771" s="97" t="n">
        <v>4600</v>
      </c>
      <c r="G1771" s="98" t="s">
        <v>2217</v>
      </c>
      <c r="H1771" s="99"/>
      <c r="I1771" s="123"/>
      <c r="J1771" s="94"/>
      <c r="K1771" s="94"/>
    </row>
    <row r="1772" s="101" customFormat="true" ht="10.5" hidden="false" customHeight="true" outlineLevel="0" collapsed="false">
      <c r="A1772" s="92" t="s">
        <v>312</v>
      </c>
      <c r="B1772" s="93" t="n">
        <v>44133</v>
      </c>
      <c r="C1772" s="94" t="s">
        <v>2039</v>
      </c>
      <c r="D1772" s="95" t="s">
        <v>314</v>
      </c>
      <c r="E1772" s="106"/>
      <c r="F1772" s="97" t="n">
        <v>6400</v>
      </c>
      <c r="G1772" s="98" t="s">
        <v>2218</v>
      </c>
      <c r="H1772" s="99"/>
      <c r="I1772" s="123"/>
      <c r="J1772" s="94"/>
      <c r="K1772" s="94"/>
    </row>
    <row r="1773" s="101" customFormat="true" ht="10.5" hidden="false" customHeight="true" outlineLevel="0" collapsed="false">
      <c r="A1773" s="92" t="s">
        <v>312</v>
      </c>
      <c r="B1773" s="93" t="n">
        <v>44133</v>
      </c>
      <c r="C1773" s="94" t="s">
        <v>697</v>
      </c>
      <c r="D1773" s="95" t="s">
        <v>314</v>
      </c>
      <c r="E1773" s="96"/>
      <c r="F1773" s="97" t="n">
        <v>6500</v>
      </c>
      <c r="G1773" s="98" t="s">
        <v>2219</v>
      </c>
      <c r="H1773" s="99"/>
      <c r="I1773" s="123"/>
      <c r="J1773" s="94"/>
      <c r="K1773" s="94"/>
    </row>
    <row r="1774" s="101" customFormat="true" ht="10.5" hidden="false" customHeight="true" outlineLevel="0" collapsed="false">
      <c r="A1774" s="92" t="s">
        <v>312</v>
      </c>
      <c r="B1774" s="93" t="n">
        <v>44133</v>
      </c>
      <c r="C1774" s="94" t="s">
        <v>2220</v>
      </c>
      <c r="D1774" s="95" t="s">
        <v>314</v>
      </c>
      <c r="E1774" s="96"/>
      <c r="F1774" s="97" t="n">
        <v>11900</v>
      </c>
      <c r="G1774" s="98" t="s">
        <v>2221</v>
      </c>
      <c r="H1774" s="99"/>
      <c r="I1774" s="123"/>
      <c r="J1774" s="94"/>
      <c r="K1774" s="94"/>
    </row>
    <row r="1775" s="101" customFormat="true" ht="10.5" hidden="true" customHeight="true" outlineLevel="0" collapsed="false">
      <c r="A1775" s="102" t="s">
        <v>312</v>
      </c>
      <c r="B1775" s="93" t="n">
        <v>44133</v>
      </c>
      <c r="C1775" s="94" t="s">
        <v>318</v>
      </c>
      <c r="D1775" s="95" t="s">
        <v>319</v>
      </c>
      <c r="E1775" s="103" t="n">
        <v>208.25</v>
      </c>
      <c r="F1775" s="104" t="n">
        <v>12250</v>
      </c>
      <c r="G1775" s="100" t="s">
        <v>2222</v>
      </c>
      <c r="H1775" s="99" t="n">
        <v>12250</v>
      </c>
      <c r="I1775" s="123" t="n">
        <v>208.25</v>
      </c>
      <c r="J1775" s="94"/>
      <c r="K1775" s="105"/>
    </row>
    <row r="1776" s="101" customFormat="true" ht="10.5" hidden="true" customHeight="true" outlineLevel="0" collapsed="false">
      <c r="A1776" s="102" t="s">
        <v>312</v>
      </c>
      <c r="B1776" s="93" t="n">
        <v>44134</v>
      </c>
      <c r="C1776" s="94" t="s">
        <v>321</v>
      </c>
      <c r="D1776" s="95" t="s">
        <v>322</v>
      </c>
      <c r="E1776" s="97" t="n">
        <v>100</v>
      </c>
      <c r="F1776" s="106"/>
      <c r="G1776" s="100" t="s">
        <v>2223</v>
      </c>
      <c r="H1776" s="107"/>
      <c r="I1776" s="123"/>
      <c r="J1776" s="94"/>
      <c r="K1776" s="108"/>
    </row>
    <row r="1777" s="101" customFormat="true" ht="10.5" hidden="true" customHeight="true" outlineLevel="0" collapsed="false">
      <c r="A1777" s="102" t="s">
        <v>312</v>
      </c>
      <c r="B1777" s="93" t="n">
        <v>44134</v>
      </c>
      <c r="C1777" s="94" t="s">
        <v>489</v>
      </c>
      <c r="D1777" s="95" t="s">
        <v>322</v>
      </c>
      <c r="E1777" s="131" t="n">
        <v>5000</v>
      </c>
      <c r="F1777" s="106"/>
      <c r="G1777" s="98" t="s">
        <v>2224</v>
      </c>
      <c r="H1777" s="99"/>
      <c r="I1777" s="132"/>
      <c r="J1777" s="94"/>
      <c r="K1777" s="94"/>
    </row>
    <row r="1778" s="101" customFormat="true" ht="10.5" hidden="true" customHeight="true" outlineLevel="0" collapsed="false">
      <c r="A1778" s="102" t="s">
        <v>312</v>
      </c>
      <c r="B1778" s="93" t="n">
        <v>44134</v>
      </c>
      <c r="C1778" s="94" t="s">
        <v>834</v>
      </c>
      <c r="D1778" s="95" t="s">
        <v>322</v>
      </c>
      <c r="E1778" s="141" t="n">
        <v>10000</v>
      </c>
      <c r="F1778" s="106"/>
      <c r="G1778" s="98" t="s">
        <v>2225</v>
      </c>
      <c r="H1778" s="99"/>
      <c r="I1778" s="130"/>
      <c r="J1778" s="94"/>
      <c r="K1778" s="94"/>
    </row>
    <row r="1779" s="101" customFormat="true" ht="10.5" hidden="true" customHeight="true" outlineLevel="0" collapsed="false">
      <c r="A1779" s="92" t="s">
        <v>312</v>
      </c>
      <c r="B1779" s="93" t="n">
        <v>44134</v>
      </c>
      <c r="C1779" s="94" t="s">
        <v>524</v>
      </c>
      <c r="D1779" s="95" t="s">
        <v>322</v>
      </c>
      <c r="E1779" s="111" t="n">
        <v>80000</v>
      </c>
      <c r="F1779" s="96"/>
      <c r="G1779" s="98" t="s">
        <v>327</v>
      </c>
      <c r="H1779" s="99"/>
      <c r="I1779" s="123"/>
      <c r="J1779" s="94"/>
      <c r="K1779" s="94"/>
    </row>
    <row r="1780" s="101" customFormat="true" ht="10.5" hidden="true" customHeight="true" outlineLevel="0" collapsed="false">
      <c r="A1780" s="102" t="s">
        <v>312</v>
      </c>
      <c r="B1780" s="93" t="n">
        <v>44134</v>
      </c>
      <c r="C1780" s="94" t="s">
        <v>1997</v>
      </c>
      <c r="D1780" s="95" t="s">
        <v>322</v>
      </c>
      <c r="E1780" s="131" t="n">
        <v>87000</v>
      </c>
      <c r="F1780" s="96"/>
      <c r="G1780" s="98" t="s">
        <v>2226</v>
      </c>
      <c r="H1780" s="99"/>
      <c r="I1780" s="132"/>
      <c r="J1780" s="94"/>
      <c r="K1780" s="94"/>
    </row>
    <row r="1781" s="101" customFormat="true" ht="10.5" hidden="false" customHeight="true" outlineLevel="0" collapsed="false">
      <c r="A1781" s="92" t="s">
        <v>312</v>
      </c>
      <c r="B1781" s="93" t="n">
        <v>44134</v>
      </c>
      <c r="C1781" s="94" t="s">
        <v>2100</v>
      </c>
      <c r="D1781" s="95" t="s">
        <v>314</v>
      </c>
      <c r="E1781" s="96"/>
      <c r="F1781" s="97" t="n">
        <v>800</v>
      </c>
      <c r="G1781" s="98" t="s">
        <v>2227</v>
      </c>
      <c r="H1781" s="99"/>
      <c r="I1781" s="123"/>
      <c r="J1781" s="94"/>
      <c r="K1781" s="94"/>
    </row>
    <row r="1782" s="101" customFormat="true" ht="10.5" hidden="false" customHeight="true" outlineLevel="0" collapsed="false">
      <c r="A1782" s="92" t="s">
        <v>312</v>
      </c>
      <c r="B1782" s="93" t="n">
        <v>44134</v>
      </c>
      <c r="C1782" s="94" t="s">
        <v>2204</v>
      </c>
      <c r="D1782" s="95" t="s">
        <v>314</v>
      </c>
      <c r="E1782" s="106"/>
      <c r="F1782" s="97" t="n">
        <v>8200</v>
      </c>
      <c r="G1782" s="98" t="s">
        <v>2228</v>
      </c>
      <c r="H1782" s="99"/>
      <c r="I1782" s="123"/>
      <c r="J1782" s="94"/>
      <c r="K1782" s="94"/>
    </row>
    <row r="1783" s="101" customFormat="true" ht="10.5" hidden="true" customHeight="true" outlineLevel="0" collapsed="false">
      <c r="A1783" s="102" t="s">
        <v>312</v>
      </c>
      <c r="B1783" s="93" t="n">
        <v>44134</v>
      </c>
      <c r="C1783" s="94" t="s">
        <v>318</v>
      </c>
      <c r="D1783" s="95" t="s">
        <v>319</v>
      </c>
      <c r="E1783" s="103" t="n">
        <v>394.57</v>
      </c>
      <c r="F1783" s="104" t="n">
        <v>23210</v>
      </c>
      <c r="G1783" s="100" t="s">
        <v>2229</v>
      </c>
      <c r="H1783" s="99" t="n">
        <v>23210</v>
      </c>
      <c r="I1783" s="123" t="n">
        <v>394.57</v>
      </c>
      <c r="J1783" s="94"/>
      <c r="K1783" s="105"/>
    </row>
    <row r="1784" s="101" customFormat="true" ht="10.5" hidden="true" customHeight="true" outlineLevel="0" collapsed="false">
      <c r="A1784" s="92" t="s">
        <v>312</v>
      </c>
      <c r="B1784" s="93" t="n">
        <v>44134</v>
      </c>
      <c r="C1784" s="94" t="s">
        <v>1958</v>
      </c>
      <c r="D1784" s="95" t="s">
        <v>314</v>
      </c>
      <c r="E1784" s="96"/>
      <c r="F1784" s="115" t="n">
        <v>80000</v>
      </c>
      <c r="G1784" s="98" t="s">
        <v>2230</v>
      </c>
      <c r="H1784" s="99"/>
      <c r="I1784" s="123"/>
      <c r="J1784" s="94"/>
      <c r="K1784" s="94"/>
    </row>
    <row r="1785" s="101" customFormat="true" ht="10.5" hidden="true" customHeight="true" outlineLevel="0" collapsed="false">
      <c r="A1785" s="102" t="s">
        <v>312</v>
      </c>
      <c r="B1785" s="93" t="n">
        <v>44135</v>
      </c>
      <c r="C1785" s="94" t="s">
        <v>484</v>
      </c>
      <c r="D1785" s="95" t="s">
        <v>322</v>
      </c>
      <c r="E1785" s="97" t="n">
        <v>150</v>
      </c>
      <c r="F1785" s="106"/>
      <c r="G1785" s="100" t="s">
        <v>485</v>
      </c>
      <c r="H1785" s="107"/>
      <c r="I1785" s="123"/>
      <c r="J1785" s="94"/>
      <c r="K1785" s="144"/>
    </row>
    <row r="1786" s="101" customFormat="true" ht="10.5" hidden="true" customHeight="true" outlineLevel="0" collapsed="false">
      <c r="A1786" s="102" t="s">
        <v>312</v>
      </c>
      <c r="B1786" s="93" t="n">
        <v>44137</v>
      </c>
      <c r="C1786" s="94" t="s">
        <v>321</v>
      </c>
      <c r="D1786" s="95" t="s">
        <v>322</v>
      </c>
      <c r="E1786" s="97" t="n">
        <v>50</v>
      </c>
      <c r="F1786" s="96"/>
      <c r="G1786" s="100" t="s">
        <v>2231</v>
      </c>
      <c r="H1786" s="107"/>
      <c r="I1786" s="123"/>
      <c r="J1786" s="94"/>
      <c r="K1786" s="108"/>
    </row>
    <row r="1787" s="101" customFormat="true" ht="10.5" hidden="true" customHeight="true" outlineLevel="0" collapsed="false">
      <c r="A1787" s="102" t="s">
        <v>312</v>
      </c>
      <c r="B1787" s="93" t="n">
        <v>44137</v>
      </c>
      <c r="C1787" s="94" t="s">
        <v>340</v>
      </c>
      <c r="D1787" s="95" t="s">
        <v>322</v>
      </c>
      <c r="E1787" s="97" t="n">
        <v>100</v>
      </c>
      <c r="F1787" s="96"/>
      <c r="G1787" s="98" t="s">
        <v>341</v>
      </c>
      <c r="H1787" s="107"/>
      <c r="I1787" s="123"/>
      <c r="J1787" s="94"/>
      <c r="K1787" s="117"/>
    </row>
    <row r="1788" s="101" customFormat="true" ht="10.5" hidden="true" customHeight="true" outlineLevel="0" collapsed="false">
      <c r="A1788" s="102" t="s">
        <v>312</v>
      </c>
      <c r="B1788" s="93" t="n">
        <v>44137</v>
      </c>
      <c r="C1788" s="94" t="s">
        <v>342</v>
      </c>
      <c r="D1788" s="95" t="s">
        <v>322</v>
      </c>
      <c r="E1788" s="118" t="n">
        <v>8678.77</v>
      </c>
      <c r="F1788" s="96"/>
      <c r="G1788" s="98" t="s">
        <v>2232</v>
      </c>
      <c r="H1788" s="119"/>
      <c r="I1788" s="130"/>
      <c r="J1788" s="94"/>
      <c r="K1788" s="94"/>
    </row>
    <row r="1789" s="101" customFormat="true" ht="10.5" hidden="true" customHeight="true" outlineLevel="0" collapsed="false">
      <c r="A1789" s="92" t="s">
        <v>312</v>
      </c>
      <c r="B1789" s="93" t="n">
        <v>44137</v>
      </c>
      <c r="C1789" s="94" t="s">
        <v>344</v>
      </c>
      <c r="D1789" s="95" t="s">
        <v>322</v>
      </c>
      <c r="E1789" s="115" t="n">
        <v>15000</v>
      </c>
      <c r="F1789" s="106"/>
      <c r="G1789" s="98" t="s">
        <v>345</v>
      </c>
      <c r="H1789" s="121"/>
      <c r="I1789" s="123"/>
      <c r="J1789" s="94"/>
      <c r="K1789" s="94"/>
    </row>
    <row r="1790" s="101" customFormat="true" ht="10.5" hidden="false" customHeight="true" outlineLevel="0" collapsed="false">
      <c r="A1790" s="92" t="s">
        <v>312</v>
      </c>
      <c r="B1790" s="93" t="n">
        <v>44137</v>
      </c>
      <c r="C1790" s="94" t="s">
        <v>1143</v>
      </c>
      <c r="D1790" s="95" t="s">
        <v>314</v>
      </c>
      <c r="E1790" s="96"/>
      <c r="F1790" s="97" t="n">
        <v>3000</v>
      </c>
      <c r="G1790" s="98" t="s">
        <v>2233</v>
      </c>
      <c r="H1790" s="99"/>
      <c r="I1790" s="123"/>
      <c r="J1790" s="94"/>
      <c r="K1790" s="94"/>
    </row>
    <row r="1791" s="101" customFormat="true" ht="10.5" hidden="false" customHeight="true" outlineLevel="0" collapsed="false">
      <c r="A1791" s="92" t="s">
        <v>312</v>
      </c>
      <c r="B1791" s="93" t="n">
        <v>44137</v>
      </c>
      <c r="C1791" s="94" t="s">
        <v>2234</v>
      </c>
      <c r="D1791" s="95" t="s">
        <v>314</v>
      </c>
      <c r="E1791" s="96"/>
      <c r="F1791" s="97" t="n">
        <v>5950</v>
      </c>
      <c r="G1791" s="98" t="s">
        <v>2235</v>
      </c>
      <c r="H1791" s="99"/>
      <c r="I1791" s="123"/>
      <c r="J1791" s="94"/>
      <c r="K1791" s="94"/>
    </row>
    <row r="1792" s="101" customFormat="true" ht="10.5" hidden="false" customHeight="true" outlineLevel="0" collapsed="false">
      <c r="A1792" s="92" t="s">
        <v>312</v>
      </c>
      <c r="B1792" s="93" t="n">
        <v>44137</v>
      </c>
      <c r="C1792" s="94" t="s">
        <v>2162</v>
      </c>
      <c r="D1792" s="95" t="s">
        <v>314</v>
      </c>
      <c r="E1792" s="106"/>
      <c r="F1792" s="128" t="n">
        <v>6300</v>
      </c>
      <c r="G1792" s="98" t="s">
        <v>2236</v>
      </c>
      <c r="H1792" s="99"/>
      <c r="I1792" s="123"/>
      <c r="J1792" s="94"/>
      <c r="K1792" s="94"/>
    </row>
    <row r="1793" s="101" customFormat="true" ht="10.5" hidden="false" customHeight="true" outlineLevel="0" collapsed="false">
      <c r="A1793" s="92" t="s">
        <v>312</v>
      </c>
      <c r="B1793" s="93" t="n">
        <v>44137</v>
      </c>
      <c r="C1793" s="94" t="s">
        <v>2237</v>
      </c>
      <c r="D1793" s="95" t="s">
        <v>314</v>
      </c>
      <c r="E1793" s="106"/>
      <c r="F1793" s="97" t="n">
        <v>8000</v>
      </c>
      <c r="G1793" s="98" t="s">
        <v>2238</v>
      </c>
      <c r="H1793" s="99"/>
      <c r="I1793" s="123"/>
      <c r="J1793" s="94"/>
      <c r="K1793" s="94"/>
    </row>
    <row r="1794" s="101" customFormat="true" ht="10.5" hidden="true" customHeight="true" outlineLevel="0" collapsed="false">
      <c r="A1794" s="102" t="s">
        <v>312</v>
      </c>
      <c r="B1794" s="93" t="n">
        <v>44137</v>
      </c>
      <c r="C1794" s="94" t="s">
        <v>318</v>
      </c>
      <c r="D1794" s="95" t="s">
        <v>319</v>
      </c>
      <c r="E1794" s="103" t="n">
        <v>797.809999999998</v>
      </c>
      <c r="F1794" s="104" t="n">
        <v>46210</v>
      </c>
      <c r="G1794" s="100" t="s">
        <v>2239</v>
      </c>
      <c r="H1794" s="99" t="n">
        <v>46210</v>
      </c>
      <c r="I1794" s="123" t="n">
        <v>797.809999999998</v>
      </c>
      <c r="J1794" s="94"/>
      <c r="K1794" s="105"/>
    </row>
    <row r="1795" s="101" customFormat="true" ht="10.5" hidden="true" customHeight="true" outlineLevel="0" collapsed="false">
      <c r="A1795" s="102" t="s">
        <v>312</v>
      </c>
      <c r="B1795" s="93" t="n">
        <v>44138</v>
      </c>
      <c r="C1795" s="94" t="s">
        <v>340</v>
      </c>
      <c r="D1795" s="95" t="s">
        <v>322</v>
      </c>
      <c r="E1795" s="97" t="n">
        <v>1200</v>
      </c>
      <c r="F1795" s="96"/>
      <c r="G1795" s="100" t="s">
        <v>2240</v>
      </c>
      <c r="H1795" s="107"/>
      <c r="I1795" s="123"/>
      <c r="J1795" s="94"/>
      <c r="K1795" s="136"/>
    </row>
    <row r="1796" s="101" customFormat="true" ht="10.5" hidden="true" customHeight="true" outlineLevel="0" collapsed="false">
      <c r="A1796" s="102" t="s">
        <v>312</v>
      </c>
      <c r="B1796" s="93" t="n">
        <v>44138</v>
      </c>
      <c r="C1796" s="94" t="s">
        <v>846</v>
      </c>
      <c r="D1796" s="95" t="s">
        <v>322</v>
      </c>
      <c r="E1796" s="126" t="n">
        <v>10542.29</v>
      </c>
      <c r="F1796" s="96"/>
      <c r="G1796" s="98" t="s">
        <v>2241</v>
      </c>
      <c r="H1796" s="99"/>
      <c r="I1796" s="127"/>
      <c r="J1796" s="94"/>
      <c r="K1796" s="94"/>
    </row>
    <row r="1797" s="101" customFormat="true" ht="10.5" hidden="true" customHeight="true" outlineLevel="0" collapsed="false">
      <c r="A1797" s="102" t="s">
        <v>312</v>
      </c>
      <c r="B1797" s="93" t="n">
        <v>44138</v>
      </c>
      <c r="C1797" s="94" t="s">
        <v>2242</v>
      </c>
      <c r="D1797" s="95" t="s">
        <v>322</v>
      </c>
      <c r="E1797" s="126" t="n">
        <v>33239.01</v>
      </c>
      <c r="F1797" s="133"/>
      <c r="G1797" s="98" t="s">
        <v>2243</v>
      </c>
      <c r="H1797" s="99"/>
      <c r="I1797" s="127"/>
      <c r="J1797" s="94"/>
      <c r="K1797" s="94"/>
    </row>
    <row r="1798" s="101" customFormat="true" ht="10.5" hidden="true" customHeight="true" outlineLevel="0" collapsed="false">
      <c r="A1798" s="102" t="s">
        <v>312</v>
      </c>
      <c r="B1798" s="93" t="n">
        <v>44138</v>
      </c>
      <c r="C1798" s="94" t="s">
        <v>399</v>
      </c>
      <c r="D1798" s="95" t="s">
        <v>322</v>
      </c>
      <c r="E1798" s="118" t="n">
        <v>50000</v>
      </c>
      <c r="F1798" s="106"/>
      <c r="G1798" s="98" t="s">
        <v>2196</v>
      </c>
      <c r="H1798" s="119"/>
      <c r="I1798" s="123"/>
      <c r="J1798" s="94"/>
      <c r="K1798" s="94"/>
    </row>
    <row r="1799" s="101" customFormat="true" ht="10.5" hidden="false" customHeight="true" outlineLevel="0" collapsed="false">
      <c r="A1799" s="92" t="s">
        <v>312</v>
      </c>
      <c r="B1799" s="93" t="n">
        <v>44138</v>
      </c>
      <c r="C1799" s="94" t="s">
        <v>384</v>
      </c>
      <c r="D1799" s="95" t="s">
        <v>314</v>
      </c>
      <c r="E1799" s="96"/>
      <c r="F1799" s="97" t="n">
        <v>600</v>
      </c>
      <c r="G1799" s="98" t="s">
        <v>2244</v>
      </c>
      <c r="H1799" s="99"/>
      <c r="I1799" s="123"/>
      <c r="J1799" s="94"/>
      <c r="K1799" s="94"/>
    </row>
    <row r="1800" s="101" customFormat="true" ht="10.5" hidden="false" customHeight="true" outlineLevel="0" collapsed="false">
      <c r="A1800" s="92" t="s">
        <v>312</v>
      </c>
      <c r="B1800" s="93" t="n">
        <v>44138</v>
      </c>
      <c r="C1800" s="94" t="s">
        <v>384</v>
      </c>
      <c r="D1800" s="95" t="s">
        <v>314</v>
      </c>
      <c r="E1800" s="106"/>
      <c r="F1800" s="97" t="n">
        <v>600</v>
      </c>
      <c r="G1800" s="98" t="s">
        <v>2245</v>
      </c>
      <c r="H1800" s="99"/>
      <c r="I1800" s="123"/>
      <c r="J1800" s="94"/>
      <c r="K1800" s="94"/>
    </row>
    <row r="1801" s="101" customFormat="true" ht="10.5" hidden="false" customHeight="true" outlineLevel="0" collapsed="false">
      <c r="A1801" s="92" t="s">
        <v>312</v>
      </c>
      <c r="B1801" s="93" t="n">
        <v>44138</v>
      </c>
      <c r="C1801" s="94" t="s">
        <v>384</v>
      </c>
      <c r="D1801" s="95" t="s">
        <v>314</v>
      </c>
      <c r="E1801" s="106"/>
      <c r="F1801" s="97" t="n">
        <v>1200</v>
      </c>
      <c r="G1801" s="98" t="s">
        <v>2246</v>
      </c>
      <c r="H1801" s="99"/>
      <c r="I1801" s="123"/>
      <c r="J1801" s="94"/>
      <c r="K1801" s="94"/>
    </row>
    <row r="1802" s="101" customFormat="true" ht="10.5" hidden="false" customHeight="true" outlineLevel="0" collapsed="false">
      <c r="A1802" s="92" t="s">
        <v>312</v>
      </c>
      <c r="B1802" s="93" t="n">
        <v>44138</v>
      </c>
      <c r="C1802" s="94" t="s">
        <v>384</v>
      </c>
      <c r="D1802" s="95" t="s">
        <v>314</v>
      </c>
      <c r="E1802" s="106"/>
      <c r="F1802" s="97" t="n">
        <v>1200</v>
      </c>
      <c r="G1802" s="98" t="s">
        <v>2247</v>
      </c>
      <c r="H1802" s="99"/>
      <c r="I1802" s="123"/>
      <c r="J1802" s="94"/>
      <c r="K1802" s="94"/>
    </row>
    <row r="1803" s="101" customFormat="true" ht="10.5" hidden="false" customHeight="true" outlineLevel="0" collapsed="false">
      <c r="A1803" s="92" t="s">
        <v>312</v>
      </c>
      <c r="B1803" s="93" t="n">
        <v>44138</v>
      </c>
      <c r="C1803" s="94" t="s">
        <v>384</v>
      </c>
      <c r="D1803" s="95" t="s">
        <v>314</v>
      </c>
      <c r="E1803" s="106"/>
      <c r="F1803" s="97" t="n">
        <v>1700</v>
      </c>
      <c r="G1803" s="98" t="s">
        <v>2248</v>
      </c>
      <c r="H1803" s="99"/>
      <c r="I1803" s="123"/>
      <c r="J1803" s="94"/>
      <c r="K1803" s="94"/>
    </row>
    <row r="1804" s="101" customFormat="true" ht="10.5" hidden="false" customHeight="true" outlineLevel="0" collapsed="false">
      <c r="A1804" s="92" t="s">
        <v>312</v>
      </c>
      <c r="B1804" s="93" t="n">
        <v>44138</v>
      </c>
      <c r="C1804" s="94" t="s">
        <v>384</v>
      </c>
      <c r="D1804" s="95" t="s">
        <v>314</v>
      </c>
      <c r="E1804" s="106"/>
      <c r="F1804" s="97" t="n">
        <v>1900</v>
      </c>
      <c r="G1804" s="98" t="s">
        <v>2249</v>
      </c>
      <c r="H1804" s="99"/>
      <c r="I1804" s="123"/>
      <c r="J1804" s="94"/>
      <c r="K1804" s="94"/>
    </row>
    <row r="1805" s="101" customFormat="true" ht="10.5" hidden="false" customHeight="true" outlineLevel="0" collapsed="false">
      <c r="A1805" s="92" t="s">
        <v>312</v>
      </c>
      <c r="B1805" s="93" t="n">
        <v>44138</v>
      </c>
      <c r="C1805" s="94" t="s">
        <v>2250</v>
      </c>
      <c r="D1805" s="95" t="s">
        <v>314</v>
      </c>
      <c r="E1805" s="96"/>
      <c r="F1805" s="97" t="n">
        <v>2500</v>
      </c>
      <c r="G1805" s="98" t="s">
        <v>2251</v>
      </c>
      <c r="H1805" s="99"/>
      <c r="I1805" s="123"/>
      <c r="J1805" s="94"/>
      <c r="K1805" s="94"/>
    </row>
    <row r="1806" s="101" customFormat="true" ht="10.5" hidden="false" customHeight="true" outlineLevel="0" collapsed="false">
      <c r="A1806" s="92" t="s">
        <v>312</v>
      </c>
      <c r="B1806" s="93" t="n">
        <v>44138</v>
      </c>
      <c r="C1806" s="94" t="s">
        <v>1143</v>
      </c>
      <c r="D1806" s="95" t="s">
        <v>314</v>
      </c>
      <c r="E1806" s="96"/>
      <c r="F1806" s="97" t="n">
        <v>3000</v>
      </c>
      <c r="G1806" s="98" t="s">
        <v>2252</v>
      </c>
      <c r="H1806" s="99"/>
      <c r="I1806" s="123"/>
      <c r="J1806" s="94"/>
      <c r="K1806" s="94"/>
    </row>
    <row r="1807" s="101" customFormat="true" ht="10.5" hidden="false" customHeight="true" outlineLevel="0" collapsed="false">
      <c r="A1807" s="92" t="s">
        <v>312</v>
      </c>
      <c r="B1807" s="93" t="n">
        <v>44138</v>
      </c>
      <c r="C1807" s="94" t="s">
        <v>555</v>
      </c>
      <c r="D1807" s="95" t="s">
        <v>314</v>
      </c>
      <c r="E1807" s="96"/>
      <c r="F1807" s="97" t="n">
        <v>3400</v>
      </c>
      <c r="G1807" s="98" t="s">
        <v>2253</v>
      </c>
      <c r="H1807" s="99"/>
      <c r="I1807" s="123"/>
      <c r="J1807" s="94"/>
      <c r="K1807" s="94"/>
    </row>
    <row r="1808" s="101" customFormat="true" ht="10.5" hidden="false" customHeight="true" outlineLevel="0" collapsed="false">
      <c r="A1808" s="92" t="s">
        <v>312</v>
      </c>
      <c r="B1808" s="93" t="n">
        <v>44138</v>
      </c>
      <c r="C1808" s="94" t="s">
        <v>384</v>
      </c>
      <c r="D1808" s="95" t="s">
        <v>314</v>
      </c>
      <c r="E1808" s="96"/>
      <c r="F1808" s="97" t="n">
        <v>5700</v>
      </c>
      <c r="G1808" s="98" t="s">
        <v>2254</v>
      </c>
      <c r="H1808" s="99"/>
      <c r="I1808" s="123"/>
      <c r="J1808" s="94"/>
      <c r="K1808" s="94"/>
    </row>
    <row r="1809" s="101" customFormat="true" ht="10.5" hidden="false" customHeight="true" outlineLevel="0" collapsed="false">
      <c r="A1809" s="92" t="s">
        <v>312</v>
      </c>
      <c r="B1809" s="93" t="n">
        <v>44138</v>
      </c>
      <c r="C1809" s="94" t="s">
        <v>697</v>
      </c>
      <c r="D1809" s="95" t="s">
        <v>314</v>
      </c>
      <c r="E1809" s="96"/>
      <c r="F1809" s="97" t="n">
        <v>6500</v>
      </c>
      <c r="G1809" s="98" t="s">
        <v>2255</v>
      </c>
      <c r="H1809" s="99"/>
      <c r="I1809" s="123"/>
      <c r="J1809" s="94"/>
      <c r="K1809" s="94"/>
    </row>
    <row r="1810" s="101" customFormat="true" ht="10.5" hidden="false" customHeight="true" outlineLevel="0" collapsed="false">
      <c r="A1810" s="92" t="s">
        <v>312</v>
      </c>
      <c r="B1810" s="93" t="n">
        <v>44138</v>
      </c>
      <c r="C1810" s="94" t="s">
        <v>2256</v>
      </c>
      <c r="D1810" s="95" t="s">
        <v>314</v>
      </c>
      <c r="E1810" s="106"/>
      <c r="F1810" s="97" t="n">
        <v>7800</v>
      </c>
      <c r="G1810" s="98" t="s">
        <v>2257</v>
      </c>
      <c r="H1810" s="99"/>
      <c r="I1810" s="123"/>
      <c r="J1810" s="94"/>
      <c r="K1810" s="94"/>
    </row>
    <row r="1811" s="101" customFormat="true" ht="10.5" hidden="false" customHeight="true" outlineLevel="0" collapsed="false">
      <c r="A1811" s="92" t="s">
        <v>312</v>
      </c>
      <c r="B1811" s="93" t="n">
        <v>44138</v>
      </c>
      <c r="C1811" s="94" t="s">
        <v>2258</v>
      </c>
      <c r="D1811" s="95" t="s">
        <v>314</v>
      </c>
      <c r="E1811" s="106"/>
      <c r="F1811" s="97" t="n">
        <v>8700</v>
      </c>
      <c r="G1811" s="98" t="s">
        <v>2259</v>
      </c>
      <c r="H1811" s="99"/>
      <c r="I1811" s="123"/>
      <c r="J1811" s="94"/>
      <c r="K1811" s="94"/>
    </row>
    <row r="1812" s="101" customFormat="true" ht="10.5" hidden="false" customHeight="true" outlineLevel="0" collapsed="false">
      <c r="A1812" s="92" t="s">
        <v>312</v>
      </c>
      <c r="B1812" s="93" t="n">
        <v>44138</v>
      </c>
      <c r="C1812" s="94" t="s">
        <v>1743</v>
      </c>
      <c r="D1812" s="95" t="s">
        <v>314</v>
      </c>
      <c r="E1812" s="106"/>
      <c r="F1812" s="97" t="n">
        <v>11500</v>
      </c>
      <c r="G1812" s="98" t="s">
        <v>2260</v>
      </c>
      <c r="H1812" s="99"/>
      <c r="I1812" s="123"/>
      <c r="J1812" s="94"/>
      <c r="K1812" s="94"/>
    </row>
    <row r="1813" s="101" customFormat="true" ht="10.5" hidden="false" customHeight="true" outlineLevel="0" collapsed="false">
      <c r="A1813" s="92" t="s">
        <v>312</v>
      </c>
      <c r="B1813" s="93" t="n">
        <v>44138</v>
      </c>
      <c r="C1813" s="94" t="s">
        <v>2250</v>
      </c>
      <c r="D1813" s="95" t="s">
        <v>314</v>
      </c>
      <c r="E1813" s="106"/>
      <c r="F1813" s="97" t="n">
        <v>15000</v>
      </c>
      <c r="G1813" s="98" t="s">
        <v>2261</v>
      </c>
      <c r="H1813" s="99"/>
      <c r="I1813" s="123"/>
      <c r="J1813" s="94"/>
      <c r="K1813" s="94"/>
    </row>
    <row r="1814" s="101" customFormat="true" ht="10.5" hidden="true" customHeight="true" outlineLevel="0" collapsed="false">
      <c r="A1814" s="102" t="s">
        <v>312</v>
      </c>
      <c r="B1814" s="93" t="n">
        <v>44138</v>
      </c>
      <c r="C1814" s="94" t="s">
        <v>318</v>
      </c>
      <c r="D1814" s="95" t="s">
        <v>319</v>
      </c>
      <c r="E1814" s="103" t="n">
        <v>678.809999999998</v>
      </c>
      <c r="F1814" s="104" t="n">
        <v>39930</v>
      </c>
      <c r="G1814" s="100" t="s">
        <v>2262</v>
      </c>
      <c r="H1814" s="99" t="n">
        <v>39930</v>
      </c>
      <c r="I1814" s="123" t="n">
        <v>678.809999999998</v>
      </c>
      <c r="J1814" s="94"/>
      <c r="K1814" s="105"/>
    </row>
    <row r="1815" s="101" customFormat="true" ht="10.5" hidden="true" customHeight="true" outlineLevel="0" collapsed="false">
      <c r="A1815" s="102" t="s">
        <v>312</v>
      </c>
      <c r="B1815" s="93" t="n">
        <v>44140</v>
      </c>
      <c r="C1815" s="94" t="s">
        <v>321</v>
      </c>
      <c r="D1815" s="95" t="s">
        <v>322</v>
      </c>
      <c r="E1815" s="97" t="n">
        <v>25</v>
      </c>
      <c r="F1815" s="96"/>
      <c r="G1815" s="100" t="s">
        <v>2263</v>
      </c>
      <c r="H1815" s="107"/>
      <c r="I1815" s="123"/>
      <c r="J1815" s="94"/>
      <c r="K1815" s="108"/>
    </row>
    <row r="1816" s="101" customFormat="true" ht="10.5" hidden="true" customHeight="true" outlineLevel="0" collapsed="false">
      <c r="A1816" s="102" t="s">
        <v>312</v>
      </c>
      <c r="B1816" s="93" t="n">
        <v>44140</v>
      </c>
      <c r="C1816" s="94" t="s">
        <v>702</v>
      </c>
      <c r="D1816" s="95" t="s">
        <v>322</v>
      </c>
      <c r="E1816" s="113" t="n">
        <v>3600</v>
      </c>
      <c r="F1816" s="106"/>
      <c r="G1816" s="98" t="s">
        <v>2264</v>
      </c>
      <c r="H1816" s="119"/>
      <c r="I1816" s="130"/>
      <c r="J1816" s="94"/>
      <c r="K1816" s="94"/>
    </row>
    <row r="1817" s="101" customFormat="true" ht="10.5" hidden="true" customHeight="true" outlineLevel="0" collapsed="false">
      <c r="A1817" s="102" t="s">
        <v>312</v>
      </c>
      <c r="B1817" s="93" t="n">
        <v>44140</v>
      </c>
      <c r="C1817" s="94" t="s">
        <v>834</v>
      </c>
      <c r="D1817" s="95" t="s">
        <v>322</v>
      </c>
      <c r="E1817" s="141" t="n">
        <v>20000</v>
      </c>
      <c r="F1817" s="125"/>
      <c r="G1817" s="98" t="s">
        <v>2265</v>
      </c>
      <c r="H1817" s="99"/>
      <c r="I1817" s="130"/>
      <c r="J1817" s="94"/>
      <c r="K1817" s="94"/>
    </row>
    <row r="1818" s="101" customFormat="true" ht="10.5" hidden="true" customHeight="true" outlineLevel="0" collapsed="false">
      <c r="A1818" s="102" t="s">
        <v>312</v>
      </c>
      <c r="B1818" s="93" t="n">
        <v>44140</v>
      </c>
      <c r="C1818" s="94" t="s">
        <v>1467</v>
      </c>
      <c r="D1818" s="95" t="s">
        <v>322</v>
      </c>
      <c r="E1818" s="118" t="n">
        <v>50000</v>
      </c>
      <c r="F1818" s="106"/>
      <c r="G1818" s="98" t="s">
        <v>2160</v>
      </c>
      <c r="H1818" s="119"/>
      <c r="I1818" s="130"/>
      <c r="J1818" s="94"/>
      <c r="K1818" s="94"/>
    </row>
    <row r="1819" s="101" customFormat="true" ht="10.5" hidden="false" customHeight="true" outlineLevel="0" collapsed="false">
      <c r="A1819" s="92" t="s">
        <v>312</v>
      </c>
      <c r="B1819" s="93" t="n">
        <v>44140</v>
      </c>
      <c r="C1819" s="94" t="s">
        <v>432</v>
      </c>
      <c r="D1819" s="95" t="s">
        <v>314</v>
      </c>
      <c r="E1819" s="96"/>
      <c r="F1819" s="97" t="n">
        <v>1700</v>
      </c>
      <c r="G1819" s="98" t="s">
        <v>2266</v>
      </c>
      <c r="H1819" s="99"/>
      <c r="I1819" s="123"/>
      <c r="J1819" s="94"/>
      <c r="K1819" s="94"/>
    </row>
    <row r="1820" s="101" customFormat="true" ht="10.5" hidden="false" customHeight="true" outlineLevel="0" collapsed="false">
      <c r="A1820" s="92" t="s">
        <v>312</v>
      </c>
      <c r="B1820" s="93" t="n">
        <v>44140</v>
      </c>
      <c r="C1820" s="94" t="s">
        <v>1096</v>
      </c>
      <c r="D1820" s="95" t="s">
        <v>314</v>
      </c>
      <c r="E1820" s="96"/>
      <c r="F1820" s="128" t="n">
        <v>6000</v>
      </c>
      <c r="G1820" s="98" t="s">
        <v>2267</v>
      </c>
      <c r="H1820" s="99"/>
      <c r="I1820" s="123"/>
      <c r="J1820" s="94"/>
      <c r="K1820" s="94"/>
    </row>
    <row r="1821" s="101" customFormat="true" ht="10.5" hidden="false" customHeight="true" outlineLevel="0" collapsed="false">
      <c r="A1821" s="92" t="s">
        <v>312</v>
      </c>
      <c r="B1821" s="93" t="n">
        <v>44140</v>
      </c>
      <c r="C1821" s="94" t="s">
        <v>1409</v>
      </c>
      <c r="D1821" s="95" t="s">
        <v>314</v>
      </c>
      <c r="E1821" s="96"/>
      <c r="F1821" s="97" t="n">
        <v>7000</v>
      </c>
      <c r="G1821" s="98" t="s">
        <v>2268</v>
      </c>
      <c r="H1821" s="99"/>
      <c r="I1821" s="123"/>
      <c r="J1821" s="94"/>
      <c r="K1821" s="94"/>
    </row>
    <row r="1822" s="101" customFormat="true" ht="10.5" hidden="true" customHeight="true" outlineLevel="0" collapsed="false">
      <c r="A1822" s="102" t="s">
        <v>312</v>
      </c>
      <c r="B1822" s="93" t="n">
        <v>44140</v>
      </c>
      <c r="C1822" s="94" t="s">
        <v>318</v>
      </c>
      <c r="D1822" s="95" t="s">
        <v>319</v>
      </c>
      <c r="E1822" s="103" t="n">
        <v>836.400000000002</v>
      </c>
      <c r="F1822" s="104" t="n">
        <v>49200</v>
      </c>
      <c r="G1822" s="100" t="s">
        <v>2269</v>
      </c>
      <c r="H1822" s="99" t="n">
        <v>49200</v>
      </c>
      <c r="I1822" s="123" t="n">
        <v>836.400000000002</v>
      </c>
      <c r="J1822" s="94"/>
      <c r="K1822" s="105"/>
    </row>
    <row r="1823" s="101" customFormat="true" ht="10.5" hidden="true" customHeight="true" outlineLevel="0" collapsed="false">
      <c r="A1823" s="102" t="s">
        <v>312</v>
      </c>
      <c r="B1823" s="93" t="n">
        <v>44141</v>
      </c>
      <c r="C1823" s="94" t="s">
        <v>321</v>
      </c>
      <c r="D1823" s="95" t="s">
        <v>322</v>
      </c>
      <c r="E1823" s="97" t="n">
        <v>50</v>
      </c>
      <c r="F1823" s="96"/>
      <c r="G1823" s="100" t="s">
        <v>2270</v>
      </c>
      <c r="H1823" s="107"/>
      <c r="I1823" s="123"/>
      <c r="J1823" s="94"/>
      <c r="K1823" s="108"/>
    </row>
    <row r="1824" s="101" customFormat="true" ht="10.5" hidden="true" customHeight="true" outlineLevel="0" collapsed="false">
      <c r="A1824" s="102" t="s">
        <v>312</v>
      </c>
      <c r="B1824" s="93" t="n">
        <v>44141</v>
      </c>
      <c r="C1824" s="94" t="s">
        <v>340</v>
      </c>
      <c r="D1824" s="95" t="s">
        <v>322</v>
      </c>
      <c r="E1824" s="97" t="n">
        <v>250</v>
      </c>
      <c r="F1824" s="96"/>
      <c r="G1824" s="98" t="s">
        <v>341</v>
      </c>
      <c r="H1824" s="107"/>
      <c r="I1824" s="123"/>
      <c r="J1824" s="94"/>
      <c r="K1824" s="117"/>
    </row>
    <row r="1825" s="101" customFormat="true" ht="10.5" hidden="true" customHeight="true" outlineLevel="0" collapsed="false">
      <c r="A1825" s="102" t="s">
        <v>312</v>
      </c>
      <c r="B1825" s="93" t="n">
        <v>44141</v>
      </c>
      <c r="C1825" s="94" t="s">
        <v>706</v>
      </c>
      <c r="D1825" s="95" t="s">
        <v>322</v>
      </c>
      <c r="E1825" s="131" t="n">
        <v>20300</v>
      </c>
      <c r="F1825" s="96"/>
      <c r="G1825" s="98" t="s">
        <v>2271</v>
      </c>
      <c r="H1825" s="99"/>
      <c r="I1825" s="132"/>
      <c r="J1825" s="94"/>
      <c r="K1825" s="94"/>
    </row>
    <row r="1826" s="101" customFormat="true" ht="10.5" hidden="true" customHeight="true" outlineLevel="0" collapsed="false">
      <c r="A1826" s="92" t="s">
        <v>312</v>
      </c>
      <c r="B1826" s="93" t="n">
        <v>44141</v>
      </c>
      <c r="C1826" s="94" t="s">
        <v>344</v>
      </c>
      <c r="D1826" s="95" t="s">
        <v>322</v>
      </c>
      <c r="E1826" s="115" t="n">
        <v>50000</v>
      </c>
      <c r="F1826" s="96"/>
      <c r="G1826" s="98" t="s">
        <v>345</v>
      </c>
      <c r="H1826" s="121"/>
      <c r="I1826" s="123"/>
      <c r="J1826" s="94"/>
      <c r="K1826" s="94"/>
    </row>
    <row r="1827" s="101" customFormat="true" ht="10.5" hidden="false" customHeight="true" outlineLevel="0" collapsed="false">
      <c r="A1827" s="92" t="s">
        <v>312</v>
      </c>
      <c r="B1827" s="93" t="n">
        <v>44141</v>
      </c>
      <c r="C1827" s="94" t="s">
        <v>2272</v>
      </c>
      <c r="D1827" s="95" t="s">
        <v>314</v>
      </c>
      <c r="E1827" s="106"/>
      <c r="F1827" s="97" t="n">
        <v>3200</v>
      </c>
      <c r="G1827" s="98" t="s">
        <v>2273</v>
      </c>
      <c r="H1827" s="99"/>
      <c r="I1827" s="123"/>
      <c r="J1827" s="94"/>
      <c r="K1827" s="94"/>
    </row>
    <row r="1828" s="101" customFormat="true" ht="10.5" hidden="true" customHeight="true" outlineLevel="0" collapsed="false">
      <c r="A1828" s="92" t="s">
        <v>312</v>
      </c>
      <c r="B1828" s="93" t="n">
        <v>44141</v>
      </c>
      <c r="C1828" s="94" t="s">
        <v>2274</v>
      </c>
      <c r="D1828" s="95" t="s">
        <v>314</v>
      </c>
      <c r="E1828" s="106"/>
      <c r="F1828" s="112" t="n">
        <v>4000</v>
      </c>
      <c r="G1828" s="98" t="s">
        <v>2275</v>
      </c>
      <c r="H1828" s="99"/>
      <c r="I1828" s="123"/>
      <c r="J1828" s="94"/>
      <c r="K1828" s="94"/>
    </row>
    <row r="1829" s="101" customFormat="true" ht="10.5" hidden="false" customHeight="true" outlineLevel="0" collapsed="false">
      <c r="A1829" s="92" t="s">
        <v>312</v>
      </c>
      <c r="B1829" s="93" t="n">
        <v>44141</v>
      </c>
      <c r="C1829" s="94" t="s">
        <v>559</v>
      </c>
      <c r="D1829" s="95" t="s">
        <v>314</v>
      </c>
      <c r="E1829" s="106"/>
      <c r="F1829" s="97" t="n">
        <v>5400</v>
      </c>
      <c r="G1829" s="98" t="s">
        <v>2276</v>
      </c>
      <c r="H1829" s="99"/>
      <c r="I1829" s="123"/>
      <c r="J1829" s="94"/>
      <c r="K1829" s="94"/>
    </row>
    <row r="1830" s="101" customFormat="true" ht="10.5" hidden="false" customHeight="true" outlineLevel="0" collapsed="false">
      <c r="A1830" s="92" t="s">
        <v>312</v>
      </c>
      <c r="B1830" s="93" t="n">
        <v>44141</v>
      </c>
      <c r="C1830" s="94" t="s">
        <v>2277</v>
      </c>
      <c r="D1830" s="95" t="s">
        <v>314</v>
      </c>
      <c r="E1830" s="106"/>
      <c r="F1830" s="97" t="n">
        <v>9400</v>
      </c>
      <c r="G1830" s="98" t="s">
        <v>2278</v>
      </c>
      <c r="H1830" s="99"/>
      <c r="I1830" s="123"/>
      <c r="J1830" s="94"/>
      <c r="K1830" s="94"/>
    </row>
    <row r="1831" s="101" customFormat="true" ht="10.5" hidden="false" customHeight="true" outlineLevel="0" collapsed="false">
      <c r="A1831" s="92" t="s">
        <v>312</v>
      </c>
      <c r="B1831" s="93" t="n">
        <v>44141</v>
      </c>
      <c r="C1831" s="94" t="s">
        <v>873</v>
      </c>
      <c r="D1831" s="95" t="s">
        <v>314</v>
      </c>
      <c r="E1831" s="96"/>
      <c r="F1831" s="97" t="n">
        <v>14850</v>
      </c>
      <c r="G1831" s="98" t="s">
        <v>2279</v>
      </c>
      <c r="H1831" s="99"/>
      <c r="I1831" s="123"/>
      <c r="J1831" s="94"/>
      <c r="K1831" s="94"/>
    </row>
    <row r="1832" s="101" customFormat="true" ht="10.5" hidden="true" customHeight="true" outlineLevel="0" collapsed="false">
      <c r="A1832" s="102" t="s">
        <v>312</v>
      </c>
      <c r="B1832" s="93" t="n">
        <v>44141</v>
      </c>
      <c r="C1832" s="94" t="s">
        <v>318</v>
      </c>
      <c r="D1832" s="95" t="s">
        <v>319</v>
      </c>
      <c r="E1832" s="103" t="n">
        <v>393.549999999999</v>
      </c>
      <c r="F1832" s="104" t="n">
        <v>23150</v>
      </c>
      <c r="G1832" s="100" t="s">
        <v>1718</v>
      </c>
      <c r="H1832" s="99" t="n">
        <v>23150</v>
      </c>
      <c r="I1832" s="123" t="n">
        <v>393.549999999999</v>
      </c>
      <c r="J1832" s="94"/>
      <c r="K1832" s="105"/>
    </row>
    <row r="1833" s="101" customFormat="true" ht="10.5" hidden="false" customHeight="true" outlineLevel="0" collapsed="false">
      <c r="A1833" s="92" t="s">
        <v>312</v>
      </c>
      <c r="B1833" s="93" t="n">
        <v>44141</v>
      </c>
      <c r="C1833" s="94" t="s">
        <v>1606</v>
      </c>
      <c r="D1833" s="95" t="s">
        <v>314</v>
      </c>
      <c r="E1833" s="96"/>
      <c r="F1833" s="97" t="n">
        <v>27300</v>
      </c>
      <c r="G1833" s="98" t="s">
        <v>2280</v>
      </c>
      <c r="H1833" s="99"/>
      <c r="I1833" s="123"/>
      <c r="J1833" s="94"/>
      <c r="K1833" s="94"/>
    </row>
    <row r="1834" s="101" customFormat="true" ht="10.5" hidden="true" customHeight="true" outlineLevel="0" collapsed="false">
      <c r="A1834" s="92" t="s">
        <v>312</v>
      </c>
      <c r="B1834" s="93" t="n">
        <v>44141</v>
      </c>
      <c r="C1834" s="94" t="s">
        <v>1958</v>
      </c>
      <c r="D1834" s="95" t="s">
        <v>314</v>
      </c>
      <c r="E1834" s="96"/>
      <c r="F1834" s="148" t="n">
        <v>62000</v>
      </c>
      <c r="G1834" s="98" t="s">
        <v>2230</v>
      </c>
      <c r="H1834" s="99"/>
      <c r="I1834" s="123"/>
      <c r="J1834" s="94"/>
      <c r="K1834" s="94"/>
    </row>
    <row r="1835" s="101" customFormat="true" ht="10.5" hidden="true" customHeight="true" outlineLevel="0" collapsed="false">
      <c r="A1835" s="102" t="s">
        <v>312</v>
      </c>
      <c r="B1835" s="93" t="n">
        <v>44144</v>
      </c>
      <c r="C1835" s="94" t="s">
        <v>321</v>
      </c>
      <c r="D1835" s="95" t="s">
        <v>322</v>
      </c>
      <c r="E1835" s="97" t="n">
        <v>100</v>
      </c>
      <c r="F1835" s="106"/>
      <c r="G1835" s="100" t="s">
        <v>2281</v>
      </c>
      <c r="H1835" s="107"/>
      <c r="I1835" s="123"/>
      <c r="J1835" s="94"/>
      <c r="K1835" s="108"/>
    </row>
    <row r="1836" s="101" customFormat="true" ht="10.5" hidden="true" customHeight="true" outlineLevel="0" collapsed="false">
      <c r="A1836" s="102" t="s">
        <v>312</v>
      </c>
      <c r="B1836" s="93" t="n">
        <v>44144</v>
      </c>
      <c r="C1836" s="94" t="s">
        <v>340</v>
      </c>
      <c r="D1836" s="95" t="s">
        <v>322</v>
      </c>
      <c r="E1836" s="97" t="n">
        <v>340</v>
      </c>
      <c r="F1836" s="106"/>
      <c r="G1836" s="98" t="s">
        <v>341</v>
      </c>
      <c r="H1836" s="107"/>
      <c r="I1836" s="123"/>
      <c r="J1836" s="94"/>
      <c r="K1836" s="117"/>
    </row>
    <row r="1837" s="101" customFormat="true" ht="10.5" hidden="true" customHeight="true" outlineLevel="0" collapsed="false">
      <c r="A1837" s="102" t="s">
        <v>312</v>
      </c>
      <c r="B1837" s="93" t="n">
        <v>44144</v>
      </c>
      <c r="C1837" s="94" t="s">
        <v>487</v>
      </c>
      <c r="D1837" s="95" t="s">
        <v>322</v>
      </c>
      <c r="E1837" s="113" t="n">
        <v>990</v>
      </c>
      <c r="F1837" s="106"/>
      <c r="G1837" s="98" t="s">
        <v>2282</v>
      </c>
      <c r="H1837" s="99"/>
      <c r="I1837" s="129"/>
      <c r="J1837" s="94"/>
      <c r="K1837" s="94"/>
    </row>
    <row r="1838" s="101" customFormat="true" ht="10.5" hidden="true" customHeight="true" outlineLevel="0" collapsed="false">
      <c r="A1838" s="92" t="s">
        <v>312</v>
      </c>
      <c r="B1838" s="93" t="n">
        <v>44144</v>
      </c>
      <c r="C1838" s="94" t="s">
        <v>858</v>
      </c>
      <c r="D1838" s="95" t="s">
        <v>322</v>
      </c>
      <c r="E1838" s="155" t="n">
        <v>1000</v>
      </c>
      <c r="F1838" s="106"/>
      <c r="G1838" s="98" t="s">
        <v>2283</v>
      </c>
      <c r="H1838" s="99"/>
      <c r="I1838" s="156"/>
      <c r="J1838" s="94"/>
      <c r="K1838" s="94"/>
    </row>
    <row r="1839" s="101" customFormat="true" ht="10.5" hidden="true" customHeight="true" outlineLevel="0" collapsed="false">
      <c r="A1839" s="102" t="s">
        <v>312</v>
      </c>
      <c r="B1839" s="93" t="n">
        <v>44144</v>
      </c>
      <c r="C1839" s="94" t="s">
        <v>324</v>
      </c>
      <c r="D1839" s="95" t="s">
        <v>322</v>
      </c>
      <c r="E1839" s="109" t="n">
        <v>9556.93</v>
      </c>
      <c r="F1839" s="106"/>
      <c r="G1839" s="98" t="s">
        <v>2284</v>
      </c>
      <c r="H1839" s="99"/>
      <c r="I1839" s="145"/>
      <c r="J1839" s="94"/>
      <c r="K1839" s="94"/>
    </row>
    <row r="1840" s="101" customFormat="true" ht="10.5" hidden="true" customHeight="true" outlineLevel="0" collapsed="false">
      <c r="A1840" s="102" t="s">
        <v>312</v>
      </c>
      <c r="B1840" s="93" t="n">
        <v>44144</v>
      </c>
      <c r="C1840" s="94" t="s">
        <v>565</v>
      </c>
      <c r="D1840" s="95" t="s">
        <v>322</v>
      </c>
      <c r="E1840" s="109" t="n">
        <v>10910</v>
      </c>
      <c r="F1840" s="106"/>
      <c r="G1840" s="98" t="s">
        <v>2285</v>
      </c>
      <c r="H1840" s="99"/>
      <c r="I1840" s="145"/>
      <c r="J1840" s="94"/>
      <c r="K1840" s="94"/>
    </row>
    <row r="1841" s="101" customFormat="true" ht="10.5" hidden="true" customHeight="true" outlineLevel="0" collapsed="false">
      <c r="A1841" s="102" t="s">
        <v>312</v>
      </c>
      <c r="B1841" s="93" t="n">
        <v>44144</v>
      </c>
      <c r="C1841" s="94" t="s">
        <v>565</v>
      </c>
      <c r="D1841" s="95" t="s">
        <v>322</v>
      </c>
      <c r="E1841" s="109" t="n">
        <v>12715.84</v>
      </c>
      <c r="F1841" s="106"/>
      <c r="G1841" s="98" t="s">
        <v>2286</v>
      </c>
      <c r="H1841" s="99"/>
      <c r="I1841" s="145"/>
      <c r="J1841" s="94"/>
      <c r="K1841" s="94"/>
    </row>
    <row r="1842" s="101" customFormat="true" ht="10.5" hidden="true" customHeight="true" outlineLevel="0" collapsed="false">
      <c r="A1842" s="92" t="s">
        <v>312</v>
      </c>
      <c r="B1842" s="93" t="n">
        <v>44144</v>
      </c>
      <c r="C1842" s="94" t="s">
        <v>344</v>
      </c>
      <c r="D1842" s="95" t="s">
        <v>322</v>
      </c>
      <c r="E1842" s="115" t="n">
        <v>50000</v>
      </c>
      <c r="F1842" s="106"/>
      <c r="G1842" s="98" t="s">
        <v>345</v>
      </c>
      <c r="H1842" s="121"/>
      <c r="I1842" s="123"/>
      <c r="J1842" s="94"/>
      <c r="K1842" s="94"/>
    </row>
    <row r="1843" s="101" customFormat="true" ht="10.5" hidden="true" customHeight="true" outlineLevel="0" collapsed="false">
      <c r="A1843" s="102" t="s">
        <v>312</v>
      </c>
      <c r="B1843" s="93" t="n">
        <v>44144</v>
      </c>
      <c r="C1843" s="94" t="s">
        <v>342</v>
      </c>
      <c r="D1843" s="95" t="s">
        <v>322</v>
      </c>
      <c r="E1843" s="118" t="n">
        <v>132511.52</v>
      </c>
      <c r="F1843" s="96"/>
      <c r="G1843" s="98" t="s">
        <v>2287</v>
      </c>
      <c r="H1843" s="119"/>
      <c r="I1843" s="130"/>
      <c r="J1843" s="94"/>
      <c r="K1843" s="94"/>
    </row>
    <row r="1844" s="101" customFormat="true" ht="10.5" hidden="false" customHeight="true" outlineLevel="0" collapsed="false">
      <c r="A1844" s="92" t="s">
        <v>312</v>
      </c>
      <c r="B1844" s="93" t="n">
        <v>44144</v>
      </c>
      <c r="C1844" s="94" t="s">
        <v>1143</v>
      </c>
      <c r="D1844" s="95" t="s">
        <v>314</v>
      </c>
      <c r="E1844" s="96"/>
      <c r="F1844" s="97" t="n">
        <v>1400</v>
      </c>
      <c r="G1844" s="98" t="s">
        <v>2288</v>
      </c>
      <c r="H1844" s="99"/>
      <c r="I1844" s="123"/>
      <c r="J1844" s="94"/>
      <c r="K1844" s="94"/>
    </row>
    <row r="1845" s="101" customFormat="true" ht="10.5" hidden="false" customHeight="true" outlineLevel="0" collapsed="false">
      <c r="A1845" s="92" t="s">
        <v>312</v>
      </c>
      <c r="B1845" s="93" t="n">
        <v>44144</v>
      </c>
      <c r="C1845" s="94" t="s">
        <v>2258</v>
      </c>
      <c r="D1845" s="95" t="s">
        <v>314</v>
      </c>
      <c r="E1845" s="106"/>
      <c r="F1845" s="97" t="n">
        <v>1800</v>
      </c>
      <c r="G1845" s="98" t="s">
        <v>2289</v>
      </c>
      <c r="H1845" s="99"/>
      <c r="I1845" s="123"/>
      <c r="J1845" s="94"/>
      <c r="K1845" s="94"/>
    </row>
    <row r="1846" s="101" customFormat="true" ht="10.5" hidden="false" customHeight="true" outlineLevel="0" collapsed="false">
      <c r="A1846" s="92" t="s">
        <v>312</v>
      </c>
      <c r="B1846" s="93" t="n">
        <v>44144</v>
      </c>
      <c r="C1846" s="94" t="s">
        <v>2290</v>
      </c>
      <c r="D1846" s="95" t="s">
        <v>314</v>
      </c>
      <c r="E1846" s="96"/>
      <c r="F1846" s="97" t="n">
        <v>9000</v>
      </c>
      <c r="G1846" s="98" t="s">
        <v>2291</v>
      </c>
      <c r="H1846" s="99"/>
      <c r="I1846" s="123"/>
      <c r="J1846" s="94"/>
      <c r="K1846" s="94"/>
    </row>
    <row r="1847" s="101" customFormat="true" ht="10.5" hidden="false" customHeight="true" outlineLevel="0" collapsed="false">
      <c r="A1847" s="92" t="s">
        <v>312</v>
      </c>
      <c r="B1847" s="93" t="n">
        <v>44144</v>
      </c>
      <c r="C1847" s="94" t="s">
        <v>2292</v>
      </c>
      <c r="D1847" s="95" t="s">
        <v>314</v>
      </c>
      <c r="E1847" s="106"/>
      <c r="F1847" s="97" t="n">
        <v>11750</v>
      </c>
      <c r="G1847" s="98" t="s">
        <v>2293</v>
      </c>
      <c r="H1847" s="99"/>
      <c r="I1847" s="123"/>
      <c r="J1847" s="94"/>
      <c r="K1847" s="94"/>
    </row>
    <row r="1848" s="101" customFormat="true" ht="10.5" hidden="false" customHeight="true" outlineLevel="0" collapsed="false">
      <c r="A1848" s="92" t="s">
        <v>312</v>
      </c>
      <c r="B1848" s="93" t="n">
        <v>44144</v>
      </c>
      <c r="C1848" s="94" t="s">
        <v>2294</v>
      </c>
      <c r="D1848" s="95" t="s">
        <v>314</v>
      </c>
      <c r="E1848" s="106"/>
      <c r="F1848" s="97" t="n">
        <v>15000</v>
      </c>
      <c r="G1848" s="98" t="s">
        <v>2295</v>
      </c>
      <c r="H1848" s="99"/>
      <c r="I1848" s="123"/>
      <c r="J1848" s="94"/>
      <c r="K1848" s="94"/>
    </row>
    <row r="1849" s="101" customFormat="true" ht="10.5" hidden="false" customHeight="true" outlineLevel="0" collapsed="false">
      <c r="A1849" s="92" t="s">
        <v>312</v>
      </c>
      <c r="B1849" s="93" t="n">
        <v>44144</v>
      </c>
      <c r="C1849" s="94" t="s">
        <v>2296</v>
      </c>
      <c r="D1849" s="95" t="s">
        <v>314</v>
      </c>
      <c r="E1849" s="106"/>
      <c r="F1849" s="128" t="n">
        <v>25000</v>
      </c>
      <c r="G1849" s="98" t="s">
        <v>2297</v>
      </c>
      <c r="H1849" s="99"/>
      <c r="I1849" s="123"/>
      <c r="J1849" s="94"/>
      <c r="K1849" s="94"/>
    </row>
    <row r="1850" s="101" customFormat="true" ht="10.5" hidden="true" customHeight="true" outlineLevel="0" collapsed="false">
      <c r="A1850" s="102" t="s">
        <v>312</v>
      </c>
      <c r="B1850" s="93" t="n">
        <v>44144</v>
      </c>
      <c r="C1850" s="94" t="s">
        <v>318</v>
      </c>
      <c r="D1850" s="95" t="s">
        <v>319</v>
      </c>
      <c r="E1850" s="103" t="n">
        <v>879.410000000004</v>
      </c>
      <c r="F1850" s="104" t="n">
        <v>51730</v>
      </c>
      <c r="G1850" s="100" t="s">
        <v>2298</v>
      </c>
      <c r="H1850" s="99" t="n">
        <v>51730</v>
      </c>
      <c r="I1850" s="123" t="n">
        <v>879.410000000004</v>
      </c>
      <c r="J1850" s="94"/>
      <c r="K1850" s="105"/>
    </row>
    <row r="1851" s="101" customFormat="true" ht="10.5" hidden="true" customHeight="true" outlineLevel="0" collapsed="false">
      <c r="A1851" s="102" t="s">
        <v>312</v>
      </c>
      <c r="B1851" s="93" t="n">
        <v>44145</v>
      </c>
      <c r="C1851" s="94" t="s">
        <v>321</v>
      </c>
      <c r="D1851" s="95" t="s">
        <v>322</v>
      </c>
      <c r="E1851" s="97" t="n">
        <v>100</v>
      </c>
      <c r="F1851" s="96"/>
      <c r="G1851" s="100" t="s">
        <v>2299</v>
      </c>
      <c r="H1851" s="107"/>
      <c r="I1851" s="123"/>
      <c r="J1851" s="94"/>
      <c r="K1851" s="108"/>
    </row>
    <row r="1852" s="101" customFormat="true" ht="10.5" hidden="true" customHeight="true" outlineLevel="0" collapsed="false">
      <c r="A1852" s="102" t="s">
        <v>312</v>
      </c>
      <c r="B1852" s="93" t="n">
        <v>44145</v>
      </c>
      <c r="C1852" s="94" t="s">
        <v>2300</v>
      </c>
      <c r="D1852" s="95" t="s">
        <v>322</v>
      </c>
      <c r="E1852" s="162" t="n">
        <v>17992.4</v>
      </c>
      <c r="F1852" s="96"/>
      <c r="G1852" s="98" t="s">
        <v>2301</v>
      </c>
      <c r="H1852" s="99"/>
      <c r="I1852" s="140"/>
      <c r="J1852" s="94"/>
      <c r="K1852" s="94"/>
    </row>
    <row r="1853" s="101" customFormat="true" ht="10.5" hidden="false" customHeight="true" outlineLevel="0" collapsed="false">
      <c r="A1853" s="92" t="s">
        <v>312</v>
      </c>
      <c r="B1853" s="93" t="n">
        <v>44145</v>
      </c>
      <c r="C1853" s="94" t="s">
        <v>470</v>
      </c>
      <c r="D1853" s="95" t="s">
        <v>314</v>
      </c>
      <c r="E1853" s="96"/>
      <c r="F1853" s="97" t="n">
        <v>600</v>
      </c>
      <c r="G1853" s="98" t="s">
        <v>2302</v>
      </c>
      <c r="H1853" s="99"/>
      <c r="I1853" s="123"/>
      <c r="J1853" s="94"/>
      <c r="K1853" s="94"/>
    </row>
    <row r="1854" s="101" customFormat="true" ht="10.5" hidden="false" customHeight="true" outlineLevel="0" collapsed="false">
      <c r="A1854" s="92" t="s">
        <v>312</v>
      </c>
      <c r="B1854" s="93" t="n">
        <v>44145</v>
      </c>
      <c r="C1854" s="94" t="s">
        <v>470</v>
      </c>
      <c r="D1854" s="95" t="s">
        <v>314</v>
      </c>
      <c r="E1854" s="96"/>
      <c r="F1854" s="97" t="n">
        <v>1200</v>
      </c>
      <c r="G1854" s="98" t="s">
        <v>2303</v>
      </c>
      <c r="H1854" s="99"/>
      <c r="I1854" s="123"/>
      <c r="J1854" s="94"/>
      <c r="K1854" s="94"/>
    </row>
    <row r="1855" s="101" customFormat="true" ht="10.5" hidden="false" customHeight="true" outlineLevel="0" collapsed="false">
      <c r="A1855" s="92" t="s">
        <v>312</v>
      </c>
      <c r="B1855" s="93" t="n">
        <v>44145</v>
      </c>
      <c r="C1855" s="94" t="s">
        <v>1606</v>
      </c>
      <c r="D1855" s="95" t="s">
        <v>314</v>
      </c>
      <c r="E1855" s="96"/>
      <c r="F1855" s="97" t="n">
        <v>4000</v>
      </c>
      <c r="G1855" s="98" t="s">
        <v>2304</v>
      </c>
      <c r="H1855" s="99"/>
      <c r="I1855" s="123"/>
      <c r="J1855" s="94"/>
      <c r="K1855" s="94"/>
    </row>
    <row r="1856" s="101" customFormat="true" ht="10.5" hidden="false" customHeight="true" outlineLevel="0" collapsed="false">
      <c r="A1856" s="92" t="s">
        <v>312</v>
      </c>
      <c r="B1856" s="93" t="n">
        <v>44145</v>
      </c>
      <c r="C1856" s="94" t="s">
        <v>2305</v>
      </c>
      <c r="D1856" s="95" t="s">
        <v>314</v>
      </c>
      <c r="E1856" s="96"/>
      <c r="F1856" s="97" t="n">
        <v>6000</v>
      </c>
      <c r="G1856" s="98" t="s">
        <v>2306</v>
      </c>
      <c r="H1856" s="99"/>
      <c r="I1856" s="123"/>
      <c r="J1856" s="94"/>
      <c r="K1856" s="94"/>
    </row>
    <row r="1857" s="101" customFormat="true" ht="10.5" hidden="false" customHeight="true" outlineLevel="0" collapsed="false">
      <c r="A1857" s="92" t="s">
        <v>312</v>
      </c>
      <c r="B1857" s="93" t="n">
        <v>44145</v>
      </c>
      <c r="C1857" s="94" t="s">
        <v>505</v>
      </c>
      <c r="D1857" s="95" t="s">
        <v>314</v>
      </c>
      <c r="E1857" s="106"/>
      <c r="F1857" s="97" t="n">
        <v>12000</v>
      </c>
      <c r="G1857" s="98" t="s">
        <v>2307</v>
      </c>
      <c r="H1857" s="99"/>
      <c r="I1857" s="123"/>
      <c r="J1857" s="94"/>
      <c r="K1857" s="94"/>
    </row>
    <row r="1858" s="101" customFormat="true" ht="10.5" hidden="true" customHeight="true" outlineLevel="0" collapsed="false">
      <c r="A1858" s="102" t="s">
        <v>312</v>
      </c>
      <c r="B1858" s="93" t="n">
        <v>44145</v>
      </c>
      <c r="C1858" s="94" t="s">
        <v>318</v>
      </c>
      <c r="D1858" s="95" t="s">
        <v>319</v>
      </c>
      <c r="E1858" s="103" t="n">
        <v>212.5</v>
      </c>
      <c r="F1858" s="104" t="n">
        <v>12500</v>
      </c>
      <c r="G1858" s="100" t="s">
        <v>2308</v>
      </c>
      <c r="H1858" s="99" t="n">
        <v>12500</v>
      </c>
      <c r="I1858" s="123" t="n">
        <v>212.5</v>
      </c>
      <c r="J1858" s="94"/>
      <c r="K1858" s="105"/>
    </row>
    <row r="1859" s="101" customFormat="true" ht="10.5" hidden="false" customHeight="true" outlineLevel="0" collapsed="false">
      <c r="A1859" s="92" t="s">
        <v>312</v>
      </c>
      <c r="B1859" s="93" t="n">
        <v>44145</v>
      </c>
      <c r="C1859" s="94" t="s">
        <v>376</v>
      </c>
      <c r="D1859" s="95" t="s">
        <v>314</v>
      </c>
      <c r="E1859" s="106"/>
      <c r="F1859" s="97" t="n">
        <v>44000</v>
      </c>
      <c r="G1859" s="98" t="s">
        <v>2309</v>
      </c>
      <c r="H1859" s="99"/>
      <c r="I1859" s="123"/>
      <c r="J1859" s="94"/>
      <c r="K1859" s="94"/>
    </row>
    <row r="1860" s="101" customFormat="true" ht="10.5" hidden="true" customHeight="true" outlineLevel="0" collapsed="false">
      <c r="A1860" s="102" t="s">
        <v>312</v>
      </c>
      <c r="B1860" s="93" t="n">
        <v>44146</v>
      </c>
      <c r="C1860" s="94" t="s">
        <v>321</v>
      </c>
      <c r="D1860" s="95" t="s">
        <v>322</v>
      </c>
      <c r="E1860" s="97" t="n">
        <v>100</v>
      </c>
      <c r="F1860" s="96"/>
      <c r="G1860" s="100" t="s">
        <v>2310</v>
      </c>
      <c r="H1860" s="107"/>
      <c r="I1860" s="123"/>
      <c r="J1860" s="94"/>
      <c r="K1860" s="108"/>
    </row>
    <row r="1861" s="101" customFormat="true" ht="10.5" hidden="true" customHeight="true" outlineLevel="0" collapsed="false">
      <c r="A1861" s="102" t="s">
        <v>312</v>
      </c>
      <c r="B1861" s="93" t="n">
        <v>44146</v>
      </c>
      <c r="C1861" s="94" t="s">
        <v>2311</v>
      </c>
      <c r="D1861" s="95" t="s">
        <v>322</v>
      </c>
      <c r="E1861" s="157" t="n">
        <v>1627</v>
      </c>
      <c r="F1861" s="96"/>
      <c r="G1861" s="98" t="s">
        <v>2312</v>
      </c>
      <c r="H1861" s="99"/>
      <c r="I1861" s="158"/>
      <c r="J1861" s="94"/>
      <c r="K1861" s="94"/>
    </row>
    <row r="1862" s="101" customFormat="true" ht="10.5" hidden="true" customHeight="true" outlineLevel="0" collapsed="false">
      <c r="A1862" s="102" t="s">
        <v>312</v>
      </c>
      <c r="B1862" s="93" t="n">
        <v>44146</v>
      </c>
      <c r="C1862" s="94" t="s">
        <v>2011</v>
      </c>
      <c r="D1862" s="95" t="s">
        <v>322</v>
      </c>
      <c r="E1862" s="118" t="n">
        <v>7700</v>
      </c>
      <c r="F1862" s="96"/>
      <c r="G1862" s="98" t="s">
        <v>2313</v>
      </c>
      <c r="H1862" s="119"/>
      <c r="I1862" s="130"/>
      <c r="J1862" s="94"/>
      <c r="K1862" s="94"/>
    </row>
    <row r="1863" s="101" customFormat="true" ht="10.5" hidden="true" customHeight="true" outlineLevel="0" collapsed="false">
      <c r="A1863" s="102" t="s">
        <v>312</v>
      </c>
      <c r="B1863" s="93" t="n">
        <v>44146</v>
      </c>
      <c r="C1863" s="94" t="s">
        <v>1467</v>
      </c>
      <c r="D1863" s="95" t="s">
        <v>322</v>
      </c>
      <c r="E1863" s="113" t="n">
        <v>50000</v>
      </c>
      <c r="F1863" s="96"/>
      <c r="G1863" s="98" t="s">
        <v>2314</v>
      </c>
      <c r="H1863" s="99"/>
      <c r="I1863" s="129"/>
      <c r="J1863" s="94"/>
      <c r="K1863" s="94"/>
    </row>
    <row r="1864" s="101" customFormat="true" ht="10.5" hidden="true" customHeight="true" outlineLevel="0" collapsed="false">
      <c r="A1864" s="102" t="s">
        <v>312</v>
      </c>
      <c r="B1864" s="93" t="n">
        <v>44146</v>
      </c>
      <c r="C1864" s="94" t="s">
        <v>395</v>
      </c>
      <c r="D1864" s="95" t="s">
        <v>322</v>
      </c>
      <c r="E1864" s="126" t="n">
        <v>51220</v>
      </c>
      <c r="F1864" s="96"/>
      <c r="G1864" s="98" t="s">
        <v>2315</v>
      </c>
      <c r="H1864" s="99"/>
      <c r="I1864" s="127"/>
      <c r="J1864" s="94"/>
      <c r="K1864" s="94"/>
    </row>
    <row r="1865" s="101" customFormat="true" ht="10.5" hidden="false" customHeight="true" outlineLevel="0" collapsed="false">
      <c r="A1865" s="92" t="s">
        <v>312</v>
      </c>
      <c r="B1865" s="93" t="n">
        <v>44146</v>
      </c>
      <c r="C1865" s="94" t="s">
        <v>365</v>
      </c>
      <c r="D1865" s="95" t="s">
        <v>314</v>
      </c>
      <c r="E1865" s="106"/>
      <c r="F1865" s="97" t="n">
        <v>1700</v>
      </c>
      <c r="G1865" s="98" t="s">
        <v>2316</v>
      </c>
      <c r="H1865" s="99"/>
      <c r="I1865" s="123"/>
      <c r="J1865" s="94"/>
      <c r="K1865" s="94"/>
    </row>
    <row r="1866" s="101" customFormat="true" ht="10.5" hidden="false" customHeight="true" outlineLevel="0" collapsed="false">
      <c r="A1866" s="92" t="s">
        <v>312</v>
      </c>
      <c r="B1866" s="93" t="n">
        <v>44146</v>
      </c>
      <c r="C1866" s="94" t="s">
        <v>365</v>
      </c>
      <c r="D1866" s="95" t="s">
        <v>314</v>
      </c>
      <c r="E1866" s="106"/>
      <c r="F1866" s="97" t="n">
        <v>4900</v>
      </c>
      <c r="G1866" s="98" t="s">
        <v>2317</v>
      </c>
      <c r="H1866" s="99"/>
      <c r="I1866" s="123"/>
      <c r="J1866" s="94"/>
      <c r="K1866" s="94"/>
    </row>
    <row r="1867" s="101" customFormat="true" ht="10.5" hidden="false" customHeight="true" outlineLevel="0" collapsed="false">
      <c r="A1867" s="92" t="s">
        <v>312</v>
      </c>
      <c r="B1867" s="93" t="n">
        <v>44146</v>
      </c>
      <c r="C1867" s="94" t="s">
        <v>365</v>
      </c>
      <c r="D1867" s="95" t="s">
        <v>314</v>
      </c>
      <c r="E1867" s="106"/>
      <c r="F1867" s="97" t="n">
        <v>4900</v>
      </c>
      <c r="G1867" s="98" t="s">
        <v>2318</v>
      </c>
      <c r="H1867" s="99"/>
      <c r="I1867" s="123"/>
      <c r="J1867" s="94"/>
      <c r="K1867" s="94"/>
    </row>
    <row r="1868" s="101" customFormat="true" ht="10.5" hidden="false" customHeight="true" outlineLevel="0" collapsed="false">
      <c r="A1868" s="92" t="s">
        <v>312</v>
      </c>
      <c r="B1868" s="93" t="n">
        <v>44146</v>
      </c>
      <c r="C1868" s="94" t="s">
        <v>365</v>
      </c>
      <c r="D1868" s="95" t="s">
        <v>314</v>
      </c>
      <c r="E1868" s="106"/>
      <c r="F1868" s="97" t="n">
        <v>4900</v>
      </c>
      <c r="G1868" s="98" t="s">
        <v>2319</v>
      </c>
      <c r="H1868" s="99"/>
      <c r="I1868" s="123"/>
      <c r="J1868" s="94"/>
      <c r="K1868" s="94"/>
    </row>
    <row r="1869" s="101" customFormat="true" ht="10.5" hidden="false" customHeight="true" outlineLevel="0" collapsed="false">
      <c r="A1869" s="92" t="s">
        <v>312</v>
      </c>
      <c r="B1869" s="93" t="n">
        <v>44146</v>
      </c>
      <c r="C1869" s="94" t="s">
        <v>365</v>
      </c>
      <c r="D1869" s="95" t="s">
        <v>314</v>
      </c>
      <c r="E1869" s="106"/>
      <c r="F1869" s="97" t="n">
        <v>5100</v>
      </c>
      <c r="G1869" s="98" t="s">
        <v>2320</v>
      </c>
      <c r="H1869" s="99"/>
      <c r="I1869" s="123"/>
      <c r="J1869" s="94"/>
      <c r="K1869" s="94"/>
    </row>
    <row r="1870" s="101" customFormat="true" ht="10.5" hidden="false" customHeight="true" outlineLevel="0" collapsed="false">
      <c r="A1870" s="92" t="s">
        <v>312</v>
      </c>
      <c r="B1870" s="93" t="n">
        <v>44146</v>
      </c>
      <c r="C1870" s="94" t="s">
        <v>365</v>
      </c>
      <c r="D1870" s="95" t="s">
        <v>314</v>
      </c>
      <c r="E1870" s="106"/>
      <c r="F1870" s="97" t="n">
        <v>5300</v>
      </c>
      <c r="G1870" s="98" t="s">
        <v>2321</v>
      </c>
      <c r="H1870" s="99"/>
      <c r="I1870" s="123"/>
      <c r="J1870" s="94"/>
      <c r="K1870" s="94"/>
    </row>
    <row r="1871" s="101" customFormat="true" ht="10.5" hidden="false" customHeight="true" outlineLevel="0" collapsed="false">
      <c r="A1871" s="92" t="s">
        <v>312</v>
      </c>
      <c r="B1871" s="93" t="n">
        <v>44146</v>
      </c>
      <c r="C1871" s="94" t="s">
        <v>365</v>
      </c>
      <c r="D1871" s="95" t="s">
        <v>314</v>
      </c>
      <c r="E1871" s="106"/>
      <c r="F1871" s="97" t="n">
        <v>5500</v>
      </c>
      <c r="G1871" s="98" t="s">
        <v>2322</v>
      </c>
      <c r="H1871" s="99"/>
      <c r="I1871" s="123"/>
      <c r="J1871" s="94"/>
      <c r="K1871" s="94"/>
    </row>
    <row r="1872" s="101" customFormat="true" ht="10.5" hidden="false" customHeight="true" outlineLevel="0" collapsed="false">
      <c r="A1872" s="92" t="s">
        <v>312</v>
      </c>
      <c r="B1872" s="93" t="n">
        <v>44146</v>
      </c>
      <c r="C1872" s="94" t="s">
        <v>365</v>
      </c>
      <c r="D1872" s="95" t="s">
        <v>314</v>
      </c>
      <c r="E1872" s="96"/>
      <c r="F1872" s="97" t="n">
        <v>5800</v>
      </c>
      <c r="G1872" s="98" t="s">
        <v>2323</v>
      </c>
      <c r="H1872" s="99"/>
      <c r="I1872" s="123"/>
      <c r="J1872" s="94"/>
      <c r="K1872" s="94"/>
    </row>
    <row r="1873" s="101" customFormat="true" ht="10.5" hidden="false" customHeight="true" outlineLevel="0" collapsed="false">
      <c r="A1873" s="92" t="s">
        <v>312</v>
      </c>
      <c r="B1873" s="93" t="n">
        <v>44146</v>
      </c>
      <c r="C1873" s="94" t="s">
        <v>365</v>
      </c>
      <c r="D1873" s="95" t="s">
        <v>314</v>
      </c>
      <c r="E1873" s="96"/>
      <c r="F1873" s="97" t="n">
        <v>5800</v>
      </c>
      <c r="G1873" s="98" t="s">
        <v>2324</v>
      </c>
      <c r="H1873" s="99"/>
      <c r="I1873" s="123"/>
      <c r="J1873" s="94"/>
      <c r="K1873" s="94"/>
    </row>
    <row r="1874" s="101" customFormat="true" ht="10.5" hidden="false" customHeight="true" outlineLevel="0" collapsed="false">
      <c r="A1874" s="92" t="s">
        <v>312</v>
      </c>
      <c r="B1874" s="93" t="n">
        <v>44146</v>
      </c>
      <c r="C1874" s="94" t="s">
        <v>420</v>
      </c>
      <c r="D1874" s="95" t="s">
        <v>314</v>
      </c>
      <c r="E1874" s="96"/>
      <c r="F1874" s="97" t="n">
        <v>5900</v>
      </c>
      <c r="G1874" s="98" t="s">
        <v>2325</v>
      </c>
      <c r="H1874" s="99"/>
      <c r="I1874" s="123"/>
      <c r="J1874" s="94"/>
      <c r="K1874" s="94"/>
    </row>
    <row r="1875" s="101" customFormat="true" ht="10.5" hidden="false" customHeight="true" outlineLevel="0" collapsed="false">
      <c r="A1875" s="92" t="s">
        <v>312</v>
      </c>
      <c r="B1875" s="93" t="n">
        <v>44146</v>
      </c>
      <c r="C1875" s="94" t="s">
        <v>365</v>
      </c>
      <c r="D1875" s="95" t="s">
        <v>314</v>
      </c>
      <c r="E1875" s="96"/>
      <c r="F1875" s="97" t="n">
        <v>5900</v>
      </c>
      <c r="G1875" s="98" t="s">
        <v>2326</v>
      </c>
      <c r="H1875" s="99"/>
      <c r="I1875" s="123"/>
      <c r="J1875" s="94"/>
      <c r="K1875" s="94"/>
    </row>
    <row r="1876" s="101" customFormat="true" ht="10.5" hidden="false" customHeight="true" outlineLevel="0" collapsed="false">
      <c r="A1876" s="92" t="s">
        <v>312</v>
      </c>
      <c r="B1876" s="93" t="n">
        <v>44146</v>
      </c>
      <c r="C1876" s="94" t="s">
        <v>2150</v>
      </c>
      <c r="D1876" s="95" t="s">
        <v>314</v>
      </c>
      <c r="E1876" s="96"/>
      <c r="F1876" s="97" t="n">
        <v>14150</v>
      </c>
      <c r="G1876" s="98" t="s">
        <v>2327</v>
      </c>
      <c r="H1876" s="99"/>
      <c r="I1876" s="123"/>
      <c r="J1876" s="94"/>
      <c r="K1876" s="94"/>
    </row>
    <row r="1877" s="101" customFormat="true" ht="10.5" hidden="true" customHeight="true" outlineLevel="0" collapsed="false">
      <c r="A1877" s="102" t="s">
        <v>312</v>
      </c>
      <c r="B1877" s="93" t="n">
        <v>44146</v>
      </c>
      <c r="C1877" s="94" t="s">
        <v>318</v>
      </c>
      <c r="D1877" s="95" t="s">
        <v>319</v>
      </c>
      <c r="E1877" s="103" t="n">
        <v>319.599999999999</v>
      </c>
      <c r="F1877" s="104" t="n">
        <v>18800</v>
      </c>
      <c r="G1877" s="100" t="s">
        <v>2328</v>
      </c>
      <c r="H1877" s="99" t="n">
        <v>18800</v>
      </c>
      <c r="I1877" s="123" t="n">
        <v>319.599999999999</v>
      </c>
      <c r="J1877" s="94"/>
      <c r="K1877" s="105"/>
    </row>
    <row r="1878" s="101" customFormat="true" ht="10.5" hidden="true" customHeight="true" outlineLevel="0" collapsed="false">
      <c r="A1878" s="102" t="s">
        <v>312</v>
      </c>
      <c r="B1878" s="93" t="n">
        <v>44147</v>
      </c>
      <c r="C1878" s="94" t="s">
        <v>321</v>
      </c>
      <c r="D1878" s="95" t="s">
        <v>322</v>
      </c>
      <c r="E1878" s="97" t="n">
        <v>25</v>
      </c>
      <c r="F1878" s="106"/>
      <c r="G1878" s="100" t="s">
        <v>2329</v>
      </c>
      <c r="H1878" s="107"/>
      <c r="I1878" s="123"/>
      <c r="J1878" s="94"/>
      <c r="K1878" s="108"/>
    </row>
    <row r="1879" s="101" customFormat="true" ht="10.5" hidden="true" customHeight="true" outlineLevel="0" collapsed="false">
      <c r="A1879" s="102" t="s">
        <v>312</v>
      </c>
      <c r="B1879" s="93" t="n">
        <v>44147</v>
      </c>
      <c r="C1879" s="94" t="s">
        <v>418</v>
      </c>
      <c r="D1879" s="95" t="s">
        <v>322</v>
      </c>
      <c r="E1879" s="126" t="n">
        <v>43519.25</v>
      </c>
      <c r="F1879" s="106"/>
      <c r="G1879" s="98" t="s">
        <v>2330</v>
      </c>
      <c r="H1879" s="99"/>
      <c r="I1879" s="127"/>
      <c r="J1879" s="94"/>
      <c r="K1879" s="94"/>
    </row>
    <row r="1880" s="101" customFormat="true" ht="10.5" hidden="false" customHeight="true" outlineLevel="0" collapsed="false">
      <c r="A1880" s="92" t="s">
        <v>312</v>
      </c>
      <c r="B1880" s="93" t="n">
        <v>44147</v>
      </c>
      <c r="C1880" s="94" t="s">
        <v>384</v>
      </c>
      <c r="D1880" s="95" t="s">
        <v>314</v>
      </c>
      <c r="E1880" s="96"/>
      <c r="F1880" s="97" t="n">
        <v>1900</v>
      </c>
      <c r="G1880" s="98" t="s">
        <v>2331</v>
      </c>
      <c r="H1880" s="99"/>
      <c r="I1880" s="123"/>
      <c r="J1880" s="94"/>
      <c r="K1880" s="94"/>
    </row>
    <row r="1881" s="101" customFormat="true" ht="10.5" hidden="false" customHeight="true" outlineLevel="0" collapsed="false">
      <c r="A1881" s="92" t="s">
        <v>312</v>
      </c>
      <c r="B1881" s="93" t="n">
        <v>44147</v>
      </c>
      <c r="C1881" s="94" t="s">
        <v>384</v>
      </c>
      <c r="D1881" s="95" t="s">
        <v>314</v>
      </c>
      <c r="E1881" s="96"/>
      <c r="F1881" s="97" t="n">
        <v>2000</v>
      </c>
      <c r="G1881" s="98" t="s">
        <v>2332</v>
      </c>
      <c r="H1881" s="99"/>
      <c r="I1881" s="123"/>
      <c r="J1881" s="94"/>
      <c r="K1881" s="94"/>
    </row>
    <row r="1882" s="101" customFormat="true" ht="10.5" hidden="false" customHeight="true" outlineLevel="0" collapsed="false">
      <c r="A1882" s="92" t="s">
        <v>312</v>
      </c>
      <c r="B1882" s="93" t="n">
        <v>44147</v>
      </c>
      <c r="C1882" s="94" t="s">
        <v>711</v>
      </c>
      <c r="D1882" s="95" t="s">
        <v>314</v>
      </c>
      <c r="E1882" s="106"/>
      <c r="F1882" s="128" t="n">
        <v>3500</v>
      </c>
      <c r="G1882" s="98" t="s">
        <v>2333</v>
      </c>
      <c r="H1882" s="99"/>
      <c r="I1882" s="123"/>
      <c r="J1882" s="94"/>
      <c r="K1882" s="94"/>
    </row>
    <row r="1883" s="101" customFormat="true" ht="10.5" hidden="false" customHeight="true" outlineLevel="0" collapsed="false">
      <c r="A1883" s="92" t="s">
        <v>312</v>
      </c>
      <c r="B1883" s="93" t="n">
        <v>44147</v>
      </c>
      <c r="C1883" s="94" t="s">
        <v>2334</v>
      </c>
      <c r="D1883" s="95" t="s">
        <v>314</v>
      </c>
      <c r="E1883" s="106"/>
      <c r="F1883" s="97" t="n">
        <v>7500</v>
      </c>
      <c r="G1883" s="98" t="s">
        <v>2335</v>
      </c>
      <c r="H1883" s="99"/>
      <c r="I1883" s="123"/>
      <c r="J1883" s="94"/>
      <c r="K1883" s="94"/>
    </row>
    <row r="1884" s="101" customFormat="true" ht="10.5" hidden="true" customHeight="true" outlineLevel="0" collapsed="false">
      <c r="A1884" s="102" t="s">
        <v>312</v>
      </c>
      <c r="B1884" s="93" t="n">
        <v>44147</v>
      </c>
      <c r="C1884" s="94" t="s">
        <v>318</v>
      </c>
      <c r="D1884" s="95" t="s">
        <v>319</v>
      </c>
      <c r="E1884" s="103" t="n">
        <v>1098.2</v>
      </c>
      <c r="F1884" s="104" t="n">
        <v>64600</v>
      </c>
      <c r="G1884" s="100" t="s">
        <v>2336</v>
      </c>
      <c r="H1884" s="99" t="n">
        <v>64600</v>
      </c>
      <c r="I1884" s="123" t="n">
        <v>1098.2</v>
      </c>
      <c r="J1884" s="94"/>
      <c r="K1884" s="105"/>
    </row>
    <row r="1885" s="101" customFormat="true" ht="10.5" hidden="true" customHeight="true" outlineLevel="0" collapsed="false">
      <c r="A1885" s="165" t="s">
        <v>224</v>
      </c>
      <c r="B1885" s="166" t="n">
        <v>44148</v>
      </c>
      <c r="C1885" s="165" t="s">
        <v>2337</v>
      </c>
      <c r="D1885" s="95" t="s">
        <v>314</v>
      </c>
      <c r="E1885" s="167"/>
      <c r="F1885" s="171" t="n">
        <v>2000000</v>
      </c>
      <c r="G1885" s="165" t="s">
        <v>2338</v>
      </c>
      <c r="H1885" s="165"/>
      <c r="I1885" s="170"/>
      <c r="J1885" s="165"/>
      <c r="K1885" s="165" t="s">
        <v>2212</v>
      </c>
    </row>
    <row r="1886" s="101" customFormat="true" ht="10.5" hidden="true" customHeight="true" outlineLevel="0" collapsed="false">
      <c r="A1886" s="102" t="s">
        <v>312</v>
      </c>
      <c r="B1886" s="93" t="n">
        <v>44148</v>
      </c>
      <c r="C1886" s="94" t="s">
        <v>321</v>
      </c>
      <c r="D1886" s="95" t="s">
        <v>322</v>
      </c>
      <c r="E1886" s="97" t="n">
        <v>75</v>
      </c>
      <c r="F1886" s="96"/>
      <c r="G1886" s="100" t="s">
        <v>2339</v>
      </c>
      <c r="H1886" s="107"/>
      <c r="I1886" s="123"/>
      <c r="J1886" s="94"/>
      <c r="K1886" s="108"/>
    </row>
    <row r="1887" s="101" customFormat="true" ht="10.5" hidden="true" customHeight="true" outlineLevel="0" collapsed="false">
      <c r="A1887" s="92" t="s">
        <v>312</v>
      </c>
      <c r="B1887" s="93" t="n">
        <v>44148</v>
      </c>
      <c r="C1887" s="94" t="s">
        <v>425</v>
      </c>
      <c r="D1887" s="95" t="s">
        <v>322</v>
      </c>
      <c r="E1887" s="134" t="n">
        <v>260</v>
      </c>
      <c r="F1887" s="96"/>
      <c r="G1887" s="98" t="s">
        <v>2340</v>
      </c>
      <c r="H1887" s="135"/>
      <c r="I1887" s="123"/>
      <c r="J1887" s="94"/>
      <c r="K1887" s="94"/>
    </row>
    <row r="1888" s="101" customFormat="true" ht="10.5" hidden="true" customHeight="true" outlineLevel="0" collapsed="false">
      <c r="A1888" s="102" t="s">
        <v>312</v>
      </c>
      <c r="B1888" s="93" t="n">
        <v>44148</v>
      </c>
      <c r="C1888" s="94" t="s">
        <v>340</v>
      </c>
      <c r="D1888" s="95" t="s">
        <v>322</v>
      </c>
      <c r="E1888" s="97" t="n">
        <v>1485</v>
      </c>
      <c r="F1888" s="96"/>
      <c r="G1888" s="98" t="s">
        <v>341</v>
      </c>
      <c r="H1888" s="107"/>
      <c r="I1888" s="123"/>
      <c r="J1888" s="94"/>
      <c r="K1888" s="117"/>
    </row>
    <row r="1889" s="101" customFormat="true" ht="10.5" hidden="true" customHeight="true" outlineLevel="0" collapsed="false">
      <c r="A1889" s="92" t="s">
        <v>312</v>
      </c>
      <c r="B1889" s="93" t="n">
        <v>44148</v>
      </c>
      <c r="C1889" s="94" t="s">
        <v>425</v>
      </c>
      <c r="D1889" s="95" t="s">
        <v>322</v>
      </c>
      <c r="E1889" s="134" t="n">
        <v>1947</v>
      </c>
      <c r="F1889" s="96"/>
      <c r="G1889" s="98" t="s">
        <v>2341</v>
      </c>
      <c r="H1889" s="135"/>
      <c r="I1889" s="123"/>
      <c r="J1889" s="94"/>
      <c r="K1889" s="94"/>
    </row>
    <row r="1890" s="101" customFormat="true" ht="10.5" hidden="true" customHeight="true" outlineLevel="0" collapsed="false">
      <c r="A1890" s="102" t="s">
        <v>312</v>
      </c>
      <c r="B1890" s="93" t="n">
        <v>44148</v>
      </c>
      <c r="C1890" s="94" t="s">
        <v>565</v>
      </c>
      <c r="D1890" s="95" t="s">
        <v>322</v>
      </c>
      <c r="E1890" s="109" t="n">
        <v>2145.52</v>
      </c>
      <c r="F1890" s="106"/>
      <c r="G1890" s="98" t="s">
        <v>2342</v>
      </c>
      <c r="H1890" s="99"/>
      <c r="I1890" s="145"/>
      <c r="J1890" s="94"/>
      <c r="K1890" s="94"/>
    </row>
    <row r="1891" s="101" customFormat="true" ht="10.5" hidden="true" customHeight="true" outlineLevel="0" collapsed="false">
      <c r="A1891" s="102" t="s">
        <v>312</v>
      </c>
      <c r="B1891" s="93" t="n">
        <v>44148</v>
      </c>
      <c r="C1891" s="94" t="s">
        <v>487</v>
      </c>
      <c r="D1891" s="95" t="s">
        <v>322</v>
      </c>
      <c r="E1891" s="113" t="n">
        <v>2194</v>
      </c>
      <c r="F1891" s="106"/>
      <c r="G1891" s="98" t="s">
        <v>2343</v>
      </c>
      <c r="H1891" s="99"/>
      <c r="I1891" s="129"/>
      <c r="J1891" s="94"/>
      <c r="K1891" s="94"/>
    </row>
    <row r="1892" s="101" customFormat="true" ht="10.5" hidden="true" customHeight="true" outlineLevel="0" collapsed="false">
      <c r="A1892" s="92" t="s">
        <v>312</v>
      </c>
      <c r="B1892" s="93" t="n">
        <v>44148</v>
      </c>
      <c r="C1892" s="94" t="s">
        <v>344</v>
      </c>
      <c r="D1892" s="95" t="s">
        <v>322</v>
      </c>
      <c r="E1892" s="115" t="n">
        <v>135000</v>
      </c>
      <c r="F1892" s="106"/>
      <c r="G1892" s="98" t="s">
        <v>345</v>
      </c>
      <c r="H1892" s="121"/>
      <c r="I1892" s="123"/>
      <c r="J1892" s="94"/>
      <c r="K1892" s="94"/>
    </row>
    <row r="1893" s="101" customFormat="true" ht="10.5" hidden="false" customHeight="true" outlineLevel="0" collapsed="false">
      <c r="A1893" s="92" t="s">
        <v>312</v>
      </c>
      <c r="B1893" s="93" t="n">
        <v>44148</v>
      </c>
      <c r="C1893" s="94" t="s">
        <v>1822</v>
      </c>
      <c r="D1893" s="95" t="s">
        <v>314</v>
      </c>
      <c r="E1893" s="96"/>
      <c r="F1893" s="97" t="n">
        <v>1700</v>
      </c>
      <c r="G1893" s="98" t="s">
        <v>2344</v>
      </c>
      <c r="H1893" s="99"/>
      <c r="I1893" s="123"/>
      <c r="J1893" s="94"/>
      <c r="K1893" s="94"/>
    </row>
    <row r="1894" s="101" customFormat="true" ht="10.5" hidden="false" customHeight="true" outlineLevel="0" collapsed="false">
      <c r="A1894" s="92" t="s">
        <v>312</v>
      </c>
      <c r="B1894" s="93" t="n">
        <v>44148</v>
      </c>
      <c r="C1894" s="94" t="s">
        <v>2345</v>
      </c>
      <c r="D1894" s="95" t="s">
        <v>314</v>
      </c>
      <c r="E1894" s="96"/>
      <c r="F1894" s="97" t="n">
        <v>1700</v>
      </c>
      <c r="G1894" s="98" t="s">
        <v>2346</v>
      </c>
      <c r="H1894" s="99"/>
      <c r="I1894" s="123"/>
      <c r="J1894" s="94"/>
      <c r="K1894" s="94"/>
    </row>
    <row r="1895" s="101" customFormat="true" ht="10.5" hidden="false" customHeight="true" outlineLevel="0" collapsed="false">
      <c r="A1895" s="92" t="s">
        <v>312</v>
      </c>
      <c r="B1895" s="93" t="n">
        <v>44148</v>
      </c>
      <c r="C1895" s="94" t="s">
        <v>1399</v>
      </c>
      <c r="D1895" s="95" t="s">
        <v>314</v>
      </c>
      <c r="E1895" s="106"/>
      <c r="F1895" s="97" t="n">
        <v>6300</v>
      </c>
      <c r="G1895" s="98" t="s">
        <v>2347</v>
      </c>
      <c r="H1895" s="99"/>
      <c r="I1895" s="123"/>
      <c r="J1895" s="94"/>
      <c r="K1895" s="94"/>
    </row>
    <row r="1896" s="101" customFormat="true" ht="10.5" hidden="true" customHeight="true" outlineLevel="0" collapsed="false">
      <c r="A1896" s="102" t="s">
        <v>312</v>
      </c>
      <c r="B1896" s="93" t="n">
        <v>44148</v>
      </c>
      <c r="C1896" s="94" t="s">
        <v>318</v>
      </c>
      <c r="D1896" s="95" t="s">
        <v>319</v>
      </c>
      <c r="E1896" s="103" t="n">
        <v>592.449999999997</v>
      </c>
      <c r="F1896" s="104" t="n">
        <v>34850</v>
      </c>
      <c r="G1896" s="100" t="s">
        <v>2348</v>
      </c>
      <c r="H1896" s="99" t="n">
        <v>34850</v>
      </c>
      <c r="I1896" s="123" t="n">
        <v>592.449999999997</v>
      </c>
      <c r="J1896" s="94"/>
      <c r="K1896" s="105"/>
    </row>
    <row r="1897" s="101" customFormat="true" ht="10.5" hidden="true" customHeight="true" outlineLevel="0" collapsed="false">
      <c r="A1897" s="102" t="s">
        <v>312</v>
      </c>
      <c r="B1897" s="93" t="n">
        <v>44151</v>
      </c>
      <c r="C1897" s="94" t="s">
        <v>321</v>
      </c>
      <c r="D1897" s="95" t="s">
        <v>322</v>
      </c>
      <c r="E1897" s="97" t="n">
        <v>150</v>
      </c>
      <c r="F1897" s="106"/>
      <c r="G1897" s="100" t="s">
        <v>2349</v>
      </c>
      <c r="H1897" s="107"/>
      <c r="I1897" s="123"/>
      <c r="J1897" s="94"/>
      <c r="K1897" s="108"/>
    </row>
    <row r="1898" s="101" customFormat="true" ht="10.5" hidden="true" customHeight="true" outlineLevel="0" collapsed="false">
      <c r="A1898" s="102" t="s">
        <v>312</v>
      </c>
      <c r="B1898" s="93" t="n">
        <v>44151</v>
      </c>
      <c r="C1898" s="94" t="s">
        <v>340</v>
      </c>
      <c r="D1898" s="95" t="s">
        <v>322</v>
      </c>
      <c r="E1898" s="97" t="n">
        <v>700</v>
      </c>
      <c r="F1898" s="106"/>
      <c r="G1898" s="98" t="s">
        <v>341</v>
      </c>
      <c r="H1898" s="107"/>
      <c r="I1898" s="123"/>
      <c r="J1898" s="94"/>
      <c r="K1898" s="117"/>
    </row>
    <row r="1899" s="101" customFormat="true" ht="10.5" hidden="true" customHeight="true" outlineLevel="0" collapsed="false">
      <c r="A1899" s="102" t="s">
        <v>312</v>
      </c>
      <c r="B1899" s="93" t="n">
        <v>44151</v>
      </c>
      <c r="C1899" s="94" t="s">
        <v>2156</v>
      </c>
      <c r="D1899" s="95" t="s">
        <v>322</v>
      </c>
      <c r="E1899" s="126" t="n">
        <v>29597.85</v>
      </c>
      <c r="F1899" s="106"/>
      <c r="G1899" s="98" t="s">
        <v>2350</v>
      </c>
      <c r="H1899" s="99"/>
      <c r="I1899" s="127"/>
      <c r="J1899" s="94"/>
      <c r="K1899" s="94"/>
    </row>
    <row r="1900" s="101" customFormat="true" ht="10.5" hidden="true" customHeight="true" outlineLevel="0" collapsed="false">
      <c r="A1900" s="102" t="s">
        <v>312</v>
      </c>
      <c r="B1900" s="93" t="n">
        <v>44151</v>
      </c>
      <c r="C1900" s="94" t="s">
        <v>2351</v>
      </c>
      <c r="D1900" s="95" t="s">
        <v>322</v>
      </c>
      <c r="E1900" s="131" t="n">
        <v>30000</v>
      </c>
      <c r="F1900" s="106"/>
      <c r="G1900" s="98" t="s">
        <v>2352</v>
      </c>
      <c r="H1900" s="99"/>
      <c r="I1900" s="132"/>
      <c r="J1900" s="94"/>
      <c r="K1900" s="94"/>
    </row>
    <row r="1901" s="101" customFormat="true" ht="10.5" hidden="true" customHeight="true" outlineLevel="0" collapsed="false">
      <c r="A1901" s="92" t="s">
        <v>312</v>
      </c>
      <c r="B1901" s="93" t="n">
        <v>44151</v>
      </c>
      <c r="C1901" s="94" t="s">
        <v>344</v>
      </c>
      <c r="D1901" s="95" t="s">
        <v>322</v>
      </c>
      <c r="E1901" s="115" t="n">
        <v>60000</v>
      </c>
      <c r="F1901" s="106"/>
      <c r="G1901" s="98" t="s">
        <v>345</v>
      </c>
      <c r="H1901" s="121"/>
      <c r="I1901" s="123"/>
      <c r="J1901" s="94"/>
      <c r="K1901" s="94"/>
    </row>
    <row r="1902" s="101" customFormat="true" ht="10.5" hidden="true" customHeight="true" outlineLevel="0" collapsed="false">
      <c r="A1902" s="92" t="s">
        <v>312</v>
      </c>
      <c r="B1902" s="93" t="n">
        <v>44151</v>
      </c>
      <c r="C1902" s="94" t="s">
        <v>2353</v>
      </c>
      <c r="D1902" s="95" t="s">
        <v>322</v>
      </c>
      <c r="E1902" s="160" t="n">
        <v>85540</v>
      </c>
      <c r="F1902" s="96"/>
      <c r="G1902" s="98" t="s">
        <v>2354</v>
      </c>
      <c r="H1902" s="161" t="s">
        <v>1247</v>
      </c>
      <c r="I1902" s="123"/>
      <c r="J1902" s="94"/>
      <c r="K1902" s="94"/>
    </row>
    <row r="1903" s="101" customFormat="true" ht="10.5" hidden="true" customHeight="true" outlineLevel="0" collapsed="false">
      <c r="A1903" s="102" t="s">
        <v>312</v>
      </c>
      <c r="B1903" s="93" t="n">
        <v>44151</v>
      </c>
      <c r="C1903" s="94" t="s">
        <v>399</v>
      </c>
      <c r="D1903" s="95" t="s">
        <v>322</v>
      </c>
      <c r="E1903" s="118" t="n">
        <v>100000</v>
      </c>
      <c r="F1903" s="106"/>
      <c r="G1903" s="98" t="s">
        <v>2355</v>
      </c>
      <c r="H1903" s="119"/>
      <c r="I1903" s="123"/>
      <c r="J1903" s="94"/>
      <c r="K1903" s="94"/>
    </row>
    <row r="1904" s="101" customFormat="true" ht="10.5" hidden="true" customHeight="true" outlineLevel="0" collapsed="false">
      <c r="A1904" s="102" t="s">
        <v>312</v>
      </c>
      <c r="B1904" s="93" t="n">
        <v>44151</v>
      </c>
      <c r="C1904" s="94" t="s">
        <v>356</v>
      </c>
      <c r="D1904" s="95" t="s">
        <v>322</v>
      </c>
      <c r="E1904" s="126" t="n">
        <v>278726.83</v>
      </c>
      <c r="F1904" s="106"/>
      <c r="G1904" s="98" t="s">
        <v>2356</v>
      </c>
      <c r="H1904" s="99"/>
      <c r="I1904" s="127"/>
      <c r="J1904" s="94"/>
      <c r="K1904" s="94"/>
    </row>
    <row r="1905" s="101" customFormat="true" ht="10.5" hidden="false" customHeight="true" outlineLevel="0" collapsed="false">
      <c r="A1905" s="92" t="s">
        <v>312</v>
      </c>
      <c r="B1905" s="93" t="n">
        <v>44151</v>
      </c>
      <c r="C1905" s="94" t="s">
        <v>386</v>
      </c>
      <c r="D1905" s="95" t="s">
        <v>314</v>
      </c>
      <c r="E1905" s="96"/>
      <c r="F1905" s="97" t="n">
        <v>1300</v>
      </c>
      <c r="G1905" s="98" t="s">
        <v>2357</v>
      </c>
      <c r="H1905" s="99"/>
      <c r="I1905" s="123"/>
      <c r="J1905" s="94"/>
      <c r="K1905" s="94"/>
    </row>
    <row r="1906" s="101" customFormat="true" ht="10.5" hidden="false" customHeight="true" outlineLevel="0" collapsed="false">
      <c r="A1906" s="92" t="s">
        <v>312</v>
      </c>
      <c r="B1906" s="93" t="n">
        <v>44151</v>
      </c>
      <c r="C1906" s="94" t="s">
        <v>386</v>
      </c>
      <c r="D1906" s="95" t="s">
        <v>314</v>
      </c>
      <c r="E1906" s="96"/>
      <c r="F1906" s="97" t="n">
        <v>5450</v>
      </c>
      <c r="G1906" s="98" t="s">
        <v>2358</v>
      </c>
      <c r="H1906" s="99"/>
      <c r="I1906" s="123"/>
      <c r="J1906" s="94"/>
      <c r="K1906" s="94"/>
    </row>
    <row r="1907" s="101" customFormat="true" ht="10.5" hidden="false" customHeight="true" outlineLevel="0" collapsed="false">
      <c r="A1907" s="92" t="s">
        <v>312</v>
      </c>
      <c r="B1907" s="93" t="n">
        <v>44151</v>
      </c>
      <c r="C1907" s="94" t="s">
        <v>2359</v>
      </c>
      <c r="D1907" s="95" t="s">
        <v>314</v>
      </c>
      <c r="E1907" s="106"/>
      <c r="F1907" s="97" t="n">
        <v>5500</v>
      </c>
      <c r="G1907" s="98" t="s">
        <v>2360</v>
      </c>
      <c r="H1907" s="99"/>
      <c r="I1907" s="123"/>
      <c r="J1907" s="94"/>
      <c r="K1907" s="94"/>
    </row>
    <row r="1908" s="101" customFormat="true" ht="10.5" hidden="false" customHeight="true" outlineLevel="0" collapsed="false">
      <c r="A1908" s="92" t="s">
        <v>312</v>
      </c>
      <c r="B1908" s="93" t="n">
        <v>44151</v>
      </c>
      <c r="C1908" s="94" t="s">
        <v>1012</v>
      </c>
      <c r="D1908" s="95" t="s">
        <v>314</v>
      </c>
      <c r="E1908" s="106"/>
      <c r="F1908" s="97" t="n">
        <v>5572</v>
      </c>
      <c r="G1908" s="98" t="s">
        <v>2361</v>
      </c>
      <c r="H1908" s="99"/>
      <c r="I1908" s="123"/>
      <c r="J1908" s="94"/>
      <c r="K1908" s="94"/>
    </row>
    <row r="1909" s="101" customFormat="true" ht="10.5" hidden="false" customHeight="true" outlineLevel="0" collapsed="false">
      <c r="A1909" s="92" t="s">
        <v>312</v>
      </c>
      <c r="B1909" s="93" t="n">
        <v>44151</v>
      </c>
      <c r="C1909" s="94" t="s">
        <v>675</v>
      </c>
      <c r="D1909" s="95" t="s">
        <v>314</v>
      </c>
      <c r="E1909" s="106"/>
      <c r="F1909" s="97" t="n">
        <v>10500</v>
      </c>
      <c r="G1909" s="98" t="s">
        <v>2362</v>
      </c>
      <c r="H1909" s="99"/>
      <c r="I1909" s="123"/>
      <c r="J1909" s="94"/>
      <c r="K1909" s="94"/>
    </row>
    <row r="1910" s="101" customFormat="true" ht="10.5" hidden="false" customHeight="true" outlineLevel="0" collapsed="false">
      <c r="A1910" s="92" t="s">
        <v>312</v>
      </c>
      <c r="B1910" s="93" t="n">
        <v>44151</v>
      </c>
      <c r="C1910" s="94" t="s">
        <v>1012</v>
      </c>
      <c r="D1910" s="95" t="s">
        <v>314</v>
      </c>
      <c r="E1910" s="106"/>
      <c r="F1910" s="97" t="n">
        <v>13500</v>
      </c>
      <c r="G1910" s="98" t="s">
        <v>2363</v>
      </c>
      <c r="H1910" s="99"/>
      <c r="I1910" s="123"/>
      <c r="J1910" s="94"/>
      <c r="K1910" s="94"/>
    </row>
    <row r="1911" s="101" customFormat="true" ht="10.5" hidden="true" customHeight="true" outlineLevel="0" collapsed="false">
      <c r="A1911" s="102" t="s">
        <v>312</v>
      </c>
      <c r="B1911" s="93" t="n">
        <v>44151</v>
      </c>
      <c r="C1911" s="94" t="s">
        <v>318</v>
      </c>
      <c r="D1911" s="95" t="s">
        <v>319</v>
      </c>
      <c r="E1911" s="103" t="n">
        <v>1834.3</v>
      </c>
      <c r="F1911" s="104" t="n">
        <v>107900</v>
      </c>
      <c r="G1911" s="100" t="s">
        <v>2364</v>
      </c>
      <c r="H1911" s="99" t="n">
        <v>107900</v>
      </c>
      <c r="I1911" s="123" t="n">
        <v>1834.3</v>
      </c>
      <c r="J1911" s="94"/>
      <c r="K1911" s="105"/>
    </row>
    <row r="1912" s="101" customFormat="true" ht="10.5" hidden="true" customHeight="true" outlineLevel="0" collapsed="false">
      <c r="A1912" s="92" t="s">
        <v>312</v>
      </c>
      <c r="B1912" s="93" t="n">
        <v>44151</v>
      </c>
      <c r="C1912" s="94" t="s">
        <v>2365</v>
      </c>
      <c r="D1912" s="95" t="s">
        <v>314</v>
      </c>
      <c r="E1912" s="106"/>
      <c r="F1912" s="115" t="n">
        <v>480000</v>
      </c>
      <c r="G1912" s="98" t="s">
        <v>2366</v>
      </c>
      <c r="H1912" s="99"/>
      <c r="I1912" s="123"/>
      <c r="J1912" s="94"/>
      <c r="K1912" s="94"/>
    </row>
    <row r="1913" s="101" customFormat="true" ht="10.5" hidden="true" customHeight="true" outlineLevel="0" collapsed="false">
      <c r="A1913" s="165" t="s">
        <v>224</v>
      </c>
      <c r="B1913" s="166" t="n">
        <v>44151.306400463</v>
      </c>
      <c r="C1913" s="165" t="s">
        <v>2367</v>
      </c>
      <c r="D1913" s="95" t="s">
        <v>322</v>
      </c>
      <c r="E1913" s="172" t="n">
        <v>480000</v>
      </c>
      <c r="F1913" s="167"/>
      <c r="G1913" s="165" t="s">
        <v>2366</v>
      </c>
      <c r="H1913" s="165"/>
      <c r="I1913" s="173"/>
      <c r="J1913" s="165"/>
      <c r="K1913" s="174" t="s">
        <v>2368</v>
      </c>
    </row>
    <row r="1914" s="101" customFormat="true" ht="10.5" hidden="true" customHeight="true" outlineLevel="0" collapsed="false">
      <c r="A1914" s="102" t="s">
        <v>312</v>
      </c>
      <c r="B1914" s="93" t="n">
        <v>44152</v>
      </c>
      <c r="C1914" s="94" t="s">
        <v>321</v>
      </c>
      <c r="D1914" s="95" t="s">
        <v>322</v>
      </c>
      <c r="E1914" s="97" t="n">
        <v>75</v>
      </c>
      <c r="F1914" s="96"/>
      <c r="G1914" s="100" t="s">
        <v>2369</v>
      </c>
      <c r="H1914" s="107"/>
      <c r="I1914" s="123"/>
      <c r="J1914" s="94"/>
      <c r="K1914" s="108"/>
    </row>
    <row r="1915" s="101" customFormat="true" ht="10.5" hidden="true" customHeight="true" outlineLevel="0" collapsed="false">
      <c r="A1915" s="102" t="s">
        <v>312</v>
      </c>
      <c r="B1915" s="93" t="n">
        <v>44152</v>
      </c>
      <c r="C1915" s="94" t="s">
        <v>2300</v>
      </c>
      <c r="D1915" s="95" t="s">
        <v>322</v>
      </c>
      <c r="E1915" s="162" t="n">
        <v>1206.98</v>
      </c>
      <c r="F1915" s="96"/>
      <c r="G1915" s="98" t="s">
        <v>2370</v>
      </c>
      <c r="H1915" s="99"/>
      <c r="I1915" s="140"/>
      <c r="J1915" s="94"/>
      <c r="K1915" s="94"/>
    </row>
    <row r="1916" s="101" customFormat="true" ht="10.5" hidden="true" customHeight="true" outlineLevel="0" collapsed="false">
      <c r="A1916" s="92" t="s">
        <v>312</v>
      </c>
      <c r="B1916" s="93" t="n">
        <v>44152</v>
      </c>
      <c r="C1916" s="94" t="s">
        <v>425</v>
      </c>
      <c r="D1916" s="95" t="s">
        <v>322</v>
      </c>
      <c r="E1916" s="134" t="n">
        <v>2083.4</v>
      </c>
      <c r="F1916" s="96"/>
      <c r="G1916" s="98" t="s">
        <v>2371</v>
      </c>
      <c r="H1916" s="135"/>
      <c r="I1916" s="123"/>
      <c r="J1916" s="94"/>
      <c r="K1916" s="94"/>
    </row>
    <row r="1917" s="101" customFormat="true" ht="10.5" hidden="true" customHeight="true" outlineLevel="0" collapsed="false">
      <c r="A1917" s="102" t="s">
        <v>312</v>
      </c>
      <c r="B1917" s="93" t="n">
        <v>44152</v>
      </c>
      <c r="C1917" s="94" t="s">
        <v>340</v>
      </c>
      <c r="D1917" s="95" t="s">
        <v>322</v>
      </c>
      <c r="E1917" s="97" t="n">
        <v>2250</v>
      </c>
      <c r="F1917" s="96"/>
      <c r="G1917" s="98" t="s">
        <v>341</v>
      </c>
      <c r="H1917" s="107"/>
      <c r="I1917" s="123"/>
      <c r="J1917" s="94"/>
      <c r="K1917" s="117"/>
    </row>
    <row r="1918" s="101" customFormat="true" ht="10.5" hidden="true" customHeight="true" outlineLevel="0" collapsed="false">
      <c r="A1918" s="92" t="s">
        <v>312</v>
      </c>
      <c r="B1918" s="93" t="n">
        <v>44152</v>
      </c>
      <c r="C1918" s="94" t="s">
        <v>425</v>
      </c>
      <c r="D1918" s="95" t="s">
        <v>322</v>
      </c>
      <c r="E1918" s="134" t="n">
        <v>3380</v>
      </c>
      <c r="F1918" s="96"/>
      <c r="G1918" s="98" t="s">
        <v>2371</v>
      </c>
      <c r="H1918" s="135"/>
      <c r="I1918" s="123"/>
      <c r="J1918" s="94"/>
      <c r="K1918" s="94"/>
    </row>
    <row r="1919" s="101" customFormat="true" ht="10.5" hidden="true" customHeight="true" outlineLevel="0" collapsed="false">
      <c r="A1919" s="92" t="s">
        <v>312</v>
      </c>
      <c r="B1919" s="93" t="n">
        <v>44152</v>
      </c>
      <c r="C1919" s="94" t="s">
        <v>425</v>
      </c>
      <c r="D1919" s="95" t="s">
        <v>322</v>
      </c>
      <c r="E1919" s="134" t="n">
        <v>3700</v>
      </c>
      <c r="F1919" s="96"/>
      <c r="G1919" s="98" t="s">
        <v>2372</v>
      </c>
      <c r="H1919" s="135"/>
      <c r="I1919" s="123"/>
      <c r="J1919" s="94"/>
      <c r="K1919" s="94"/>
    </row>
    <row r="1920" s="101" customFormat="true" ht="10.5" hidden="true" customHeight="true" outlineLevel="0" collapsed="false">
      <c r="A1920" s="92" t="s">
        <v>312</v>
      </c>
      <c r="B1920" s="93" t="n">
        <v>44152</v>
      </c>
      <c r="C1920" s="94" t="s">
        <v>425</v>
      </c>
      <c r="D1920" s="95" t="s">
        <v>322</v>
      </c>
      <c r="E1920" s="134" t="n">
        <v>7112</v>
      </c>
      <c r="F1920" s="96"/>
      <c r="G1920" s="98" t="s">
        <v>2373</v>
      </c>
      <c r="H1920" s="135"/>
      <c r="I1920" s="123"/>
      <c r="J1920" s="94"/>
      <c r="K1920" s="94"/>
    </row>
    <row r="1921" s="101" customFormat="true" ht="10.5" hidden="true" customHeight="true" outlineLevel="0" collapsed="false">
      <c r="A1921" s="102" t="s">
        <v>312</v>
      </c>
      <c r="B1921" s="93" t="n">
        <v>44152</v>
      </c>
      <c r="C1921" s="94" t="s">
        <v>2374</v>
      </c>
      <c r="D1921" s="95" t="s">
        <v>322</v>
      </c>
      <c r="E1921" s="162" t="n">
        <v>24536.56</v>
      </c>
      <c r="F1921" s="96"/>
      <c r="G1921" s="98" t="s">
        <v>2375</v>
      </c>
      <c r="H1921" s="99"/>
      <c r="I1921" s="140"/>
      <c r="J1921" s="94"/>
      <c r="K1921" s="94"/>
    </row>
    <row r="1922" s="101" customFormat="true" ht="10.5" hidden="true" customHeight="true" outlineLevel="0" collapsed="false">
      <c r="A1922" s="102" t="s">
        <v>312</v>
      </c>
      <c r="B1922" s="93" t="n">
        <v>44152</v>
      </c>
      <c r="C1922" s="94" t="s">
        <v>2376</v>
      </c>
      <c r="D1922" s="95" t="s">
        <v>322</v>
      </c>
      <c r="E1922" s="162" t="n">
        <v>62190</v>
      </c>
      <c r="F1922" s="96"/>
      <c r="G1922" s="98" t="s">
        <v>2377</v>
      </c>
      <c r="H1922" s="99"/>
      <c r="I1922" s="163"/>
      <c r="J1922" s="94"/>
      <c r="K1922" s="94"/>
    </row>
    <row r="1923" s="101" customFormat="true" ht="10.5" hidden="true" customHeight="true" outlineLevel="0" collapsed="false">
      <c r="A1923" s="102" t="s">
        <v>312</v>
      </c>
      <c r="B1923" s="93" t="n">
        <v>44152</v>
      </c>
      <c r="C1923" s="94" t="s">
        <v>342</v>
      </c>
      <c r="D1923" s="95" t="s">
        <v>322</v>
      </c>
      <c r="E1923" s="118" t="n">
        <v>143153.43</v>
      </c>
      <c r="F1923" s="96"/>
      <c r="G1923" s="98" t="s">
        <v>2378</v>
      </c>
      <c r="H1923" s="119"/>
      <c r="I1923" s="130"/>
      <c r="J1923" s="94"/>
      <c r="K1923" s="94"/>
    </row>
    <row r="1924" s="101" customFormat="true" ht="10.5" hidden="true" customHeight="true" outlineLevel="0" collapsed="false">
      <c r="A1924" s="92" t="s">
        <v>312</v>
      </c>
      <c r="B1924" s="93" t="n">
        <v>44152</v>
      </c>
      <c r="C1924" s="94" t="s">
        <v>344</v>
      </c>
      <c r="D1924" s="95" t="s">
        <v>322</v>
      </c>
      <c r="E1924" s="115" t="n">
        <v>150000</v>
      </c>
      <c r="F1924" s="106"/>
      <c r="G1924" s="98" t="s">
        <v>345</v>
      </c>
      <c r="H1924" s="121"/>
      <c r="I1924" s="123"/>
      <c r="J1924" s="94"/>
      <c r="K1924" s="94"/>
    </row>
    <row r="1925" s="101" customFormat="true" ht="10.5" hidden="false" customHeight="true" outlineLevel="0" collapsed="false">
      <c r="A1925" s="92" t="s">
        <v>312</v>
      </c>
      <c r="B1925" s="93" t="n">
        <v>44152</v>
      </c>
      <c r="C1925" s="94" t="s">
        <v>2379</v>
      </c>
      <c r="D1925" s="95" t="s">
        <v>314</v>
      </c>
      <c r="E1925" s="96"/>
      <c r="F1925" s="97" t="n">
        <v>8500</v>
      </c>
      <c r="G1925" s="98" t="s">
        <v>2380</v>
      </c>
      <c r="H1925" s="99"/>
      <c r="I1925" s="123"/>
      <c r="J1925" s="94"/>
      <c r="K1925" s="94"/>
    </row>
    <row r="1926" s="101" customFormat="true" ht="10.5" hidden="true" customHeight="true" outlineLevel="0" collapsed="false">
      <c r="A1926" s="102" t="s">
        <v>312</v>
      </c>
      <c r="B1926" s="93" t="n">
        <v>44152</v>
      </c>
      <c r="C1926" s="94" t="s">
        <v>318</v>
      </c>
      <c r="D1926" s="95" t="s">
        <v>319</v>
      </c>
      <c r="E1926" s="103" t="n">
        <v>148.75</v>
      </c>
      <c r="F1926" s="104" t="n">
        <v>8750</v>
      </c>
      <c r="G1926" s="100" t="s">
        <v>2381</v>
      </c>
      <c r="H1926" s="99" t="n">
        <v>8750</v>
      </c>
      <c r="I1926" s="123" t="n">
        <v>148.75</v>
      </c>
      <c r="J1926" s="94"/>
      <c r="K1926" s="105"/>
    </row>
    <row r="1927" s="101" customFormat="true" ht="10.5" hidden="true" customHeight="true" outlineLevel="0" collapsed="false">
      <c r="A1927" s="92" t="s">
        <v>312</v>
      </c>
      <c r="B1927" s="93" t="n">
        <v>44152</v>
      </c>
      <c r="C1927" s="94" t="s">
        <v>2365</v>
      </c>
      <c r="D1927" s="95" t="s">
        <v>314</v>
      </c>
      <c r="E1927" s="96"/>
      <c r="F1927" s="115" t="n">
        <v>340000</v>
      </c>
      <c r="G1927" s="98" t="s">
        <v>2382</v>
      </c>
      <c r="H1927" s="99"/>
      <c r="I1927" s="123"/>
      <c r="J1927" s="94"/>
      <c r="K1927" s="94"/>
    </row>
    <row r="1928" s="101" customFormat="true" ht="10.5" hidden="true" customHeight="true" outlineLevel="0" collapsed="false">
      <c r="A1928" s="165" t="s">
        <v>224</v>
      </c>
      <c r="B1928" s="166" t="n">
        <v>44152.2699189815</v>
      </c>
      <c r="C1928" s="165" t="s">
        <v>2367</v>
      </c>
      <c r="D1928" s="95" t="s">
        <v>322</v>
      </c>
      <c r="E1928" s="172" t="n">
        <v>340000</v>
      </c>
      <c r="F1928" s="167"/>
      <c r="G1928" s="165" t="s">
        <v>2382</v>
      </c>
      <c r="H1928" s="165"/>
      <c r="I1928" s="173"/>
      <c r="J1928" s="165"/>
      <c r="K1928" s="174" t="s">
        <v>2368</v>
      </c>
    </row>
    <row r="1929" s="101" customFormat="true" ht="10.5" hidden="true" customHeight="true" outlineLevel="0" collapsed="false">
      <c r="A1929" s="102" t="s">
        <v>312</v>
      </c>
      <c r="B1929" s="93" t="n">
        <v>44153</v>
      </c>
      <c r="C1929" s="94" t="s">
        <v>321</v>
      </c>
      <c r="D1929" s="95" t="s">
        <v>322</v>
      </c>
      <c r="E1929" s="97" t="n">
        <v>75</v>
      </c>
      <c r="F1929" s="96"/>
      <c r="G1929" s="100" t="s">
        <v>2383</v>
      </c>
      <c r="H1929" s="107"/>
      <c r="I1929" s="123"/>
      <c r="J1929" s="94"/>
      <c r="K1929" s="108"/>
    </row>
    <row r="1930" s="101" customFormat="true" ht="10.5" hidden="true" customHeight="true" outlineLevel="0" collapsed="false">
      <c r="A1930" s="102" t="s">
        <v>312</v>
      </c>
      <c r="B1930" s="93" t="n">
        <v>44153</v>
      </c>
      <c r="C1930" s="94" t="s">
        <v>328</v>
      </c>
      <c r="D1930" s="95" t="s">
        <v>322</v>
      </c>
      <c r="E1930" s="109" t="n">
        <v>3981.72</v>
      </c>
      <c r="F1930" s="106"/>
      <c r="G1930" s="98" t="s">
        <v>2384</v>
      </c>
      <c r="H1930" s="99"/>
      <c r="I1930" s="145"/>
      <c r="J1930" s="94"/>
      <c r="K1930" s="94"/>
    </row>
    <row r="1931" s="101" customFormat="true" ht="10.5" hidden="true" customHeight="true" outlineLevel="0" collapsed="false">
      <c r="A1931" s="102" t="s">
        <v>312</v>
      </c>
      <c r="B1931" s="93" t="n">
        <v>44153</v>
      </c>
      <c r="C1931" s="94" t="s">
        <v>846</v>
      </c>
      <c r="D1931" s="95" t="s">
        <v>322</v>
      </c>
      <c r="E1931" s="126" t="n">
        <v>22965.94</v>
      </c>
      <c r="F1931" s="106"/>
      <c r="G1931" s="98" t="s">
        <v>2385</v>
      </c>
      <c r="H1931" s="99"/>
      <c r="I1931" s="127"/>
      <c r="J1931" s="94"/>
      <c r="K1931" s="94"/>
    </row>
    <row r="1932" s="101" customFormat="true" ht="10.5" hidden="false" customHeight="true" outlineLevel="0" collapsed="false">
      <c r="A1932" s="92" t="s">
        <v>312</v>
      </c>
      <c r="B1932" s="93" t="n">
        <v>44153</v>
      </c>
      <c r="C1932" s="94" t="s">
        <v>559</v>
      </c>
      <c r="D1932" s="95" t="s">
        <v>314</v>
      </c>
      <c r="E1932" s="96"/>
      <c r="F1932" s="128" t="n">
        <v>5100</v>
      </c>
      <c r="G1932" s="98" t="s">
        <v>2386</v>
      </c>
      <c r="H1932" s="99"/>
      <c r="I1932" s="123"/>
      <c r="J1932" s="94"/>
      <c r="K1932" s="94"/>
    </row>
    <row r="1933" s="101" customFormat="true" ht="10.5" hidden="false" customHeight="true" outlineLevel="0" collapsed="false">
      <c r="A1933" s="92" t="s">
        <v>312</v>
      </c>
      <c r="B1933" s="93" t="n">
        <v>44153</v>
      </c>
      <c r="C1933" s="94" t="s">
        <v>559</v>
      </c>
      <c r="D1933" s="95" t="s">
        <v>314</v>
      </c>
      <c r="E1933" s="96"/>
      <c r="F1933" s="97" t="n">
        <v>5400</v>
      </c>
      <c r="G1933" s="98" t="s">
        <v>2387</v>
      </c>
      <c r="H1933" s="99"/>
      <c r="I1933" s="123"/>
      <c r="J1933" s="94"/>
      <c r="K1933" s="94"/>
    </row>
    <row r="1934" s="101" customFormat="true" ht="10.5" hidden="false" customHeight="true" outlineLevel="0" collapsed="false">
      <c r="A1934" s="92" t="s">
        <v>312</v>
      </c>
      <c r="B1934" s="93" t="n">
        <v>44153</v>
      </c>
      <c r="C1934" s="94" t="s">
        <v>420</v>
      </c>
      <c r="D1934" s="95" t="s">
        <v>314</v>
      </c>
      <c r="E1934" s="96"/>
      <c r="F1934" s="97" t="n">
        <v>10900</v>
      </c>
      <c r="G1934" s="98" t="s">
        <v>2325</v>
      </c>
      <c r="H1934" s="99"/>
      <c r="I1934" s="123"/>
      <c r="J1934" s="94"/>
      <c r="K1934" s="94"/>
    </row>
    <row r="1935" s="101" customFormat="true" ht="10.5" hidden="true" customHeight="true" outlineLevel="0" collapsed="false">
      <c r="A1935" s="102" t="s">
        <v>312</v>
      </c>
      <c r="B1935" s="93" t="n">
        <v>44153</v>
      </c>
      <c r="C1935" s="94" t="s">
        <v>318</v>
      </c>
      <c r="D1935" s="95" t="s">
        <v>319</v>
      </c>
      <c r="E1935" s="103" t="n">
        <v>668.099999999999</v>
      </c>
      <c r="F1935" s="104" t="n">
        <v>39300</v>
      </c>
      <c r="G1935" s="100" t="s">
        <v>2388</v>
      </c>
      <c r="H1935" s="99" t="n">
        <v>39300</v>
      </c>
      <c r="I1935" s="123" t="n">
        <v>668.099999999999</v>
      </c>
      <c r="J1935" s="94"/>
      <c r="K1935" s="105"/>
    </row>
    <row r="1936" s="101" customFormat="true" ht="10.5" hidden="true" customHeight="true" outlineLevel="0" collapsed="false">
      <c r="A1936" s="165" t="s">
        <v>224</v>
      </c>
      <c r="B1936" s="166" t="n">
        <v>44153.4719212963</v>
      </c>
      <c r="C1936" s="165" t="s">
        <v>2389</v>
      </c>
      <c r="D1936" s="95" t="s">
        <v>322</v>
      </c>
      <c r="E1936" s="171" t="n">
        <v>6590.68</v>
      </c>
      <c r="F1936" s="167"/>
      <c r="G1936" s="165" t="s">
        <v>2390</v>
      </c>
      <c r="H1936" s="165"/>
      <c r="I1936" s="173"/>
      <c r="J1936" s="165"/>
      <c r="K1936" s="175" t="s">
        <v>2368</v>
      </c>
    </row>
    <row r="1937" s="101" customFormat="true" ht="10.5" hidden="true" customHeight="true" outlineLevel="0" collapsed="false">
      <c r="A1937" s="165" t="s">
        <v>224</v>
      </c>
      <c r="B1937" s="166" t="n">
        <v>44154</v>
      </c>
      <c r="C1937" s="165" t="s">
        <v>344</v>
      </c>
      <c r="D1937" s="95" t="s">
        <v>314</v>
      </c>
      <c r="E1937" s="167"/>
      <c r="F1937" s="176" t="n">
        <v>13.08</v>
      </c>
      <c r="G1937" s="165" t="s">
        <v>2391</v>
      </c>
      <c r="H1937" s="165"/>
      <c r="I1937" s="173"/>
      <c r="J1937" s="165"/>
      <c r="K1937" s="177" t="s">
        <v>2392</v>
      </c>
    </row>
    <row r="1938" s="101" customFormat="true" ht="10.5" hidden="true" customHeight="true" outlineLevel="0" collapsed="false">
      <c r="A1938" s="102" t="s">
        <v>312</v>
      </c>
      <c r="B1938" s="93" t="n">
        <v>44154</v>
      </c>
      <c r="C1938" s="94" t="s">
        <v>321</v>
      </c>
      <c r="D1938" s="95" t="s">
        <v>322</v>
      </c>
      <c r="E1938" s="97" t="n">
        <v>100</v>
      </c>
      <c r="F1938" s="106"/>
      <c r="G1938" s="100" t="s">
        <v>2393</v>
      </c>
      <c r="H1938" s="107"/>
      <c r="I1938" s="123"/>
      <c r="J1938" s="94"/>
      <c r="K1938" s="108"/>
    </row>
    <row r="1939" s="101" customFormat="true" ht="10.5" hidden="true" customHeight="true" outlineLevel="0" collapsed="false">
      <c r="A1939" s="102" t="s">
        <v>312</v>
      </c>
      <c r="B1939" s="93" t="n">
        <v>44154</v>
      </c>
      <c r="C1939" s="94" t="s">
        <v>1942</v>
      </c>
      <c r="D1939" s="95" t="s">
        <v>322</v>
      </c>
      <c r="E1939" s="157" t="n">
        <v>290</v>
      </c>
      <c r="F1939" s="106"/>
      <c r="G1939" s="98" t="s">
        <v>2394</v>
      </c>
      <c r="H1939" s="99"/>
      <c r="I1939" s="158"/>
      <c r="J1939" s="94"/>
      <c r="K1939" s="94"/>
    </row>
    <row r="1940" s="101" customFormat="true" ht="10.5" hidden="true" customHeight="true" outlineLevel="0" collapsed="false">
      <c r="A1940" s="102" t="s">
        <v>312</v>
      </c>
      <c r="B1940" s="93" t="n">
        <v>44154</v>
      </c>
      <c r="C1940" s="94" t="s">
        <v>1939</v>
      </c>
      <c r="D1940" s="95" t="s">
        <v>322</v>
      </c>
      <c r="E1940" s="157" t="n">
        <v>3417.92</v>
      </c>
      <c r="F1940" s="106"/>
      <c r="G1940" s="98" t="s">
        <v>2395</v>
      </c>
      <c r="H1940" s="99"/>
      <c r="I1940" s="158"/>
      <c r="J1940" s="94"/>
      <c r="K1940" s="94"/>
    </row>
    <row r="1941" s="101" customFormat="true" ht="10.5" hidden="true" customHeight="true" outlineLevel="0" collapsed="false">
      <c r="A1941" s="102" t="s">
        <v>312</v>
      </c>
      <c r="B1941" s="93" t="n">
        <v>44154</v>
      </c>
      <c r="C1941" s="94" t="s">
        <v>989</v>
      </c>
      <c r="D1941" s="95" t="s">
        <v>322</v>
      </c>
      <c r="E1941" s="157" t="n">
        <v>4097.77</v>
      </c>
      <c r="F1941" s="106"/>
      <c r="G1941" s="98" t="s">
        <v>2396</v>
      </c>
      <c r="H1941" s="99"/>
      <c r="I1941" s="158"/>
      <c r="J1941" s="94"/>
      <c r="K1941" s="94"/>
    </row>
    <row r="1942" s="101" customFormat="true" ht="10.5" hidden="true" customHeight="true" outlineLevel="0" collapsed="false">
      <c r="A1942" s="102" t="s">
        <v>312</v>
      </c>
      <c r="B1942" s="93" t="n">
        <v>44154</v>
      </c>
      <c r="C1942" s="94" t="s">
        <v>412</v>
      </c>
      <c r="D1942" s="95" t="s">
        <v>322</v>
      </c>
      <c r="E1942" s="118" t="n">
        <v>19754</v>
      </c>
      <c r="F1942" s="106"/>
      <c r="G1942" s="98" t="s">
        <v>2397</v>
      </c>
      <c r="H1942" s="119"/>
      <c r="I1942" s="130"/>
      <c r="J1942" s="94"/>
      <c r="K1942" s="94"/>
    </row>
    <row r="1943" s="101" customFormat="true" ht="10.5" hidden="false" customHeight="true" outlineLevel="0" collapsed="false">
      <c r="A1943" s="92" t="s">
        <v>312</v>
      </c>
      <c r="B1943" s="93" t="n">
        <v>44154</v>
      </c>
      <c r="C1943" s="94" t="s">
        <v>1096</v>
      </c>
      <c r="D1943" s="95" t="s">
        <v>314</v>
      </c>
      <c r="E1943" s="96"/>
      <c r="F1943" s="97" t="n">
        <v>1800</v>
      </c>
      <c r="G1943" s="98" t="s">
        <v>2398</v>
      </c>
      <c r="H1943" s="99"/>
      <c r="I1943" s="123"/>
      <c r="J1943" s="94"/>
      <c r="K1943" s="94"/>
    </row>
    <row r="1944" s="101" customFormat="true" ht="10.5" hidden="false" customHeight="true" outlineLevel="0" collapsed="false">
      <c r="A1944" s="92" t="s">
        <v>312</v>
      </c>
      <c r="B1944" s="93" t="n">
        <v>44154</v>
      </c>
      <c r="C1944" s="94" t="s">
        <v>555</v>
      </c>
      <c r="D1944" s="95" t="s">
        <v>314</v>
      </c>
      <c r="E1944" s="96"/>
      <c r="F1944" s="97" t="n">
        <v>4600</v>
      </c>
      <c r="G1944" s="98" t="s">
        <v>2399</v>
      </c>
      <c r="H1944" s="99"/>
      <c r="I1944" s="123"/>
      <c r="J1944" s="94"/>
      <c r="K1944" s="94"/>
    </row>
    <row r="1945" s="101" customFormat="true" ht="10.5" hidden="false" customHeight="true" outlineLevel="0" collapsed="false">
      <c r="A1945" s="92" t="s">
        <v>312</v>
      </c>
      <c r="B1945" s="93" t="n">
        <v>44154</v>
      </c>
      <c r="C1945" s="94" t="s">
        <v>555</v>
      </c>
      <c r="D1945" s="95" t="s">
        <v>314</v>
      </c>
      <c r="E1945" s="106"/>
      <c r="F1945" s="97" t="n">
        <v>4700</v>
      </c>
      <c r="G1945" s="98" t="s">
        <v>2400</v>
      </c>
      <c r="H1945" s="99"/>
      <c r="I1945" s="123"/>
      <c r="J1945" s="94"/>
      <c r="K1945" s="94"/>
    </row>
    <row r="1946" s="101" customFormat="true" ht="10.5" hidden="false" customHeight="true" outlineLevel="0" collapsed="false">
      <c r="A1946" s="92" t="s">
        <v>312</v>
      </c>
      <c r="B1946" s="93" t="n">
        <v>44154</v>
      </c>
      <c r="C1946" s="94" t="s">
        <v>429</v>
      </c>
      <c r="D1946" s="95" t="s">
        <v>314</v>
      </c>
      <c r="E1946" s="106"/>
      <c r="F1946" s="97" t="n">
        <v>5000</v>
      </c>
      <c r="G1946" s="98" t="s">
        <v>2401</v>
      </c>
      <c r="H1946" s="99"/>
      <c r="I1946" s="123"/>
      <c r="J1946" s="94"/>
      <c r="K1946" s="94"/>
    </row>
    <row r="1947" s="101" customFormat="true" ht="10.5" hidden="false" customHeight="true" outlineLevel="0" collapsed="false">
      <c r="A1947" s="92" t="s">
        <v>312</v>
      </c>
      <c r="B1947" s="93" t="n">
        <v>44154</v>
      </c>
      <c r="C1947" s="94" t="s">
        <v>1606</v>
      </c>
      <c r="D1947" s="95" t="s">
        <v>314</v>
      </c>
      <c r="E1947" s="106"/>
      <c r="F1947" s="97" t="n">
        <v>5800</v>
      </c>
      <c r="G1947" s="98" t="s">
        <v>2402</v>
      </c>
      <c r="H1947" s="99"/>
      <c r="I1947" s="123"/>
      <c r="J1947" s="94"/>
      <c r="K1947" s="94"/>
    </row>
    <row r="1948" s="101" customFormat="true" ht="10.5" hidden="false" customHeight="true" outlineLevel="0" collapsed="false">
      <c r="A1948" s="92" t="s">
        <v>312</v>
      </c>
      <c r="B1948" s="93" t="n">
        <v>44154</v>
      </c>
      <c r="C1948" s="94" t="s">
        <v>626</v>
      </c>
      <c r="D1948" s="95" t="s">
        <v>314</v>
      </c>
      <c r="E1948" s="106"/>
      <c r="F1948" s="97" t="n">
        <v>5900</v>
      </c>
      <c r="G1948" s="98" t="s">
        <v>2403</v>
      </c>
      <c r="H1948" s="99"/>
      <c r="I1948" s="123"/>
      <c r="J1948" s="94"/>
      <c r="K1948" s="94"/>
    </row>
    <row r="1949" s="101" customFormat="true" ht="10.5" hidden="true" customHeight="true" outlineLevel="0" collapsed="false">
      <c r="A1949" s="102" t="s">
        <v>312</v>
      </c>
      <c r="B1949" s="93" t="n">
        <v>44154</v>
      </c>
      <c r="C1949" s="94" t="s">
        <v>318</v>
      </c>
      <c r="D1949" s="95" t="s">
        <v>319</v>
      </c>
      <c r="E1949" s="103" t="n">
        <v>141.950000000001</v>
      </c>
      <c r="F1949" s="104" t="n">
        <v>8350</v>
      </c>
      <c r="G1949" s="100" t="s">
        <v>2404</v>
      </c>
      <c r="H1949" s="99" t="n">
        <v>8350</v>
      </c>
      <c r="I1949" s="123" t="n">
        <v>141.950000000001</v>
      </c>
      <c r="J1949" s="94"/>
      <c r="K1949" s="105"/>
    </row>
    <row r="1950" s="101" customFormat="true" ht="10.5" hidden="false" customHeight="true" outlineLevel="0" collapsed="false">
      <c r="A1950" s="92" t="s">
        <v>312</v>
      </c>
      <c r="B1950" s="93" t="n">
        <v>44154</v>
      </c>
      <c r="C1950" s="94" t="s">
        <v>678</v>
      </c>
      <c r="D1950" s="95" t="s">
        <v>314</v>
      </c>
      <c r="E1950" s="106"/>
      <c r="F1950" s="97" t="n">
        <v>8500</v>
      </c>
      <c r="G1950" s="98" t="s">
        <v>2405</v>
      </c>
      <c r="H1950" s="99"/>
      <c r="I1950" s="123"/>
      <c r="J1950" s="94"/>
      <c r="K1950" s="94"/>
    </row>
    <row r="1951" s="101" customFormat="true" ht="10.5" hidden="true" customHeight="true" outlineLevel="0" collapsed="false">
      <c r="A1951" s="102" t="s">
        <v>312</v>
      </c>
      <c r="B1951" s="93" t="n">
        <v>44155</v>
      </c>
      <c r="C1951" s="94" t="s">
        <v>321</v>
      </c>
      <c r="D1951" s="95" t="s">
        <v>322</v>
      </c>
      <c r="E1951" s="97" t="n">
        <v>25</v>
      </c>
      <c r="F1951" s="106"/>
      <c r="G1951" s="100" t="s">
        <v>2406</v>
      </c>
      <c r="H1951" s="107"/>
      <c r="I1951" s="123"/>
      <c r="J1951" s="94"/>
      <c r="K1951" s="108"/>
    </row>
    <row r="1952" s="101" customFormat="true" ht="10.5" hidden="true" customHeight="true" outlineLevel="0" collapsed="false">
      <c r="A1952" s="92" t="s">
        <v>312</v>
      </c>
      <c r="B1952" s="93" t="n">
        <v>44155</v>
      </c>
      <c r="C1952" s="94" t="s">
        <v>1806</v>
      </c>
      <c r="D1952" s="95" t="s">
        <v>322</v>
      </c>
      <c r="E1952" s="134" t="n">
        <v>2083.4</v>
      </c>
      <c r="F1952" s="106"/>
      <c r="G1952" s="98" t="s">
        <v>2407</v>
      </c>
      <c r="H1952" s="135"/>
      <c r="I1952" s="123"/>
      <c r="J1952" s="94"/>
      <c r="K1952" s="94"/>
    </row>
    <row r="1953" s="101" customFormat="true" ht="10.5" hidden="true" customHeight="true" outlineLevel="0" collapsed="false">
      <c r="A1953" s="92" t="s">
        <v>312</v>
      </c>
      <c r="B1953" s="93" t="n">
        <v>44155</v>
      </c>
      <c r="C1953" s="94" t="s">
        <v>1806</v>
      </c>
      <c r="D1953" s="95" t="s">
        <v>322</v>
      </c>
      <c r="E1953" s="134" t="n">
        <v>3697.95</v>
      </c>
      <c r="F1953" s="106"/>
      <c r="G1953" s="98" t="s">
        <v>2407</v>
      </c>
      <c r="H1953" s="135"/>
      <c r="I1953" s="123"/>
      <c r="J1953" s="94"/>
      <c r="K1953" s="94"/>
    </row>
    <row r="1954" s="101" customFormat="true" ht="10.5" hidden="true" customHeight="true" outlineLevel="0" collapsed="false">
      <c r="A1954" s="92" t="s">
        <v>312</v>
      </c>
      <c r="B1954" s="93" t="n">
        <v>44155</v>
      </c>
      <c r="C1954" s="94" t="s">
        <v>1806</v>
      </c>
      <c r="D1954" s="95" t="s">
        <v>322</v>
      </c>
      <c r="E1954" s="134" t="n">
        <v>7112</v>
      </c>
      <c r="F1954" s="106"/>
      <c r="G1954" s="98" t="s">
        <v>2407</v>
      </c>
      <c r="H1954" s="135"/>
      <c r="I1954" s="123"/>
      <c r="J1954" s="94"/>
      <c r="K1954" s="94"/>
    </row>
    <row r="1955" s="101" customFormat="true" ht="10.5" hidden="true" customHeight="true" outlineLevel="0" collapsed="false">
      <c r="A1955" s="102" t="s">
        <v>312</v>
      </c>
      <c r="B1955" s="93" t="n">
        <v>44155</v>
      </c>
      <c r="C1955" s="94" t="s">
        <v>2156</v>
      </c>
      <c r="D1955" s="95" t="s">
        <v>322</v>
      </c>
      <c r="E1955" s="126" t="n">
        <v>40251.6</v>
      </c>
      <c r="F1955" s="106"/>
      <c r="G1955" s="98" t="s">
        <v>2408</v>
      </c>
      <c r="H1955" s="99"/>
      <c r="I1955" s="127"/>
      <c r="J1955" s="94"/>
      <c r="K1955" s="94"/>
    </row>
    <row r="1956" s="101" customFormat="true" ht="10.5" hidden="false" customHeight="true" outlineLevel="0" collapsed="false">
      <c r="A1956" s="92" t="s">
        <v>312</v>
      </c>
      <c r="B1956" s="93" t="n">
        <v>44155</v>
      </c>
      <c r="C1956" s="94" t="s">
        <v>992</v>
      </c>
      <c r="D1956" s="95" t="s">
        <v>314</v>
      </c>
      <c r="E1956" s="96"/>
      <c r="F1956" s="97" t="n">
        <v>1200</v>
      </c>
      <c r="G1956" s="98" t="s">
        <v>2409</v>
      </c>
      <c r="H1956" s="99"/>
      <c r="I1956" s="123"/>
      <c r="J1956" s="94"/>
      <c r="K1956" s="94"/>
    </row>
    <row r="1957" s="101" customFormat="true" ht="10.5" hidden="false" customHeight="true" outlineLevel="0" collapsed="false">
      <c r="A1957" s="92" t="s">
        <v>312</v>
      </c>
      <c r="B1957" s="93" t="n">
        <v>44155</v>
      </c>
      <c r="C1957" s="94" t="s">
        <v>2410</v>
      </c>
      <c r="D1957" s="95" t="s">
        <v>314</v>
      </c>
      <c r="E1957" s="96"/>
      <c r="F1957" s="128" t="n">
        <v>9400</v>
      </c>
      <c r="G1957" s="98" t="s">
        <v>2411</v>
      </c>
      <c r="H1957" s="99"/>
      <c r="I1957" s="123"/>
      <c r="J1957" s="94"/>
      <c r="K1957" s="94"/>
    </row>
    <row r="1958" s="101" customFormat="true" ht="10.5" hidden="false" customHeight="true" outlineLevel="0" collapsed="false">
      <c r="A1958" s="92" t="s">
        <v>312</v>
      </c>
      <c r="B1958" s="93" t="n">
        <v>44155</v>
      </c>
      <c r="C1958" s="94" t="s">
        <v>420</v>
      </c>
      <c r="D1958" s="95" t="s">
        <v>314</v>
      </c>
      <c r="E1958" s="96"/>
      <c r="F1958" s="97" t="n">
        <v>15500</v>
      </c>
      <c r="G1958" s="98" t="s">
        <v>2412</v>
      </c>
      <c r="H1958" s="99"/>
      <c r="I1958" s="123"/>
      <c r="J1958" s="94"/>
      <c r="K1958" s="94"/>
    </row>
    <row r="1959" s="101" customFormat="true" ht="10.5" hidden="true" customHeight="true" outlineLevel="0" collapsed="false">
      <c r="A1959" s="102" t="s">
        <v>312</v>
      </c>
      <c r="B1959" s="93" t="n">
        <v>44155</v>
      </c>
      <c r="C1959" s="94" t="s">
        <v>318</v>
      </c>
      <c r="D1959" s="95" t="s">
        <v>319</v>
      </c>
      <c r="E1959" s="103" t="n">
        <v>319.599999999999</v>
      </c>
      <c r="F1959" s="104" t="n">
        <v>18800</v>
      </c>
      <c r="G1959" s="100" t="s">
        <v>2328</v>
      </c>
      <c r="H1959" s="99" t="n">
        <v>18800</v>
      </c>
      <c r="I1959" s="123" t="n">
        <v>319.599999999999</v>
      </c>
      <c r="J1959" s="94"/>
      <c r="K1959" s="105"/>
    </row>
    <row r="1960" s="101" customFormat="true" ht="10.5" hidden="true" customHeight="true" outlineLevel="0" collapsed="false">
      <c r="A1960" s="102" t="s">
        <v>312</v>
      </c>
      <c r="B1960" s="93" t="n">
        <v>44158</v>
      </c>
      <c r="C1960" s="94" t="s">
        <v>321</v>
      </c>
      <c r="D1960" s="95" t="s">
        <v>322</v>
      </c>
      <c r="E1960" s="97" t="n">
        <v>75</v>
      </c>
      <c r="F1960" s="96"/>
      <c r="G1960" s="100" t="s">
        <v>2413</v>
      </c>
      <c r="H1960" s="107"/>
      <c r="I1960" s="123"/>
      <c r="J1960" s="94"/>
      <c r="K1960" s="108"/>
    </row>
    <row r="1961" s="101" customFormat="true" ht="10.5" hidden="true" customHeight="true" outlineLevel="0" collapsed="false">
      <c r="A1961" s="102" t="s">
        <v>312</v>
      </c>
      <c r="B1961" s="93" t="n">
        <v>44158</v>
      </c>
      <c r="C1961" s="94" t="s">
        <v>340</v>
      </c>
      <c r="D1961" s="95" t="s">
        <v>322</v>
      </c>
      <c r="E1961" s="97" t="n">
        <v>225</v>
      </c>
      <c r="F1961" s="96"/>
      <c r="G1961" s="98" t="s">
        <v>341</v>
      </c>
      <c r="H1961" s="107"/>
      <c r="I1961" s="123"/>
      <c r="J1961" s="94"/>
      <c r="K1961" s="117"/>
    </row>
    <row r="1962" s="101" customFormat="true" ht="10.5" hidden="true" customHeight="true" outlineLevel="0" collapsed="false">
      <c r="A1962" s="102" t="s">
        <v>312</v>
      </c>
      <c r="B1962" s="93" t="n">
        <v>44158</v>
      </c>
      <c r="C1962" s="94" t="s">
        <v>989</v>
      </c>
      <c r="D1962" s="95" t="s">
        <v>322</v>
      </c>
      <c r="E1962" s="157" t="n">
        <v>2899.15</v>
      </c>
      <c r="F1962" s="96"/>
      <c r="G1962" s="98" t="s">
        <v>2414</v>
      </c>
      <c r="H1962" s="99"/>
      <c r="I1962" s="158"/>
      <c r="J1962" s="94"/>
      <c r="K1962" s="94"/>
    </row>
    <row r="1963" s="101" customFormat="true" ht="10.5" hidden="true" customHeight="true" outlineLevel="0" collapsed="false">
      <c r="A1963" s="102" t="s">
        <v>312</v>
      </c>
      <c r="B1963" s="93" t="n">
        <v>44158</v>
      </c>
      <c r="C1963" s="94" t="s">
        <v>718</v>
      </c>
      <c r="D1963" s="95" t="s">
        <v>322</v>
      </c>
      <c r="E1963" s="141" t="n">
        <v>3240</v>
      </c>
      <c r="F1963" s="96"/>
      <c r="G1963" s="98" t="s">
        <v>2415</v>
      </c>
      <c r="H1963" s="99"/>
      <c r="I1963" s="130"/>
      <c r="J1963" s="94"/>
      <c r="K1963" s="94"/>
    </row>
    <row r="1964" s="101" customFormat="true" ht="10.5" hidden="true" customHeight="true" outlineLevel="0" collapsed="false">
      <c r="A1964" s="92" t="s">
        <v>312</v>
      </c>
      <c r="B1964" s="93" t="n">
        <v>44158</v>
      </c>
      <c r="C1964" s="94" t="s">
        <v>344</v>
      </c>
      <c r="D1964" s="95" t="s">
        <v>322</v>
      </c>
      <c r="E1964" s="115" t="n">
        <v>15000</v>
      </c>
      <c r="F1964" s="96"/>
      <c r="G1964" s="98" t="s">
        <v>345</v>
      </c>
      <c r="H1964" s="121"/>
      <c r="I1964" s="123"/>
      <c r="J1964" s="94"/>
      <c r="K1964" s="94"/>
    </row>
    <row r="1965" s="101" customFormat="true" ht="10.5" hidden="false" customHeight="true" outlineLevel="0" collapsed="false">
      <c r="A1965" s="92" t="s">
        <v>312</v>
      </c>
      <c r="B1965" s="93" t="n">
        <v>44158</v>
      </c>
      <c r="C1965" s="94" t="s">
        <v>1077</v>
      </c>
      <c r="D1965" s="95" t="s">
        <v>314</v>
      </c>
      <c r="E1965" s="106"/>
      <c r="F1965" s="97" t="n">
        <v>10000</v>
      </c>
      <c r="G1965" s="98" t="s">
        <v>2416</v>
      </c>
      <c r="H1965" s="99"/>
      <c r="I1965" s="123"/>
      <c r="J1965" s="94"/>
      <c r="K1965" s="94"/>
    </row>
    <row r="1966" s="101" customFormat="true" ht="10.5" hidden="true" customHeight="true" outlineLevel="0" collapsed="false">
      <c r="A1966" s="102" t="s">
        <v>312</v>
      </c>
      <c r="B1966" s="93" t="n">
        <v>44158</v>
      </c>
      <c r="C1966" s="94" t="s">
        <v>318</v>
      </c>
      <c r="D1966" s="95" t="s">
        <v>319</v>
      </c>
      <c r="E1966" s="103" t="n">
        <v>175.610000000001</v>
      </c>
      <c r="F1966" s="104" t="n">
        <v>10330</v>
      </c>
      <c r="G1966" s="100" t="s">
        <v>2417</v>
      </c>
      <c r="H1966" s="99" t="n">
        <v>10330</v>
      </c>
      <c r="I1966" s="123" t="n">
        <v>175.610000000001</v>
      </c>
      <c r="J1966" s="94"/>
      <c r="K1966" s="105"/>
    </row>
    <row r="1967" s="101" customFormat="true" ht="10.5" hidden="false" customHeight="true" outlineLevel="0" collapsed="false">
      <c r="A1967" s="92" t="s">
        <v>312</v>
      </c>
      <c r="B1967" s="93" t="n">
        <v>44158</v>
      </c>
      <c r="C1967" s="94" t="s">
        <v>420</v>
      </c>
      <c r="D1967" s="95" t="s">
        <v>314</v>
      </c>
      <c r="E1967" s="106"/>
      <c r="F1967" s="97" t="n">
        <v>18500</v>
      </c>
      <c r="G1967" s="98" t="s">
        <v>2418</v>
      </c>
      <c r="H1967" s="99"/>
      <c r="I1967" s="123"/>
      <c r="J1967" s="94"/>
      <c r="K1967" s="94"/>
    </row>
    <row r="1968" s="101" customFormat="true" ht="10.5" hidden="false" customHeight="true" outlineLevel="0" collapsed="false">
      <c r="A1968" s="92" t="s">
        <v>312</v>
      </c>
      <c r="B1968" s="93" t="n">
        <v>44158</v>
      </c>
      <c r="C1968" s="94" t="s">
        <v>2026</v>
      </c>
      <c r="D1968" s="95" t="s">
        <v>314</v>
      </c>
      <c r="E1968" s="106"/>
      <c r="F1968" s="97" t="n">
        <v>27600</v>
      </c>
      <c r="G1968" s="98" t="s">
        <v>2419</v>
      </c>
      <c r="H1968" s="99"/>
      <c r="I1968" s="123"/>
      <c r="J1968" s="94"/>
      <c r="K1968" s="94"/>
    </row>
    <row r="1969" s="101" customFormat="true" ht="10.5" hidden="true" customHeight="true" outlineLevel="0" collapsed="false">
      <c r="A1969" s="102" t="s">
        <v>312</v>
      </c>
      <c r="B1969" s="93" t="n">
        <v>44159</v>
      </c>
      <c r="C1969" s="94" t="s">
        <v>321</v>
      </c>
      <c r="D1969" s="95" t="s">
        <v>322</v>
      </c>
      <c r="E1969" s="97" t="n">
        <v>50</v>
      </c>
      <c r="F1969" s="106"/>
      <c r="G1969" s="100" t="s">
        <v>2420</v>
      </c>
      <c r="H1969" s="107"/>
      <c r="I1969" s="123"/>
      <c r="J1969" s="94"/>
      <c r="K1969" s="108"/>
    </row>
    <row r="1970" s="101" customFormat="true" ht="10.5" hidden="true" customHeight="true" outlineLevel="0" collapsed="false">
      <c r="A1970" s="102" t="s">
        <v>312</v>
      </c>
      <c r="B1970" s="93" t="n">
        <v>44159</v>
      </c>
      <c r="C1970" s="94" t="s">
        <v>395</v>
      </c>
      <c r="D1970" s="95" t="s">
        <v>322</v>
      </c>
      <c r="E1970" s="126" t="n">
        <v>36850</v>
      </c>
      <c r="F1970" s="106"/>
      <c r="G1970" s="98" t="s">
        <v>2421</v>
      </c>
      <c r="H1970" s="99"/>
      <c r="I1970" s="127"/>
      <c r="J1970" s="94"/>
      <c r="K1970" s="94"/>
    </row>
    <row r="1971" s="101" customFormat="true" ht="10.5" hidden="true" customHeight="true" outlineLevel="0" collapsed="false">
      <c r="A1971" s="102" t="s">
        <v>312</v>
      </c>
      <c r="B1971" s="93" t="n">
        <v>44159</v>
      </c>
      <c r="C1971" s="94" t="s">
        <v>342</v>
      </c>
      <c r="D1971" s="95" t="s">
        <v>322</v>
      </c>
      <c r="E1971" s="118" t="n">
        <v>51599.48</v>
      </c>
      <c r="F1971" s="106"/>
      <c r="G1971" s="98" t="s">
        <v>2422</v>
      </c>
      <c r="H1971" s="119"/>
      <c r="I1971" s="130"/>
      <c r="J1971" s="94"/>
      <c r="K1971" s="94"/>
    </row>
    <row r="1972" s="101" customFormat="true" ht="10.5" hidden="false" customHeight="true" outlineLevel="0" collapsed="false">
      <c r="A1972" s="92" t="s">
        <v>312</v>
      </c>
      <c r="B1972" s="93" t="n">
        <v>44159</v>
      </c>
      <c r="C1972" s="94" t="s">
        <v>1743</v>
      </c>
      <c r="D1972" s="95" t="s">
        <v>314</v>
      </c>
      <c r="E1972" s="96"/>
      <c r="F1972" s="97" t="n">
        <v>1000</v>
      </c>
      <c r="G1972" s="98" t="s">
        <v>2423</v>
      </c>
      <c r="H1972" s="99"/>
      <c r="I1972" s="123"/>
      <c r="J1972" s="94"/>
      <c r="K1972" s="94"/>
    </row>
    <row r="1973" s="101" customFormat="true" ht="10.5" hidden="false" customHeight="true" outlineLevel="0" collapsed="false">
      <c r="A1973" s="92" t="s">
        <v>312</v>
      </c>
      <c r="B1973" s="93" t="n">
        <v>44159</v>
      </c>
      <c r="C1973" s="94" t="s">
        <v>2424</v>
      </c>
      <c r="D1973" s="95" t="s">
        <v>314</v>
      </c>
      <c r="E1973" s="96"/>
      <c r="F1973" s="97" t="n">
        <v>5500</v>
      </c>
      <c r="G1973" s="98" t="s">
        <v>2425</v>
      </c>
      <c r="H1973" s="99"/>
      <c r="I1973" s="123"/>
      <c r="J1973" s="94"/>
      <c r="K1973" s="94"/>
    </row>
    <row r="1974" s="101" customFormat="true" ht="10.5" hidden="true" customHeight="true" outlineLevel="0" collapsed="false">
      <c r="A1974" s="102" t="s">
        <v>312</v>
      </c>
      <c r="B1974" s="93" t="n">
        <v>44159</v>
      </c>
      <c r="C1974" s="94" t="s">
        <v>318</v>
      </c>
      <c r="D1974" s="95" t="s">
        <v>319</v>
      </c>
      <c r="E1974" s="103" t="n">
        <v>350.200000000001</v>
      </c>
      <c r="F1974" s="104" t="n">
        <v>20600</v>
      </c>
      <c r="G1974" s="100" t="s">
        <v>1525</v>
      </c>
      <c r="H1974" s="99" t="n">
        <v>20600</v>
      </c>
      <c r="I1974" s="123" t="n">
        <v>350.200000000001</v>
      </c>
      <c r="J1974" s="94"/>
      <c r="K1974" s="105"/>
    </row>
    <row r="1975" s="101" customFormat="true" ht="10.5" hidden="true" customHeight="true" outlineLevel="0" collapsed="false">
      <c r="A1975" s="102" t="s">
        <v>312</v>
      </c>
      <c r="B1975" s="93" t="n">
        <v>44160</v>
      </c>
      <c r="C1975" s="94" t="s">
        <v>321</v>
      </c>
      <c r="D1975" s="95" t="s">
        <v>322</v>
      </c>
      <c r="E1975" s="97" t="n">
        <v>75</v>
      </c>
      <c r="F1975" s="106"/>
      <c r="G1975" s="100" t="s">
        <v>2426</v>
      </c>
      <c r="H1975" s="107"/>
      <c r="I1975" s="123"/>
      <c r="J1975" s="94"/>
      <c r="K1975" s="108"/>
    </row>
    <row r="1976" s="101" customFormat="true" ht="10.5" hidden="true" customHeight="true" outlineLevel="0" collapsed="false">
      <c r="A1976" s="102" t="s">
        <v>312</v>
      </c>
      <c r="B1976" s="93" t="n">
        <v>44160</v>
      </c>
      <c r="C1976" s="94" t="s">
        <v>828</v>
      </c>
      <c r="D1976" s="95" t="s">
        <v>322</v>
      </c>
      <c r="E1976" s="131" t="n">
        <v>6000</v>
      </c>
      <c r="F1976" s="106"/>
      <c r="G1976" s="98" t="s">
        <v>2427</v>
      </c>
      <c r="H1976" s="99"/>
      <c r="I1976" s="132"/>
      <c r="J1976" s="94"/>
      <c r="K1976" s="94"/>
    </row>
    <row r="1977" s="101" customFormat="true" ht="10.5" hidden="true" customHeight="true" outlineLevel="0" collapsed="false">
      <c r="A1977" s="102" t="s">
        <v>312</v>
      </c>
      <c r="B1977" s="93" t="n">
        <v>44160</v>
      </c>
      <c r="C1977" s="94" t="s">
        <v>834</v>
      </c>
      <c r="D1977" s="95" t="s">
        <v>322</v>
      </c>
      <c r="E1977" s="141" t="n">
        <v>10000</v>
      </c>
      <c r="F1977" s="106"/>
      <c r="G1977" s="98" t="s">
        <v>2428</v>
      </c>
      <c r="H1977" s="99"/>
      <c r="I1977" s="130"/>
      <c r="J1977" s="94"/>
      <c r="K1977" s="94"/>
    </row>
    <row r="1978" s="101" customFormat="true" ht="10.5" hidden="true" customHeight="true" outlineLevel="0" collapsed="false">
      <c r="A1978" s="102" t="s">
        <v>312</v>
      </c>
      <c r="B1978" s="93" t="n">
        <v>44160</v>
      </c>
      <c r="C1978" s="94" t="s">
        <v>464</v>
      </c>
      <c r="D1978" s="95" t="s">
        <v>322</v>
      </c>
      <c r="E1978" s="131" t="n">
        <v>17293.8</v>
      </c>
      <c r="F1978" s="106"/>
      <c r="G1978" s="98" t="s">
        <v>2429</v>
      </c>
      <c r="H1978" s="99"/>
      <c r="I1978" s="132"/>
      <c r="J1978" s="94"/>
      <c r="K1978" s="94"/>
    </row>
    <row r="1979" s="101" customFormat="true" ht="10.5" hidden="false" customHeight="true" outlineLevel="0" collapsed="false">
      <c r="A1979" s="92" t="s">
        <v>312</v>
      </c>
      <c r="B1979" s="93" t="n">
        <v>44160</v>
      </c>
      <c r="C1979" s="94" t="s">
        <v>420</v>
      </c>
      <c r="D1979" s="95" t="s">
        <v>314</v>
      </c>
      <c r="E1979" s="96"/>
      <c r="F1979" s="97" t="n">
        <v>4800</v>
      </c>
      <c r="G1979" s="98" t="s">
        <v>2430</v>
      </c>
      <c r="H1979" s="99"/>
      <c r="I1979" s="123"/>
      <c r="J1979" s="94"/>
      <c r="K1979" s="94"/>
    </row>
    <row r="1980" s="101" customFormat="true" ht="10.5" hidden="false" customHeight="true" outlineLevel="0" collapsed="false">
      <c r="A1980" s="92" t="s">
        <v>312</v>
      </c>
      <c r="B1980" s="93" t="n">
        <v>44160</v>
      </c>
      <c r="C1980" s="94" t="s">
        <v>420</v>
      </c>
      <c r="D1980" s="95" t="s">
        <v>314</v>
      </c>
      <c r="E1980" s="96"/>
      <c r="F1980" s="97" t="n">
        <v>5500</v>
      </c>
      <c r="G1980" s="98" t="s">
        <v>2431</v>
      </c>
      <c r="H1980" s="99"/>
      <c r="I1980" s="123"/>
      <c r="J1980" s="94"/>
      <c r="K1980" s="94"/>
    </row>
    <row r="1981" s="101" customFormat="true" ht="10.5" hidden="false" customHeight="true" outlineLevel="0" collapsed="false">
      <c r="A1981" s="92" t="s">
        <v>312</v>
      </c>
      <c r="B1981" s="93" t="n">
        <v>44160</v>
      </c>
      <c r="C1981" s="94" t="s">
        <v>743</v>
      </c>
      <c r="D1981" s="95" t="s">
        <v>314</v>
      </c>
      <c r="E1981" s="106"/>
      <c r="F1981" s="97" t="n">
        <v>6100</v>
      </c>
      <c r="G1981" s="98" t="s">
        <v>2432</v>
      </c>
      <c r="H1981" s="99"/>
      <c r="I1981" s="123"/>
      <c r="J1981" s="94"/>
      <c r="K1981" s="94"/>
    </row>
    <row r="1982" s="101" customFormat="true" ht="10.5" hidden="true" customHeight="true" outlineLevel="0" collapsed="false">
      <c r="A1982" s="102" t="s">
        <v>312</v>
      </c>
      <c r="B1982" s="93" t="n">
        <v>44160</v>
      </c>
      <c r="C1982" s="94" t="s">
        <v>318</v>
      </c>
      <c r="D1982" s="95" t="s">
        <v>319</v>
      </c>
      <c r="E1982" s="103" t="n">
        <v>307.700000000001</v>
      </c>
      <c r="F1982" s="104" t="n">
        <v>18100</v>
      </c>
      <c r="G1982" s="100" t="s">
        <v>2433</v>
      </c>
      <c r="H1982" s="99" t="n">
        <v>18100</v>
      </c>
      <c r="I1982" s="123" t="n">
        <v>307.700000000001</v>
      </c>
      <c r="J1982" s="94"/>
      <c r="K1982" s="105"/>
    </row>
    <row r="1983" s="101" customFormat="true" ht="10.5" hidden="true" customHeight="true" outlineLevel="0" collapsed="false">
      <c r="A1983" s="102" t="s">
        <v>312</v>
      </c>
      <c r="B1983" s="93" t="n">
        <v>44161</v>
      </c>
      <c r="C1983" s="94" t="s">
        <v>321</v>
      </c>
      <c r="D1983" s="95" t="s">
        <v>322</v>
      </c>
      <c r="E1983" s="97" t="n">
        <v>50</v>
      </c>
      <c r="F1983" s="96"/>
      <c r="G1983" s="100" t="s">
        <v>2434</v>
      </c>
      <c r="H1983" s="107"/>
      <c r="I1983" s="123"/>
      <c r="J1983" s="94"/>
      <c r="K1983" s="108"/>
    </row>
    <row r="1984" s="101" customFormat="true" ht="10.5" hidden="true" customHeight="true" outlineLevel="0" collapsed="false">
      <c r="A1984" s="102" t="s">
        <v>312</v>
      </c>
      <c r="B1984" s="93" t="n">
        <v>44161</v>
      </c>
      <c r="C1984" s="94" t="s">
        <v>487</v>
      </c>
      <c r="D1984" s="95" t="s">
        <v>322</v>
      </c>
      <c r="E1984" s="113" t="n">
        <v>5193</v>
      </c>
      <c r="F1984" s="96"/>
      <c r="G1984" s="98" t="s">
        <v>2435</v>
      </c>
      <c r="H1984" s="99"/>
      <c r="I1984" s="129"/>
      <c r="J1984" s="94"/>
      <c r="K1984" s="94"/>
    </row>
    <row r="1985" s="101" customFormat="true" ht="10.5" hidden="true" customHeight="true" outlineLevel="0" collapsed="false">
      <c r="A1985" s="102" t="s">
        <v>312</v>
      </c>
      <c r="B1985" s="93" t="n">
        <v>44161</v>
      </c>
      <c r="C1985" s="94" t="s">
        <v>846</v>
      </c>
      <c r="D1985" s="95" t="s">
        <v>322</v>
      </c>
      <c r="E1985" s="126" t="n">
        <v>19931.36</v>
      </c>
      <c r="F1985" s="96"/>
      <c r="G1985" s="98" t="s">
        <v>2436</v>
      </c>
      <c r="H1985" s="99"/>
      <c r="I1985" s="127"/>
      <c r="J1985" s="94"/>
      <c r="K1985" s="94"/>
    </row>
    <row r="1986" s="101" customFormat="true" ht="10.5" hidden="false" customHeight="true" outlineLevel="0" collapsed="false">
      <c r="A1986" s="92" t="s">
        <v>312</v>
      </c>
      <c r="B1986" s="93" t="n">
        <v>44161</v>
      </c>
      <c r="C1986" s="94" t="s">
        <v>432</v>
      </c>
      <c r="D1986" s="95" t="s">
        <v>314</v>
      </c>
      <c r="E1986" s="106"/>
      <c r="F1986" s="128" t="n">
        <v>1700</v>
      </c>
      <c r="G1986" s="98" t="s">
        <v>2266</v>
      </c>
      <c r="H1986" s="99"/>
      <c r="I1986" s="123"/>
      <c r="J1986" s="94"/>
      <c r="K1986" s="94"/>
    </row>
    <row r="1987" s="101" customFormat="true" ht="10.5" hidden="false" customHeight="true" outlineLevel="0" collapsed="false">
      <c r="A1987" s="92" t="s">
        <v>312</v>
      </c>
      <c r="B1987" s="93" t="n">
        <v>44161</v>
      </c>
      <c r="C1987" s="94" t="s">
        <v>432</v>
      </c>
      <c r="D1987" s="95" t="s">
        <v>314</v>
      </c>
      <c r="E1987" s="106"/>
      <c r="F1987" s="97" t="n">
        <v>1900</v>
      </c>
      <c r="G1987" s="98" t="s">
        <v>2437</v>
      </c>
      <c r="H1987" s="99"/>
      <c r="I1987" s="123"/>
      <c r="J1987" s="94"/>
      <c r="K1987" s="94"/>
    </row>
    <row r="1988" s="101" customFormat="true" ht="10.5" hidden="false" customHeight="true" outlineLevel="0" collapsed="false">
      <c r="A1988" s="92" t="s">
        <v>312</v>
      </c>
      <c r="B1988" s="93" t="n">
        <v>44161</v>
      </c>
      <c r="C1988" s="94" t="s">
        <v>432</v>
      </c>
      <c r="D1988" s="95" t="s">
        <v>314</v>
      </c>
      <c r="E1988" s="106"/>
      <c r="F1988" s="97" t="n">
        <v>1900</v>
      </c>
      <c r="G1988" s="98" t="s">
        <v>2438</v>
      </c>
      <c r="H1988" s="99"/>
      <c r="I1988" s="123"/>
      <c r="J1988" s="94"/>
      <c r="K1988" s="94"/>
    </row>
    <row r="1989" s="101" customFormat="true" ht="10.5" hidden="false" customHeight="true" outlineLevel="0" collapsed="false">
      <c r="A1989" s="92" t="s">
        <v>312</v>
      </c>
      <c r="B1989" s="93" t="n">
        <v>44161</v>
      </c>
      <c r="C1989" s="94" t="s">
        <v>432</v>
      </c>
      <c r="D1989" s="95" t="s">
        <v>314</v>
      </c>
      <c r="E1989" s="106"/>
      <c r="F1989" s="97" t="n">
        <v>1900</v>
      </c>
      <c r="G1989" s="98" t="s">
        <v>2439</v>
      </c>
      <c r="H1989" s="99"/>
      <c r="I1989" s="123"/>
      <c r="J1989" s="94"/>
      <c r="K1989" s="94"/>
    </row>
    <row r="1990" s="101" customFormat="true" ht="10.5" hidden="false" customHeight="true" outlineLevel="0" collapsed="false">
      <c r="A1990" s="92" t="s">
        <v>312</v>
      </c>
      <c r="B1990" s="93" t="n">
        <v>44161</v>
      </c>
      <c r="C1990" s="94" t="s">
        <v>1096</v>
      </c>
      <c r="D1990" s="95" t="s">
        <v>314</v>
      </c>
      <c r="E1990" s="106"/>
      <c r="F1990" s="97" t="n">
        <v>6500</v>
      </c>
      <c r="G1990" s="98" t="s">
        <v>2440</v>
      </c>
      <c r="H1990" s="99"/>
      <c r="I1990" s="123"/>
      <c r="J1990" s="94"/>
      <c r="K1990" s="94"/>
    </row>
    <row r="1991" s="101" customFormat="true" ht="10.5" hidden="false" customHeight="true" outlineLevel="0" collapsed="false">
      <c r="A1991" s="92" t="s">
        <v>312</v>
      </c>
      <c r="B1991" s="93" t="n">
        <v>44161</v>
      </c>
      <c r="C1991" s="94" t="s">
        <v>316</v>
      </c>
      <c r="D1991" s="95" t="s">
        <v>314</v>
      </c>
      <c r="E1991" s="96"/>
      <c r="F1991" s="97" t="n">
        <v>7700</v>
      </c>
      <c r="G1991" s="98" t="s">
        <v>2441</v>
      </c>
      <c r="H1991" s="99"/>
      <c r="I1991" s="123"/>
      <c r="J1991" s="94"/>
      <c r="K1991" s="94"/>
    </row>
    <row r="1992" s="101" customFormat="true" ht="10.5" hidden="false" customHeight="true" outlineLevel="0" collapsed="false">
      <c r="A1992" s="92" t="s">
        <v>312</v>
      </c>
      <c r="B1992" s="93" t="n">
        <v>44161</v>
      </c>
      <c r="C1992" s="94" t="s">
        <v>1306</v>
      </c>
      <c r="D1992" s="95" t="s">
        <v>314</v>
      </c>
      <c r="E1992" s="96"/>
      <c r="F1992" s="97" t="n">
        <v>12500</v>
      </c>
      <c r="G1992" s="98" t="s">
        <v>2442</v>
      </c>
      <c r="H1992" s="99"/>
      <c r="I1992" s="123"/>
      <c r="J1992" s="94"/>
      <c r="K1992" s="94"/>
    </row>
    <row r="1993" s="101" customFormat="true" ht="10.5" hidden="true" customHeight="true" outlineLevel="0" collapsed="false">
      <c r="A1993" s="102" t="s">
        <v>312</v>
      </c>
      <c r="B1993" s="93" t="n">
        <v>44161</v>
      </c>
      <c r="C1993" s="94" t="s">
        <v>318</v>
      </c>
      <c r="D1993" s="95" t="s">
        <v>319</v>
      </c>
      <c r="E1993" s="103" t="n">
        <v>231.200000000001</v>
      </c>
      <c r="F1993" s="104" t="n">
        <v>13600</v>
      </c>
      <c r="G1993" s="100" t="s">
        <v>2443</v>
      </c>
      <c r="H1993" s="99" t="n">
        <v>13600</v>
      </c>
      <c r="I1993" s="123" t="n">
        <v>231.200000000001</v>
      </c>
      <c r="J1993" s="94"/>
      <c r="K1993" s="105"/>
    </row>
    <row r="1994" s="101" customFormat="true" ht="10.5" hidden="true" customHeight="true" outlineLevel="0" collapsed="false">
      <c r="A1994" s="102" t="s">
        <v>312</v>
      </c>
      <c r="B1994" s="93" t="n">
        <v>44162</v>
      </c>
      <c r="C1994" s="94" t="s">
        <v>321</v>
      </c>
      <c r="D1994" s="95" t="s">
        <v>322</v>
      </c>
      <c r="E1994" s="97" t="n">
        <v>75</v>
      </c>
      <c r="F1994" s="125"/>
      <c r="G1994" s="100" t="s">
        <v>2444</v>
      </c>
      <c r="H1994" s="107"/>
      <c r="I1994" s="123"/>
      <c r="J1994" s="94"/>
      <c r="K1994" s="108"/>
    </row>
    <row r="1995" s="101" customFormat="true" ht="10.5" hidden="true" customHeight="true" outlineLevel="0" collapsed="false">
      <c r="A1995" s="102" t="s">
        <v>312</v>
      </c>
      <c r="B1995" s="93" t="n">
        <v>44162</v>
      </c>
      <c r="C1995" s="94" t="s">
        <v>1455</v>
      </c>
      <c r="D1995" s="95" t="s">
        <v>322</v>
      </c>
      <c r="E1995" s="126" t="n">
        <v>7740</v>
      </c>
      <c r="F1995" s="106"/>
      <c r="G1995" s="98" t="s">
        <v>2445</v>
      </c>
      <c r="H1995" s="99"/>
      <c r="I1995" s="127"/>
      <c r="J1995" s="94"/>
      <c r="K1995" s="94"/>
    </row>
    <row r="1996" s="101" customFormat="true" ht="10.5" hidden="true" customHeight="true" outlineLevel="0" collapsed="false">
      <c r="A1996" s="102" t="s">
        <v>312</v>
      </c>
      <c r="B1996" s="93" t="n">
        <v>44162</v>
      </c>
      <c r="C1996" s="94" t="s">
        <v>846</v>
      </c>
      <c r="D1996" s="95" t="s">
        <v>322</v>
      </c>
      <c r="E1996" s="126" t="n">
        <v>13667.92</v>
      </c>
      <c r="F1996" s="106"/>
      <c r="G1996" s="98" t="s">
        <v>2446</v>
      </c>
      <c r="H1996" s="99"/>
      <c r="I1996" s="127"/>
      <c r="J1996" s="94"/>
      <c r="K1996" s="94"/>
    </row>
    <row r="1997" s="101" customFormat="true" ht="10.5" hidden="true" customHeight="true" outlineLevel="0" collapsed="false">
      <c r="A1997" s="102" t="s">
        <v>312</v>
      </c>
      <c r="B1997" s="93" t="n">
        <v>44162</v>
      </c>
      <c r="C1997" s="94" t="s">
        <v>399</v>
      </c>
      <c r="D1997" s="95" t="s">
        <v>322</v>
      </c>
      <c r="E1997" s="118" t="n">
        <v>38950</v>
      </c>
      <c r="F1997" s="106"/>
      <c r="G1997" s="98" t="s">
        <v>2447</v>
      </c>
      <c r="H1997" s="119"/>
      <c r="I1997" s="123"/>
      <c r="J1997" s="94"/>
      <c r="K1997" s="94"/>
    </row>
    <row r="1998" s="101" customFormat="true" ht="10.5" hidden="false" customHeight="true" outlineLevel="0" collapsed="false">
      <c r="A1998" s="92" t="s">
        <v>312</v>
      </c>
      <c r="B1998" s="93" t="n">
        <v>44162</v>
      </c>
      <c r="C1998" s="94" t="s">
        <v>2448</v>
      </c>
      <c r="D1998" s="95" t="s">
        <v>314</v>
      </c>
      <c r="E1998" s="96"/>
      <c r="F1998" s="97" t="n">
        <v>2200</v>
      </c>
      <c r="G1998" s="98" t="s">
        <v>2449</v>
      </c>
      <c r="H1998" s="99"/>
      <c r="I1998" s="123"/>
      <c r="J1998" s="94"/>
      <c r="K1998" s="94"/>
    </row>
    <row r="1999" s="101" customFormat="true" ht="10.5" hidden="false" customHeight="true" outlineLevel="0" collapsed="false">
      <c r="A1999" s="92" t="s">
        <v>312</v>
      </c>
      <c r="B1999" s="93" t="n">
        <v>44162</v>
      </c>
      <c r="C1999" s="94" t="s">
        <v>2450</v>
      </c>
      <c r="D1999" s="95" t="s">
        <v>314</v>
      </c>
      <c r="E1999" s="96"/>
      <c r="F1999" s="97" t="n">
        <v>6900</v>
      </c>
      <c r="G1999" s="98" t="s">
        <v>2451</v>
      </c>
      <c r="H1999" s="99"/>
      <c r="I1999" s="123"/>
      <c r="J1999" s="94"/>
      <c r="K1999" s="94"/>
    </row>
    <row r="2000" s="101" customFormat="true" ht="10.5" hidden="false" customHeight="true" outlineLevel="0" collapsed="false">
      <c r="A2000" s="92" t="s">
        <v>312</v>
      </c>
      <c r="B2000" s="93" t="n">
        <v>44162</v>
      </c>
      <c r="C2000" s="94" t="s">
        <v>2452</v>
      </c>
      <c r="D2000" s="95" t="s">
        <v>314</v>
      </c>
      <c r="E2000" s="96"/>
      <c r="F2000" s="97" t="n">
        <v>7100</v>
      </c>
      <c r="G2000" s="98" t="s">
        <v>2453</v>
      </c>
      <c r="H2000" s="99"/>
      <c r="I2000" s="123"/>
      <c r="J2000" s="94"/>
      <c r="K2000" s="94"/>
    </row>
    <row r="2001" s="101" customFormat="true" ht="10.5" hidden="true" customHeight="true" outlineLevel="0" collapsed="false">
      <c r="A2001" s="102" t="s">
        <v>312</v>
      </c>
      <c r="B2001" s="93" t="n">
        <v>44162</v>
      </c>
      <c r="C2001" s="94" t="s">
        <v>318</v>
      </c>
      <c r="D2001" s="95" t="s">
        <v>319</v>
      </c>
      <c r="E2001" s="103" t="n">
        <v>192.950000000001</v>
      </c>
      <c r="F2001" s="104" t="n">
        <v>11350</v>
      </c>
      <c r="G2001" s="100" t="s">
        <v>2454</v>
      </c>
      <c r="H2001" s="99" t="n">
        <v>11350</v>
      </c>
      <c r="I2001" s="123" t="n">
        <v>192.950000000001</v>
      </c>
      <c r="J2001" s="94"/>
      <c r="K2001" s="105"/>
    </row>
    <row r="2002" s="101" customFormat="true" ht="10.5" hidden="true" customHeight="true" outlineLevel="0" collapsed="false">
      <c r="A2002" s="102" t="s">
        <v>312</v>
      </c>
      <c r="B2002" s="93" t="n">
        <v>44165</v>
      </c>
      <c r="C2002" s="94" t="s">
        <v>321</v>
      </c>
      <c r="D2002" s="95" t="s">
        <v>322</v>
      </c>
      <c r="E2002" s="97" t="n">
        <v>100</v>
      </c>
      <c r="F2002" s="106"/>
      <c r="G2002" s="100" t="s">
        <v>2455</v>
      </c>
      <c r="H2002" s="107"/>
      <c r="I2002" s="123"/>
      <c r="J2002" s="94"/>
      <c r="K2002" s="108"/>
    </row>
    <row r="2003" s="101" customFormat="true" ht="10.5" hidden="true" customHeight="true" outlineLevel="0" collapsed="false">
      <c r="A2003" s="102" t="s">
        <v>312</v>
      </c>
      <c r="B2003" s="93" t="n">
        <v>44165</v>
      </c>
      <c r="C2003" s="94" t="s">
        <v>484</v>
      </c>
      <c r="D2003" s="95" t="s">
        <v>322</v>
      </c>
      <c r="E2003" s="97" t="n">
        <v>150</v>
      </c>
      <c r="F2003" s="96"/>
      <c r="G2003" s="100" t="s">
        <v>485</v>
      </c>
      <c r="H2003" s="107"/>
      <c r="I2003" s="123"/>
      <c r="J2003" s="94"/>
      <c r="K2003" s="144"/>
    </row>
    <row r="2004" s="101" customFormat="true" ht="10.5" hidden="true" customHeight="true" outlineLevel="0" collapsed="false">
      <c r="A2004" s="102" t="s">
        <v>312</v>
      </c>
      <c r="B2004" s="93" t="n">
        <v>44165</v>
      </c>
      <c r="C2004" s="94" t="s">
        <v>489</v>
      </c>
      <c r="D2004" s="95" t="s">
        <v>322</v>
      </c>
      <c r="E2004" s="131" t="n">
        <v>5000</v>
      </c>
      <c r="F2004" s="96"/>
      <c r="G2004" s="98" t="s">
        <v>2456</v>
      </c>
      <c r="H2004" s="99"/>
      <c r="I2004" s="132"/>
      <c r="J2004" s="94"/>
      <c r="K2004" s="94"/>
    </row>
    <row r="2005" s="101" customFormat="true" ht="10.5" hidden="true" customHeight="true" outlineLevel="0" collapsed="false">
      <c r="A2005" s="102" t="s">
        <v>312</v>
      </c>
      <c r="B2005" s="93" t="n">
        <v>44165</v>
      </c>
      <c r="C2005" s="94" t="s">
        <v>462</v>
      </c>
      <c r="D2005" s="95" t="s">
        <v>322</v>
      </c>
      <c r="E2005" s="141" t="n">
        <v>16000</v>
      </c>
      <c r="F2005" s="96"/>
      <c r="G2005" s="98" t="s">
        <v>1974</v>
      </c>
      <c r="H2005" s="99"/>
      <c r="I2005" s="130"/>
      <c r="J2005" s="94"/>
      <c r="K2005" s="94"/>
    </row>
    <row r="2006" s="101" customFormat="true" ht="10.5" hidden="true" customHeight="true" outlineLevel="0" collapsed="false">
      <c r="A2006" s="102" t="s">
        <v>312</v>
      </c>
      <c r="B2006" s="93" t="n">
        <v>44165</v>
      </c>
      <c r="C2006" s="94" t="s">
        <v>342</v>
      </c>
      <c r="D2006" s="95" t="s">
        <v>322</v>
      </c>
      <c r="E2006" s="118" t="n">
        <v>24359.81</v>
      </c>
      <c r="F2006" s="96"/>
      <c r="G2006" s="98" t="s">
        <v>2457</v>
      </c>
      <c r="H2006" s="119"/>
      <c r="I2006" s="130"/>
      <c r="J2006" s="94"/>
      <c r="K2006" s="94"/>
    </row>
    <row r="2007" s="101" customFormat="true" ht="10.5" hidden="true" customHeight="true" outlineLevel="0" collapsed="false">
      <c r="A2007" s="102" t="s">
        <v>312</v>
      </c>
      <c r="B2007" s="93" t="n">
        <v>44165</v>
      </c>
      <c r="C2007" s="94" t="s">
        <v>1997</v>
      </c>
      <c r="D2007" s="95" t="s">
        <v>322</v>
      </c>
      <c r="E2007" s="131" t="n">
        <v>35000</v>
      </c>
      <c r="F2007" s="96"/>
      <c r="G2007" s="98" t="s">
        <v>2458</v>
      </c>
      <c r="H2007" s="99"/>
      <c r="I2007" s="132"/>
      <c r="J2007" s="94"/>
      <c r="K2007" s="94"/>
    </row>
    <row r="2008" s="101" customFormat="true" ht="10.5" hidden="false" customHeight="true" outlineLevel="0" collapsed="false">
      <c r="A2008" s="92" t="s">
        <v>312</v>
      </c>
      <c r="B2008" s="93" t="n">
        <v>44165</v>
      </c>
      <c r="C2008" s="94" t="s">
        <v>2459</v>
      </c>
      <c r="D2008" s="95" t="s">
        <v>314</v>
      </c>
      <c r="E2008" s="106"/>
      <c r="F2008" s="97" t="n">
        <v>900</v>
      </c>
      <c r="G2008" s="98" t="s">
        <v>2460</v>
      </c>
      <c r="H2008" s="99"/>
      <c r="I2008" s="123"/>
      <c r="J2008" s="94"/>
      <c r="K2008" s="94"/>
    </row>
    <row r="2009" s="101" customFormat="true" ht="10.5" hidden="false" customHeight="true" outlineLevel="0" collapsed="false">
      <c r="A2009" s="92" t="s">
        <v>312</v>
      </c>
      <c r="B2009" s="93" t="n">
        <v>44165</v>
      </c>
      <c r="C2009" s="94" t="s">
        <v>2461</v>
      </c>
      <c r="D2009" s="95" t="s">
        <v>314</v>
      </c>
      <c r="E2009" s="106"/>
      <c r="F2009" s="97" t="n">
        <v>3200</v>
      </c>
      <c r="G2009" s="98" t="s">
        <v>2462</v>
      </c>
      <c r="H2009" s="99"/>
      <c r="I2009" s="123"/>
      <c r="J2009" s="94"/>
      <c r="K2009" s="94"/>
    </row>
    <row r="2010" s="101" customFormat="true" ht="10.5" hidden="false" customHeight="true" outlineLevel="0" collapsed="false">
      <c r="A2010" s="92" t="s">
        <v>312</v>
      </c>
      <c r="B2010" s="93" t="n">
        <v>44165</v>
      </c>
      <c r="C2010" s="94" t="s">
        <v>675</v>
      </c>
      <c r="D2010" s="95" t="s">
        <v>314</v>
      </c>
      <c r="E2010" s="106"/>
      <c r="F2010" s="97" t="n">
        <v>3923</v>
      </c>
      <c r="G2010" s="98" t="s">
        <v>2463</v>
      </c>
      <c r="H2010" s="99"/>
      <c r="I2010" s="123"/>
      <c r="J2010" s="94"/>
      <c r="K2010" s="94"/>
    </row>
    <row r="2011" s="101" customFormat="true" ht="10.5" hidden="false" customHeight="true" outlineLevel="0" collapsed="false">
      <c r="A2011" s="92" t="s">
        <v>312</v>
      </c>
      <c r="B2011" s="93" t="n">
        <v>44165</v>
      </c>
      <c r="C2011" s="94" t="s">
        <v>420</v>
      </c>
      <c r="D2011" s="95" t="s">
        <v>314</v>
      </c>
      <c r="E2011" s="106"/>
      <c r="F2011" s="97" t="n">
        <v>4000</v>
      </c>
      <c r="G2011" s="98" t="s">
        <v>2464</v>
      </c>
      <c r="H2011" s="99"/>
      <c r="I2011" s="123"/>
      <c r="J2011" s="94"/>
      <c r="K2011" s="94"/>
    </row>
    <row r="2012" s="101" customFormat="true" ht="10.5" hidden="false" customHeight="true" outlineLevel="0" collapsed="false">
      <c r="A2012" s="92" t="s">
        <v>312</v>
      </c>
      <c r="B2012" s="93" t="n">
        <v>44165</v>
      </c>
      <c r="C2012" s="94" t="s">
        <v>2465</v>
      </c>
      <c r="D2012" s="95" t="s">
        <v>314</v>
      </c>
      <c r="E2012" s="106"/>
      <c r="F2012" s="128" t="n">
        <v>6000</v>
      </c>
      <c r="G2012" s="98" t="s">
        <v>2466</v>
      </c>
      <c r="H2012" s="99"/>
      <c r="I2012" s="123"/>
      <c r="J2012" s="94"/>
      <c r="K2012" s="94"/>
    </row>
    <row r="2013" s="101" customFormat="true" ht="10.5" hidden="false" customHeight="true" outlineLevel="0" collapsed="false">
      <c r="A2013" s="92" t="s">
        <v>312</v>
      </c>
      <c r="B2013" s="93" t="n">
        <v>44165</v>
      </c>
      <c r="C2013" s="94" t="s">
        <v>1606</v>
      </c>
      <c r="D2013" s="95" t="s">
        <v>314</v>
      </c>
      <c r="E2013" s="106"/>
      <c r="F2013" s="97" t="n">
        <v>6400</v>
      </c>
      <c r="G2013" s="98" t="s">
        <v>2467</v>
      </c>
      <c r="H2013" s="99"/>
      <c r="I2013" s="123"/>
      <c r="J2013" s="94"/>
      <c r="K2013" s="94"/>
    </row>
    <row r="2014" s="101" customFormat="true" ht="10.5" hidden="false" customHeight="true" outlineLevel="0" collapsed="false">
      <c r="A2014" s="92" t="s">
        <v>312</v>
      </c>
      <c r="B2014" s="93" t="n">
        <v>44165</v>
      </c>
      <c r="C2014" s="94" t="s">
        <v>2468</v>
      </c>
      <c r="D2014" s="95" t="s">
        <v>314</v>
      </c>
      <c r="E2014" s="106"/>
      <c r="F2014" s="97" t="n">
        <v>11500</v>
      </c>
      <c r="G2014" s="98" t="s">
        <v>2469</v>
      </c>
      <c r="H2014" s="99"/>
      <c r="I2014" s="123"/>
      <c r="J2014" s="94"/>
      <c r="K2014" s="94"/>
    </row>
    <row r="2015" s="101" customFormat="true" ht="10.5" hidden="true" customHeight="true" outlineLevel="0" collapsed="false">
      <c r="A2015" s="92" t="s">
        <v>312</v>
      </c>
      <c r="B2015" s="93" t="n">
        <v>44165</v>
      </c>
      <c r="C2015" s="94" t="s">
        <v>1958</v>
      </c>
      <c r="D2015" s="95" t="s">
        <v>314</v>
      </c>
      <c r="E2015" s="96"/>
      <c r="F2015" s="115" t="n">
        <v>15500</v>
      </c>
      <c r="G2015" s="98" t="s">
        <v>2470</v>
      </c>
      <c r="H2015" s="99"/>
      <c r="I2015" s="123"/>
      <c r="J2015" s="94"/>
      <c r="K2015" s="94"/>
    </row>
    <row r="2016" s="101" customFormat="true" ht="10.5" hidden="true" customHeight="true" outlineLevel="0" collapsed="false">
      <c r="A2016" s="102" t="s">
        <v>312</v>
      </c>
      <c r="B2016" s="93" t="n">
        <v>44165</v>
      </c>
      <c r="C2016" s="94" t="s">
        <v>318</v>
      </c>
      <c r="D2016" s="95" t="s">
        <v>319</v>
      </c>
      <c r="E2016" s="103" t="n">
        <v>1152.60000000001</v>
      </c>
      <c r="F2016" s="104" t="n">
        <v>67800</v>
      </c>
      <c r="G2016" s="100" t="s">
        <v>2471</v>
      </c>
      <c r="H2016" s="99" t="n">
        <v>67800</v>
      </c>
      <c r="I2016" s="123" t="n">
        <v>1152.60000000001</v>
      </c>
      <c r="J2016" s="94"/>
      <c r="K2016" s="105"/>
    </row>
    <row r="2017" s="101" customFormat="true" ht="10.5" hidden="true" customHeight="true" outlineLevel="0" collapsed="false">
      <c r="A2017" s="102" t="s">
        <v>312</v>
      </c>
      <c r="B2017" s="93" t="n">
        <v>44166</v>
      </c>
      <c r="C2017" s="94" t="s">
        <v>321</v>
      </c>
      <c r="D2017" s="95" t="s">
        <v>322</v>
      </c>
      <c r="E2017" s="97" t="n">
        <v>25</v>
      </c>
      <c r="F2017" s="106"/>
      <c r="G2017" s="100" t="s">
        <v>2472</v>
      </c>
      <c r="H2017" s="107"/>
      <c r="I2017" s="123"/>
      <c r="J2017" s="94"/>
      <c r="K2017" s="108"/>
    </row>
    <row r="2018" s="101" customFormat="true" ht="10.5" hidden="true" customHeight="true" outlineLevel="0" collapsed="false">
      <c r="A2018" s="102" t="s">
        <v>312</v>
      </c>
      <c r="B2018" s="93" t="n">
        <v>44166</v>
      </c>
      <c r="C2018" s="94" t="s">
        <v>940</v>
      </c>
      <c r="D2018" s="95" t="s">
        <v>322</v>
      </c>
      <c r="E2018" s="126" t="n">
        <v>31040</v>
      </c>
      <c r="F2018" s="106"/>
      <c r="G2018" s="98" t="s">
        <v>2473</v>
      </c>
      <c r="H2018" s="99"/>
      <c r="I2018" s="127"/>
      <c r="J2018" s="94"/>
      <c r="K2018" s="94"/>
    </row>
    <row r="2019" s="101" customFormat="true" ht="10.5" hidden="true" customHeight="true" outlineLevel="0" collapsed="false">
      <c r="A2019" s="102" t="s">
        <v>312</v>
      </c>
      <c r="B2019" s="93" t="n">
        <v>44166</v>
      </c>
      <c r="C2019" s="94" t="s">
        <v>949</v>
      </c>
      <c r="D2019" s="95" t="s">
        <v>322</v>
      </c>
      <c r="E2019" s="131" t="n">
        <v>33000</v>
      </c>
      <c r="F2019" s="106"/>
      <c r="G2019" s="98" t="s">
        <v>2474</v>
      </c>
      <c r="H2019" s="99"/>
      <c r="I2019" s="132"/>
      <c r="J2019" s="94"/>
      <c r="K2019" s="94"/>
    </row>
    <row r="2020" s="101" customFormat="true" ht="10.5" hidden="false" customHeight="true" outlineLevel="0" collapsed="false">
      <c r="A2020" s="92" t="s">
        <v>312</v>
      </c>
      <c r="B2020" s="93" t="n">
        <v>44166</v>
      </c>
      <c r="C2020" s="94" t="s">
        <v>619</v>
      </c>
      <c r="D2020" s="95" t="s">
        <v>314</v>
      </c>
      <c r="E2020" s="96"/>
      <c r="F2020" s="128" t="n">
        <v>500</v>
      </c>
      <c r="G2020" s="98" t="s">
        <v>2475</v>
      </c>
      <c r="H2020" s="99"/>
      <c r="I2020" s="123"/>
      <c r="J2020" s="94"/>
      <c r="K2020" s="94"/>
    </row>
    <row r="2021" s="101" customFormat="true" ht="10.5" hidden="false" customHeight="true" outlineLevel="0" collapsed="false">
      <c r="A2021" s="92" t="s">
        <v>312</v>
      </c>
      <c r="B2021" s="93" t="n">
        <v>44166</v>
      </c>
      <c r="C2021" s="94" t="s">
        <v>873</v>
      </c>
      <c r="D2021" s="95" t="s">
        <v>314</v>
      </c>
      <c r="E2021" s="96"/>
      <c r="F2021" s="97" t="n">
        <v>4950</v>
      </c>
      <c r="G2021" s="98" t="s">
        <v>2476</v>
      </c>
      <c r="H2021" s="99"/>
      <c r="I2021" s="123"/>
      <c r="J2021" s="94"/>
      <c r="K2021" s="94"/>
    </row>
    <row r="2022" s="101" customFormat="true" ht="10.5" hidden="false" customHeight="true" outlineLevel="0" collapsed="false">
      <c r="A2022" s="92" t="s">
        <v>312</v>
      </c>
      <c r="B2022" s="93" t="n">
        <v>44166</v>
      </c>
      <c r="C2022" s="94" t="s">
        <v>807</v>
      </c>
      <c r="D2022" s="95" t="s">
        <v>314</v>
      </c>
      <c r="E2022" s="96"/>
      <c r="F2022" s="97" t="n">
        <v>7900</v>
      </c>
      <c r="G2022" s="98" t="s">
        <v>2477</v>
      </c>
      <c r="H2022" s="99"/>
      <c r="I2022" s="123"/>
      <c r="J2022" s="94"/>
      <c r="K2022" s="94"/>
    </row>
    <row r="2023" s="101" customFormat="true" ht="10.5" hidden="true" customHeight="true" outlineLevel="0" collapsed="false">
      <c r="A2023" s="102" t="s">
        <v>312</v>
      </c>
      <c r="B2023" s="93" t="n">
        <v>44166</v>
      </c>
      <c r="C2023" s="94" t="s">
        <v>318</v>
      </c>
      <c r="D2023" s="95" t="s">
        <v>319</v>
      </c>
      <c r="E2023" s="103" t="n">
        <v>283.9</v>
      </c>
      <c r="F2023" s="122" t="n">
        <v>15980</v>
      </c>
      <c r="G2023" s="100" t="s">
        <v>2478</v>
      </c>
      <c r="H2023" s="99" t="n">
        <v>15980</v>
      </c>
      <c r="I2023" s="123" t="n">
        <v>283.9</v>
      </c>
      <c r="J2023" s="94"/>
      <c r="K2023" s="105"/>
    </row>
    <row r="2024" s="101" customFormat="true" ht="10.5" hidden="true" customHeight="true" outlineLevel="0" collapsed="false">
      <c r="A2024" s="102" t="s">
        <v>312</v>
      </c>
      <c r="B2024" s="93" t="n">
        <v>44167</v>
      </c>
      <c r="C2024" s="94" t="s">
        <v>321</v>
      </c>
      <c r="D2024" s="95" t="s">
        <v>322</v>
      </c>
      <c r="E2024" s="97" t="n">
        <v>25</v>
      </c>
      <c r="F2024" s="96"/>
      <c r="G2024" s="100" t="s">
        <v>2479</v>
      </c>
      <c r="H2024" s="107"/>
      <c r="I2024" s="123"/>
      <c r="J2024" s="94"/>
      <c r="K2024" s="108"/>
    </row>
    <row r="2025" s="101" customFormat="true" ht="10.5" hidden="true" customHeight="true" outlineLevel="0" collapsed="false">
      <c r="A2025" s="102" t="s">
        <v>312</v>
      </c>
      <c r="B2025" s="93" t="n">
        <v>44167</v>
      </c>
      <c r="C2025" s="94" t="s">
        <v>1354</v>
      </c>
      <c r="D2025" s="95" t="s">
        <v>322</v>
      </c>
      <c r="E2025" s="137" t="n">
        <v>5720.93</v>
      </c>
      <c r="F2025" s="106"/>
      <c r="G2025" s="98" t="s">
        <v>2480</v>
      </c>
      <c r="H2025" s="99"/>
      <c r="I2025" s="138"/>
      <c r="J2025" s="94"/>
      <c r="K2025" s="94"/>
    </row>
    <row r="2026" s="101" customFormat="true" ht="10.5" hidden="true" customHeight="true" outlineLevel="0" collapsed="false">
      <c r="A2026" s="102" t="s">
        <v>312</v>
      </c>
      <c r="B2026" s="93" t="n">
        <v>44167</v>
      </c>
      <c r="C2026" s="94" t="s">
        <v>2374</v>
      </c>
      <c r="D2026" s="95" t="s">
        <v>322</v>
      </c>
      <c r="E2026" s="162" t="n">
        <v>25975.9</v>
      </c>
      <c r="F2026" s="106"/>
      <c r="G2026" s="98" t="s">
        <v>2481</v>
      </c>
      <c r="H2026" s="99"/>
      <c r="I2026" s="140"/>
      <c r="J2026" s="94"/>
      <c r="K2026" s="94"/>
    </row>
    <row r="2027" s="101" customFormat="true" ht="10.5" hidden="true" customHeight="true" outlineLevel="0" collapsed="false">
      <c r="A2027" s="102" t="s">
        <v>312</v>
      </c>
      <c r="B2027" s="93" t="n">
        <v>44167</v>
      </c>
      <c r="C2027" s="94" t="s">
        <v>318</v>
      </c>
      <c r="D2027" s="95" t="s">
        <v>319</v>
      </c>
      <c r="E2027" s="103" t="n">
        <v>424.639999999999</v>
      </c>
      <c r="F2027" s="104" t="n">
        <v>24979</v>
      </c>
      <c r="G2027" s="100" t="s">
        <v>2482</v>
      </c>
      <c r="H2027" s="99" t="n">
        <v>24979</v>
      </c>
      <c r="I2027" s="123" t="n">
        <v>424.639999999999</v>
      </c>
      <c r="J2027" s="94"/>
      <c r="K2027" s="105"/>
    </row>
    <row r="2028" s="101" customFormat="true" ht="10.5" hidden="true" customHeight="true" outlineLevel="0" collapsed="false">
      <c r="A2028" s="102" t="s">
        <v>312</v>
      </c>
      <c r="B2028" s="93" t="n">
        <v>44168</v>
      </c>
      <c r="C2028" s="94" t="s">
        <v>340</v>
      </c>
      <c r="D2028" s="95" t="s">
        <v>322</v>
      </c>
      <c r="E2028" s="97" t="n">
        <v>1200</v>
      </c>
      <c r="F2028" s="96"/>
      <c r="G2028" s="100" t="s">
        <v>2483</v>
      </c>
      <c r="H2028" s="107"/>
      <c r="I2028" s="123"/>
      <c r="J2028" s="94"/>
      <c r="K2028" s="136"/>
    </row>
    <row r="2029" s="101" customFormat="true" ht="10.5" hidden="true" customHeight="true" outlineLevel="0" collapsed="false">
      <c r="A2029" s="102" t="s">
        <v>312</v>
      </c>
      <c r="B2029" s="93" t="n">
        <v>44168</v>
      </c>
      <c r="C2029" s="94" t="s">
        <v>393</v>
      </c>
      <c r="D2029" s="95" t="s">
        <v>322</v>
      </c>
      <c r="E2029" s="131" t="n">
        <v>2400</v>
      </c>
      <c r="F2029" s="96"/>
      <c r="G2029" s="98" t="s">
        <v>2484</v>
      </c>
      <c r="H2029" s="99"/>
      <c r="I2029" s="132"/>
      <c r="J2029" s="94"/>
      <c r="K2029" s="94"/>
    </row>
    <row r="2030" s="101" customFormat="true" ht="10.5" hidden="true" customHeight="true" outlineLevel="0" collapsed="false">
      <c r="A2030" s="102" t="s">
        <v>312</v>
      </c>
      <c r="B2030" s="93" t="n">
        <v>44168</v>
      </c>
      <c r="C2030" s="94" t="s">
        <v>632</v>
      </c>
      <c r="D2030" s="95" t="s">
        <v>322</v>
      </c>
      <c r="E2030" s="149" t="n">
        <v>6450</v>
      </c>
      <c r="F2030" s="96"/>
      <c r="G2030" s="98" t="s">
        <v>2485</v>
      </c>
      <c r="H2030" s="99"/>
      <c r="I2030" s="150"/>
      <c r="J2030" s="94"/>
      <c r="K2030" s="94"/>
    </row>
    <row r="2031" s="101" customFormat="true" ht="10.5" hidden="true" customHeight="true" outlineLevel="0" collapsed="false">
      <c r="A2031" s="92" t="s">
        <v>312</v>
      </c>
      <c r="B2031" s="93" t="n">
        <v>44168</v>
      </c>
      <c r="C2031" s="94" t="s">
        <v>2486</v>
      </c>
      <c r="D2031" s="95" t="s">
        <v>322</v>
      </c>
      <c r="E2031" s="178" t="n">
        <v>8746.65</v>
      </c>
      <c r="F2031" s="96"/>
      <c r="G2031" s="98" t="s">
        <v>2487</v>
      </c>
      <c r="H2031" s="99" t="s">
        <v>2488</v>
      </c>
      <c r="I2031" s="179"/>
      <c r="J2031" s="94"/>
      <c r="K2031" s="94"/>
    </row>
    <row r="2032" s="101" customFormat="true" ht="10.5" hidden="true" customHeight="true" outlineLevel="0" collapsed="false">
      <c r="A2032" s="92" t="s">
        <v>312</v>
      </c>
      <c r="B2032" s="93" t="n">
        <v>44168</v>
      </c>
      <c r="C2032" s="94" t="s">
        <v>2489</v>
      </c>
      <c r="D2032" s="95" t="s">
        <v>322</v>
      </c>
      <c r="E2032" s="159" t="n">
        <v>21560</v>
      </c>
      <c r="F2032" s="96"/>
      <c r="G2032" s="98" t="s">
        <v>2490</v>
      </c>
      <c r="H2032" s="154"/>
      <c r="I2032" s="123"/>
      <c r="J2032" s="94"/>
      <c r="K2032" s="94"/>
    </row>
    <row r="2033" s="101" customFormat="true" ht="10.5" hidden="false" customHeight="true" outlineLevel="0" collapsed="false">
      <c r="A2033" s="92" t="s">
        <v>312</v>
      </c>
      <c r="B2033" s="93" t="n">
        <v>44168</v>
      </c>
      <c r="C2033" s="94" t="s">
        <v>555</v>
      </c>
      <c r="D2033" s="95" t="s">
        <v>314</v>
      </c>
      <c r="E2033" s="106"/>
      <c r="F2033" s="97" t="n">
        <v>1200</v>
      </c>
      <c r="G2033" s="98" t="s">
        <v>2491</v>
      </c>
      <c r="H2033" s="99"/>
      <c r="I2033" s="123"/>
      <c r="J2033" s="94"/>
      <c r="K2033" s="94"/>
    </row>
    <row r="2034" s="101" customFormat="true" ht="10.5" hidden="false" customHeight="true" outlineLevel="0" collapsed="false">
      <c r="A2034" s="92" t="s">
        <v>312</v>
      </c>
      <c r="B2034" s="93" t="n">
        <v>44168</v>
      </c>
      <c r="C2034" s="94" t="s">
        <v>384</v>
      </c>
      <c r="D2034" s="95" t="s">
        <v>314</v>
      </c>
      <c r="E2034" s="106"/>
      <c r="F2034" s="97" t="n">
        <v>2000</v>
      </c>
      <c r="G2034" s="98" t="s">
        <v>2492</v>
      </c>
      <c r="H2034" s="99"/>
      <c r="I2034" s="123"/>
      <c r="J2034" s="94"/>
      <c r="K2034" s="94"/>
    </row>
    <row r="2035" s="101" customFormat="true" ht="10.5" hidden="false" customHeight="true" outlineLevel="0" collapsed="false">
      <c r="A2035" s="92" t="s">
        <v>312</v>
      </c>
      <c r="B2035" s="93" t="n">
        <v>44168</v>
      </c>
      <c r="C2035" s="94" t="s">
        <v>529</v>
      </c>
      <c r="D2035" s="95" t="s">
        <v>314</v>
      </c>
      <c r="E2035" s="106"/>
      <c r="F2035" s="97" t="n">
        <v>2200</v>
      </c>
      <c r="G2035" s="98" t="s">
        <v>2493</v>
      </c>
      <c r="H2035" s="99"/>
      <c r="I2035" s="123"/>
      <c r="J2035" s="94"/>
      <c r="K2035" s="94"/>
    </row>
    <row r="2036" s="101" customFormat="true" ht="10.5" hidden="false" customHeight="true" outlineLevel="0" collapsed="false">
      <c r="A2036" s="92" t="s">
        <v>312</v>
      </c>
      <c r="B2036" s="93" t="n">
        <v>44168</v>
      </c>
      <c r="C2036" s="94" t="s">
        <v>2494</v>
      </c>
      <c r="D2036" s="95" t="s">
        <v>314</v>
      </c>
      <c r="E2036" s="96"/>
      <c r="F2036" s="97" t="n">
        <v>4500</v>
      </c>
      <c r="G2036" s="98" t="s">
        <v>2495</v>
      </c>
      <c r="H2036" s="99"/>
      <c r="I2036" s="123"/>
      <c r="J2036" s="94"/>
      <c r="K2036" s="94"/>
    </row>
    <row r="2037" s="101" customFormat="true" ht="10.5" hidden="false" customHeight="true" outlineLevel="0" collapsed="false">
      <c r="A2037" s="92" t="s">
        <v>312</v>
      </c>
      <c r="B2037" s="93" t="n">
        <v>44168</v>
      </c>
      <c r="C2037" s="94" t="s">
        <v>555</v>
      </c>
      <c r="D2037" s="95" t="s">
        <v>314</v>
      </c>
      <c r="E2037" s="96"/>
      <c r="F2037" s="97" t="n">
        <v>4900</v>
      </c>
      <c r="G2037" s="98" t="s">
        <v>2496</v>
      </c>
      <c r="H2037" s="99"/>
      <c r="I2037" s="123"/>
      <c r="J2037" s="94"/>
      <c r="K2037" s="94"/>
    </row>
    <row r="2038" s="101" customFormat="true" ht="10.5" hidden="false" customHeight="true" outlineLevel="0" collapsed="false">
      <c r="A2038" s="92" t="s">
        <v>312</v>
      </c>
      <c r="B2038" s="93" t="n">
        <v>44168</v>
      </c>
      <c r="C2038" s="94" t="s">
        <v>445</v>
      </c>
      <c r="D2038" s="95" t="s">
        <v>314</v>
      </c>
      <c r="E2038" s="96"/>
      <c r="F2038" s="97" t="n">
        <v>5200</v>
      </c>
      <c r="G2038" s="98" t="s">
        <v>2497</v>
      </c>
      <c r="H2038" s="99"/>
      <c r="I2038" s="123"/>
      <c r="J2038" s="94"/>
      <c r="K2038" s="94"/>
    </row>
    <row r="2039" s="101" customFormat="true" ht="10.5" hidden="false" customHeight="true" outlineLevel="0" collapsed="false">
      <c r="A2039" s="92" t="s">
        <v>312</v>
      </c>
      <c r="B2039" s="93" t="n">
        <v>44168</v>
      </c>
      <c r="C2039" s="94" t="s">
        <v>403</v>
      </c>
      <c r="D2039" s="95" t="s">
        <v>314</v>
      </c>
      <c r="E2039" s="96"/>
      <c r="F2039" s="97" t="n">
        <v>6200</v>
      </c>
      <c r="G2039" s="98" t="s">
        <v>2498</v>
      </c>
      <c r="H2039" s="99"/>
      <c r="I2039" s="123"/>
      <c r="J2039" s="94"/>
      <c r="K2039" s="94"/>
    </row>
    <row r="2040" s="101" customFormat="true" ht="10.5" hidden="false" customHeight="true" outlineLevel="0" collapsed="false">
      <c r="A2040" s="92" t="s">
        <v>312</v>
      </c>
      <c r="B2040" s="93" t="n">
        <v>44168</v>
      </c>
      <c r="C2040" s="94" t="s">
        <v>2039</v>
      </c>
      <c r="D2040" s="95" t="s">
        <v>314</v>
      </c>
      <c r="E2040" s="96"/>
      <c r="F2040" s="97" t="n">
        <v>6500</v>
      </c>
      <c r="G2040" s="98" t="s">
        <v>2499</v>
      </c>
      <c r="H2040" s="99"/>
      <c r="I2040" s="123"/>
      <c r="J2040" s="94"/>
      <c r="K2040" s="94"/>
    </row>
    <row r="2041" s="101" customFormat="true" ht="10.5" hidden="false" customHeight="true" outlineLevel="0" collapsed="false">
      <c r="A2041" s="92" t="s">
        <v>312</v>
      </c>
      <c r="B2041" s="93" t="n">
        <v>44168</v>
      </c>
      <c r="C2041" s="94" t="s">
        <v>2039</v>
      </c>
      <c r="D2041" s="95" t="s">
        <v>314</v>
      </c>
      <c r="E2041" s="96"/>
      <c r="F2041" s="97" t="n">
        <v>7500</v>
      </c>
      <c r="G2041" s="98" t="s">
        <v>2500</v>
      </c>
      <c r="H2041" s="99"/>
      <c r="I2041" s="123"/>
      <c r="J2041" s="94"/>
      <c r="K2041" s="94"/>
    </row>
    <row r="2042" s="101" customFormat="true" ht="10.5" hidden="false" customHeight="true" outlineLevel="0" collapsed="false">
      <c r="A2042" s="92" t="s">
        <v>312</v>
      </c>
      <c r="B2042" s="93" t="n">
        <v>44168</v>
      </c>
      <c r="C2042" s="94" t="s">
        <v>2294</v>
      </c>
      <c r="D2042" s="95" t="s">
        <v>314</v>
      </c>
      <c r="E2042" s="96"/>
      <c r="F2042" s="97" t="n">
        <v>10800</v>
      </c>
      <c r="G2042" s="98" t="s">
        <v>2501</v>
      </c>
      <c r="H2042" s="99"/>
      <c r="I2042" s="123"/>
      <c r="J2042" s="94"/>
      <c r="K2042" s="94"/>
    </row>
    <row r="2043" s="101" customFormat="true" ht="10.5" hidden="true" customHeight="true" outlineLevel="0" collapsed="false">
      <c r="A2043" s="102" t="s">
        <v>312</v>
      </c>
      <c r="B2043" s="93" t="n">
        <v>44168</v>
      </c>
      <c r="C2043" s="94" t="s">
        <v>318</v>
      </c>
      <c r="D2043" s="95" t="s">
        <v>319</v>
      </c>
      <c r="E2043" s="103" t="n">
        <v>527</v>
      </c>
      <c r="F2043" s="104" t="n">
        <v>31000</v>
      </c>
      <c r="G2043" s="100" t="s">
        <v>2502</v>
      </c>
      <c r="H2043" s="99" t="n">
        <v>31000</v>
      </c>
      <c r="I2043" s="123" t="n">
        <v>527</v>
      </c>
      <c r="J2043" s="94"/>
      <c r="K2043" s="105"/>
    </row>
    <row r="2044" s="101" customFormat="true" ht="10.5" hidden="true" customHeight="true" outlineLevel="0" collapsed="false">
      <c r="A2044" s="92" t="s">
        <v>312</v>
      </c>
      <c r="B2044" s="93" t="n">
        <v>44168</v>
      </c>
      <c r="C2044" s="94" t="s">
        <v>1958</v>
      </c>
      <c r="D2044" s="95" t="s">
        <v>314</v>
      </c>
      <c r="E2044" s="106"/>
      <c r="F2044" s="115" t="n">
        <v>30700</v>
      </c>
      <c r="G2044" s="98" t="s">
        <v>2503</v>
      </c>
      <c r="H2044" s="99"/>
      <c r="I2044" s="123"/>
      <c r="J2044" s="94"/>
      <c r="K2044" s="94"/>
    </row>
    <row r="2045" s="101" customFormat="true" ht="10.5" hidden="true" customHeight="true" outlineLevel="0" collapsed="false">
      <c r="A2045" s="102" t="s">
        <v>312</v>
      </c>
      <c r="B2045" s="93" t="n">
        <v>44169</v>
      </c>
      <c r="C2045" s="94" t="s">
        <v>321</v>
      </c>
      <c r="D2045" s="95" t="s">
        <v>322</v>
      </c>
      <c r="E2045" s="97" t="n">
        <v>75</v>
      </c>
      <c r="F2045" s="133"/>
      <c r="G2045" s="100" t="s">
        <v>2504</v>
      </c>
      <c r="H2045" s="107"/>
      <c r="I2045" s="123"/>
      <c r="J2045" s="94"/>
      <c r="K2045" s="108"/>
    </row>
    <row r="2046" s="101" customFormat="true" ht="10.5" hidden="true" customHeight="true" outlineLevel="0" collapsed="false">
      <c r="A2046" s="102" t="s">
        <v>312</v>
      </c>
      <c r="B2046" s="93" t="n">
        <v>44169</v>
      </c>
      <c r="C2046" s="94" t="s">
        <v>1656</v>
      </c>
      <c r="D2046" s="95" t="s">
        <v>322</v>
      </c>
      <c r="E2046" s="131" t="n">
        <v>1146</v>
      </c>
      <c r="F2046" s="96"/>
      <c r="G2046" s="98" t="s">
        <v>2505</v>
      </c>
      <c r="H2046" s="99"/>
      <c r="I2046" s="132"/>
      <c r="J2046" s="94"/>
      <c r="K2046" s="94"/>
    </row>
    <row r="2047" s="101" customFormat="true" ht="10.5" hidden="true" customHeight="true" outlineLevel="0" collapsed="false">
      <c r="A2047" s="102" t="s">
        <v>312</v>
      </c>
      <c r="B2047" s="93" t="n">
        <v>44169</v>
      </c>
      <c r="C2047" s="94" t="s">
        <v>846</v>
      </c>
      <c r="D2047" s="95" t="s">
        <v>322</v>
      </c>
      <c r="E2047" s="126" t="n">
        <v>8636.77</v>
      </c>
      <c r="F2047" s="96"/>
      <c r="G2047" s="98" t="s">
        <v>2506</v>
      </c>
      <c r="H2047" s="99"/>
      <c r="I2047" s="127"/>
      <c r="J2047" s="94"/>
      <c r="K2047" s="94"/>
    </row>
    <row r="2048" s="101" customFormat="true" ht="10.5" hidden="true" customHeight="true" outlineLevel="0" collapsed="false">
      <c r="A2048" s="102" t="s">
        <v>312</v>
      </c>
      <c r="B2048" s="93" t="n">
        <v>44169</v>
      </c>
      <c r="C2048" s="94" t="s">
        <v>2156</v>
      </c>
      <c r="D2048" s="95" t="s">
        <v>322</v>
      </c>
      <c r="E2048" s="126" t="n">
        <v>19545.48</v>
      </c>
      <c r="F2048" s="96"/>
      <c r="G2048" s="98" t="s">
        <v>2507</v>
      </c>
      <c r="H2048" s="99"/>
      <c r="I2048" s="127"/>
      <c r="J2048" s="94"/>
      <c r="K2048" s="94"/>
    </row>
    <row r="2049" s="101" customFormat="true" ht="10.5" hidden="true" customHeight="true" outlineLevel="0" collapsed="false">
      <c r="A2049" s="102" t="s">
        <v>312</v>
      </c>
      <c r="B2049" s="93" t="n">
        <v>44169</v>
      </c>
      <c r="C2049" s="94" t="s">
        <v>834</v>
      </c>
      <c r="D2049" s="95" t="s">
        <v>322</v>
      </c>
      <c r="E2049" s="141" t="n">
        <v>20000</v>
      </c>
      <c r="F2049" s="96"/>
      <c r="G2049" s="98" t="s">
        <v>2265</v>
      </c>
      <c r="H2049" s="99"/>
      <c r="I2049" s="130"/>
      <c r="J2049" s="94"/>
      <c r="K2049" s="94"/>
    </row>
    <row r="2050" s="101" customFormat="true" ht="10.5" hidden="true" customHeight="true" outlineLevel="0" collapsed="false">
      <c r="A2050" s="102" t="s">
        <v>312</v>
      </c>
      <c r="B2050" s="93" t="n">
        <v>44169</v>
      </c>
      <c r="C2050" s="94" t="s">
        <v>399</v>
      </c>
      <c r="D2050" s="95" t="s">
        <v>322</v>
      </c>
      <c r="E2050" s="118" t="n">
        <v>55000</v>
      </c>
      <c r="F2050" s="96"/>
      <c r="G2050" s="98" t="s">
        <v>2508</v>
      </c>
      <c r="H2050" s="119"/>
      <c r="I2050" s="123"/>
      <c r="J2050" s="94"/>
      <c r="K2050" s="94"/>
    </row>
    <row r="2051" s="101" customFormat="true" ht="10.5" hidden="false" customHeight="true" outlineLevel="0" collapsed="false">
      <c r="A2051" s="92" t="s">
        <v>312</v>
      </c>
      <c r="B2051" s="93" t="n">
        <v>44169</v>
      </c>
      <c r="C2051" s="94" t="s">
        <v>420</v>
      </c>
      <c r="D2051" s="95" t="s">
        <v>314</v>
      </c>
      <c r="E2051" s="106"/>
      <c r="F2051" s="97" t="n">
        <v>2200</v>
      </c>
      <c r="G2051" s="98" t="s">
        <v>2509</v>
      </c>
      <c r="H2051" s="99"/>
      <c r="I2051" s="123"/>
      <c r="J2051" s="94"/>
      <c r="K2051" s="94"/>
    </row>
    <row r="2052" s="101" customFormat="true" ht="10.5" hidden="false" customHeight="true" outlineLevel="0" collapsed="false">
      <c r="A2052" s="92" t="s">
        <v>312</v>
      </c>
      <c r="B2052" s="93" t="n">
        <v>44169</v>
      </c>
      <c r="C2052" s="94" t="s">
        <v>420</v>
      </c>
      <c r="D2052" s="95" t="s">
        <v>314</v>
      </c>
      <c r="E2052" s="106"/>
      <c r="F2052" s="97" t="n">
        <v>4500</v>
      </c>
      <c r="G2052" s="98" t="s">
        <v>2510</v>
      </c>
      <c r="H2052" s="99"/>
      <c r="I2052" s="123"/>
      <c r="J2052" s="94"/>
      <c r="K2052" s="94"/>
    </row>
    <row r="2053" s="101" customFormat="true" ht="10.5" hidden="false" customHeight="true" outlineLevel="0" collapsed="false">
      <c r="A2053" s="92" t="s">
        <v>312</v>
      </c>
      <c r="B2053" s="93" t="n">
        <v>44169</v>
      </c>
      <c r="C2053" s="94" t="s">
        <v>420</v>
      </c>
      <c r="D2053" s="95" t="s">
        <v>314</v>
      </c>
      <c r="E2053" s="106"/>
      <c r="F2053" s="97" t="n">
        <v>5000</v>
      </c>
      <c r="G2053" s="98" t="s">
        <v>2511</v>
      </c>
      <c r="H2053" s="99"/>
      <c r="I2053" s="123"/>
      <c r="J2053" s="94"/>
      <c r="K2053" s="94"/>
    </row>
    <row r="2054" s="101" customFormat="true" ht="10.5" hidden="false" customHeight="true" outlineLevel="0" collapsed="false">
      <c r="A2054" s="92" t="s">
        <v>312</v>
      </c>
      <c r="B2054" s="93" t="n">
        <v>44169</v>
      </c>
      <c r="C2054" s="94" t="s">
        <v>1606</v>
      </c>
      <c r="D2054" s="95" t="s">
        <v>314</v>
      </c>
      <c r="E2054" s="106"/>
      <c r="F2054" s="97" t="n">
        <v>6000</v>
      </c>
      <c r="G2054" s="98" t="s">
        <v>2512</v>
      </c>
      <c r="H2054" s="99"/>
      <c r="I2054" s="123"/>
      <c r="J2054" s="94"/>
      <c r="K2054" s="94"/>
    </row>
    <row r="2055" s="101" customFormat="true" ht="10.5" hidden="false" customHeight="true" outlineLevel="0" collapsed="false">
      <c r="A2055" s="92" t="s">
        <v>312</v>
      </c>
      <c r="B2055" s="93" t="n">
        <v>44169</v>
      </c>
      <c r="C2055" s="94" t="s">
        <v>2450</v>
      </c>
      <c r="D2055" s="95" t="s">
        <v>314</v>
      </c>
      <c r="E2055" s="96"/>
      <c r="F2055" s="97" t="n">
        <v>7100</v>
      </c>
      <c r="G2055" s="98" t="s">
        <v>2513</v>
      </c>
      <c r="H2055" s="99"/>
      <c r="I2055" s="123"/>
      <c r="J2055" s="94"/>
      <c r="K2055" s="94"/>
    </row>
    <row r="2056" s="101" customFormat="true" ht="10.5" hidden="false" customHeight="true" outlineLevel="0" collapsed="false">
      <c r="A2056" s="92" t="s">
        <v>312</v>
      </c>
      <c r="B2056" s="93" t="n">
        <v>44169</v>
      </c>
      <c r="C2056" s="94" t="s">
        <v>873</v>
      </c>
      <c r="D2056" s="95" t="s">
        <v>314</v>
      </c>
      <c r="E2056" s="96"/>
      <c r="F2056" s="97" t="n">
        <v>8900</v>
      </c>
      <c r="G2056" s="98" t="s">
        <v>2514</v>
      </c>
      <c r="H2056" s="99"/>
      <c r="I2056" s="123"/>
      <c r="J2056" s="94"/>
      <c r="K2056" s="94"/>
    </row>
    <row r="2057" s="101" customFormat="true" ht="10.5" hidden="true" customHeight="true" outlineLevel="0" collapsed="false">
      <c r="A2057" s="102" t="s">
        <v>312</v>
      </c>
      <c r="B2057" s="93" t="n">
        <v>44169</v>
      </c>
      <c r="C2057" s="94" t="s">
        <v>318</v>
      </c>
      <c r="D2057" s="95" t="s">
        <v>319</v>
      </c>
      <c r="E2057" s="103" t="n">
        <v>341.700000000001</v>
      </c>
      <c r="F2057" s="104" t="n">
        <v>20100</v>
      </c>
      <c r="G2057" s="100" t="s">
        <v>2515</v>
      </c>
      <c r="H2057" s="99" t="n">
        <v>20100</v>
      </c>
      <c r="I2057" s="123" t="n">
        <v>341.700000000001</v>
      </c>
      <c r="J2057" s="94"/>
      <c r="K2057" s="105"/>
    </row>
    <row r="2058" s="101" customFormat="true" ht="10.5" hidden="true" customHeight="true" outlineLevel="0" collapsed="false">
      <c r="A2058" s="102" t="s">
        <v>312</v>
      </c>
      <c r="B2058" s="93" t="n">
        <v>44172</v>
      </c>
      <c r="C2058" s="94" t="s">
        <v>321</v>
      </c>
      <c r="D2058" s="95" t="s">
        <v>322</v>
      </c>
      <c r="E2058" s="97" t="n">
        <v>50</v>
      </c>
      <c r="F2058" s="106"/>
      <c r="G2058" s="100" t="s">
        <v>2516</v>
      </c>
      <c r="H2058" s="107"/>
      <c r="I2058" s="123"/>
      <c r="J2058" s="94"/>
      <c r="K2058" s="108"/>
    </row>
    <row r="2059" s="101" customFormat="true" ht="10.5" hidden="true" customHeight="true" outlineLevel="0" collapsed="false">
      <c r="A2059" s="102" t="s">
        <v>312</v>
      </c>
      <c r="B2059" s="93" t="n">
        <v>44172</v>
      </c>
      <c r="C2059" s="94" t="s">
        <v>706</v>
      </c>
      <c r="D2059" s="95" t="s">
        <v>322</v>
      </c>
      <c r="E2059" s="131" t="n">
        <v>20300</v>
      </c>
      <c r="F2059" s="106"/>
      <c r="G2059" s="98" t="s">
        <v>2517</v>
      </c>
      <c r="H2059" s="99"/>
      <c r="I2059" s="132"/>
      <c r="J2059" s="94"/>
      <c r="K2059" s="94"/>
    </row>
    <row r="2060" s="101" customFormat="true" ht="10.5" hidden="true" customHeight="true" outlineLevel="0" collapsed="false">
      <c r="A2060" s="102" t="s">
        <v>312</v>
      </c>
      <c r="B2060" s="93" t="n">
        <v>44172</v>
      </c>
      <c r="C2060" s="94" t="s">
        <v>342</v>
      </c>
      <c r="D2060" s="95" t="s">
        <v>322</v>
      </c>
      <c r="E2060" s="118" t="n">
        <v>23122.68</v>
      </c>
      <c r="F2060" s="106"/>
      <c r="G2060" s="98" t="s">
        <v>2518</v>
      </c>
      <c r="H2060" s="119"/>
      <c r="I2060" s="130"/>
      <c r="J2060" s="94"/>
      <c r="K2060" s="94"/>
    </row>
    <row r="2061" s="101" customFormat="true" ht="10.5" hidden="true" customHeight="true" outlineLevel="0" collapsed="false">
      <c r="A2061" s="102" t="s">
        <v>312</v>
      </c>
      <c r="B2061" s="93" t="n">
        <v>44172</v>
      </c>
      <c r="C2061" s="94" t="s">
        <v>1730</v>
      </c>
      <c r="D2061" s="95" t="s">
        <v>322</v>
      </c>
      <c r="E2061" s="131" t="n">
        <v>37200</v>
      </c>
      <c r="F2061" s="96"/>
      <c r="G2061" s="98" t="s">
        <v>2519</v>
      </c>
      <c r="H2061" s="99"/>
      <c r="I2061" s="132"/>
      <c r="J2061" s="94"/>
      <c r="K2061" s="94"/>
    </row>
    <row r="2062" s="101" customFormat="true" ht="10.5" hidden="false" customHeight="true" outlineLevel="0" collapsed="false">
      <c r="A2062" s="92" t="s">
        <v>312</v>
      </c>
      <c r="B2062" s="93" t="n">
        <v>44172</v>
      </c>
      <c r="C2062" s="94" t="s">
        <v>432</v>
      </c>
      <c r="D2062" s="95" t="s">
        <v>314</v>
      </c>
      <c r="E2062" s="96"/>
      <c r="F2062" s="128" t="n">
        <v>1700</v>
      </c>
      <c r="G2062" s="98" t="s">
        <v>2520</v>
      </c>
      <c r="H2062" s="99"/>
      <c r="I2062" s="123"/>
      <c r="J2062" s="94"/>
      <c r="K2062" s="94"/>
    </row>
    <row r="2063" s="101" customFormat="true" ht="10.5" hidden="false" customHeight="true" outlineLevel="0" collapsed="false">
      <c r="A2063" s="92" t="s">
        <v>312</v>
      </c>
      <c r="B2063" s="93" t="n">
        <v>44172</v>
      </c>
      <c r="C2063" s="94" t="s">
        <v>420</v>
      </c>
      <c r="D2063" s="95" t="s">
        <v>314</v>
      </c>
      <c r="E2063" s="96"/>
      <c r="F2063" s="97" t="n">
        <v>1900</v>
      </c>
      <c r="G2063" s="98" t="s">
        <v>2521</v>
      </c>
      <c r="H2063" s="99"/>
      <c r="I2063" s="123"/>
      <c r="J2063" s="94"/>
      <c r="K2063" s="94"/>
    </row>
    <row r="2064" s="101" customFormat="true" ht="10.5" hidden="false" customHeight="true" outlineLevel="0" collapsed="false">
      <c r="A2064" s="92" t="s">
        <v>312</v>
      </c>
      <c r="B2064" s="93" t="n">
        <v>44172</v>
      </c>
      <c r="C2064" s="94" t="s">
        <v>432</v>
      </c>
      <c r="D2064" s="95" t="s">
        <v>314</v>
      </c>
      <c r="E2064" s="96"/>
      <c r="F2064" s="97" t="n">
        <v>3200</v>
      </c>
      <c r="G2064" s="98" t="s">
        <v>2522</v>
      </c>
      <c r="H2064" s="99"/>
      <c r="I2064" s="123"/>
      <c r="J2064" s="94"/>
      <c r="K2064" s="94"/>
    </row>
    <row r="2065" s="101" customFormat="true" ht="10.5" hidden="false" customHeight="true" outlineLevel="0" collapsed="false">
      <c r="A2065" s="92" t="s">
        <v>312</v>
      </c>
      <c r="B2065" s="93" t="n">
        <v>44172</v>
      </c>
      <c r="C2065" s="94" t="s">
        <v>432</v>
      </c>
      <c r="D2065" s="95" t="s">
        <v>314</v>
      </c>
      <c r="E2065" s="96"/>
      <c r="F2065" s="97" t="n">
        <v>4000</v>
      </c>
      <c r="G2065" s="98" t="s">
        <v>2523</v>
      </c>
      <c r="H2065" s="99"/>
      <c r="I2065" s="123"/>
      <c r="J2065" s="94"/>
      <c r="K2065" s="94"/>
    </row>
    <row r="2066" s="101" customFormat="true" ht="10.5" hidden="false" customHeight="true" outlineLevel="0" collapsed="false">
      <c r="A2066" s="92" t="s">
        <v>312</v>
      </c>
      <c r="B2066" s="93" t="n">
        <v>44172</v>
      </c>
      <c r="C2066" s="94" t="s">
        <v>432</v>
      </c>
      <c r="D2066" s="95" t="s">
        <v>314</v>
      </c>
      <c r="E2066" s="96"/>
      <c r="F2066" s="97" t="n">
        <v>4000</v>
      </c>
      <c r="G2066" s="98" t="s">
        <v>2524</v>
      </c>
      <c r="H2066" s="99"/>
      <c r="I2066" s="123"/>
      <c r="J2066" s="94"/>
      <c r="K2066" s="94"/>
    </row>
    <row r="2067" s="101" customFormat="true" ht="10.5" hidden="false" customHeight="true" outlineLevel="0" collapsed="false">
      <c r="A2067" s="92" t="s">
        <v>312</v>
      </c>
      <c r="B2067" s="93" t="n">
        <v>44172</v>
      </c>
      <c r="C2067" s="94" t="s">
        <v>432</v>
      </c>
      <c r="D2067" s="95" t="s">
        <v>314</v>
      </c>
      <c r="E2067" s="96"/>
      <c r="F2067" s="97" t="n">
        <v>4000</v>
      </c>
      <c r="G2067" s="98" t="s">
        <v>2525</v>
      </c>
      <c r="H2067" s="99"/>
      <c r="I2067" s="123"/>
      <c r="J2067" s="94"/>
      <c r="K2067" s="94"/>
    </row>
    <row r="2068" s="101" customFormat="true" ht="10.5" hidden="false" customHeight="true" outlineLevel="0" collapsed="false">
      <c r="A2068" s="92" t="s">
        <v>312</v>
      </c>
      <c r="B2068" s="93" t="n">
        <v>44172</v>
      </c>
      <c r="C2068" s="94" t="s">
        <v>743</v>
      </c>
      <c r="D2068" s="95" t="s">
        <v>314</v>
      </c>
      <c r="E2068" s="96"/>
      <c r="F2068" s="128" t="n">
        <v>7800</v>
      </c>
      <c r="G2068" s="98" t="s">
        <v>2526</v>
      </c>
      <c r="H2068" s="99"/>
      <c r="I2068" s="123"/>
      <c r="J2068" s="94"/>
      <c r="K2068" s="94"/>
    </row>
    <row r="2069" s="101" customFormat="true" ht="10.5" hidden="true" customHeight="true" outlineLevel="0" collapsed="false">
      <c r="A2069" s="102" t="s">
        <v>312</v>
      </c>
      <c r="B2069" s="93" t="n">
        <v>44172</v>
      </c>
      <c r="C2069" s="94" t="s">
        <v>318</v>
      </c>
      <c r="D2069" s="95" t="s">
        <v>319</v>
      </c>
      <c r="E2069" s="103" t="n">
        <v>565.25</v>
      </c>
      <c r="F2069" s="104" t="n">
        <v>33250</v>
      </c>
      <c r="G2069" s="100" t="s">
        <v>2527</v>
      </c>
      <c r="H2069" s="99" t="n">
        <v>33250</v>
      </c>
      <c r="I2069" s="123" t="n">
        <v>565.25</v>
      </c>
      <c r="J2069" s="94"/>
      <c r="K2069" s="105"/>
    </row>
    <row r="2070" s="101" customFormat="true" ht="10.5" hidden="false" customHeight="true" outlineLevel="0" collapsed="false">
      <c r="A2070" s="92" t="s">
        <v>312</v>
      </c>
      <c r="B2070" s="93" t="n">
        <v>44172</v>
      </c>
      <c r="C2070" s="94" t="s">
        <v>412</v>
      </c>
      <c r="D2070" s="95" t="s">
        <v>314</v>
      </c>
      <c r="E2070" s="96"/>
      <c r="F2070" s="97" t="n">
        <v>34500</v>
      </c>
      <c r="G2070" s="98" t="s">
        <v>2528</v>
      </c>
      <c r="H2070" s="99"/>
      <c r="I2070" s="123"/>
      <c r="J2070" s="94"/>
      <c r="K2070" s="94"/>
    </row>
    <row r="2071" s="101" customFormat="true" ht="10.5" hidden="true" customHeight="true" outlineLevel="0" collapsed="false">
      <c r="A2071" s="102" t="s">
        <v>312</v>
      </c>
      <c r="B2071" s="93" t="n">
        <v>44173</v>
      </c>
      <c r="C2071" s="94" t="s">
        <v>321</v>
      </c>
      <c r="D2071" s="95" t="s">
        <v>322</v>
      </c>
      <c r="E2071" s="97" t="n">
        <v>25</v>
      </c>
      <c r="F2071" s="106"/>
      <c r="G2071" s="100" t="s">
        <v>2529</v>
      </c>
      <c r="H2071" s="107"/>
      <c r="I2071" s="123"/>
      <c r="J2071" s="94"/>
      <c r="K2071" s="108"/>
    </row>
    <row r="2072" s="101" customFormat="true" ht="10.5" hidden="true" customHeight="true" outlineLevel="0" collapsed="false">
      <c r="A2072" s="92" t="s">
        <v>312</v>
      </c>
      <c r="B2072" s="93" t="n">
        <v>44173</v>
      </c>
      <c r="C2072" s="94" t="s">
        <v>425</v>
      </c>
      <c r="D2072" s="95" t="s">
        <v>322</v>
      </c>
      <c r="E2072" s="134" t="n">
        <v>356</v>
      </c>
      <c r="F2072" s="96"/>
      <c r="G2072" s="98" t="s">
        <v>2530</v>
      </c>
      <c r="H2072" s="135"/>
      <c r="I2072" s="123"/>
      <c r="J2072" s="94"/>
      <c r="K2072" s="94"/>
    </row>
    <row r="2073" s="101" customFormat="true" ht="10.5" hidden="true" customHeight="true" outlineLevel="0" collapsed="false">
      <c r="A2073" s="92" t="s">
        <v>312</v>
      </c>
      <c r="B2073" s="93" t="n">
        <v>44173</v>
      </c>
      <c r="C2073" s="94" t="s">
        <v>326</v>
      </c>
      <c r="D2073" s="95" t="s">
        <v>322</v>
      </c>
      <c r="E2073" s="111" t="n">
        <v>10000</v>
      </c>
      <c r="F2073" s="96"/>
      <c r="G2073" s="98" t="s">
        <v>2531</v>
      </c>
      <c r="H2073" s="99"/>
      <c r="I2073" s="123"/>
      <c r="J2073" s="94"/>
      <c r="K2073" s="94"/>
    </row>
    <row r="2074" s="101" customFormat="true" ht="10.5" hidden="false" customHeight="true" outlineLevel="0" collapsed="false">
      <c r="A2074" s="92" t="s">
        <v>312</v>
      </c>
      <c r="B2074" s="93" t="n">
        <v>44173</v>
      </c>
      <c r="C2074" s="94" t="s">
        <v>2450</v>
      </c>
      <c r="D2074" s="95" t="s">
        <v>314</v>
      </c>
      <c r="E2074" s="106"/>
      <c r="F2074" s="97" t="n">
        <v>1500</v>
      </c>
      <c r="G2074" s="98" t="s">
        <v>2532</v>
      </c>
      <c r="H2074" s="99"/>
      <c r="I2074" s="123"/>
      <c r="J2074" s="94"/>
      <c r="K2074" s="94"/>
    </row>
    <row r="2075" s="101" customFormat="true" ht="10.5" hidden="false" customHeight="true" outlineLevel="0" collapsed="false">
      <c r="A2075" s="92" t="s">
        <v>312</v>
      </c>
      <c r="B2075" s="93" t="n">
        <v>44173</v>
      </c>
      <c r="C2075" s="94" t="s">
        <v>1143</v>
      </c>
      <c r="D2075" s="95" t="s">
        <v>314</v>
      </c>
      <c r="E2075" s="106"/>
      <c r="F2075" s="97" t="n">
        <v>3500</v>
      </c>
      <c r="G2075" s="98" t="s">
        <v>2533</v>
      </c>
      <c r="H2075" s="99"/>
      <c r="I2075" s="123"/>
      <c r="J2075" s="94"/>
      <c r="K2075" s="94"/>
    </row>
    <row r="2076" s="101" customFormat="true" ht="10.5" hidden="false" customHeight="true" outlineLevel="0" collapsed="false">
      <c r="A2076" s="92" t="s">
        <v>312</v>
      </c>
      <c r="B2076" s="93" t="n">
        <v>44173</v>
      </c>
      <c r="C2076" s="94" t="s">
        <v>2534</v>
      </c>
      <c r="D2076" s="95" t="s">
        <v>314</v>
      </c>
      <c r="E2076" s="96"/>
      <c r="F2076" s="97" t="n">
        <v>6500</v>
      </c>
      <c r="G2076" s="98" t="s">
        <v>2535</v>
      </c>
      <c r="H2076" s="99"/>
      <c r="I2076" s="123"/>
      <c r="J2076" s="94"/>
      <c r="K2076" s="94"/>
    </row>
    <row r="2077" s="101" customFormat="true" ht="10.5" hidden="false" customHeight="true" outlineLevel="0" collapsed="false">
      <c r="A2077" s="92" t="s">
        <v>312</v>
      </c>
      <c r="B2077" s="93" t="n">
        <v>44173</v>
      </c>
      <c r="C2077" s="94" t="s">
        <v>326</v>
      </c>
      <c r="D2077" s="95" t="s">
        <v>314</v>
      </c>
      <c r="E2077" s="96"/>
      <c r="F2077" s="97" t="n">
        <v>8100</v>
      </c>
      <c r="G2077" s="98" t="s">
        <v>2536</v>
      </c>
      <c r="H2077" s="99"/>
      <c r="I2077" s="123"/>
      <c r="J2077" s="94"/>
      <c r="K2077" s="94"/>
    </row>
    <row r="2078" s="101" customFormat="true" ht="10.5" hidden="false" customHeight="true" outlineLevel="0" collapsed="false">
      <c r="A2078" s="92" t="s">
        <v>312</v>
      </c>
      <c r="B2078" s="93" t="n">
        <v>44173</v>
      </c>
      <c r="C2078" s="94" t="s">
        <v>445</v>
      </c>
      <c r="D2078" s="95" t="s">
        <v>314</v>
      </c>
      <c r="E2078" s="96"/>
      <c r="F2078" s="97" t="n">
        <v>10800</v>
      </c>
      <c r="G2078" s="98" t="s">
        <v>2537</v>
      </c>
      <c r="H2078" s="99"/>
      <c r="I2078" s="123"/>
      <c r="J2078" s="94"/>
      <c r="K2078" s="94"/>
    </row>
    <row r="2079" s="101" customFormat="true" ht="10.5" hidden="false" customHeight="true" outlineLevel="0" collapsed="false">
      <c r="A2079" s="92" t="s">
        <v>312</v>
      </c>
      <c r="B2079" s="93" t="n">
        <v>44173</v>
      </c>
      <c r="C2079" s="94" t="s">
        <v>412</v>
      </c>
      <c r="D2079" s="95" t="s">
        <v>314</v>
      </c>
      <c r="E2079" s="96"/>
      <c r="F2079" s="97" t="n">
        <v>17900</v>
      </c>
      <c r="G2079" s="98" t="s">
        <v>2538</v>
      </c>
      <c r="H2079" s="99"/>
      <c r="I2079" s="123"/>
      <c r="J2079" s="94"/>
      <c r="K2079" s="94"/>
    </row>
    <row r="2080" s="101" customFormat="true" ht="10.5" hidden="true" customHeight="true" outlineLevel="0" collapsed="false">
      <c r="A2080" s="102" t="s">
        <v>312</v>
      </c>
      <c r="B2080" s="93" t="n">
        <v>44174</v>
      </c>
      <c r="C2080" s="94" t="s">
        <v>321</v>
      </c>
      <c r="D2080" s="95" t="s">
        <v>322</v>
      </c>
      <c r="E2080" s="97" t="n">
        <v>25</v>
      </c>
      <c r="F2080" s="106"/>
      <c r="G2080" s="100" t="s">
        <v>2539</v>
      </c>
      <c r="H2080" s="107"/>
      <c r="I2080" s="123"/>
      <c r="J2080" s="94"/>
      <c r="K2080" s="108"/>
    </row>
    <row r="2081" s="101" customFormat="true" ht="10.5" hidden="true" customHeight="true" outlineLevel="0" collapsed="false">
      <c r="A2081" s="102" t="s">
        <v>312</v>
      </c>
      <c r="B2081" s="93" t="n">
        <v>44174</v>
      </c>
      <c r="C2081" s="94" t="s">
        <v>418</v>
      </c>
      <c r="D2081" s="95" t="s">
        <v>322</v>
      </c>
      <c r="E2081" s="126" t="n">
        <v>78964.59</v>
      </c>
      <c r="F2081" s="106"/>
      <c r="G2081" s="98" t="s">
        <v>2540</v>
      </c>
      <c r="H2081" s="99"/>
      <c r="I2081" s="127"/>
      <c r="J2081" s="94"/>
      <c r="K2081" s="94"/>
    </row>
    <row r="2082" s="101" customFormat="true" ht="10.5" hidden="false" customHeight="true" outlineLevel="0" collapsed="false">
      <c r="A2082" s="92" t="s">
        <v>312</v>
      </c>
      <c r="B2082" s="93" t="n">
        <v>44174</v>
      </c>
      <c r="C2082" s="94" t="s">
        <v>678</v>
      </c>
      <c r="D2082" s="95" t="s">
        <v>314</v>
      </c>
      <c r="E2082" s="96"/>
      <c r="F2082" s="97" t="n">
        <v>3000</v>
      </c>
      <c r="G2082" s="98" t="s">
        <v>2541</v>
      </c>
      <c r="H2082" s="99"/>
      <c r="I2082" s="123"/>
      <c r="J2082" s="94"/>
      <c r="K2082" s="94"/>
    </row>
    <row r="2083" s="101" customFormat="true" ht="10.5" hidden="false" customHeight="true" outlineLevel="0" collapsed="false">
      <c r="A2083" s="92" t="s">
        <v>312</v>
      </c>
      <c r="B2083" s="93" t="n">
        <v>44174</v>
      </c>
      <c r="C2083" s="94" t="s">
        <v>678</v>
      </c>
      <c r="D2083" s="95" t="s">
        <v>314</v>
      </c>
      <c r="E2083" s="106"/>
      <c r="F2083" s="97" t="n">
        <v>4500</v>
      </c>
      <c r="G2083" s="98" t="s">
        <v>2542</v>
      </c>
      <c r="H2083" s="99"/>
      <c r="I2083" s="123"/>
      <c r="J2083" s="94"/>
      <c r="K2083" s="94"/>
    </row>
    <row r="2084" s="101" customFormat="true" ht="10.5" hidden="false" customHeight="true" outlineLevel="0" collapsed="false">
      <c r="A2084" s="92" t="s">
        <v>312</v>
      </c>
      <c r="B2084" s="93" t="n">
        <v>44174</v>
      </c>
      <c r="C2084" s="94" t="s">
        <v>365</v>
      </c>
      <c r="D2084" s="95" t="s">
        <v>314</v>
      </c>
      <c r="E2084" s="106"/>
      <c r="F2084" s="97" t="n">
        <v>4900</v>
      </c>
      <c r="G2084" s="98" t="s">
        <v>2543</v>
      </c>
      <c r="H2084" s="99"/>
      <c r="I2084" s="123"/>
      <c r="J2084" s="94"/>
      <c r="K2084" s="94"/>
    </row>
    <row r="2085" s="101" customFormat="true" ht="10.5" hidden="false" customHeight="true" outlineLevel="0" collapsed="false">
      <c r="A2085" s="92" t="s">
        <v>312</v>
      </c>
      <c r="B2085" s="93" t="n">
        <v>44174</v>
      </c>
      <c r="C2085" s="94" t="s">
        <v>365</v>
      </c>
      <c r="D2085" s="95" t="s">
        <v>314</v>
      </c>
      <c r="E2085" s="106"/>
      <c r="F2085" s="97" t="n">
        <v>5100</v>
      </c>
      <c r="G2085" s="98" t="s">
        <v>2544</v>
      </c>
      <c r="H2085" s="99"/>
      <c r="I2085" s="123"/>
      <c r="J2085" s="94"/>
      <c r="K2085" s="94"/>
    </row>
    <row r="2086" s="101" customFormat="true" ht="10.5" hidden="false" customHeight="true" outlineLevel="0" collapsed="false">
      <c r="A2086" s="92" t="s">
        <v>312</v>
      </c>
      <c r="B2086" s="93" t="n">
        <v>44174</v>
      </c>
      <c r="C2086" s="94" t="s">
        <v>365</v>
      </c>
      <c r="D2086" s="95" t="s">
        <v>314</v>
      </c>
      <c r="E2086" s="106"/>
      <c r="F2086" s="97" t="n">
        <v>5100</v>
      </c>
      <c r="G2086" s="98" t="s">
        <v>2545</v>
      </c>
      <c r="H2086" s="99"/>
      <c r="I2086" s="123"/>
      <c r="J2086" s="94"/>
      <c r="K2086" s="94"/>
    </row>
    <row r="2087" s="101" customFormat="true" ht="10.5" hidden="false" customHeight="true" outlineLevel="0" collapsed="false">
      <c r="A2087" s="92" t="s">
        <v>312</v>
      </c>
      <c r="B2087" s="93" t="n">
        <v>44174</v>
      </c>
      <c r="C2087" s="94" t="s">
        <v>365</v>
      </c>
      <c r="D2087" s="95" t="s">
        <v>314</v>
      </c>
      <c r="E2087" s="106"/>
      <c r="F2087" s="97" t="n">
        <v>5100</v>
      </c>
      <c r="G2087" s="98" t="s">
        <v>2546</v>
      </c>
      <c r="H2087" s="99"/>
      <c r="I2087" s="123"/>
      <c r="J2087" s="94"/>
      <c r="K2087" s="94"/>
    </row>
    <row r="2088" s="101" customFormat="true" ht="10.5" hidden="false" customHeight="true" outlineLevel="0" collapsed="false">
      <c r="A2088" s="92" t="s">
        <v>312</v>
      </c>
      <c r="B2088" s="93" t="n">
        <v>44174</v>
      </c>
      <c r="C2088" s="94" t="s">
        <v>365</v>
      </c>
      <c r="D2088" s="95" t="s">
        <v>314</v>
      </c>
      <c r="E2088" s="96"/>
      <c r="F2088" s="97" t="n">
        <v>5400</v>
      </c>
      <c r="G2088" s="98" t="s">
        <v>2547</v>
      </c>
      <c r="H2088" s="99"/>
      <c r="I2088" s="123"/>
      <c r="J2088" s="94"/>
      <c r="K2088" s="94"/>
    </row>
    <row r="2089" s="101" customFormat="true" ht="10.5" hidden="false" customHeight="true" outlineLevel="0" collapsed="false">
      <c r="A2089" s="92" t="s">
        <v>312</v>
      </c>
      <c r="B2089" s="93" t="n">
        <v>44174</v>
      </c>
      <c r="C2089" s="94" t="s">
        <v>365</v>
      </c>
      <c r="D2089" s="95" t="s">
        <v>314</v>
      </c>
      <c r="E2089" s="96"/>
      <c r="F2089" s="97" t="n">
        <v>5500</v>
      </c>
      <c r="G2089" s="98" t="s">
        <v>2548</v>
      </c>
      <c r="H2089" s="99"/>
      <c r="I2089" s="123"/>
      <c r="J2089" s="94"/>
      <c r="K2089" s="94"/>
    </row>
    <row r="2090" s="101" customFormat="true" ht="10.5" hidden="false" customHeight="true" outlineLevel="0" collapsed="false">
      <c r="A2090" s="92" t="s">
        <v>312</v>
      </c>
      <c r="B2090" s="93" t="n">
        <v>44174</v>
      </c>
      <c r="C2090" s="94" t="s">
        <v>365</v>
      </c>
      <c r="D2090" s="95" t="s">
        <v>314</v>
      </c>
      <c r="E2090" s="96"/>
      <c r="F2090" s="128" t="n">
        <v>5700</v>
      </c>
      <c r="G2090" s="98" t="s">
        <v>2549</v>
      </c>
      <c r="H2090" s="99"/>
      <c r="I2090" s="123"/>
      <c r="J2090" s="94"/>
      <c r="K2090" s="94"/>
    </row>
    <row r="2091" s="101" customFormat="true" ht="10.5" hidden="false" customHeight="true" outlineLevel="0" collapsed="false">
      <c r="A2091" s="92" t="s">
        <v>312</v>
      </c>
      <c r="B2091" s="93" t="n">
        <v>44174</v>
      </c>
      <c r="C2091" s="94" t="s">
        <v>365</v>
      </c>
      <c r="D2091" s="95" t="s">
        <v>314</v>
      </c>
      <c r="E2091" s="96"/>
      <c r="F2091" s="97" t="n">
        <v>5800</v>
      </c>
      <c r="G2091" s="98" t="s">
        <v>2550</v>
      </c>
      <c r="H2091" s="99"/>
      <c r="I2091" s="123"/>
      <c r="J2091" s="94"/>
      <c r="K2091" s="94"/>
    </row>
    <row r="2092" s="101" customFormat="true" ht="10.5" hidden="false" customHeight="true" outlineLevel="0" collapsed="false">
      <c r="A2092" s="92" t="s">
        <v>312</v>
      </c>
      <c r="B2092" s="93" t="n">
        <v>44174</v>
      </c>
      <c r="C2092" s="94" t="s">
        <v>365</v>
      </c>
      <c r="D2092" s="95" t="s">
        <v>314</v>
      </c>
      <c r="E2092" s="106"/>
      <c r="F2092" s="97" t="n">
        <v>5800</v>
      </c>
      <c r="G2092" s="98" t="s">
        <v>2551</v>
      </c>
      <c r="H2092" s="99"/>
      <c r="I2092" s="123"/>
      <c r="J2092" s="94"/>
      <c r="K2092" s="94"/>
    </row>
    <row r="2093" s="101" customFormat="true" ht="10.5" hidden="false" customHeight="true" outlineLevel="0" collapsed="false">
      <c r="A2093" s="92" t="s">
        <v>312</v>
      </c>
      <c r="B2093" s="93" t="n">
        <v>44174</v>
      </c>
      <c r="C2093" s="94" t="s">
        <v>365</v>
      </c>
      <c r="D2093" s="95" t="s">
        <v>314</v>
      </c>
      <c r="E2093" s="106"/>
      <c r="F2093" s="97" t="n">
        <v>5800</v>
      </c>
      <c r="G2093" s="98" t="s">
        <v>2552</v>
      </c>
      <c r="H2093" s="99"/>
      <c r="I2093" s="123"/>
      <c r="J2093" s="94"/>
      <c r="K2093" s="94"/>
    </row>
    <row r="2094" s="101" customFormat="true" ht="10.5" hidden="false" customHeight="true" outlineLevel="0" collapsed="false">
      <c r="A2094" s="92" t="s">
        <v>312</v>
      </c>
      <c r="B2094" s="93" t="n">
        <v>44174</v>
      </c>
      <c r="C2094" s="94" t="s">
        <v>2553</v>
      </c>
      <c r="D2094" s="95" t="s">
        <v>314</v>
      </c>
      <c r="E2094" s="106"/>
      <c r="F2094" s="97" t="n">
        <v>6900</v>
      </c>
      <c r="G2094" s="98" t="s">
        <v>2554</v>
      </c>
      <c r="H2094" s="99"/>
      <c r="I2094" s="123"/>
      <c r="J2094" s="94"/>
      <c r="K2094" s="94"/>
    </row>
    <row r="2095" s="101" customFormat="true" ht="10.5" hidden="false" customHeight="true" outlineLevel="0" collapsed="false">
      <c r="A2095" s="92" t="s">
        <v>312</v>
      </c>
      <c r="B2095" s="93" t="n">
        <v>44174</v>
      </c>
      <c r="C2095" s="94" t="s">
        <v>2555</v>
      </c>
      <c r="D2095" s="95" t="s">
        <v>314</v>
      </c>
      <c r="E2095" s="106"/>
      <c r="F2095" s="97" t="n">
        <v>9100</v>
      </c>
      <c r="G2095" s="98" t="s">
        <v>2556</v>
      </c>
      <c r="H2095" s="99"/>
      <c r="I2095" s="123"/>
      <c r="J2095" s="94"/>
      <c r="K2095" s="94"/>
    </row>
    <row r="2096" s="101" customFormat="true" ht="10.5" hidden="false" customHeight="true" outlineLevel="0" collapsed="false">
      <c r="A2096" s="92" t="s">
        <v>312</v>
      </c>
      <c r="B2096" s="93" t="n">
        <v>44174</v>
      </c>
      <c r="C2096" s="94" t="s">
        <v>2150</v>
      </c>
      <c r="D2096" s="95" t="s">
        <v>314</v>
      </c>
      <c r="E2096" s="106"/>
      <c r="F2096" s="97" t="n">
        <v>9400</v>
      </c>
      <c r="G2096" s="98" t="s">
        <v>2557</v>
      </c>
      <c r="H2096" s="99"/>
      <c r="I2096" s="123"/>
      <c r="J2096" s="94"/>
      <c r="K2096" s="94"/>
    </row>
    <row r="2097" s="101" customFormat="true" ht="10.5" hidden="false" customHeight="true" outlineLevel="0" collapsed="false">
      <c r="A2097" s="92" t="s">
        <v>312</v>
      </c>
      <c r="B2097" s="93" t="n">
        <v>44174</v>
      </c>
      <c r="C2097" s="94" t="s">
        <v>1475</v>
      </c>
      <c r="D2097" s="95" t="s">
        <v>314</v>
      </c>
      <c r="E2097" s="106"/>
      <c r="F2097" s="97" t="n">
        <v>9500</v>
      </c>
      <c r="G2097" s="98" t="s">
        <v>2558</v>
      </c>
      <c r="H2097" s="99"/>
      <c r="I2097" s="123"/>
      <c r="J2097" s="94"/>
      <c r="K2097" s="94"/>
    </row>
    <row r="2098" s="101" customFormat="true" ht="10.5" hidden="false" customHeight="true" outlineLevel="0" collapsed="false">
      <c r="A2098" s="92" t="s">
        <v>312</v>
      </c>
      <c r="B2098" s="93" t="n">
        <v>44174</v>
      </c>
      <c r="C2098" s="94" t="s">
        <v>871</v>
      </c>
      <c r="D2098" s="95" t="s">
        <v>314</v>
      </c>
      <c r="E2098" s="106"/>
      <c r="F2098" s="97" t="n">
        <v>11500</v>
      </c>
      <c r="G2098" s="98" t="s">
        <v>2559</v>
      </c>
      <c r="H2098" s="99"/>
      <c r="I2098" s="123"/>
      <c r="J2098" s="94"/>
      <c r="K2098" s="94"/>
    </row>
    <row r="2099" s="101" customFormat="true" ht="10.5" hidden="false" customHeight="true" outlineLevel="0" collapsed="false">
      <c r="A2099" s="92" t="s">
        <v>312</v>
      </c>
      <c r="B2099" s="93" t="n">
        <v>44174</v>
      </c>
      <c r="C2099" s="94" t="s">
        <v>376</v>
      </c>
      <c r="D2099" s="95" t="s">
        <v>314</v>
      </c>
      <c r="E2099" s="96"/>
      <c r="F2099" s="97" t="n">
        <v>21400</v>
      </c>
      <c r="G2099" s="98" t="s">
        <v>2560</v>
      </c>
      <c r="H2099" s="99"/>
      <c r="I2099" s="123"/>
      <c r="J2099" s="94"/>
      <c r="K2099" s="94"/>
    </row>
    <row r="2100" s="101" customFormat="true" ht="10.5" hidden="true" customHeight="true" outlineLevel="0" collapsed="false">
      <c r="A2100" s="102" t="s">
        <v>312</v>
      </c>
      <c r="B2100" s="93" t="n">
        <v>44174</v>
      </c>
      <c r="C2100" s="94" t="s">
        <v>318</v>
      </c>
      <c r="D2100" s="95" t="s">
        <v>319</v>
      </c>
      <c r="E2100" s="103" t="n">
        <v>440.299999999999</v>
      </c>
      <c r="F2100" s="122" t="n">
        <v>25900</v>
      </c>
      <c r="G2100" s="100" t="s">
        <v>2561</v>
      </c>
      <c r="H2100" s="99" t="n">
        <v>25900</v>
      </c>
      <c r="I2100" s="123" t="n">
        <v>440.299999999999</v>
      </c>
      <c r="J2100" s="94"/>
      <c r="K2100" s="105"/>
    </row>
    <row r="2101" s="101" customFormat="true" ht="10.5" hidden="true" customHeight="true" outlineLevel="0" collapsed="false">
      <c r="A2101" s="102" t="s">
        <v>312</v>
      </c>
      <c r="B2101" s="93" t="n">
        <v>44175</v>
      </c>
      <c r="C2101" s="94" t="s">
        <v>321</v>
      </c>
      <c r="D2101" s="95" t="s">
        <v>322</v>
      </c>
      <c r="E2101" s="97" t="n">
        <v>50</v>
      </c>
      <c r="F2101" s="106"/>
      <c r="G2101" s="100" t="s">
        <v>2562</v>
      </c>
      <c r="H2101" s="107"/>
      <c r="I2101" s="123"/>
      <c r="J2101" s="94"/>
      <c r="K2101" s="108"/>
    </row>
    <row r="2102" s="101" customFormat="true" ht="10.5" hidden="true" customHeight="true" outlineLevel="0" collapsed="false">
      <c r="A2102" s="102" t="s">
        <v>312</v>
      </c>
      <c r="B2102" s="93" t="n">
        <v>44175</v>
      </c>
      <c r="C2102" s="94" t="s">
        <v>718</v>
      </c>
      <c r="D2102" s="95" t="s">
        <v>322</v>
      </c>
      <c r="E2102" s="141" t="n">
        <v>1974</v>
      </c>
      <c r="F2102" s="106"/>
      <c r="G2102" s="98" t="s">
        <v>2563</v>
      </c>
      <c r="H2102" s="99"/>
      <c r="I2102" s="130"/>
      <c r="J2102" s="94"/>
      <c r="K2102" s="94"/>
    </row>
    <row r="2103" s="101" customFormat="true" ht="10.5" hidden="true" customHeight="true" outlineLevel="0" collapsed="false">
      <c r="A2103" s="102" t="s">
        <v>312</v>
      </c>
      <c r="B2103" s="93" t="n">
        <v>44175</v>
      </c>
      <c r="C2103" s="94" t="s">
        <v>632</v>
      </c>
      <c r="D2103" s="95" t="s">
        <v>322</v>
      </c>
      <c r="E2103" s="149" t="n">
        <v>6120</v>
      </c>
      <c r="F2103" s="106"/>
      <c r="G2103" s="98" t="s">
        <v>2564</v>
      </c>
      <c r="H2103" s="99"/>
      <c r="I2103" s="150"/>
      <c r="J2103" s="94"/>
      <c r="K2103" s="94"/>
    </row>
    <row r="2104" s="101" customFormat="true" ht="10.5" hidden="false" customHeight="true" outlineLevel="0" collapsed="false">
      <c r="A2104" s="92" t="s">
        <v>312</v>
      </c>
      <c r="B2104" s="93" t="n">
        <v>44175</v>
      </c>
      <c r="C2104" s="94" t="s">
        <v>807</v>
      </c>
      <c r="D2104" s="95" t="s">
        <v>314</v>
      </c>
      <c r="E2104" s="96"/>
      <c r="F2104" s="97" t="n">
        <v>4900</v>
      </c>
      <c r="G2104" s="98" t="s">
        <v>2565</v>
      </c>
      <c r="H2104" s="99"/>
      <c r="I2104" s="123"/>
      <c r="J2104" s="94"/>
      <c r="K2104" s="94"/>
    </row>
    <row r="2105" s="101" customFormat="true" ht="10.5" hidden="false" customHeight="true" outlineLevel="0" collapsed="false">
      <c r="A2105" s="92" t="s">
        <v>312</v>
      </c>
      <c r="B2105" s="93" t="n">
        <v>44175</v>
      </c>
      <c r="C2105" s="94" t="s">
        <v>626</v>
      </c>
      <c r="D2105" s="95" t="s">
        <v>314</v>
      </c>
      <c r="E2105" s="96"/>
      <c r="F2105" s="128" t="n">
        <v>6000</v>
      </c>
      <c r="G2105" s="98" t="s">
        <v>2566</v>
      </c>
      <c r="H2105" s="99"/>
      <c r="I2105" s="123"/>
      <c r="J2105" s="94"/>
      <c r="K2105" s="94"/>
    </row>
    <row r="2106" s="101" customFormat="true" ht="10.5" hidden="false" customHeight="true" outlineLevel="0" collapsed="false">
      <c r="A2106" s="92" t="s">
        <v>312</v>
      </c>
      <c r="B2106" s="93" t="n">
        <v>44175</v>
      </c>
      <c r="C2106" s="94" t="s">
        <v>883</v>
      </c>
      <c r="D2106" s="95" t="s">
        <v>314</v>
      </c>
      <c r="E2106" s="106"/>
      <c r="F2106" s="97" t="n">
        <v>7200</v>
      </c>
      <c r="G2106" s="98" t="s">
        <v>2567</v>
      </c>
      <c r="H2106" s="99"/>
      <c r="I2106" s="123"/>
      <c r="J2106" s="94"/>
      <c r="K2106" s="94"/>
    </row>
    <row r="2107" s="101" customFormat="true" ht="10.5" hidden="false" customHeight="true" outlineLevel="0" collapsed="false">
      <c r="A2107" s="92" t="s">
        <v>312</v>
      </c>
      <c r="B2107" s="93" t="n">
        <v>44175</v>
      </c>
      <c r="C2107" s="94" t="s">
        <v>2089</v>
      </c>
      <c r="D2107" s="95" t="s">
        <v>314</v>
      </c>
      <c r="E2107" s="106"/>
      <c r="F2107" s="97" t="n">
        <v>9500</v>
      </c>
      <c r="G2107" s="98" t="s">
        <v>2568</v>
      </c>
      <c r="H2107" s="99"/>
      <c r="I2107" s="123"/>
      <c r="J2107" s="94"/>
      <c r="K2107" s="94"/>
    </row>
    <row r="2108" s="101" customFormat="true" ht="10.5" hidden="false" customHeight="true" outlineLevel="0" collapsed="false">
      <c r="A2108" s="92" t="s">
        <v>312</v>
      </c>
      <c r="B2108" s="93" t="n">
        <v>44175</v>
      </c>
      <c r="C2108" s="94" t="s">
        <v>807</v>
      </c>
      <c r="D2108" s="95" t="s">
        <v>314</v>
      </c>
      <c r="E2108" s="106"/>
      <c r="F2108" s="97" t="n">
        <v>10400</v>
      </c>
      <c r="G2108" s="98" t="s">
        <v>2569</v>
      </c>
      <c r="H2108" s="99"/>
      <c r="I2108" s="123"/>
      <c r="J2108" s="94"/>
      <c r="K2108" s="94"/>
    </row>
    <row r="2109" s="101" customFormat="true" ht="10.5" hidden="false" customHeight="true" outlineLevel="0" collapsed="false">
      <c r="A2109" s="92" t="s">
        <v>312</v>
      </c>
      <c r="B2109" s="93" t="n">
        <v>44175</v>
      </c>
      <c r="C2109" s="94" t="s">
        <v>1096</v>
      </c>
      <c r="D2109" s="95" t="s">
        <v>314</v>
      </c>
      <c r="E2109" s="106"/>
      <c r="F2109" s="97" t="n">
        <v>17000</v>
      </c>
      <c r="G2109" s="98" t="s">
        <v>2570</v>
      </c>
      <c r="H2109" s="99"/>
      <c r="I2109" s="123"/>
      <c r="J2109" s="94"/>
      <c r="K2109" s="94"/>
    </row>
    <row r="2110" s="101" customFormat="true" ht="10.5" hidden="false" customHeight="true" outlineLevel="0" collapsed="false">
      <c r="A2110" s="92" t="s">
        <v>312</v>
      </c>
      <c r="B2110" s="93" t="n">
        <v>44175</v>
      </c>
      <c r="C2110" s="94" t="s">
        <v>935</v>
      </c>
      <c r="D2110" s="95" t="s">
        <v>314</v>
      </c>
      <c r="E2110" s="106"/>
      <c r="F2110" s="128" t="n">
        <v>17700</v>
      </c>
      <c r="G2110" s="98" t="s">
        <v>2571</v>
      </c>
      <c r="H2110" s="99"/>
      <c r="I2110" s="123"/>
      <c r="J2110" s="94"/>
      <c r="K2110" s="94"/>
    </row>
    <row r="2111" s="101" customFormat="true" ht="10.5" hidden="true" customHeight="true" outlineLevel="0" collapsed="false">
      <c r="A2111" s="102" t="s">
        <v>312</v>
      </c>
      <c r="B2111" s="93" t="n">
        <v>44175</v>
      </c>
      <c r="C2111" s="94" t="s">
        <v>318</v>
      </c>
      <c r="D2111" s="95" t="s">
        <v>319</v>
      </c>
      <c r="E2111" s="103" t="n">
        <v>349.18</v>
      </c>
      <c r="F2111" s="104" t="n">
        <v>20540</v>
      </c>
      <c r="G2111" s="100" t="s">
        <v>2572</v>
      </c>
      <c r="H2111" s="99" t="n">
        <v>20540</v>
      </c>
      <c r="I2111" s="123" t="n">
        <v>349.18</v>
      </c>
      <c r="J2111" s="94"/>
      <c r="K2111" s="105"/>
    </row>
    <row r="2112" s="101" customFormat="true" ht="10.5" hidden="false" customHeight="true" outlineLevel="0" collapsed="false">
      <c r="A2112" s="92" t="s">
        <v>312</v>
      </c>
      <c r="B2112" s="93" t="n">
        <v>44175</v>
      </c>
      <c r="C2112" s="94" t="s">
        <v>711</v>
      </c>
      <c r="D2112" s="95" t="s">
        <v>314</v>
      </c>
      <c r="E2112" s="106"/>
      <c r="F2112" s="97" t="n">
        <v>23300</v>
      </c>
      <c r="G2112" s="98" t="s">
        <v>2573</v>
      </c>
      <c r="H2112" s="99"/>
      <c r="I2112" s="123"/>
      <c r="J2112" s="94"/>
      <c r="K2112" s="94"/>
    </row>
    <row r="2113" s="101" customFormat="true" ht="10.5" hidden="false" customHeight="true" outlineLevel="0" collapsed="false">
      <c r="A2113" s="92" t="s">
        <v>312</v>
      </c>
      <c r="B2113" s="93" t="n">
        <v>44175</v>
      </c>
      <c r="C2113" s="94" t="s">
        <v>626</v>
      </c>
      <c r="D2113" s="95" t="s">
        <v>314</v>
      </c>
      <c r="E2113" s="106"/>
      <c r="F2113" s="97" t="n">
        <v>36300</v>
      </c>
      <c r="G2113" s="98" t="s">
        <v>2574</v>
      </c>
      <c r="H2113" s="99"/>
      <c r="I2113" s="123"/>
      <c r="J2113" s="94"/>
      <c r="K2113" s="94"/>
    </row>
    <row r="2114" s="101" customFormat="true" ht="10.5" hidden="true" customHeight="true" outlineLevel="0" collapsed="false">
      <c r="A2114" s="102" t="s">
        <v>312</v>
      </c>
      <c r="B2114" s="93" t="n">
        <v>44176</v>
      </c>
      <c r="C2114" s="94" t="s">
        <v>321</v>
      </c>
      <c r="D2114" s="95" t="s">
        <v>322</v>
      </c>
      <c r="E2114" s="97" t="n">
        <v>50</v>
      </c>
      <c r="F2114" s="106"/>
      <c r="G2114" s="100" t="s">
        <v>2575</v>
      </c>
      <c r="H2114" s="107"/>
      <c r="I2114" s="123"/>
      <c r="J2114" s="94"/>
      <c r="K2114" s="108"/>
    </row>
    <row r="2115" s="101" customFormat="true" ht="10.5" hidden="true" customHeight="true" outlineLevel="0" collapsed="false">
      <c r="A2115" s="102" t="s">
        <v>312</v>
      </c>
      <c r="B2115" s="93" t="n">
        <v>44176</v>
      </c>
      <c r="C2115" s="94" t="s">
        <v>340</v>
      </c>
      <c r="D2115" s="95" t="s">
        <v>322</v>
      </c>
      <c r="E2115" s="97" t="n">
        <v>250</v>
      </c>
      <c r="F2115" s="106"/>
      <c r="G2115" s="98" t="s">
        <v>341</v>
      </c>
      <c r="H2115" s="107"/>
      <c r="I2115" s="123"/>
      <c r="J2115" s="94"/>
      <c r="K2115" s="117"/>
    </row>
    <row r="2116" s="101" customFormat="true" ht="10.5" hidden="true" customHeight="true" outlineLevel="0" collapsed="false">
      <c r="A2116" s="92" t="s">
        <v>312</v>
      </c>
      <c r="B2116" s="93" t="n">
        <v>44176</v>
      </c>
      <c r="C2116" s="94" t="s">
        <v>344</v>
      </c>
      <c r="D2116" s="95" t="s">
        <v>322</v>
      </c>
      <c r="E2116" s="115" t="n">
        <v>50000</v>
      </c>
      <c r="F2116" s="106"/>
      <c r="G2116" s="98" t="s">
        <v>345</v>
      </c>
      <c r="H2116" s="121"/>
      <c r="I2116" s="123"/>
      <c r="J2116" s="94"/>
      <c r="K2116" s="94"/>
    </row>
    <row r="2117" s="101" customFormat="true" ht="10.5" hidden="true" customHeight="true" outlineLevel="0" collapsed="false">
      <c r="A2117" s="102" t="s">
        <v>312</v>
      </c>
      <c r="B2117" s="93" t="n">
        <v>44176</v>
      </c>
      <c r="C2117" s="94" t="s">
        <v>397</v>
      </c>
      <c r="D2117" s="95" t="s">
        <v>322</v>
      </c>
      <c r="E2117" s="118" t="n">
        <v>224323</v>
      </c>
      <c r="F2117" s="106"/>
      <c r="G2117" s="98" t="s">
        <v>2576</v>
      </c>
      <c r="H2117" s="119"/>
      <c r="I2117" s="123"/>
      <c r="J2117" s="94"/>
      <c r="K2117" s="94"/>
    </row>
    <row r="2118" s="101" customFormat="true" ht="10.5" hidden="false" customHeight="true" outlineLevel="0" collapsed="false">
      <c r="A2118" s="92" t="s">
        <v>312</v>
      </c>
      <c r="B2118" s="93" t="n">
        <v>44176</v>
      </c>
      <c r="C2118" s="94" t="s">
        <v>883</v>
      </c>
      <c r="D2118" s="95" t="s">
        <v>314</v>
      </c>
      <c r="E2118" s="106"/>
      <c r="F2118" s="97" t="n">
        <v>800</v>
      </c>
      <c r="G2118" s="98" t="s">
        <v>2577</v>
      </c>
      <c r="H2118" s="99"/>
      <c r="I2118" s="123"/>
      <c r="J2118" s="94"/>
      <c r="K2118" s="94"/>
    </row>
    <row r="2119" s="101" customFormat="true" ht="10.5" hidden="false" customHeight="true" outlineLevel="0" collapsed="false">
      <c r="A2119" s="92" t="s">
        <v>312</v>
      </c>
      <c r="B2119" s="93" t="n">
        <v>44176</v>
      </c>
      <c r="C2119" s="94" t="s">
        <v>1143</v>
      </c>
      <c r="D2119" s="95" t="s">
        <v>314</v>
      </c>
      <c r="E2119" s="106"/>
      <c r="F2119" s="97" t="n">
        <v>3500</v>
      </c>
      <c r="G2119" s="98" t="s">
        <v>2578</v>
      </c>
      <c r="H2119" s="99"/>
      <c r="I2119" s="123"/>
      <c r="J2119" s="94"/>
      <c r="K2119" s="94"/>
    </row>
    <row r="2120" s="101" customFormat="true" ht="10.5" hidden="false" customHeight="true" outlineLevel="0" collapsed="false">
      <c r="A2120" s="92" t="s">
        <v>312</v>
      </c>
      <c r="B2120" s="93" t="n">
        <v>44176</v>
      </c>
      <c r="C2120" s="94" t="s">
        <v>1096</v>
      </c>
      <c r="D2120" s="95" t="s">
        <v>314</v>
      </c>
      <c r="E2120" s="106"/>
      <c r="F2120" s="97" t="n">
        <v>7500</v>
      </c>
      <c r="G2120" s="98" t="s">
        <v>2579</v>
      </c>
      <c r="H2120" s="99"/>
      <c r="I2120" s="123"/>
      <c r="J2120" s="94"/>
      <c r="K2120" s="94"/>
    </row>
    <row r="2121" s="101" customFormat="true" ht="10.5" hidden="true" customHeight="true" outlineLevel="0" collapsed="false">
      <c r="A2121" s="102" t="s">
        <v>312</v>
      </c>
      <c r="B2121" s="93" t="n">
        <v>44176</v>
      </c>
      <c r="C2121" s="94" t="s">
        <v>318</v>
      </c>
      <c r="D2121" s="95" t="s">
        <v>319</v>
      </c>
      <c r="E2121" s="103" t="n">
        <v>317.900000000001</v>
      </c>
      <c r="F2121" s="104" t="n">
        <v>18700</v>
      </c>
      <c r="G2121" s="100" t="s">
        <v>2580</v>
      </c>
      <c r="H2121" s="99" t="n">
        <v>18700</v>
      </c>
      <c r="I2121" s="123" t="n">
        <v>317.900000000001</v>
      </c>
      <c r="J2121" s="94"/>
      <c r="K2121" s="105"/>
    </row>
    <row r="2122" s="101" customFormat="true" ht="10.5" hidden="false" customHeight="true" outlineLevel="0" collapsed="false">
      <c r="A2122" s="92" t="s">
        <v>312</v>
      </c>
      <c r="B2122" s="93" t="n">
        <v>44176</v>
      </c>
      <c r="C2122" s="94" t="s">
        <v>926</v>
      </c>
      <c r="D2122" s="95" t="s">
        <v>314</v>
      </c>
      <c r="E2122" s="106"/>
      <c r="F2122" s="97" t="n">
        <v>38500</v>
      </c>
      <c r="G2122" s="98" t="s">
        <v>2581</v>
      </c>
      <c r="H2122" s="99"/>
      <c r="I2122" s="123"/>
      <c r="J2122" s="94"/>
      <c r="K2122" s="94"/>
    </row>
    <row r="2123" s="101" customFormat="true" ht="10.5" hidden="true" customHeight="true" outlineLevel="0" collapsed="false">
      <c r="A2123" s="92" t="s">
        <v>312</v>
      </c>
      <c r="B2123" s="93" t="n">
        <v>44176</v>
      </c>
      <c r="C2123" s="94" t="s">
        <v>1958</v>
      </c>
      <c r="D2123" s="95" t="s">
        <v>314</v>
      </c>
      <c r="E2123" s="106"/>
      <c r="F2123" s="115" t="n">
        <v>51000</v>
      </c>
      <c r="G2123" s="98" t="s">
        <v>2582</v>
      </c>
      <c r="H2123" s="99"/>
      <c r="I2123" s="123"/>
      <c r="J2123" s="94"/>
      <c r="K2123" s="94"/>
    </row>
    <row r="2124" s="101" customFormat="true" ht="10.5" hidden="false" customHeight="true" outlineLevel="0" collapsed="false">
      <c r="A2124" s="165" t="s">
        <v>224</v>
      </c>
      <c r="B2124" s="166" t="n">
        <v>44179</v>
      </c>
      <c r="C2124" s="165" t="s">
        <v>2583</v>
      </c>
      <c r="D2124" s="95" t="s">
        <v>314</v>
      </c>
      <c r="E2124" s="167"/>
      <c r="F2124" s="168" t="n">
        <v>15000</v>
      </c>
      <c r="G2124" s="165" t="s">
        <v>2584</v>
      </c>
      <c r="H2124" s="165"/>
      <c r="I2124" s="173"/>
      <c r="J2124" s="165"/>
      <c r="K2124" s="165" t="s">
        <v>2212</v>
      </c>
    </row>
    <row r="2125" s="101" customFormat="true" ht="10.5" hidden="true" customHeight="true" outlineLevel="0" collapsed="false">
      <c r="A2125" s="102" t="s">
        <v>312</v>
      </c>
      <c r="B2125" s="93" t="n">
        <v>44179</v>
      </c>
      <c r="C2125" s="94" t="s">
        <v>321</v>
      </c>
      <c r="D2125" s="95" t="s">
        <v>322</v>
      </c>
      <c r="E2125" s="97" t="n">
        <v>150</v>
      </c>
      <c r="F2125" s="96"/>
      <c r="G2125" s="100" t="s">
        <v>2585</v>
      </c>
      <c r="H2125" s="107"/>
      <c r="I2125" s="123"/>
      <c r="J2125" s="94"/>
      <c r="K2125" s="108"/>
    </row>
    <row r="2126" s="101" customFormat="true" ht="10.5" hidden="true" customHeight="true" outlineLevel="0" collapsed="false">
      <c r="A2126" s="102" t="s">
        <v>312</v>
      </c>
      <c r="B2126" s="93" t="n">
        <v>44179</v>
      </c>
      <c r="C2126" s="94" t="s">
        <v>340</v>
      </c>
      <c r="D2126" s="95" t="s">
        <v>322</v>
      </c>
      <c r="E2126" s="97" t="n">
        <v>225</v>
      </c>
      <c r="F2126" s="96"/>
      <c r="G2126" s="98" t="s">
        <v>341</v>
      </c>
      <c r="H2126" s="107"/>
      <c r="I2126" s="123"/>
      <c r="J2126" s="94"/>
      <c r="K2126" s="117"/>
    </row>
    <row r="2127" s="101" customFormat="true" ht="10.5" hidden="true" customHeight="true" outlineLevel="0" collapsed="false">
      <c r="A2127" s="102" t="s">
        <v>312</v>
      </c>
      <c r="B2127" s="93" t="n">
        <v>44179</v>
      </c>
      <c r="C2127" s="94" t="s">
        <v>328</v>
      </c>
      <c r="D2127" s="95" t="s">
        <v>322</v>
      </c>
      <c r="E2127" s="109" t="n">
        <v>3463.35</v>
      </c>
      <c r="F2127" s="96"/>
      <c r="G2127" s="98" t="s">
        <v>2586</v>
      </c>
      <c r="H2127" s="99"/>
      <c r="I2127" s="145"/>
      <c r="J2127" s="94"/>
      <c r="K2127" s="94"/>
    </row>
    <row r="2128" s="101" customFormat="true" ht="10.5" hidden="true" customHeight="true" outlineLevel="0" collapsed="false">
      <c r="A2128" s="102" t="s">
        <v>312</v>
      </c>
      <c r="B2128" s="93" t="n">
        <v>44179</v>
      </c>
      <c r="C2128" s="94" t="s">
        <v>328</v>
      </c>
      <c r="D2128" s="95" t="s">
        <v>322</v>
      </c>
      <c r="E2128" s="109" t="n">
        <v>5688.18</v>
      </c>
      <c r="F2128" s="106"/>
      <c r="G2128" s="98" t="s">
        <v>2587</v>
      </c>
      <c r="H2128" s="99"/>
      <c r="I2128" s="145"/>
      <c r="J2128" s="94"/>
      <c r="K2128" s="94"/>
    </row>
    <row r="2129" s="101" customFormat="true" ht="10.5" hidden="true" customHeight="true" outlineLevel="0" collapsed="false">
      <c r="A2129" s="102" t="s">
        <v>312</v>
      </c>
      <c r="B2129" s="93" t="n">
        <v>44179</v>
      </c>
      <c r="C2129" s="94" t="s">
        <v>2588</v>
      </c>
      <c r="D2129" s="95" t="s">
        <v>322</v>
      </c>
      <c r="E2129" s="137" t="n">
        <v>17400</v>
      </c>
      <c r="F2129" s="106"/>
      <c r="G2129" s="98" t="s">
        <v>2589</v>
      </c>
      <c r="H2129" s="99"/>
      <c r="I2129" s="138"/>
      <c r="J2129" s="94"/>
      <c r="K2129" s="94"/>
    </row>
    <row r="2130" s="101" customFormat="true" ht="10.5" hidden="true" customHeight="true" outlineLevel="0" collapsed="false">
      <c r="A2130" s="102" t="s">
        <v>312</v>
      </c>
      <c r="B2130" s="93" t="n">
        <v>44179</v>
      </c>
      <c r="C2130" s="94" t="s">
        <v>846</v>
      </c>
      <c r="D2130" s="95" t="s">
        <v>322</v>
      </c>
      <c r="E2130" s="126" t="n">
        <v>24932.47</v>
      </c>
      <c r="F2130" s="106"/>
      <c r="G2130" s="98" t="s">
        <v>2590</v>
      </c>
      <c r="H2130" s="99"/>
      <c r="I2130" s="127"/>
      <c r="J2130" s="94"/>
      <c r="K2130" s="94"/>
    </row>
    <row r="2131" s="101" customFormat="true" ht="10.5" hidden="true" customHeight="true" outlineLevel="0" collapsed="false">
      <c r="A2131" s="92" t="s">
        <v>312</v>
      </c>
      <c r="B2131" s="93" t="n">
        <v>44179</v>
      </c>
      <c r="C2131" s="94" t="s">
        <v>344</v>
      </c>
      <c r="D2131" s="95" t="s">
        <v>322</v>
      </c>
      <c r="E2131" s="115" t="n">
        <v>45000</v>
      </c>
      <c r="F2131" s="125"/>
      <c r="G2131" s="98" t="s">
        <v>345</v>
      </c>
      <c r="H2131" s="121"/>
      <c r="I2131" s="123"/>
      <c r="J2131" s="94"/>
      <c r="K2131" s="94"/>
    </row>
    <row r="2132" s="101" customFormat="true" ht="10.5" hidden="true" customHeight="true" outlineLevel="0" collapsed="false">
      <c r="A2132" s="102" t="s">
        <v>312</v>
      </c>
      <c r="B2132" s="93" t="n">
        <v>44179</v>
      </c>
      <c r="C2132" s="94" t="s">
        <v>399</v>
      </c>
      <c r="D2132" s="95" t="s">
        <v>322</v>
      </c>
      <c r="E2132" s="118" t="n">
        <v>100000</v>
      </c>
      <c r="F2132" s="106"/>
      <c r="G2132" s="98" t="s">
        <v>2591</v>
      </c>
      <c r="H2132" s="119"/>
      <c r="I2132" s="123"/>
      <c r="J2132" s="94"/>
      <c r="K2132" s="94"/>
    </row>
    <row r="2133" s="101" customFormat="true" ht="10.5" hidden="false" customHeight="true" outlineLevel="0" collapsed="false">
      <c r="A2133" s="92" t="s">
        <v>312</v>
      </c>
      <c r="B2133" s="93" t="n">
        <v>44179</v>
      </c>
      <c r="C2133" s="94" t="s">
        <v>593</v>
      </c>
      <c r="D2133" s="95" t="s">
        <v>314</v>
      </c>
      <c r="E2133" s="96"/>
      <c r="F2133" s="97" t="n">
        <v>3600</v>
      </c>
      <c r="G2133" s="98" t="s">
        <v>2592</v>
      </c>
      <c r="H2133" s="99"/>
      <c r="I2133" s="123"/>
      <c r="J2133" s="94"/>
      <c r="K2133" s="94"/>
    </row>
    <row r="2134" s="101" customFormat="true" ht="10.5" hidden="false" customHeight="true" outlineLevel="0" collapsed="false">
      <c r="A2134" s="92" t="s">
        <v>312</v>
      </c>
      <c r="B2134" s="93" t="n">
        <v>44179</v>
      </c>
      <c r="C2134" s="94" t="s">
        <v>2593</v>
      </c>
      <c r="D2134" s="95" t="s">
        <v>314</v>
      </c>
      <c r="E2134" s="96"/>
      <c r="F2134" s="97" t="n">
        <v>9500</v>
      </c>
      <c r="G2134" s="98" t="s">
        <v>2594</v>
      </c>
      <c r="H2134" s="99"/>
      <c r="I2134" s="123"/>
      <c r="J2134" s="94"/>
      <c r="K2134" s="94"/>
    </row>
    <row r="2135" s="101" customFormat="true" ht="10.5" hidden="false" customHeight="true" outlineLevel="0" collapsed="false">
      <c r="A2135" s="92" t="s">
        <v>312</v>
      </c>
      <c r="B2135" s="93" t="n">
        <v>44179</v>
      </c>
      <c r="C2135" s="94" t="s">
        <v>470</v>
      </c>
      <c r="D2135" s="95" t="s">
        <v>314</v>
      </c>
      <c r="E2135" s="96"/>
      <c r="F2135" s="97" t="n">
        <v>10400</v>
      </c>
      <c r="G2135" s="98" t="s">
        <v>2595</v>
      </c>
      <c r="H2135" s="99"/>
      <c r="I2135" s="123"/>
      <c r="J2135" s="94"/>
      <c r="K2135" s="94"/>
    </row>
    <row r="2136" s="101" customFormat="true" ht="10.5" hidden="true" customHeight="true" outlineLevel="0" collapsed="false">
      <c r="A2136" s="102" t="s">
        <v>312</v>
      </c>
      <c r="B2136" s="93" t="n">
        <v>44179</v>
      </c>
      <c r="C2136" s="94" t="s">
        <v>318</v>
      </c>
      <c r="D2136" s="95" t="s">
        <v>319</v>
      </c>
      <c r="E2136" s="103" t="n">
        <v>540.599999999999</v>
      </c>
      <c r="F2136" s="104" t="n">
        <v>31800</v>
      </c>
      <c r="G2136" s="100" t="s">
        <v>2596</v>
      </c>
      <c r="H2136" s="99" t="n">
        <v>31800</v>
      </c>
      <c r="I2136" s="123" t="n">
        <v>540.599999999999</v>
      </c>
      <c r="J2136" s="94"/>
      <c r="K2136" s="105"/>
    </row>
    <row r="2137" s="101" customFormat="true" ht="10.5" hidden="true" customHeight="true" outlineLevel="0" collapsed="false">
      <c r="A2137" s="175" t="s">
        <v>224</v>
      </c>
      <c r="B2137" s="166" t="n">
        <v>44179.5537731481</v>
      </c>
      <c r="C2137" s="165" t="s">
        <v>2597</v>
      </c>
      <c r="D2137" s="95" t="s">
        <v>322</v>
      </c>
      <c r="E2137" s="180" t="n">
        <v>3000</v>
      </c>
      <c r="F2137" s="167"/>
      <c r="G2137" s="165" t="s">
        <v>2598</v>
      </c>
      <c r="H2137" s="165"/>
      <c r="I2137" s="173"/>
      <c r="J2137" s="165"/>
      <c r="K2137" s="181" t="s">
        <v>2368</v>
      </c>
    </row>
    <row r="2138" s="101" customFormat="true" ht="10.5" hidden="true" customHeight="true" outlineLevel="0" collapsed="false">
      <c r="A2138" s="102" t="s">
        <v>312</v>
      </c>
      <c r="B2138" s="93" t="n">
        <v>44180</v>
      </c>
      <c r="C2138" s="94" t="s">
        <v>321</v>
      </c>
      <c r="D2138" s="95" t="s">
        <v>322</v>
      </c>
      <c r="E2138" s="97" t="n">
        <v>50</v>
      </c>
      <c r="F2138" s="106"/>
      <c r="G2138" s="100" t="s">
        <v>2599</v>
      </c>
      <c r="H2138" s="107"/>
      <c r="I2138" s="123"/>
      <c r="J2138" s="94"/>
      <c r="K2138" s="108"/>
    </row>
    <row r="2139" s="101" customFormat="true" ht="10.5" hidden="true" customHeight="true" outlineLevel="0" collapsed="false">
      <c r="A2139" s="102" t="s">
        <v>312</v>
      </c>
      <c r="B2139" s="93" t="n">
        <v>44180</v>
      </c>
      <c r="C2139" s="94" t="s">
        <v>340</v>
      </c>
      <c r="D2139" s="95" t="s">
        <v>322</v>
      </c>
      <c r="E2139" s="97" t="n">
        <v>795</v>
      </c>
      <c r="F2139" s="106"/>
      <c r="G2139" s="98" t="s">
        <v>341</v>
      </c>
      <c r="H2139" s="107"/>
      <c r="I2139" s="123"/>
      <c r="J2139" s="94"/>
      <c r="K2139" s="117"/>
    </row>
    <row r="2140" s="101" customFormat="true" ht="10.5" hidden="true" customHeight="true" outlineLevel="0" collapsed="false">
      <c r="A2140" s="102" t="s">
        <v>312</v>
      </c>
      <c r="B2140" s="93" t="n">
        <v>44180</v>
      </c>
      <c r="C2140" s="94" t="s">
        <v>342</v>
      </c>
      <c r="D2140" s="95" t="s">
        <v>322</v>
      </c>
      <c r="E2140" s="118" t="n">
        <v>42470.04</v>
      </c>
      <c r="F2140" s="96"/>
      <c r="G2140" s="98" t="s">
        <v>2600</v>
      </c>
      <c r="H2140" s="119"/>
      <c r="I2140" s="130"/>
      <c r="J2140" s="94"/>
      <c r="K2140" s="94"/>
    </row>
    <row r="2141" s="101" customFormat="true" ht="10.5" hidden="true" customHeight="true" outlineLevel="0" collapsed="false">
      <c r="A2141" s="92" t="s">
        <v>312</v>
      </c>
      <c r="B2141" s="93" t="n">
        <v>44180</v>
      </c>
      <c r="C2141" s="94" t="s">
        <v>344</v>
      </c>
      <c r="D2141" s="95" t="s">
        <v>322</v>
      </c>
      <c r="E2141" s="115" t="n">
        <v>75000</v>
      </c>
      <c r="F2141" s="96"/>
      <c r="G2141" s="98" t="s">
        <v>345</v>
      </c>
      <c r="H2141" s="121"/>
      <c r="I2141" s="123"/>
      <c r="J2141" s="94"/>
      <c r="K2141" s="94"/>
    </row>
    <row r="2142" s="101" customFormat="true" ht="10.5" hidden="false" customHeight="true" outlineLevel="0" collapsed="false">
      <c r="A2142" s="92" t="s">
        <v>312</v>
      </c>
      <c r="B2142" s="93" t="n">
        <v>44180</v>
      </c>
      <c r="C2142" s="94" t="s">
        <v>440</v>
      </c>
      <c r="D2142" s="95" t="s">
        <v>314</v>
      </c>
      <c r="E2142" s="106"/>
      <c r="F2142" s="97" t="n">
        <v>700</v>
      </c>
      <c r="G2142" s="98" t="s">
        <v>2601</v>
      </c>
      <c r="H2142" s="99"/>
      <c r="I2142" s="123"/>
      <c r="J2142" s="94"/>
      <c r="K2142" s="94"/>
    </row>
    <row r="2143" s="101" customFormat="true" ht="10.5" hidden="false" customHeight="true" outlineLevel="0" collapsed="false">
      <c r="A2143" s="92" t="s">
        <v>312</v>
      </c>
      <c r="B2143" s="93" t="n">
        <v>44180</v>
      </c>
      <c r="C2143" s="94" t="s">
        <v>440</v>
      </c>
      <c r="D2143" s="95" t="s">
        <v>314</v>
      </c>
      <c r="E2143" s="106"/>
      <c r="F2143" s="97" t="n">
        <v>900</v>
      </c>
      <c r="G2143" s="98" t="s">
        <v>2602</v>
      </c>
      <c r="H2143" s="99"/>
      <c r="I2143" s="123"/>
      <c r="J2143" s="94"/>
      <c r="K2143" s="94"/>
    </row>
    <row r="2144" s="101" customFormat="true" ht="10.5" hidden="false" customHeight="true" outlineLevel="0" collapsed="false">
      <c r="A2144" s="92" t="s">
        <v>312</v>
      </c>
      <c r="B2144" s="93" t="n">
        <v>44180</v>
      </c>
      <c r="C2144" s="94" t="s">
        <v>440</v>
      </c>
      <c r="D2144" s="95" t="s">
        <v>314</v>
      </c>
      <c r="E2144" s="106"/>
      <c r="F2144" s="97" t="n">
        <v>1000</v>
      </c>
      <c r="G2144" s="98" t="s">
        <v>2603</v>
      </c>
      <c r="H2144" s="99"/>
      <c r="I2144" s="123"/>
      <c r="J2144" s="94"/>
      <c r="K2144" s="94"/>
    </row>
    <row r="2145" s="101" customFormat="true" ht="10.5" hidden="true" customHeight="true" outlineLevel="0" collapsed="false">
      <c r="A2145" s="102" t="s">
        <v>312</v>
      </c>
      <c r="B2145" s="93" t="n">
        <v>44180</v>
      </c>
      <c r="C2145" s="94" t="s">
        <v>318</v>
      </c>
      <c r="D2145" s="95" t="s">
        <v>319</v>
      </c>
      <c r="E2145" s="103" t="n">
        <v>26.3499999999999</v>
      </c>
      <c r="F2145" s="104" t="n">
        <v>1550</v>
      </c>
      <c r="G2145" s="100" t="s">
        <v>2604</v>
      </c>
      <c r="H2145" s="99" t="n">
        <v>1550</v>
      </c>
      <c r="I2145" s="123" t="n">
        <v>26.3499999999999</v>
      </c>
      <c r="J2145" s="94"/>
      <c r="K2145" s="105"/>
    </row>
    <row r="2146" s="101" customFormat="true" ht="10.5" hidden="false" customHeight="true" outlineLevel="0" collapsed="false">
      <c r="A2146" s="92" t="s">
        <v>312</v>
      </c>
      <c r="B2146" s="93" t="n">
        <v>44180</v>
      </c>
      <c r="C2146" s="94" t="s">
        <v>440</v>
      </c>
      <c r="D2146" s="95" t="s">
        <v>314</v>
      </c>
      <c r="E2146" s="106"/>
      <c r="F2146" s="97" t="n">
        <v>6200</v>
      </c>
      <c r="G2146" s="98" t="s">
        <v>2605</v>
      </c>
      <c r="H2146" s="99"/>
      <c r="I2146" s="123"/>
      <c r="J2146" s="94"/>
      <c r="K2146" s="94"/>
    </row>
    <row r="2147" s="101" customFormat="true" ht="10.5" hidden="false" customHeight="true" outlineLevel="0" collapsed="false">
      <c r="A2147" s="92" t="s">
        <v>312</v>
      </c>
      <c r="B2147" s="93" t="n">
        <v>44180</v>
      </c>
      <c r="C2147" s="94" t="s">
        <v>440</v>
      </c>
      <c r="D2147" s="95" t="s">
        <v>314</v>
      </c>
      <c r="E2147" s="96"/>
      <c r="F2147" s="97" t="n">
        <v>6500</v>
      </c>
      <c r="G2147" s="98" t="s">
        <v>2606</v>
      </c>
      <c r="H2147" s="99"/>
      <c r="I2147" s="123"/>
      <c r="J2147" s="94"/>
      <c r="K2147" s="94"/>
    </row>
    <row r="2148" s="101" customFormat="true" ht="10.5" hidden="false" customHeight="true" outlineLevel="0" collapsed="false">
      <c r="A2148" s="92" t="s">
        <v>312</v>
      </c>
      <c r="B2148" s="93" t="n">
        <v>44180</v>
      </c>
      <c r="C2148" s="94" t="s">
        <v>440</v>
      </c>
      <c r="D2148" s="95" t="s">
        <v>314</v>
      </c>
      <c r="E2148" s="96"/>
      <c r="F2148" s="97" t="n">
        <v>13000</v>
      </c>
      <c r="G2148" s="98" t="s">
        <v>2607</v>
      </c>
      <c r="H2148" s="99"/>
      <c r="I2148" s="123"/>
      <c r="J2148" s="94"/>
      <c r="K2148" s="94"/>
    </row>
    <row r="2149" s="101" customFormat="true" ht="10.5" hidden="false" customHeight="true" outlineLevel="0" collapsed="false">
      <c r="A2149" s="92" t="s">
        <v>312</v>
      </c>
      <c r="B2149" s="93" t="n">
        <v>44180</v>
      </c>
      <c r="C2149" s="94" t="s">
        <v>2608</v>
      </c>
      <c r="D2149" s="95" t="s">
        <v>314</v>
      </c>
      <c r="E2149" s="106"/>
      <c r="F2149" s="97" t="n">
        <v>19900</v>
      </c>
      <c r="G2149" s="98" t="s">
        <v>2609</v>
      </c>
      <c r="H2149" s="99"/>
      <c r="I2149" s="123"/>
      <c r="J2149" s="94"/>
      <c r="K2149" s="94"/>
    </row>
    <row r="2150" s="101" customFormat="true" ht="10.5" hidden="true" customHeight="true" outlineLevel="0" collapsed="false">
      <c r="A2150" s="92" t="s">
        <v>312</v>
      </c>
      <c r="B2150" s="93" t="n">
        <v>44180</v>
      </c>
      <c r="C2150" s="94" t="s">
        <v>2365</v>
      </c>
      <c r="D2150" s="95" t="s">
        <v>314</v>
      </c>
      <c r="E2150" s="106"/>
      <c r="F2150" s="115" t="n">
        <v>65000</v>
      </c>
      <c r="G2150" s="98" t="s">
        <v>2382</v>
      </c>
      <c r="H2150" s="99"/>
      <c r="I2150" s="123"/>
      <c r="J2150" s="94"/>
      <c r="K2150" s="94"/>
    </row>
    <row r="2151" s="101" customFormat="true" ht="10.5" hidden="true" customHeight="true" outlineLevel="0" collapsed="false">
      <c r="A2151" s="165" t="s">
        <v>224</v>
      </c>
      <c r="B2151" s="166" t="n">
        <v>44180.5742939815</v>
      </c>
      <c r="C2151" s="165" t="s">
        <v>2367</v>
      </c>
      <c r="D2151" s="95" t="s">
        <v>322</v>
      </c>
      <c r="E2151" s="172" t="n">
        <v>65000</v>
      </c>
      <c r="F2151" s="167"/>
      <c r="G2151" s="165" t="s">
        <v>2382</v>
      </c>
      <c r="H2151" s="165"/>
      <c r="I2151" s="173"/>
      <c r="J2151" s="165"/>
      <c r="K2151" s="174" t="s">
        <v>2368</v>
      </c>
    </row>
    <row r="2152" s="101" customFormat="true" ht="10.5" hidden="true" customHeight="true" outlineLevel="0" collapsed="false">
      <c r="A2152" s="102" t="s">
        <v>312</v>
      </c>
      <c r="B2152" s="93" t="n">
        <v>44181</v>
      </c>
      <c r="C2152" s="94" t="s">
        <v>318</v>
      </c>
      <c r="D2152" s="95" t="s">
        <v>319</v>
      </c>
      <c r="E2152" s="103" t="n">
        <v>20.4000000000001</v>
      </c>
      <c r="F2152" s="104" t="n">
        <v>1200</v>
      </c>
      <c r="G2152" s="100" t="s">
        <v>2610</v>
      </c>
      <c r="H2152" s="99" t="n">
        <v>1200</v>
      </c>
      <c r="I2152" s="123" t="n">
        <v>20.4000000000001</v>
      </c>
      <c r="J2152" s="94"/>
      <c r="K2152" s="105"/>
    </row>
    <row r="2153" s="101" customFormat="true" ht="10.5" hidden="false" customHeight="true" outlineLevel="0" collapsed="false">
      <c r="A2153" s="92" t="s">
        <v>312</v>
      </c>
      <c r="B2153" s="93" t="n">
        <v>44181</v>
      </c>
      <c r="C2153" s="94" t="s">
        <v>384</v>
      </c>
      <c r="D2153" s="95" t="s">
        <v>314</v>
      </c>
      <c r="E2153" s="106"/>
      <c r="F2153" s="97" t="n">
        <v>1900</v>
      </c>
      <c r="G2153" s="98" t="s">
        <v>2611</v>
      </c>
      <c r="H2153" s="99"/>
      <c r="I2153" s="123"/>
      <c r="J2153" s="94"/>
      <c r="K2153" s="94"/>
    </row>
    <row r="2154" s="101" customFormat="true" ht="10.5" hidden="true" customHeight="true" outlineLevel="0" collapsed="false">
      <c r="A2154" s="92" t="s">
        <v>312</v>
      </c>
      <c r="B2154" s="93" t="n">
        <v>44181</v>
      </c>
      <c r="C2154" s="94" t="s">
        <v>2612</v>
      </c>
      <c r="D2154" s="95" t="s">
        <v>314</v>
      </c>
      <c r="E2154" s="96"/>
      <c r="F2154" s="112" t="n">
        <v>5800</v>
      </c>
      <c r="G2154" s="98" t="s">
        <v>2613</v>
      </c>
      <c r="H2154" s="99"/>
      <c r="I2154" s="123"/>
      <c r="J2154" s="94"/>
      <c r="K2154" s="94"/>
    </row>
    <row r="2155" s="101" customFormat="true" ht="10.5" hidden="false" customHeight="true" outlineLevel="0" collapsed="false">
      <c r="A2155" s="92" t="s">
        <v>312</v>
      </c>
      <c r="B2155" s="93" t="n">
        <v>44181</v>
      </c>
      <c r="C2155" s="94" t="s">
        <v>384</v>
      </c>
      <c r="D2155" s="95" t="s">
        <v>314</v>
      </c>
      <c r="E2155" s="96"/>
      <c r="F2155" s="97" t="n">
        <v>6300</v>
      </c>
      <c r="G2155" s="98" t="s">
        <v>2614</v>
      </c>
      <c r="H2155" s="99"/>
      <c r="I2155" s="123"/>
      <c r="J2155" s="94"/>
      <c r="K2155" s="94"/>
    </row>
    <row r="2156" s="101" customFormat="true" ht="10.5" hidden="false" customHeight="true" outlineLevel="0" collapsed="false">
      <c r="A2156" s="92" t="s">
        <v>312</v>
      </c>
      <c r="B2156" s="93" t="n">
        <v>44181</v>
      </c>
      <c r="C2156" s="94" t="s">
        <v>412</v>
      </c>
      <c r="D2156" s="95" t="s">
        <v>314</v>
      </c>
      <c r="E2156" s="96"/>
      <c r="F2156" s="97" t="n">
        <v>6300</v>
      </c>
      <c r="G2156" s="98" t="s">
        <v>2615</v>
      </c>
      <c r="H2156" s="99"/>
      <c r="I2156" s="123"/>
      <c r="J2156" s="94"/>
      <c r="K2156" s="94"/>
    </row>
    <row r="2157" s="101" customFormat="true" ht="10.5" hidden="false" customHeight="true" outlineLevel="0" collapsed="false">
      <c r="A2157" s="92" t="s">
        <v>312</v>
      </c>
      <c r="B2157" s="93" t="n">
        <v>44181</v>
      </c>
      <c r="C2157" s="94" t="s">
        <v>697</v>
      </c>
      <c r="D2157" s="95" t="s">
        <v>314</v>
      </c>
      <c r="E2157" s="96"/>
      <c r="F2157" s="97" t="n">
        <v>6400</v>
      </c>
      <c r="G2157" s="98" t="s">
        <v>2616</v>
      </c>
      <c r="H2157" s="99"/>
      <c r="I2157" s="123"/>
      <c r="J2157" s="94"/>
      <c r="K2157" s="94"/>
    </row>
    <row r="2158" s="101" customFormat="true" ht="10.5" hidden="false" customHeight="true" outlineLevel="0" collapsed="false">
      <c r="A2158" s="92" t="s">
        <v>312</v>
      </c>
      <c r="B2158" s="93" t="n">
        <v>44181</v>
      </c>
      <c r="C2158" s="94" t="s">
        <v>2162</v>
      </c>
      <c r="D2158" s="95" t="s">
        <v>314</v>
      </c>
      <c r="E2158" s="96"/>
      <c r="F2158" s="97" t="n">
        <v>10200</v>
      </c>
      <c r="G2158" s="98" t="s">
        <v>2617</v>
      </c>
      <c r="H2158" s="99"/>
      <c r="I2158" s="123"/>
      <c r="J2158" s="94"/>
      <c r="K2158" s="94"/>
    </row>
    <row r="2159" s="101" customFormat="true" ht="10.5" hidden="true" customHeight="true" outlineLevel="0" collapsed="false">
      <c r="A2159" s="92" t="s">
        <v>312</v>
      </c>
      <c r="B2159" s="93" t="n">
        <v>44182</v>
      </c>
      <c r="C2159" s="94" t="s">
        <v>1806</v>
      </c>
      <c r="D2159" s="95" t="s">
        <v>322</v>
      </c>
      <c r="E2159" s="134" t="n">
        <v>74.86</v>
      </c>
      <c r="F2159" s="106"/>
      <c r="G2159" s="98" t="s">
        <v>2618</v>
      </c>
      <c r="H2159" s="135"/>
      <c r="I2159" s="123"/>
      <c r="J2159" s="94"/>
      <c r="K2159" s="94"/>
    </row>
    <row r="2160" s="101" customFormat="true" ht="10.5" hidden="true" customHeight="true" outlineLevel="0" collapsed="false">
      <c r="A2160" s="92" t="s">
        <v>312</v>
      </c>
      <c r="B2160" s="93" t="n">
        <v>44182</v>
      </c>
      <c r="C2160" s="94" t="s">
        <v>1806</v>
      </c>
      <c r="D2160" s="95" t="s">
        <v>322</v>
      </c>
      <c r="E2160" s="134" t="n">
        <v>280</v>
      </c>
      <c r="F2160" s="106"/>
      <c r="G2160" s="98" t="s">
        <v>2618</v>
      </c>
      <c r="H2160" s="135"/>
      <c r="I2160" s="123"/>
      <c r="J2160" s="94"/>
      <c r="K2160" s="94"/>
    </row>
    <row r="2161" s="101" customFormat="true" ht="10.5" hidden="true" customHeight="true" outlineLevel="0" collapsed="false">
      <c r="A2161" s="92" t="s">
        <v>312</v>
      </c>
      <c r="B2161" s="93" t="n">
        <v>44182</v>
      </c>
      <c r="C2161" s="94" t="s">
        <v>1806</v>
      </c>
      <c r="D2161" s="95" t="s">
        <v>322</v>
      </c>
      <c r="E2161" s="134" t="n">
        <v>307.02</v>
      </c>
      <c r="F2161" s="96"/>
      <c r="G2161" s="98" t="s">
        <v>2618</v>
      </c>
      <c r="H2161" s="135"/>
      <c r="I2161" s="123"/>
      <c r="J2161" s="94"/>
      <c r="K2161" s="94"/>
    </row>
    <row r="2162" s="101" customFormat="true" ht="10.5" hidden="true" customHeight="true" outlineLevel="0" collapsed="false">
      <c r="A2162" s="92" t="s">
        <v>312</v>
      </c>
      <c r="B2162" s="93" t="n">
        <v>44182</v>
      </c>
      <c r="C2162" s="94" t="s">
        <v>1806</v>
      </c>
      <c r="D2162" s="95" t="s">
        <v>322</v>
      </c>
      <c r="E2162" s="134" t="n">
        <v>687.94</v>
      </c>
      <c r="F2162" s="106"/>
      <c r="G2162" s="98" t="s">
        <v>2619</v>
      </c>
      <c r="H2162" s="135"/>
      <c r="I2162" s="123"/>
      <c r="J2162" s="94"/>
      <c r="K2162" s="94"/>
    </row>
    <row r="2163" s="101" customFormat="true" ht="10.5" hidden="true" customHeight="true" outlineLevel="0" collapsed="false">
      <c r="A2163" s="92" t="s">
        <v>312</v>
      </c>
      <c r="B2163" s="93" t="n">
        <v>44182</v>
      </c>
      <c r="C2163" s="94" t="s">
        <v>1806</v>
      </c>
      <c r="D2163" s="95" t="s">
        <v>322</v>
      </c>
      <c r="E2163" s="134" t="n">
        <v>819</v>
      </c>
      <c r="F2163" s="106"/>
      <c r="G2163" s="98" t="s">
        <v>2618</v>
      </c>
      <c r="H2163" s="135"/>
      <c r="I2163" s="123"/>
      <c r="J2163" s="94"/>
      <c r="K2163" s="94"/>
    </row>
    <row r="2164" s="101" customFormat="true" ht="10.5" hidden="true" customHeight="true" outlineLevel="0" collapsed="false">
      <c r="A2164" s="92" t="s">
        <v>312</v>
      </c>
      <c r="B2164" s="93" t="n">
        <v>44182</v>
      </c>
      <c r="C2164" s="94" t="s">
        <v>1806</v>
      </c>
      <c r="D2164" s="95" t="s">
        <v>322</v>
      </c>
      <c r="E2164" s="134" t="n">
        <v>838</v>
      </c>
      <c r="F2164" s="96"/>
      <c r="G2164" s="98" t="s">
        <v>2618</v>
      </c>
      <c r="H2164" s="135"/>
      <c r="I2164" s="123"/>
      <c r="J2164" s="94"/>
      <c r="K2164" s="94"/>
    </row>
    <row r="2165" s="101" customFormat="true" ht="10.5" hidden="true" customHeight="true" outlineLevel="0" collapsed="false">
      <c r="A2165" s="92" t="s">
        <v>312</v>
      </c>
      <c r="B2165" s="93" t="n">
        <v>44182</v>
      </c>
      <c r="C2165" s="94" t="s">
        <v>1806</v>
      </c>
      <c r="D2165" s="95" t="s">
        <v>322</v>
      </c>
      <c r="E2165" s="134" t="n">
        <v>1029.98</v>
      </c>
      <c r="F2165" s="96"/>
      <c r="G2165" s="98" t="s">
        <v>2618</v>
      </c>
      <c r="H2165" s="135"/>
      <c r="I2165" s="123"/>
      <c r="J2165" s="94"/>
      <c r="K2165" s="94"/>
    </row>
    <row r="2166" s="101" customFormat="true" ht="10.5" hidden="true" customHeight="true" outlineLevel="0" collapsed="false">
      <c r="A2166" s="92" t="s">
        <v>312</v>
      </c>
      <c r="B2166" s="93" t="n">
        <v>44182</v>
      </c>
      <c r="C2166" s="94" t="s">
        <v>1806</v>
      </c>
      <c r="D2166" s="95" t="s">
        <v>322</v>
      </c>
      <c r="E2166" s="134" t="n">
        <v>1144</v>
      </c>
      <c r="F2166" s="106"/>
      <c r="G2166" s="98" t="s">
        <v>2618</v>
      </c>
      <c r="H2166" s="135"/>
      <c r="I2166" s="123"/>
      <c r="J2166" s="94"/>
      <c r="K2166" s="94"/>
    </row>
    <row r="2167" s="101" customFormat="true" ht="10.5" hidden="true" customHeight="true" outlineLevel="0" collapsed="false">
      <c r="A2167" s="92" t="s">
        <v>312</v>
      </c>
      <c r="B2167" s="93" t="n">
        <v>44182</v>
      </c>
      <c r="C2167" s="94" t="s">
        <v>1806</v>
      </c>
      <c r="D2167" s="95" t="s">
        <v>322</v>
      </c>
      <c r="E2167" s="134" t="n">
        <v>1842</v>
      </c>
      <c r="F2167" s="106"/>
      <c r="G2167" s="98" t="s">
        <v>2618</v>
      </c>
      <c r="H2167" s="135"/>
      <c r="I2167" s="123"/>
      <c r="J2167" s="94"/>
      <c r="K2167" s="94"/>
    </row>
    <row r="2168" s="101" customFormat="true" ht="10.5" hidden="true" customHeight="true" outlineLevel="0" collapsed="false">
      <c r="A2168" s="92" t="s">
        <v>312</v>
      </c>
      <c r="B2168" s="93" t="n">
        <v>44182</v>
      </c>
      <c r="C2168" s="94" t="s">
        <v>1806</v>
      </c>
      <c r="D2168" s="95" t="s">
        <v>322</v>
      </c>
      <c r="E2168" s="134" t="n">
        <v>4966.91</v>
      </c>
      <c r="F2168" s="96"/>
      <c r="G2168" s="98" t="s">
        <v>2618</v>
      </c>
      <c r="H2168" s="135"/>
      <c r="I2168" s="123"/>
      <c r="J2168" s="94"/>
      <c r="K2168" s="94"/>
    </row>
    <row r="2169" s="101" customFormat="true" ht="10.5" hidden="true" customHeight="true" outlineLevel="0" collapsed="false">
      <c r="A2169" s="92" t="s">
        <v>312</v>
      </c>
      <c r="B2169" s="93" t="n">
        <v>44182</v>
      </c>
      <c r="C2169" s="94" t="s">
        <v>1806</v>
      </c>
      <c r="D2169" s="95" t="s">
        <v>322</v>
      </c>
      <c r="E2169" s="134" t="n">
        <v>5874.46</v>
      </c>
      <c r="F2169" s="96"/>
      <c r="G2169" s="98" t="s">
        <v>2618</v>
      </c>
      <c r="H2169" s="135"/>
      <c r="I2169" s="123"/>
      <c r="J2169" s="94"/>
      <c r="K2169" s="94"/>
    </row>
    <row r="2170" s="101" customFormat="true" ht="10.5" hidden="true" customHeight="true" outlineLevel="0" collapsed="false">
      <c r="A2170" s="92" t="s">
        <v>312</v>
      </c>
      <c r="B2170" s="93" t="n">
        <v>44182</v>
      </c>
      <c r="C2170" s="94" t="s">
        <v>1806</v>
      </c>
      <c r="D2170" s="95" t="s">
        <v>322</v>
      </c>
      <c r="E2170" s="134" t="n">
        <v>6500</v>
      </c>
      <c r="F2170" s="96"/>
      <c r="G2170" s="98" t="s">
        <v>2619</v>
      </c>
      <c r="H2170" s="135"/>
      <c r="I2170" s="123"/>
      <c r="J2170" s="94"/>
      <c r="K2170" s="94"/>
    </row>
    <row r="2171" s="101" customFormat="true" ht="10.5" hidden="true" customHeight="true" outlineLevel="0" collapsed="false">
      <c r="A2171" s="92" t="s">
        <v>312</v>
      </c>
      <c r="B2171" s="93" t="n">
        <v>44182</v>
      </c>
      <c r="C2171" s="94" t="s">
        <v>1806</v>
      </c>
      <c r="D2171" s="95" t="s">
        <v>322</v>
      </c>
      <c r="E2171" s="134" t="n">
        <v>10398</v>
      </c>
      <c r="F2171" s="96"/>
      <c r="G2171" s="98" t="s">
        <v>2618</v>
      </c>
      <c r="H2171" s="135"/>
      <c r="I2171" s="123"/>
      <c r="J2171" s="94"/>
      <c r="K2171" s="94"/>
    </row>
    <row r="2172" s="101" customFormat="true" ht="10.5" hidden="true" customHeight="true" outlineLevel="0" collapsed="false">
      <c r="A2172" s="92" t="s">
        <v>312</v>
      </c>
      <c r="B2172" s="93" t="n">
        <v>44182</v>
      </c>
      <c r="C2172" s="94" t="s">
        <v>1806</v>
      </c>
      <c r="D2172" s="95" t="s">
        <v>322</v>
      </c>
      <c r="E2172" s="134" t="n">
        <v>10514</v>
      </c>
      <c r="F2172" s="133"/>
      <c r="G2172" s="98" t="s">
        <v>2618</v>
      </c>
      <c r="H2172" s="135"/>
      <c r="I2172" s="123"/>
      <c r="J2172" s="94"/>
      <c r="K2172" s="94"/>
    </row>
    <row r="2173" s="101" customFormat="true" ht="10.5" hidden="true" customHeight="true" outlineLevel="0" collapsed="false">
      <c r="A2173" s="92" t="s">
        <v>312</v>
      </c>
      <c r="B2173" s="93" t="n">
        <v>44182</v>
      </c>
      <c r="C2173" s="94" t="s">
        <v>1806</v>
      </c>
      <c r="D2173" s="95" t="s">
        <v>322</v>
      </c>
      <c r="E2173" s="134" t="n">
        <v>22665.06</v>
      </c>
      <c r="F2173" s="96"/>
      <c r="G2173" s="98" t="s">
        <v>2618</v>
      </c>
      <c r="H2173" s="135"/>
      <c r="I2173" s="123"/>
      <c r="J2173" s="94"/>
      <c r="K2173" s="94"/>
    </row>
    <row r="2174" s="101" customFormat="true" ht="10.5" hidden="false" customHeight="true" outlineLevel="0" collapsed="false">
      <c r="A2174" s="92" t="s">
        <v>312</v>
      </c>
      <c r="B2174" s="93" t="n">
        <v>44182</v>
      </c>
      <c r="C2174" s="94" t="s">
        <v>412</v>
      </c>
      <c r="D2174" s="95" t="s">
        <v>314</v>
      </c>
      <c r="E2174" s="106"/>
      <c r="F2174" s="97" t="n">
        <v>6500</v>
      </c>
      <c r="G2174" s="98" t="s">
        <v>2620</v>
      </c>
      <c r="H2174" s="99"/>
      <c r="I2174" s="123"/>
      <c r="J2174" s="94"/>
      <c r="K2174" s="94"/>
    </row>
    <row r="2175" s="101" customFormat="true" ht="10.5" hidden="true" customHeight="true" outlineLevel="0" collapsed="false">
      <c r="A2175" s="102" t="s">
        <v>312</v>
      </c>
      <c r="B2175" s="93" t="n">
        <v>44182</v>
      </c>
      <c r="C2175" s="94" t="s">
        <v>318</v>
      </c>
      <c r="D2175" s="95" t="s">
        <v>319</v>
      </c>
      <c r="E2175" s="103" t="n">
        <v>340.849999999999</v>
      </c>
      <c r="F2175" s="104" t="n">
        <v>20050</v>
      </c>
      <c r="G2175" s="100" t="s">
        <v>2621</v>
      </c>
      <c r="H2175" s="99" t="n">
        <v>20050</v>
      </c>
      <c r="I2175" s="123" t="n">
        <v>340.849999999999</v>
      </c>
      <c r="J2175" s="94"/>
      <c r="K2175" s="105"/>
    </row>
    <row r="2176" s="101" customFormat="true" ht="10.5" hidden="true" customHeight="true" outlineLevel="0" collapsed="false">
      <c r="A2176" s="102" t="s">
        <v>312</v>
      </c>
      <c r="B2176" s="93" t="n">
        <v>44183</v>
      </c>
      <c r="C2176" s="94" t="s">
        <v>318</v>
      </c>
      <c r="D2176" s="95" t="s">
        <v>319</v>
      </c>
      <c r="E2176" s="103" t="n">
        <v>13.6</v>
      </c>
      <c r="F2176" s="104" t="n">
        <v>800</v>
      </c>
      <c r="G2176" s="100" t="s">
        <v>2622</v>
      </c>
      <c r="H2176" s="99" t="n">
        <v>800</v>
      </c>
      <c r="I2176" s="123" t="n">
        <v>13.6</v>
      </c>
      <c r="J2176" s="94"/>
      <c r="K2176" s="105"/>
    </row>
    <row r="2177" s="101" customFormat="true" ht="10.5" hidden="false" customHeight="true" outlineLevel="0" collapsed="false">
      <c r="A2177" s="92" t="s">
        <v>312</v>
      </c>
      <c r="B2177" s="93" t="n">
        <v>44183</v>
      </c>
      <c r="C2177" s="94" t="s">
        <v>1096</v>
      </c>
      <c r="D2177" s="95" t="s">
        <v>314</v>
      </c>
      <c r="E2177" s="96"/>
      <c r="F2177" s="97" t="n">
        <v>1000</v>
      </c>
      <c r="G2177" s="98" t="s">
        <v>2623</v>
      </c>
      <c r="H2177" s="99"/>
      <c r="I2177" s="123"/>
      <c r="J2177" s="94"/>
      <c r="K2177" s="94"/>
    </row>
    <row r="2178" s="101" customFormat="true" ht="10.5" hidden="false" customHeight="true" outlineLevel="0" collapsed="false">
      <c r="A2178" s="92" t="s">
        <v>312</v>
      </c>
      <c r="B2178" s="93" t="n">
        <v>44183</v>
      </c>
      <c r="C2178" s="94" t="s">
        <v>555</v>
      </c>
      <c r="D2178" s="95" t="s">
        <v>314</v>
      </c>
      <c r="E2178" s="96"/>
      <c r="F2178" s="97" t="n">
        <v>4900</v>
      </c>
      <c r="G2178" s="98" t="s">
        <v>2624</v>
      </c>
      <c r="H2178" s="99"/>
      <c r="I2178" s="123"/>
      <c r="J2178" s="94"/>
      <c r="K2178" s="94"/>
    </row>
    <row r="2179" s="101" customFormat="true" ht="10.5" hidden="false" customHeight="true" outlineLevel="0" collapsed="false">
      <c r="A2179" s="92" t="s">
        <v>312</v>
      </c>
      <c r="B2179" s="93" t="n">
        <v>44183</v>
      </c>
      <c r="C2179" s="94" t="s">
        <v>1606</v>
      </c>
      <c r="D2179" s="95" t="s">
        <v>314</v>
      </c>
      <c r="E2179" s="96"/>
      <c r="F2179" s="97" t="n">
        <v>6300</v>
      </c>
      <c r="G2179" s="98" t="s">
        <v>2625</v>
      </c>
      <c r="H2179" s="99"/>
      <c r="I2179" s="123"/>
      <c r="J2179" s="94"/>
      <c r="K2179" s="94"/>
    </row>
    <row r="2180" s="101" customFormat="true" ht="10.5" hidden="false" customHeight="true" outlineLevel="0" collapsed="false">
      <c r="A2180" s="92" t="s">
        <v>312</v>
      </c>
      <c r="B2180" s="93" t="n">
        <v>44183</v>
      </c>
      <c r="C2180" s="94" t="s">
        <v>2450</v>
      </c>
      <c r="D2180" s="95" t="s">
        <v>314</v>
      </c>
      <c r="E2180" s="96"/>
      <c r="F2180" s="97" t="n">
        <v>16800</v>
      </c>
      <c r="G2180" s="98" t="s">
        <v>2626</v>
      </c>
      <c r="H2180" s="99"/>
      <c r="I2180" s="123"/>
      <c r="J2180" s="94"/>
      <c r="K2180" s="94"/>
    </row>
    <row r="2181" s="101" customFormat="true" ht="10.5" hidden="true" customHeight="true" outlineLevel="0" collapsed="false">
      <c r="A2181" s="165" t="s">
        <v>224</v>
      </c>
      <c r="B2181" s="166" t="n">
        <v>44183.4075694444</v>
      </c>
      <c r="C2181" s="165" t="s">
        <v>2337</v>
      </c>
      <c r="D2181" s="95" t="s">
        <v>322</v>
      </c>
      <c r="E2181" s="171" t="n">
        <v>8592.9</v>
      </c>
      <c r="F2181" s="167"/>
      <c r="G2181" s="165" t="s">
        <v>2627</v>
      </c>
      <c r="H2181" s="165"/>
      <c r="I2181" s="173"/>
      <c r="J2181" s="165"/>
      <c r="K2181" s="175" t="s">
        <v>2368</v>
      </c>
    </row>
    <row r="2182" s="101" customFormat="true" ht="10.5" hidden="true" customHeight="true" outlineLevel="0" collapsed="false">
      <c r="A2182" s="165" t="s">
        <v>224</v>
      </c>
      <c r="B2182" s="166" t="n">
        <v>44184</v>
      </c>
      <c r="C2182" s="165" t="s">
        <v>344</v>
      </c>
      <c r="D2182" s="95" t="s">
        <v>314</v>
      </c>
      <c r="E2182" s="167"/>
      <c r="F2182" s="182" t="n">
        <v>1841.36</v>
      </c>
      <c r="G2182" s="165" t="s">
        <v>2391</v>
      </c>
      <c r="H2182" s="165"/>
      <c r="I2182" s="173"/>
      <c r="J2182" s="165"/>
      <c r="K2182" s="177" t="s">
        <v>2392</v>
      </c>
    </row>
    <row r="2183" s="101" customFormat="true" ht="10.5" hidden="true" customHeight="true" outlineLevel="0" collapsed="false">
      <c r="A2183" s="175" t="s">
        <v>224</v>
      </c>
      <c r="B2183" s="166" t="n">
        <v>44185</v>
      </c>
      <c r="C2183" s="165" t="s">
        <v>344</v>
      </c>
      <c r="D2183" s="95" t="s">
        <v>322</v>
      </c>
      <c r="E2183" s="168" t="n">
        <v>1990</v>
      </c>
      <c r="F2183" s="167"/>
      <c r="G2183" s="165" t="s">
        <v>2628</v>
      </c>
      <c r="H2183" s="165"/>
      <c r="I2183" s="173"/>
      <c r="J2183" s="165"/>
      <c r="K2183" s="183" t="s">
        <v>2629</v>
      </c>
    </row>
    <row r="2184" s="101" customFormat="true" ht="10.5" hidden="true" customHeight="true" outlineLevel="0" collapsed="false">
      <c r="A2184" s="175" t="s">
        <v>224</v>
      </c>
      <c r="B2184" s="166" t="n">
        <v>44185</v>
      </c>
      <c r="C2184" s="165" t="s">
        <v>344</v>
      </c>
      <c r="D2184" s="95" t="s">
        <v>322</v>
      </c>
      <c r="E2184" s="168" t="n">
        <v>99</v>
      </c>
      <c r="F2184" s="167"/>
      <c r="G2184" s="165" t="s">
        <v>2630</v>
      </c>
      <c r="H2184" s="165"/>
      <c r="I2184" s="173"/>
      <c r="J2184" s="165"/>
      <c r="K2184" s="175" t="s">
        <v>2629</v>
      </c>
    </row>
    <row r="2185" s="101" customFormat="true" ht="10.5" hidden="true" customHeight="true" outlineLevel="0" collapsed="false">
      <c r="A2185" s="175" t="s">
        <v>224</v>
      </c>
      <c r="B2185" s="166" t="n">
        <v>44185</v>
      </c>
      <c r="C2185" s="165" t="s">
        <v>2631</v>
      </c>
      <c r="D2185" s="95" t="s">
        <v>322</v>
      </c>
      <c r="E2185" s="168" t="n">
        <v>4990</v>
      </c>
      <c r="F2185" s="167"/>
      <c r="G2185" s="165" t="s">
        <v>2632</v>
      </c>
      <c r="H2185" s="165"/>
      <c r="I2185" s="173"/>
      <c r="J2185" s="165"/>
      <c r="K2185" s="184" t="s">
        <v>2633</v>
      </c>
    </row>
    <row r="2186" s="101" customFormat="true" ht="10.5" hidden="true" customHeight="true" outlineLevel="0" collapsed="false">
      <c r="A2186" s="92" t="s">
        <v>312</v>
      </c>
      <c r="B2186" s="93" t="n">
        <v>44186</v>
      </c>
      <c r="C2186" s="94" t="s">
        <v>1806</v>
      </c>
      <c r="D2186" s="95" t="s">
        <v>322</v>
      </c>
      <c r="E2186" s="134" t="n">
        <v>265.06</v>
      </c>
      <c r="F2186" s="106"/>
      <c r="G2186" s="98" t="s">
        <v>2619</v>
      </c>
      <c r="H2186" s="135"/>
      <c r="I2186" s="123"/>
      <c r="J2186" s="94"/>
      <c r="K2186" s="94"/>
    </row>
    <row r="2187" s="101" customFormat="true" ht="10.5" hidden="true" customHeight="true" outlineLevel="0" collapsed="false">
      <c r="A2187" s="92" t="s">
        <v>312</v>
      </c>
      <c r="B2187" s="93" t="n">
        <v>44186</v>
      </c>
      <c r="C2187" s="94" t="s">
        <v>1806</v>
      </c>
      <c r="D2187" s="95" t="s">
        <v>322</v>
      </c>
      <c r="E2187" s="134" t="n">
        <v>9399</v>
      </c>
      <c r="F2187" s="106"/>
      <c r="G2187" s="98" t="s">
        <v>2618</v>
      </c>
      <c r="H2187" s="135"/>
      <c r="I2187" s="123"/>
      <c r="J2187" s="94"/>
      <c r="K2187" s="94"/>
    </row>
    <row r="2188" s="101" customFormat="true" ht="10.5" hidden="true" customHeight="true" outlineLevel="0" collapsed="false">
      <c r="A2188" s="92" t="s">
        <v>312</v>
      </c>
      <c r="B2188" s="93" t="n">
        <v>44186</v>
      </c>
      <c r="C2188" s="94" t="s">
        <v>1806</v>
      </c>
      <c r="D2188" s="95" t="s">
        <v>322</v>
      </c>
      <c r="E2188" s="134" t="n">
        <v>20810.63</v>
      </c>
      <c r="F2188" s="106"/>
      <c r="G2188" s="98" t="s">
        <v>2618</v>
      </c>
      <c r="H2188" s="135"/>
      <c r="I2188" s="123"/>
      <c r="J2188" s="94"/>
      <c r="K2188" s="94"/>
    </row>
    <row r="2189" s="101" customFormat="true" ht="10.5" hidden="false" customHeight="true" outlineLevel="0" collapsed="false">
      <c r="A2189" s="92" t="s">
        <v>312</v>
      </c>
      <c r="B2189" s="93" t="n">
        <v>44186</v>
      </c>
      <c r="C2189" s="94" t="s">
        <v>420</v>
      </c>
      <c r="D2189" s="95" t="s">
        <v>314</v>
      </c>
      <c r="E2189" s="106"/>
      <c r="F2189" s="97" t="n">
        <v>1900</v>
      </c>
      <c r="G2189" s="98" t="s">
        <v>2634</v>
      </c>
      <c r="H2189" s="99"/>
      <c r="I2189" s="123"/>
      <c r="J2189" s="94"/>
      <c r="K2189" s="94"/>
    </row>
    <row r="2190" s="101" customFormat="true" ht="10.5" hidden="false" customHeight="true" outlineLevel="0" collapsed="false">
      <c r="A2190" s="92" t="s">
        <v>312</v>
      </c>
      <c r="B2190" s="93" t="n">
        <v>44186</v>
      </c>
      <c r="C2190" s="94" t="s">
        <v>2162</v>
      </c>
      <c r="D2190" s="95" t="s">
        <v>314</v>
      </c>
      <c r="E2190" s="106"/>
      <c r="F2190" s="97" t="n">
        <v>2000</v>
      </c>
      <c r="G2190" s="98" t="s">
        <v>2635</v>
      </c>
      <c r="H2190" s="99"/>
      <c r="I2190" s="123"/>
      <c r="J2190" s="94"/>
      <c r="K2190" s="94"/>
    </row>
    <row r="2191" s="101" customFormat="true" ht="10.5" hidden="false" customHeight="true" outlineLevel="0" collapsed="false">
      <c r="A2191" s="92" t="s">
        <v>312</v>
      </c>
      <c r="B2191" s="93" t="n">
        <v>44186</v>
      </c>
      <c r="C2191" s="94" t="s">
        <v>1606</v>
      </c>
      <c r="D2191" s="95" t="s">
        <v>314</v>
      </c>
      <c r="E2191" s="106"/>
      <c r="F2191" s="97" t="n">
        <v>5900</v>
      </c>
      <c r="G2191" s="98" t="s">
        <v>2636</v>
      </c>
      <c r="H2191" s="99"/>
      <c r="I2191" s="123"/>
      <c r="J2191" s="94"/>
      <c r="K2191" s="94"/>
    </row>
    <row r="2192" s="101" customFormat="true" ht="10.5" hidden="false" customHeight="true" outlineLevel="0" collapsed="false">
      <c r="A2192" s="92" t="s">
        <v>312</v>
      </c>
      <c r="B2192" s="93" t="n">
        <v>44186</v>
      </c>
      <c r="C2192" s="94" t="s">
        <v>1012</v>
      </c>
      <c r="D2192" s="95" t="s">
        <v>314</v>
      </c>
      <c r="E2192" s="106"/>
      <c r="F2192" s="97" t="n">
        <v>10500</v>
      </c>
      <c r="G2192" s="98" t="s">
        <v>2637</v>
      </c>
      <c r="H2192" s="99"/>
      <c r="I2192" s="123"/>
      <c r="J2192" s="94"/>
      <c r="K2192" s="94"/>
    </row>
    <row r="2193" s="101" customFormat="true" ht="10.5" hidden="false" customHeight="true" outlineLevel="0" collapsed="false">
      <c r="A2193" s="92" t="s">
        <v>312</v>
      </c>
      <c r="B2193" s="93" t="n">
        <v>44186</v>
      </c>
      <c r="C2193" s="94" t="s">
        <v>675</v>
      </c>
      <c r="D2193" s="95" t="s">
        <v>314</v>
      </c>
      <c r="E2193" s="106"/>
      <c r="F2193" s="97" t="n">
        <v>22000</v>
      </c>
      <c r="G2193" s="98" t="s">
        <v>2638</v>
      </c>
      <c r="H2193" s="99"/>
      <c r="I2193" s="123"/>
      <c r="J2193" s="94"/>
      <c r="K2193" s="94"/>
    </row>
    <row r="2194" s="101" customFormat="true" ht="10.5" hidden="true" customHeight="true" outlineLevel="0" collapsed="false">
      <c r="A2194" s="102" t="s">
        <v>312</v>
      </c>
      <c r="B2194" s="93" t="n">
        <v>44186</v>
      </c>
      <c r="C2194" s="94" t="s">
        <v>318</v>
      </c>
      <c r="D2194" s="95" t="s">
        <v>319</v>
      </c>
      <c r="E2194" s="103" t="n">
        <v>453.049999999999</v>
      </c>
      <c r="F2194" s="122" t="n">
        <v>26650</v>
      </c>
      <c r="G2194" s="100" t="s">
        <v>2639</v>
      </c>
      <c r="H2194" s="99" t="n">
        <v>26650</v>
      </c>
      <c r="I2194" s="123" t="n">
        <v>453.049999999999</v>
      </c>
      <c r="J2194" s="94"/>
      <c r="K2194" s="105"/>
    </row>
    <row r="2195" s="101" customFormat="true" ht="10.5" hidden="false" customHeight="true" outlineLevel="0" collapsed="false">
      <c r="A2195" s="92" t="s">
        <v>312</v>
      </c>
      <c r="B2195" s="93" t="n">
        <v>44186</v>
      </c>
      <c r="C2195" s="94" t="s">
        <v>763</v>
      </c>
      <c r="D2195" s="95" t="s">
        <v>314</v>
      </c>
      <c r="E2195" s="106"/>
      <c r="F2195" s="97" t="n">
        <v>28200</v>
      </c>
      <c r="G2195" s="98" t="s">
        <v>2640</v>
      </c>
      <c r="H2195" s="99"/>
      <c r="I2195" s="123"/>
      <c r="J2195" s="94"/>
      <c r="K2195" s="94"/>
    </row>
    <row r="2196" s="101" customFormat="true" ht="10.5" hidden="true" customHeight="true" outlineLevel="0" collapsed="false">
      <c r="A2196" s="175" t="s">
        <v>224</v>
      </c>
      <c r="B2196" s="166" t="n">
        <v>44186.6209027778</v>
      </c>
      <c r="C2196" s="165" t="s">
        <v>2641</v>
      </c>
      <c r="D2196" s="95" t="s">
        <v>322</v>
      </c>
      <c r="E2196" s="182" t="n">
        <v>895901.13</v>
      </c>
      <c r="F2196" s="167"/>
      <c r="G2196" s="165" t="s">
        <v>2642</v>
      </c>
      <c r="H2196" s="165"/>
      <c r="I2196" s="173"/>
      <c r="J2196" s="165"/>
      <c r="K2196" s="177" t="s">
        <v>2368</v>
      </c>
    </row>
    <row r="2197" s="101" customFormat="true" ht="10.5" hidden="true" customHeight="true" outlineLevel="0" collapsed="false">
      <c r="A2197" s="102" t="s">
        <v>312</v>
      </c>
      <c r="B2197" s="93" t="n">
        <v>44187</v>
      </c>
      <c r="C2197" s="94" t="s">
        <v>321</v>
      </c>
      <c r="D2197" s="95" t="s">
        <v>322</v>
      </c>
      <c r="E2197" s="97" t="n">
        <v>200</v>
      </c>
      <c r="F2197" s="96"/>
      <c r="G2197" s="100" t="s">
        <v>2643</v>
      </c>
      <c r="H2197" s="107"/>
      <c r="I2197" s="123"/>
      <c r="J2197" s="94"/>
      <c r="K2197" s="108"/>
    </row>
    <row r="2198" s="101" customFormat="true" ht="10.5" hidden="true" customHeight="true" outlineLevel="0" collapsed="false">
      <c r="A2198" s="102" t="s">
        <v>312</v>
      </c>
      <c r="B2198" s="93" t="n">
        <v>44187</v>
      </c>
      <c r="C2198" s="94" t="s">
        <v>2644</v>
      </c>
      <c r="D2198" s="95" t="s">
        <v>322</v>
      </c>
      <c r="E2198" s="126" t="n">
        <v>400</v>
      </c>
      <c r="F2198" s="96"/>
      <c r="G2198" s="98" t="s">
        <v>2645</v>
      </c>
      <c r="H2198" s="99"/>
      <c r="I2198" s="127"/>
      <c r="J2198" s="94"/>
      <c r="K2198" s="94"/>
    </row>
    <row r="2199" s="101" customFormat="true" ht="10.5" hidden="true" customHeight="true" outlineLevel="0" collapsed="false">
      <c r="A2199" s="102" t="s">
        <v>312</v>
      </c>
      <c r="B2199" s="93" t="n">
        <v>44187</v>
      </c>
      <c r="C2199" s="94" t="s">
        <v>487</v>
      </c>
      <c r="D2199" s="95" t="s">
        <v>322</v>
      </c>
      <c r="E2199" s="113" t="n">
        <v>1614</v>
      </c>
      <c r="F2199" s="96"/>
      <c r="G2199" s="98" t="s">
        <v>2646</v>
      </c>
      <c r="H2199" s="99"/>
      <c r="I2199" s="129"/>
      <c r="J2199" s="94"/>
      <c r="K2199" s="94"/>
    </row>
    <row r="2200" s="101" customFormat="true" ht="10.5" hidden="true" customHeight="true" outlineLevel="0" collapsed="false">
      <c r="A2200" s="102" t="s">
        <v>312</v>
      </c>
      <c r="B2200" s="93" t="n">
        <v>44187</v>
      </c>
      <c r="C2200" s="94" t="s">
        <v>1354</v>
      </c>
      <c r="D2200" s="95" t="s">
        <v>322</v>
      </c>
      <c r="E2200" s="137" t="n">
        <v>6700.93</v>
      </c>
      <c r="F2200" s="96"/>
      <c r="G2200" s="98" t="s">
        <v>2647</v>
      </c>
      <c r="H2200" s="99"/>
      <c r="I2200" s="138"/>
      <c r="J2200" s="94"/>
      <c r="K2200" s="94"/>
    </row>
    <row r="2201" s="101" customFormat="true" ht="10.5" hidden="true" customHeight="true" outlineLevel="0" collapsed="false">
      <c r="A2201" s="102" t="s">
        <v>312</v>
      </c>
      <c r="B2201" s="93" t="n">
        <v>44187</v>
      </c>
      <c r="C2201" s="94" t="s">
        <v>565</v>
      </c>
      <c r="D2201" s="95" t="s">
        <v>322</v>
      </c>
      <c r="E2201" s="109" t="n">
        <v>15594.14</v>
      </c>
      <c r="F2201" s="106"/>
      <c r="G2201" s="98" t="s">
        <v>2648</v>
      </c>
      <c r="H2201" s="99"/>
      <c r="I2201" s="145"/>
      <c r="J2201" s="94"/>
      <c r="K2201" s="94"/>
    </row>
    <row r="2202" s="101" customFormat="true" ht="10.5" hidden="true" customHeight="true" outlineLevel="0" collapsed="false">
      <c r="A2202" s="102" t="s">
        <v>312</v>
      </c>
      <c r="B2202" s="93" t="n">
        <v>44187</v>
      </c>
      <c r="C2202" s="94" t="s">
        <v>846</v>
      </c>
      <c r="D2202" s="95" t="s">
        <v>322</v>
      </c>
      <c r="E2202" s="126" t="n">
        <v>16597.4</v>
      </c>
      <c r="F2202" s="106"/>
      <c r="G2202" s="98" t="s">
        <v>2649</v>
      </c>
      <c r="H2202" s="99"/>
      <c r="I2202" s="127"/>
      <c r="J2202" s="94"/>
      <c r="K2202" s="94"/>
    </row>
    <row r="2203" s="101" customFormat="true" ht="10.5" hidden="true" customHeight="true" outlineLevel="0" collapsed="false">
      <c r="A2203" s="102" t="s">
        <v>312</v>
      </c>
      <c r="B2203" s="93" t="n">
        <v>44187</v>
      </c>
      <c r="C2203" s="94" t="s">
        <v>637</v>
      </c>
      <c r="D2203" s="95" t="s">
        <v>322</v>
      </c>
      <c r="E2203" s="126" t="n">
        <v>18500</v>
      </c>
      <c r="F2203" s="106"/>
      <c r="G2203" s="98" t="s">
        <v>2650</v>
      </c>
      <c r="H2203" s="99"/>
      <c r="I2203" s="127"/>
      <c r="J2203" s="94"/>
      <c r="K2203" s="94"/>
    </row>
    <row r="2204" s="101" customFormat="true" ht="10.5" hidden="true" customHeight="true" outlineLevel="0" collapsed="false">
      <c r="A2204" s="102" t="s">
        <v>312</v>
      </c>
      <c r="B2204" s="93" t="n">
        <v>44187</v>
      </c>
      <c r="C2204" s="94" t="s">
        <v>356</v>
      </c>
      <c r="D2204" s="95" t="s">
        <v>322</v>
      </c>
      <c r="E2204" s="126" t="n">
        <v>23528</v>
      </c>
      <c r="F2204" s="106"/>
      <c r="G2204" s="98" t="s">
        <v>2651</v>
      </c>
      <c r="H2204" s="99"/>
      <c r="I2204" s="127"/>
      <c r="J2204" s="94"/>
      <c r="K2204" s="94"/>
    </row>
    <row r="2205" s="101" customFormat="true" ht="10.5" hidden="true" customHeight="true" outlineLevel="0" collapsed="false">
      <c r="A2205" s="102" t="s">
        <v>312</v>
      </c>
      <c r="B2205" s="93" t="n">
        <v>44187</v>
      </c>
      <c r="C2205" s="94" t="s">
        <v>342</v>
      </c>
      <c r="D2205" s="95" t="s">
        <v>322</v>
      </c>
      <c r="E2205" s="118" t="n">
        <v>63205.84</v>
      </c>
      <c r="F2205" s="125"/>
      <c r="G2205" s="98" t="s">
        <v>2652</v>
      </c>
      <c r="H2205" s="119"/>
      <c r="I2205" s="130"/>
      <c r="J2205" s="94"/>
      <c r="K2205" s="94"/>
    </row>
    <row r="2206" s="101" customFormat="true" ht="10.5" hidden="true" customHeight="true" outlineLevel="0" collapsed="false">
      <c r="A2206" s="102" t="s">
        <v>312</v>
      </c>
      <c r="B2206" s="93" t="n">
        <v>44187</v>
      </c>
      <c r="C2206" s="94" t="s">
        <v>318</v>
      </c>
      <c r="D2206" s="95" t="s">
        <v>319</v>
      </c>
      <c r="E2206" s="103" t="n">
        <v>83.3000000000002</v>
      </c>
      <c r="F2206" s="104" t="n">
        <v>4900</v>
      </c>
      <c r="G2206" s="100" t="s">
        <v>2653</v>
      </c>
      <c r="H2206" s="99" t="n">
        <v>4900</v>
      </c>
      <c r="I2206" s="123" t="n">
        <v>83.3000000000002</v>
      </c>
      <c r="J2206" s="94"/>
      <c r="K2206" s="105"/>
    </row>
    <row r="2207" s="101" customFormat="true" ht="10.5" hidden="false" customHeight="true" outlineLevel="0" collapsed="false">
      <c r="A2207" s="92" t="s">
        <v>312</v>
      </c>
      <c r="B2207" s="93" t="n">
        <v>44187</v>
      </c>
      <c r="C2207" s="94" t="s">
        <v>699</v>
      </c>
      <c r="D2207" s="95" t="s">
        <v>314</v>
      </c>
      <c r="E2207" s="96"/>
      <c r="F2207" s="97" t="n">
        <v>9000</v>
      </c>
      <c r="G2207" s="98" t="s">
        <v>2654</v>
      </c>
      <c r="H2207" s="99"/>
      <c r="I2207" s="123"/>
      <c r="J2207" s="94"/>
      <c r="K2207" s="94"/>
    </row>
    <row r="2208" s="101" customFormat="true" ht="10.5" hidden="false" customHeight="true" outlineLevel="0" collapsed="false">
      <c r="A2208" s="92" t="s">
        <v>312</v>
      </c>
      <c r="B2208" s="93" t="n">
        <v>44187</v>
      </c>
      <c r="C2208" s="94" t="s">
        <v>873</v>
      </c>
      <c r="D2208" s="95" t="s">
        <v>314</v>
      </c>
      <c r="E2208" s="96"/>
      <c r="F2208" s="97" t="n">
        <v>10900</v>
      </c>
      <c r="G2208" s="98" t="s">
        <v>2655</v>
      </c>
      <c r="H2208" s="99"/>
      <c r="I2208" s="123"/>
      <c r="J2208" s="94"/>
      <c r="K2208" s="94"/>
    </row>
    <row r="2209" s="101" customFormat="true" ht="10.5" hidden="false" customHeight="true" outlineLevel="0" collapsed="false">
      <c r="A2209" s="92" t="s">
        <v>312</v>
      </c>
      <c r="B2209" s="93" t="n">
        <v>44187</v>
      </c>
      <c r="C2209" s="94" t="s">
        <v>527</v>
      </c>
      <c r="D2209" s="95" t="s">
        <v>314</v>
      </c>
      <c r="E2209" s="106"/>
      <c r="F2209" s="97" t="n">
        <v>41500</v>
      </c>
      <c r="G2209" s="98" t="s">
        <v>2656</v>
      </c>
      <c r="H2209" s="99"/>
      <c r="I2209" s="123"/>
      <c r="J2209" s="94"/>
      <c r="K2209" s="94"/>
    </row>
    <row r="2210" s="101" customFormat="true" ht="10.5" hidden="true" customHeight="true" outlineLevel="0" collapsed="false">
      <c r="A2210" s="92" t="s">
        <v>312</v>
      </c>
      <c r="B2210" s="93" t="n">
        <v>44187</v>
      </c>
      <c r="C2210" s="94" t="s">
        <v>2365</v>
      </c>
      <c r="D2210" s="95" t="s">
        <v>314</v>
      </c>
      <c r="E2210" s="106"/>
      <c r="F2210" s="115" t="n">
        <v>135500</v>
      </c>
      <c r="G2210" s="98" t="s">
        <v>2382</v>
      </c>
      <c r="H2210" s="99"/>
      <c r="I2210" s="123"/>
      <c r="J2210" s="94"/>
      <c r="K2210" s="94"/>
    </row>
    <row r="2211" s="101" customFormat="true" ht="10.5" hidden="true" customHeight="true" outlineLevel="0" collapsed="false">
      <c r="A2211" s="165" t="s">
        <v>224</v>
      </c>
      <c r="B2211" s="166" t="n">
        <v>44187.3843171296</v>
      </c>
      <c r="C2211" s="165" t="s">
        <v>2337</v>
      </c>
      <c r="D2211" s="95" t="s">
        <v>322</v>
      </c>
      <c r="E2211" s="171" t="n">
        <v>600</v>
      </c>
      <c r="F2211" s="167"/>
      <c r="G2211" s="165" t="s">
        <v>2657</v>
      </c>
      <c r="H2211" s="165"/>
      <c r="I2211" s="173"/>
      <c r="J2211" s="165"/>
      <c r="K2211" s="175" t="s">
        <v>2368</v>
      </c>
    </row>
    <row r="2212" s="101" customFormat="true" ht="10.5" hidden="true" customHeight="true" outlineLevel="0" collapsed="false">
      <c r="A2212" s="165" t="s">
        <v>224</v>
      </c>
      <c r="B2212" s="166" t="n">
        <v>44187.3861226852</v>
      </c>
      <c r="C2212" s="165" t="s">
        <v>2367</v>
      </c>
      <c r="D2212" s="95" t="s">
        <v>322</v>
      </c>
      <c r="E2212" s="172" t="n">
        <v>135500</v>
      </c>
      <c r="F2212" s="167"/>
      <c r="G2212" s="165" t="s">
        <v>2382</v>
      </c>
      <c r="H2212" s="165"/>
      <c r="I2212" s="173"/>
      <c r="J2212" s="165"/>
      <c r="K2212" s="174" t="s">
        <v>2368</v>
      </c>
    </row>
    <row r="2213" s="101" customFormat="true" ht="10.5" hidden="true" customHeight="true" outlineLevel="0" collapsed="false">
      <c r="A2213" s="102" t="s">
        <v>312</v>
      </c>
      <c r="B2213" s="93" t="n">
        <v>44188</v>
      </c>
      <c r="C2213" s="94" t="s">
        <v>321</v>
      </c>
      <c r="D2213" s="95" t="s">
        <v>322</v>
      </c>
      <c r="E2213" s="97" t="n">
        <v>100</v>
      </c>
      <c r="F2213" s="96"/>
      <c r="G2213" s="100" t="s">
        <v>2658</v>
      </c>
      <c r="H2213" s="107"/>
      <c r="I2213" s="123"/>
      <c r="J2213" s="94"/>
      <c r="K2213" s="108"/>
    </row>
    <row r="2214" s="101" customFormat="true" ht="10.5" hidden="true" customHeight="true" outlineLevel="0" collapsed="false">
      <c r="A2214" s="102" t="s">
        <v>312</v>
      </c>
      <c r="B2214" s="93" t="n">
        <v>44188</v>
      </c>
      <c r="C2214" s="94" t="s">
        <v>340</v>
      </c>
      <c r="D2214" s="95" t="s">
        <v>322</v>
      </c>
      <c r="E2214" s="97" t="n">
        <v>836</v>
      </c>
      <c r="F2214" s="96"/>
      <c r="G2214" s="98" t="s">
        <v>341</v>
      </c>
      <c r="H2214" s="107"/>
      <c r="I2214" s="123"/>
      <c r="J2214" s="94"/>
      <c r="K2214" s="117"/>
    </row>
    <row r="2215" s="101" customFormat="true" ht="10.5" hidden="true" customHeight="true" outlineLevel="0" collapsed="false">
      <c r="A2215" s="102" t="s">
        <v>312</v>
      </c>
      <c r="B2215" s="93" t="n">
        <v>44188</v>
      </c>
      <c r="C2215" s="94" t="s">
        <v>632</v>
      </c>
      <c r="D2215" s="95" t="s">
        <v>322</v>
      </c>
      <c r="E2215" s="149" t="n">
        <v>2819.6</v>
      </c>
      <c r="F2215" s="96"/>
      <c r="G2215" s="98" t="s">
        <v>2659</v>
      </c>
      <c r="H2215" s="99"/>
      <c r="I2215" s="150"/>
      <c r="J2215" s="94"/>
      <c r="K2215" s="94"/>
    </row>
    <row r="2216" s="101" customFormat="true" ht="10.5" hidden="true" customHeight="true" outlineLevel="0" collapsed="false">
      <c r="A2216" s="92" t="s">
        <v>312</v>
      </c>
      <c r="B2216" s="93" t="n">
        <v>44188</v>
      </c>
      <c r="C2216" s="94" t="s">
        <v>2660</v>
      </c>
      <c r="D2216" s="95" t="s">
        <v>322</v>
      </c>
      <c r="E2216" s="112" t="n">
        <v>5800</v>
      </c>
      <c r="F2216" s="96"/>
      <c r="G2216" s="98" t="s">
        <v>2661</v>
      </c>
      <c r="H2216" s="99"/>
      <c r="I2216" s="123"/>
      <c r="J2216" s="94"/>
      <c r="K2216" s="94"/>
    </row>
    <row r="2217" s="101" customFormat="true" ht="10.5" hidden="true" customHeight="true" outlineLevel="0" collapsed="false">
      <c r="A2217" s="102" t="s">
        <v>312</v>
      </c>
      <c r="B2217" s="93" t="n">
        <v>44188</v>
      </c>
      <c r="C2217" s="94" t="s">
        <v>356</v>
      </c>
      <c r="D2217" s="95" t="s">
        <v>322</v>
      </c>
      <c r="E2217" s="126" t="n">
        <v>8532.44</v>
      </c>
      <c r="F2217" s="106"/>
      <c r="G2217" s="98" t="s">
        <v>2662</v>
      </c>
      <c r="H2217" s="99"/>
      <c r="I2217" s="127"/>
      <c r="J2217" s="94"/>
      <c r="K2217" s="94"/>
    </row>
    <row r="2218" s="101" customFormat="true" ht="10.5" hidden="true" customHeight="true" outlineLevel="0" collapsed="false">
      <c r="A2218" s="92" t="s">
        <v>312</v>
      </c>
      <c r="B2218" s="93" t="n">
        <v>44188</v>
      </c>
      <c r="C2218" s="94" t="s">
        <v>344</v>
      </c>
      <c r="D2218" s="95" t="s">
        <v>322</v>
      </c>
      <c r="E2218" s="115" t="n">
        <v>76000</v>
      </c>
      <c r="F2218" s="106"/>
      <c r="G2218" s="98" t="s">
        <v>345</v>
      </c>
      <c r="H2218" s="121"/>
      <c r="I2218" s="123"/>
      <c r="J2218" s="94"/>
      <c r="K2218" s="94"/>
    </row>
    <row r="2219" s="101" customFormat="true" ht="10.5" hidden="false" customHeight="true" outlineLevel="0" collapsed="false">
      <c r="A2219" s="92" t="s">
        <v>312</v>
      </c>
      <c r="B2219" s="93" t="n">
        <v>44188</v>
      </c>
      <c r="C2219" s="94" t="s">
        <v>2663</v>
      </c>
      <c r="D2219" s="95" t="s">
        <v>314</v>
      </c>
      <c r="E2219" s="96"/>
      <c r="F2219" s="97" t="n">
        <v>1568.27</v>
      </c>
      <c r="G2219" s="98" t="s">
        <v>2664</v>
      </c>
      <c r="H2219" s="99"/>
      <c r="I2219" s="123"/>
      <c r="J2219" s="94"/>
      <c r="K2219" s="94"/>
    </row>
    <row r="2220" s="101" customFormat="true" ht="10.5" hidden="false" customHeight="true" outlineLevel="0" collapsed="false">
      <c r="A2220" s="92" t="s">
        <v>312</v>
      </c>
      <c r="B2220" s="93" t="n">
        <v>44188</v>
      </c>
      <c r="C2220" s="94" t="s">
        <v>384</v>
      </c>
      <c r="D2220" s="95" t="s">
        <v>314</v>
      </c>
      <c r="E2220" s="96"/>
      <c r="F2220" s="97" t="n">
        <v>1900</v>
      </c>
      <c r="G2220" s="98" t="s">
        <v>2665</v>
      </c>
      <c r="H2220" s="99"/>
      <c r="I2220" s="123"/>
      <c r="J2220" s="94"/>
      <c r="K2220" s="94"/>
    </row>
    <row r="2221" s="101" customFormat="true" ht="10.5" hidden="false" customHeight="true" outlineLevel="0" collapsed="false">
      <c r="A2221" s="92" t="s">
        <v>312</v>
      </c>
      <c r="B2221" s="93" t="n">
        <v>44188</v>
      </c>
      <c r="C2221" s="94" t="s">
        <v>1306</v>
      </c>
      <c r="D2221" s="95" t="s">
        <v>314</v>
      </c>
      <c r="E2221" s="96"/>
      <c r="F2221" s="97" t="n">
        <v>4500</v>
      </c>
      <c r="G2221" s="98" t="s">
        <v>2666</v>
      </c>
      <c r="H2221" s="99"/>
      <c r="I2221" s="123"/>
      <c r="J2221" s="94"/>
      <c r="K2221" s="94"/>
    </row>
    <row r="2222" s="101" customFormat="true" ht="10.5" hidden="false" customHeight="true" outlineLevel="0" collapsed="false">
      <c r="A2222" s="92" t="s">
        <v>312</v>
      </c>
      <c r="B2222" s="93" t="n">
        <v>44188</v>
      </c>
      <c r="C2222" s="94" t="s">
        <v>2292</v>
      </c>
      <c r="D2222" s="95" t="s">
        <v>314</v>
      </c>
      <c r="E2222" s="106"/>
      <c r="F2222" s="97" t="n">
        <v>4900</v>
      </c>
      <c r="G2222" s="98" t="s">
        <v>2667</v>
      </c>
      <c r="H2222" s="99"/>
      <c r="I2222" s="123"/>
      <c r="J2222" s="94"/>
      <c r="K2222" s="94"/>
    </row>
    <row r="2223" s="101" customFormat="true" ht="10.5" hidden="false" customHeight="true" outlineLevel="0" collapsed="false">
      <c r="A2223" s="92" t="s">
        <v>312</v>
      </c>
      <c r="B2223" s="93" t="n">
        <v>44188</v>
      </c>
      <c r="C2223" s="94" t="s">
        <v>593</v>
      </c>
      <c r="D2223" s="95" t="s">
        <v>314</v>
      </c>
      <c r="E2223" s="106"/>
      <c r="F2223" s="97" t="n">
        <v>6500</v>
      </c>
      <c r="G2223" s="98" t="s">
        <v>2668</v>
      </c>
      <c r="H2223" s="99"/>
      <c r="I2223" s="123"/>
      <c r="J2223" s="94"/>
      <c r="K2223" s="94"/>
    </row>
    <row r="2224" s="101" customFormat="true" ht="10.5" hidden="false" customHeight="true" outlineLevel="0" collapsed="false">
      <c r="A2224" s="92" t="s">
        <v>312</v>
      </c>
      <c r="B2224" s="93" t="n">
        <v>44188</v>
      </c>
      <c r="C2224" s="94" t="s">
        <v>2669</v>
      </c>
      <c r="D2224" s="95" t="s">
        <v>314</v>
      </c>
      <c r="E2224" s="106"/>
      <c r="F2224" s="97" t="n">
        <v>7600</v>
      </c>
      <c r="G2224" s="98" t="s">
        <v>2670</v>
      </c>
      <c r="H2224" s="99"/>
      <c r="I2224" s="123"/>
      <c r="J2224" s="94"/>
      <c r="K2224" s="94"/>
    </row>
    <row r="2225" s="101" customFormat="true" ht="10.5" hidden="false" customHeight="true" outlineLevel="0" collapsed="false">
      <c r="A2225" s="92" t="s">
        <v>312</v>
      </c>
      <c r="B2225" s="93" t="n">
        <v>44188</v>
      </c>
      <c r="C2225" s="94" t="s">
        <v>1386</v>
      </c>
      <c r="D2225" s="95" t="s">
        <v>314</v>
      </c>
      <c r="E2225" s="106"/>
      <c r="F2225" s="97" t="n">
        <v>12400</v>
      </c>
      <c r="G2225" s="98" t="s">
        <v>2671</v>
      </c>
      <c r="H2225" s="99"/>
      <c r="I2225" s="123"/>
      <c r="J2225" s="94"/>
      <c r="K2225" s="94"/>
    </row>
    <row r="2226" s="101" customFormat="true" ht="10.5" hidden="true" customHeight="true" outlineLevel="0" collapsed="false">
      <c r="A2226" s="102" t="s">
        <v>312</v>
      </c>
      <c r="B2226" s="93" t="n">
        <v>44188</v>
      </c>
      <c r="C2226" s="94" t="s">
        <v>318</v>
      </c>
      <c r="D2226" s="95" t="s">
        <v>319</v>
      </c>
      <c r="E2226" s="103" t="n">
        <v>312.799999999999</v>
      </c>
      <c r="F2226" s="104" t="n">
        <v>18400</v>
      </c>
      <c r="G2226" s="100" t="s">
        <v>2672</v>
      </c>
      <c r="H2226" s="99" t="n">
        <v>18400</v>
      </c>
      <c r="I2226" s="123" t="n">
        <v>312.799999999999</v>
      </c>
      <c r="J2226" s="94"/>
      <c r="K2226" s="105"/>
    </row>
    <row r="2227" s="101" customFormat="true" ht="10.5" hidden="true" customHeight="true" outlineLevel="0" collapsed="false">
      <c r="A2227" s="175" t="s">
        <v>224</v>
      </c>
      <c r="B2227" s="166" t="n">
        <v>44188.6288657407</v>
      </c>
      <c r="C2227" s="165" t="s">
        <v>2641</v>
      </c>
      <c r="D2227" s="95" t="s">
        <v>322</v>
      </c>
      <c r="E2227" s="182" t="n">
        <v>3091.26</v>
      </c>
      <c r="F2227" s="167"/>
      <c r="G2227" s="165" t="s">
        <v>2673</v>
      </c>
      <c r="H2227" s="165"/>
      <c r="I2227" s="173"/>
      <c r="J2227" s="165"/>
      <c r="K2227" s="177" t="s">
        <v>2368</v>
      </c>
    </row>
    <row r="2228" s="101" customFormat="true" ht="10.5" hidden="true" customHeight="true" outlineLevel="0" collapsed="false">
      <c r="A2228" s="102" t="s">
        <v>312</v>
      </c>
      <c r="B2228" s="93" t="n">
        <v>44189</v>
      </c>
      <c r="C2228" s="94" t="s">
        <v>318</v>
      </c>
      <c r="D2228" s="95" t="s">
        <v>319</v>
      </c>
      <c r="E2228" s="103" t="n">
        <v>13.6</v>
      </c>
      <c r="F2228" s="104" t="n">
        <v>800</v>
      </c>
      <c r="G2228" s="100" t="s">
        <v>2622</v>
      </c>
      <c r="H2228" s="99" t="n">
        <v>800</v>
      </c>
      <c r="I2228" s="123" t="n">
        <v>13.6</v>
      </c>
      <c r="J2228" s="94"/>
      <c r="K2228" s="105"/>
    </row>
    <row r="2229" s="101" customFormat="true" ht="10.5" hidden="false" customHeight="true" outlineLevel="0" collapsed="false">
      <c r="A2229" s="92" t="s">
        <v>312</v>
      </c>
      <c r="B2229" s="93" t="n">
        <v>44189</v>
      </c>
      <c r="C2229" s="94" t="s">
        <v>1096</v>
      </c>
      <c r="D2229" s="95" t="s">
        <v>314</v>
      </c>
      <c r="E2229" s="106"/>
      <c r="F2229" s="97" t="n">
        <v>1600</v>
      </c>
      <c r="G2229" s="98" t="s">
        <v>2674</v>
      </c>
      <c r="H2229" s="99"/>
      <c r="I2229" s="123"/>
      <c r="J2229" s="94"/>
      <c r="K2229" s="94"/>
    </row>
    <row r="2230" s="101" customFormat="true" ht="10.5" hidden="false" customHeight="true" outlineLevel="0" collapsed="false">
      <c r="A2230" s="92" t="s">
        <v>312</v>
      </c>
      <c r="B2230" s="93" t="n">
        <v>44189</v>
      </c>
      <c r="C2230" s="94" t="s">
        <v>432</v>
      </c>
      <c r="D2230" s="95" t="s">
        <v>314</v>
      </c>
      <c r="E2230" s="106"/>
      <c r="F2230" s="97" t="n">
        <v>3000</v>
      </c>
      <c r="G2230" s="98" t="s">
        <v>2675</v>
      </c>
      <c r="H2230" s="99"/>
      <c r="I2230" s="123"/>
      <c r="J2230" s="94"/>
      <c r="K2230" s="94"/>
    </row>
    <row r="2231" s="101" customFormat="true" ht="10.5" hidden="false" customHeight="true" outlineLevel="0" collapsed="false">
      <c r="A2231" s="92" t="s">
        <v>312</v>
      </c>
      <c r="B2231" s="93" t="n">
        <v>44189</v>
      </c>
      <c r="C2231" s="94" t="s">
        <v>2676</v>
      </c>
      <c r="D2231" s="95" t="s">
        <v>314</v>
      </c>
      <c r="E2231" s="106"/>
      <c r="F2231" s="128" t="n">
        <v>8600</v>
      </c>
      <c r="G2231" s="98" t="s">
        <v>2677</v>
      </c>
      <c r="H2231" s="99"/>
      <c r="I2231" s="123"/>
      <c r="J2231" s="94"/>
      <c r="K2231" s="94"/>
    </row>
    <row r="2232" s="101" customFormat="true" ht="10.5" hidden="false" customHeight="true" outlineLevel="0" collapsed="false">
      <c r="A2232" s="92" t="s">
        <v>312</v>
      </c>
      <c r="B2232" s="93" t="n">
        <v>44189</v>
      </c>
      <c r="C2232" s="94" t="s">
        <v>2678</v>
      </c>
      <c r="D2232" s="95" t="s">
        <v>314</v>
      </c>
      <c r="E2232" s="106"/>
      <c r="F2232" s="97" t="n">
        <v>9200</v>
      </c>
      <c r="G2232" s="98" t="s">
        <v>2679</v>
      </c>
      <c r="H2232" s="99"/>
      <c r="I2232" s="123"/>
      <c r="J2232" s="94"/>
      <c r="K2232" s="94"/>
    </row>
    <row r="2233" s="101" customFormat="true" ht="10.5" hidden="false" customHeight="true" outlineLevel="0" collapsed="false">
      <c r="A2233" s="92" t="s">
        <v>312</v>
      </c>
      <c r="B2233" s="93" t="n">
        <v>44189</v>
      </c>
      <c r="C2233" s="94" t="s">
        <v>2680</v>
      </c>
      <c r="D2233" s="95" t="s">
        <v>314</v>
      </c>
      <c r="E2233" s="106"/>
      <c r="F2233" s="97" t="n">
        <v>10000</v>
      </c>
      <c r="G2233" s="98" t="s">
        <v>2681</v>
      </c>
      <c r="H2233" s="99"/>
      <c r="I2233" s="123"/>
      <c r="J2233" s="94"/>
      <c r="K2233" s="94"/>
    </row>
    <row r="2234" s="101" customFormat="true" ht="10.5" hidden="true" customHeight="true" outlineLevel="0" collapsed="false">
      <c r="A2234" s="102" t="s">
        <v>312</v>
      </c>
      <c r="B2234" s="93" t="n">
        <v>44190</v>
      </c>
      <c r="C2234" s="94" t="s">
        <v>321</v>
      </c>
      <c r="D2234" s="95" t="s">
        <v>322</v>
      </c>
      <c r="E2234" s="97" t="n">
        <v>125</v>
      </c>
      <c r="F2234" s="96"/>
      <c r="G2234" s="100" t="s">
        <v>2682</v>
      </c>
      <c r="H2234" s="107"/>
      <c r="I2234" s="123"/>
      <c r="J2234" s="94"/>
      <c r="K2234" s="108"/>
    </row>
    <row r="2235" s="101" customFormat="true" ht="10.5" hidden="true" customHeight="true" outlineLevel="0" collapsed="false">
      <c r="A2235" s="102" t="s">
        <v>312</v>
      </c>
      <c r="B2235" s="93" t="n">
        <v>44190</v>
      </c>
      <c r="C2235" s="94" t="s">
        <v>462</v>
      </c>
      <c r="D2235" s="95" t="s">
        <v>322</v>
      </c>
      <c r="E2235" s="141" t="n">
        <v>3397</v>
      </c>
      <c r="F2235" s="96"/>
      <c r="G2235" s="98" t="s">
        <v>2683</v>
      </c>
      <c r="H2235" s="99"/>
      <c r="I2235" s="130"/>
      <c r="J2235" s="94"/>
      <c r="K2235" s="94"/>
    </row>
    <row r="2236" s="101" customFormat="true" ht="10.5" hidden="true" customHeight="true" outlineLevel="0" collapsed="false">
      <c r="A2236" s="102" t="s">
        <v>312</v>
      </c>
      <c r="B2236" s="93" t="n">
        <v>44190</v>
      </c>
      <c r="C2236" s="94" t="s">
        <v>834</v>
      </c>
      <c r="D2236" s="95" t="s">
        <v>322</v>
      </c>
      <c r="E2236" s="141" t="n">
        <v>10000</v>
      </c>
      <c r="F2236" s="96"/>
      <c r="G2236" s="98" t="s">
        <v>2684</v>
      </c>
      <c r="H2236" s="99"/>
      <c r="I2236" s="130"/>
      <c r="J2236" s="94"/>
      <c r="K2236" s="94"/>
    </row>
    <row r="2237" s="101" customFormat="true" ht="10.5" hidden="true" customHeight="true" outlineLevel="0" collapsed="false">
      <c r="A2237" s="102" t="s">
        <v>312</v>
      </c>
      <c r="B2237" s="93" t="n">
        <v>44190</v>
      </c>
      <c r="C2237" s="94" t="s">
        <v>834</v>
      </c>
      <c r="D2237" s="95" t="s">
        <v>322</v>
      </c>
      <c r="E2237" s="141" t="n">
        <v>15000</v>
      </c>
      <c r="F2237" s="96"/>
      <c r="G2237" s="98" t="s">
        <v>2685</v>
      </c>
      <c r="H2237" s="99"/>
      <c r="I2237" s="130"/>
      <c r="J2237" s="94"/>
      <c r="K2237" s="94"/>
    </row>
    <row r="2238" s="101" customFormat="true" ht="10.5" hidden="true" customHeight="true" outlineLevel="0" collapsed="false">
      <c r="A2238" s="102" t="s">
        <v>312</v>
      </c>
      <c r="B2238" s="93" t="n">
        <v>44190</v>
      </c>
      <c r="C2238" s="94" t="s">
        <v>1467</v>
      </c>
      <c r="D2238" s="95" t="s">
        <v>322</v>
      </c>
      <c r="E2238" s="113" t="n">
        <v>50000</v>
      </c>
      <c r="F2238" s="96"/>
      <c r="G2238" s="98" t="s">
        <v>2314</v>
      </c>
      <c r="H2238" s="99"/>
      <c r="I2238" s="129"/>
      <c r="J2238" s="94"/>
      <c r="K2238" s="94"/>
    </row>
    <row r="2239" s="101" customFormat="true" ht="10.5" hidden="true" customHeight="true" outlineLevel="0" collapsed="false">
      <c r="A2239" s="102" t="s">
        <v>312</v>
      </c>
      <c r="B2239" s="93" t="n">
        <v>44190</v>
      </c>
      <c r="C2239" s="94" t="s">
        <v>399</v>
      </c>
      <c r="D2239" s="95" t="s">
        <v>322</v>
      </c>
      <c r="E2239" s="118" t="n">
        <v>100000</v>
      </c>
      <c r="F2239" s="96"/>
      <c r="G2239" s="98" t="s">
        <v>2686</v>
      </c>
      <c r="H2239" s="119"/>
      <c r="I2239" s="123"/>
      <c r="J2239" s="94"/>
      <c r="K2239" s="94"/>
    </row>
    <row r="2240" s="101" customFormat="true" ht="10.5" hidden="false" customHeight="true" outlineLevel="0" collapsed="false">
      <c r="A2240" s="92" t="s">
        <v>312</v>
      </c>
      <c r="B2240" s="93" t="n">
        <v>44190</v>
      </c>
      <c r="C2240" s="94" t="s">
        <v>1113</v>
      </c>
      <c r="D2240" s="95" t="s">
        <v>314</v>
      </c>
      <c r="E2240" s="106"/>
      <c r="F2240" s="97" t="n">
        <v>700</v>
      </c>
      <c r="G2240" s="98" t="s">
        <v>2687</v>
      </c>
      <c r="H2240" s="99"/>
      <c r="I2240" s="123"/>
      <c r="J2240" s="94"/>
      <c r="K2240" s="94"/>
    </row>
    <row r="2241" s="101" customFormat="true" ht="10.5" hidden="false" customHeight="true" outlineLevel="0" collapsed="false">
      <c r="A2241" s="92" t="s">
        <v>312</v>
      </c>
      <c r="B2241" s="93" t="n">
        <v>44190</v>
      </c>
      <c r="C2241" s="94" t="s">
        <v>559</v>
      </c>
      <c r="D2241" s="95" t="s">
        <v>314</v>
      </c>
      <c r="E2241" s="106"/>
      <c r="F2241" s="97" t="n">
        <v>6200</v>
      </c>
      <c r="G2241" s="98" t="s">
        <v>2688</v>
      </c>
      <c r="H2241" s="99"/>
      <c r="I2241" s="123"/>
      <c r="J2241" s="94"/>
      <c r="K2241" s="94"/>
    </row>
    <row r="2242" s="101" customFormat="true" ht="10.5" hidden="true" customHeight="true" outlineLevel="0" collapsed="false">
      <c r="A2242" s="102" t="s">
        <v>312</v>
      </c>
      <c r="B2242" s="93" t="n">
        <v>44190</v>
      </c>
      <c r="C2242" s="94" t="s">
        <v>318</v>
      </c>
      <c r="D2242" s="95" t="s">
        <v>319</v>
      </c>
      <c r="E2242" s="103" t="n">
        <v>202.299999999999</v>
      </c>
      <c r="F2242" s="104" t="n">
        <v>11900</v>
      </c>
      <c r="G2242" s="100" t="s">
        <v>2689</v>
      </c>
      <c r="H2242" s="99" t="n">
        <v>11900</v>
      </c>
      <c r="I2242" s="123" t="n">
        <v>202.299999999999</v>
      </c>
      <c r="J2242" s="94"/>
      <c r="K2242" s="105"/>
    </row>
    <row r="2243" s="101" customFormat="true" ht="10.5" hidden="false" customHeight="true" outlineLevel="0" collapsed="false">
      <c r="A2243" s="92" t="s">
        <v>312</v>
      </c>
      <c r="B2243" s="93" t="n">
        <v>44190</v>
      </c>
      <c r="C2243" s="94" t="s">
        <v>2690</v>
      </c>
      <c r="D2243" s="95" t="s">
        <v>314</v>
      </c>
      <c r="E2243" s="96"/>
      <c r="F2243" s="97" t="n">
        <v>16100</v>
      </c>
      <c r="G2243" s="98" t="s">
        <v>2691</v>
      </c>
      <c r="H2243" s="99"/>
      <c r="I2243" s="123"/>
      <c r="J2243" s="94"/>
      <c r="K2243" s="94"/>
    </row>
    <row r="2244" s="101" customFormat="true" ht="10.5" hidden="true" customHeight="true" outlineLevel="0" collapsed="false">
      <c r="A2244" s="92" t="s">
        <v>312</v>
      </c>
      <c r="B2244" s="93" t="n">
        <v>44190</v>
      </c>
      <c r="C2244" s="94" t="s">
        <v>1958</v>
      </c>
      <c r="D2244" s="95" t="s">
        <v>314</v>
      </c>
      <c r="E2244" s="96"/>
      <c r="F2244" s="148" t="n">
        <v>51000</v>
      </c>
      <c r="G2244" s="98" t="s">
        <v>2692</v>
      </c>
      <c r="H2244" s="99"/>
      <c r="I2244" s="123"/>
      <c r="J2244" s="94"/>
      <c r="K2244" s="94"/>
    </row>
    <row r="2245" s="101" customFormat="true" ht="10.5" hidden="true" customHeight="true" outlineLevel="0" collapsed="false">
      <c r="A2245" s="102" t="s">
        <v>312</v>
      </c>
      <c r="B2245" s="93" t="n">
        <v>44193</v>
      </c>
      <c r="C2245" s="94" t="s">
        <v>321</v>
      </c>
      <c r="D2245" s="95" t="s">
        <v>322</v>
      </c>
      <c r="E2245" s="97" t="n">
        <v>125</v>
      </c>
      <c r="F2245" s="106"/>
      <c r="G2245" s="100" t="s">
        <v>2693</v>
      </c>
      <c r="H2245" s="107"/>
      <c r="I2245" s="123"/>
      <c r="J2245" s="94"/>
      <c r="K2245" s="108"/>
    </row>
    <row r="2246" s="101" customFormat="true" ht="10.5" hidden="true" customHeight="true" outlineLevel="0" collapsed="false">
      <c r="A2246" s="102" t="s">
        <v>312</v>
      </c>
      <c r="B2246" s="93" t="n">
        <v>44193</v>
      </c>
      <c r="C2246" s="94" t="s">
        <v>340</v>
      </c>
      <c r="D2246" s="95" t="s">
        <v>322</v>
      </c>
      <c r="E2246" s="97" t="n">
        <v>1284</v>
      </c>
      <c r="F2246" s="106"/>
      <c r="G2246" s="98" t="s">
        <v>341</v>
      </c>
      <c r="H2246" s="107"/>
      <c r="I2246" s="123"/>
      <c r="J2246" s="94"/>
      <c r="K2246" s="117"/>
    </row>
    <row r="2247" s="101" customFormat="true" ht="10.5" hidden="true" customHeight="true" outlineLevel="0" collapsed="false">
      <c r="A2247" s="102" t="s">
        <v>312</v>
      </c>
      <c r="B2247" s="93" t="n">
        <v>44193</v>
      </c>
      <c r="C2247" s="94" t="s">
        <v>393</v>
      </c>
      <c r="D2247" s="95" t="s">
        <v>322</v>
      </c>
      <c r="E2247" s="131" t="n">
        <v>2000</v>
      </c>
      <c r="F2247" s="106"/>
      <c r="G2247" s="98" t="s">
        <v>2694</v>
      </c>
      <c r="H2247" s="99"/>
      <c r="I2247" s="132"/>
      <c r="J2247" s="94"/>
      <c r="K2247" s="94"/>
    </row>
    <row r="2248" s="101" customFormat="true" ht="10.5" hidden="true" customHeight="true" outlineLevel="0" collapsed="false">
      <c r="A2248" s="102" t="s">
        <v>312</v>
      </c>
      <c r="B2248" s="93" t="n">
        <v>44193</v>
      </c>
      <c r="C2248" s="94" t="s">
        <v>828</v>
      </c>
      <c r="D2248" s="95" t="s">
        <v>322</v>
      </c>
      <c r="E2248" s="131" t="n">
        <v>6000</v>
      </c>
      <c r="F2248" s="106"/>
      <c r="G2248" s="98" t="s">
        <v>2695</v>
      </c>
      <c r="H2248" s="99"/>
      <c r="I2248" s="132"/>
      <c r="J2248" s="94"/>
      <c r="K2248" s="94"/>
    </row>
    <row r="2249" s="101" customFormat="true" ht="10.5" hidden="true" customHeight="true" outlineLevel="0" collapsed="false">
      <c r="A2249" s="102" t="s">
        <v>312</v>
      </c>
      <c r="B2249" s="93" t="n">
        <v>44193</v>
      </c>
      <c r="C2249" s="94" t="s">
        <v>342</v>
      </c>
      <c r="D2249" s="95" t="s">
        <v>322</v>
      </c>
      <c r="E2249" s="118" t="n">
        <v>8273.22</v>
      </c>
      <c r="F2249" s="106"/>
      <c r="G2249" s="98" t="s">
        <v>2696</v>
      </c>
      <c r="H2249" s="119"/>
      <c r="I2249" s="130"/>
      <c r="J2249" s="94"/>
      <c r="K2249" s="94"/>
    </row>
    <row r="2250" s="101" customFormat="true" ht="10.5" hidden="true" customHeight="true" outlineLevel="0" collapsed="false">
      <c r="A2250" s="102" t="s">
        <v>312</v>
      </c>
      <c r="B2250" s="93" t="n">
        <v>44193</v>
      </c>
      <c r="C2250" s="94" t="s">
        <v>846</v>
      </c>
      <c r="D2250" s="95" t="s">
        <v>322</v>
      </c>
      <c r="E2250" s="126" t="n">
        <v>11219.89</v>
      </c>
      <c r="F2250" s="125"/>
      <c r="G2250" s="98" t="s">
        <v>2697</v>
      </c>
      <c r="H2250" s="99"/>
      <c r="I2250" s="127"/>
      <c r="J2250" s="94"/>
      <c r="K2250" s="94"/>
    </row>
    <row r="2251" s="101" customFormat="true" ht="10.5" hidden="true" customHeight="true" outlineLevel="0" collapsed="false">
      <c r="A2251" s="102" t="s">
        <v>312</v>
      </c>
      <c r="B2251" s="93" t="n">
        <v>44193</v>
      </c>
      <c r="C2251" s="94" t="s">
        <v>464</v>
      </c>
      <c r="D2251" s="95" t="s">
        <v>322</v>
      </c>
      <c r="E2251" s="131" t="n">
        <v>17293.8</v>
      </c>
      <c r="F2251" s="106"/>
      <c r="G2251" s="98" t="s">
        <v>2429</v>
      </c>
      <c r="H2251" s="99"/>
      <c r="I2251" s="132"/>
      <c r="J2251" s="94"/>
      <c r="K2251" s="94"/>
    </row>
    <row r="2252" s="101" customFormat="true" ht="10.5" hidden="true" customHeight="true" outlineLevel="0" collapsed="false">
      <c r="A2252" s="92" t="s">
        <v>312</v>
      </c>
      <c r="B2252" s="93" t="n">
        <v>44193</v>
      </c>
      <c r="C2252" s="94" t="s">
        <v>344</v>
      </c>
      <c r="D2252" s="95" t="s">
        <v>322</v>
      </c>
      <c r="E2252" s="115" t="n">
        <v>100000</v>
      </c>
      <c r="F2252" s="106"/>
      <c r="G2252" s="98" t="s">
        <v>345</v>
      </c>
      <c r="H2252" s="121"/>
      <c r="I2252" s="123"/>
      <c r="J2252" s="94"/>
      <c r="K2252" s="94"/>
    </row>
    <row r="2253" s="101" customFormat="true" ht="10.5" hidden="false" customHeight="true" outlineLevel="0" collapsed="false">
      <c r="A2253" s="92" t="s">
        <v>312</v>
      </c>
      <c r="B2253" s="93" t="n">
        <v>44193</v>
      </c>
      <c r="C2253" s="94" t="s">
        <v>2698</v>
      </c>
      <c r="D2253" s="95" t="s">
        <v>314</v>
      </c>
      <c r="E2253" s="96"/>
      <c r="F2253" s="97" t="n">
        <v>5950</v>
      </c>
      <c r="G2253" s="98" t="s">
        <v>2699</v>
      </c>
      <c r="H2253" s="99"/>
      <c r="I2253" s="123"/>
      <c r="J2253" s="94"/>
      <c r="K2253" s="94"/>
    </row>
    <row r="2254" s="101" customFormat="true" ht="10.5" hidden="false" customHeight="true" outlineLevel="0" collapsed="false">
      <c r="A2254" s="92" t="s">
        <v>312</v>
      </c>
      <c r="B2254" s="93" t="n">
        <v>44193</v>
      </c>
      <c r="C2254" s="94" t="s">
        <v>412</v>
      </c>
      <c r="D2254" s="95" t="s">
        <v>314</v>
      </c>
      <c r="E2254" s="96"/>
      <c r="F2254" s="97" t="n">
        <v>6100</v>
      </c>
      <c r="G2254" s="98" t="s">
        <v>2700</v>
      </c>
      <c r="H2254" s="99"/>
      <c r="I2254" s="123"/>
      <c r="J2254" s="94"/>
      <c r="K2254" s="94"/>
    </row>
    <row r="2255" s="101" customFormat="true" ht="10.5" hidden="false" customHeight="true" outlineLevel="0" collapsed="false">
      <c r="A2255" s="92" t="s">
        <v>312</v>
      </c>
      <c r="B2255" s="93" t="n">
        <v>44193</v>
      </c>
      <c r="C2255" s="94" t="s">
        <v>529</v>
      </c>
      <c r="D2255" s="95" t="s">
        <v>314</v>
      </c>
      <c r="E2255" s="96"/>
      <c r="F2255" s="97" t="n">
        <v>6500</v>
      </c>
      <c r="G2255" s="98" t="s">
        <v>2701</v>
      </c>
      <c r="H2255" s="99"/>
      <c r="I2255" s="123"/>
      <c r="J2255" s="94"/>
      <c r="K2255" s="94"/>
    </row>
    <row r="2256" s="101" customFormat="true" ht="10.5" hidden="false" customHeight="true" outlineLevel="0" collapsed="false">
      <c r="A2256" s="92" t="s">
        <v>312</v>
      </c>
      <c r="B2256" s="93" t="n">
        <v>44193</v>
      </c>
      <c r="C2256" s="94" t="s">
        <v>412</v>
      </c>
      <c r="D2256" s="95" t="s">
        <v>314</v>
      </c>
      <c r="E2256" s="96"/>
      <c r="F2256" s="97" t="n">
        <v>7000</v>
      </c>
      <c r="G2256" s="98" t="s">
        <v>2702</v>
      </c>
      <c r="H2256" s="99"/>
      <c r="I2256" s="123"/>
      <c r="J2256" s="94"/>
      <c r="K2256" s="94"/>
    </row>
    <row r="2257" s="101" customFormat="true" ht="10.5" hidden="false" customHeight="true" outlineLevel="0" collapsed="false">
      <c r="A2257" s="92" t="s">
        <v>312</v>
      </c>
      <c r="B2257" s="93" t="n">
        <v>44193</v>
      </c>
      <c r="C2257" s="94" t="s">
        <v>619</v>
      </c>
      <c r="D2257" s="95" t="s">
        <v>314</v>
      </c>
      <c r="E2257" s="96"/>
      <c r="F2257" s="97" t="n">
        <v>7200</v>
      </c>
      <c r="G2257" s="98" t="s">
        <v>2703</v>
      </c>
      <c r="H2257" s="99"/>
      <c r="I2257" s="123"/>
      <c r="J2257" s="94"/>
      <c r="K2257" s="94"/>
    </row>
    <row r="2258" s="101" customFormat="true" ht="10.5" hidden="true" customHeight="true" outlineLevel="0" collapsed="false">
      <c r="A2258" s="102" t="s">
        <v>312</v>
      </c>
      <c r="B2258" s="93" t="n">
        <v>44193</v>
      </c>
      <c r="C2258" s="94" t="s">
        <v>318</v>
      </c>
      <c r="D2258" s="95" t="s">
        <v>319</v>
      </c>
      <c r="E2258" s="103" t="n">
        <v>493</v>
      </c>
      <c r="F2258" s="104" t="n">
        <v>29000</v>
      </c>
      <c r="G2258" s="100" t="s">
        <v>2704</v>
      </c>
      <c r="H2258" s="99" t="n">
        <v>29000</v>
      </c>
      <c r="I2258" s="123" t="n">
        <v>493</v>
      </c>
      <c r="J2258" s="94"/>
      <c r="K2258" s="105"/>
    </row>
    <row r="2259" s="101" customFormat="true" ht="10.5" hidden="false" customHeight="true" outlineLevel="0" collapsed="false">
      <c r="A2259" s="92" t="s">
        <v>312</v>
      </c>
      <c r="B2259" s="93" t="n">
        <v>44193</v>
      </c>
      <c r="C2259" s="94" t="s">
        <v>1895</v>
      </c>
      <c r="D2259" s="95" t="s">
        <v>314</v>
      </c>
      <c r="E2259" s="106"/>
      <c r="F2259" s="97" t="n">
        <v>62500</v>
      </c>
      <c r="G2259" s="98" t="s">
        <v>2705</v>
      </c>
      <c r="H2259" s="99"/>
      <c r="I2259" s="123"/>
      <c r="J2259" s="94"/>
      <c r="K2259" s="94"/>
    </row>
    <row r="2260" s="101" customFormat="true" ht="10.5" hidden="true" customHeight="true" outlineLevel="0" collapsed="false">
      <c r="A2260" s="175" t="s">
        <v>224</v>
      </c>
      <c r="B2260" s="166" t="n">
        <v>44193.5547106481</v>
      </c>
      <c r="C2260" s="165" t="s">
        <v>2641</v>
      </c>
      <c r="D2260" s="95" t="s">
        <v>322</v>
      </c>
      <c r="E2260" s="182" t="n">
        <v>58092.78</v>
      </c>
      <c r="F2260" s="167"/>
      <c r="G2260" s="165" t="s">
        <v>2706</v>
      </c>
      <c r="H2260" s="165"/>
      <c r="I2260" s="173"/>
      <c r="J2260" s="165"/>
      <c r="K2260" s="177" t="s">
        <v>2368</v>
      </c>
    </row>
    <row r="2261" s="101" customFormat="true" ht="10.5" hidden="true" customHeight="true" outlineLevel="0" collapsed="false">
      <c r="A2261" s="102" t="s">
        <v>312</v>
      </c>
      <c r="B2261" s="93" t="n">
        <v>44194</v>
      </c>
      <c r="C2261" s="94" t="s">
        <v>321</v>
      </c>
      <c r="D2261" s="95" t="s">
        <v>322</v>
      </c>
      <c r="E2261" s="97" t="n">
        <v>25</v>
      </c>
      <c r="F2261" s="96"/>
      <c r="G2261" s="100" t="s">
        <v>2707</v>
      </c>
      <c r="H2261" s="107"/>
      <c r="I2261" s="123"/>
      <c r="J2261" s="94"/>
      <c r="K2261" s="108"/>
    </row>
    <row r="2262" s="101" customFormat="true" ht="10.5" hidden="false" customHeight="true" outlineLevel="0" collapsed="false">
      <c r="A2262" s="92" t="s">
        <v>312</v>
      </c>
      <c r="B2262" s="93" t="n">
        <v>44194</v>
      </c>
      <c r="C2262" s="94" t="s">
        <v>316</v>
      </c>
      <c r="D2262" s="95" t="s">
        <v>314</v>
      </c>
      <c r="E2262" s="106"/>
      <c r="F2262" s="97" t="n">
        <v>1400</v>
      </c>
      <c r="G2262" s="98" t="s">
        <v>2708</v>
      </c>
      <c r="H2262" s="99"/>
      <c r="I2262" s="123"/>
      <c r="J2262" s="94"/>
      <c r="K2262" s="94"/>
    </row>
    <row r="2263" s="101" customFormat="true" ht="10.5" hidden="false" customHeight="true" outlineLevel="0" collapsed="false">
      <c r="A2263" s="92" t="s">
        <v>312</v>
      </c>
      <c r="B2263" s="93" t="n">
        <v>44194</v>
      </c>
      <c r="C2263" s="94" t="s">
        <v>626</v>
      </c>
      <c r="D2263" s="95" t="s">
        <v>314</v>
      </c>
      <c r="E2263" s="106"/>
      <c r="F2263" s="97" t="n">
        <v>1900</v>
      </c>
      <c r="G2263" s="98" t="s">
        <v>2709</v>
      </c>
      <c r="H2263" s="99"/>
      <c r="I2263" s="123"/>
      <c r="J2263" s="94"/>
      <c r="K2263" s="94"/>
    </row>
    <row r="2264" s="101" customFormat="true" ht="10.5" hidden="true" customHeight="true" outlineLevel="0" collapsed="false">
      <c r="A2264" s="102" t="s">
        <v>312</v>
      </c>
      <c r="B2264" s="93" t="n">
        <v>44194</v>
      </c>
      <c r="C2264" s="94" t="s">
        <v>318</v>
      </c>
      <c r="D2264" s="95" t="s">
        <v>319</v>
      </c>
      <c r="E2264" s="103" t="n">
        <v>74.8000000000002</v>
      </c>
      <c r="F2264" s="104" t="n">
        <v>4400</v>
      </c>
      <c r="G2264" s="100" t="s">
        <v>2710</v>
      </c>
      <c r="H2264" s="99" t="n">
        <v>4400</v>
      </c>
      <c r="I2264" s="123" t="n">
        <v>74.8000000000002</v>
      </c>
      <c r="J2264" s="94"/>
      <c r="K2264" s="105"/>
    </row>
    <row r="2265" s="101" customFormat="true" ht="10.5" hidden="false" customHeight="true" outlineLevel="0" collapsed="false">
      <c r="A2265" s="92" t="s">
        <v>312</v>
      </c>
      <c r="B2265" s="93" t="n">
        <v>44194</v>
      </c>
      <c r="C2265" s="94" t="s">
        <v>626</v>
      </c>
      <c r="D2265" s="95" t="s">
        <v>314</v>
      </c>
      <c r="E2265" s="106"/>
      <c r="F2265" s="97" t="n">
        <v>4900</v>
      </c>
      <c r="G2265" s="98" t="s">
        <v>2711</v>
      </c>
      <c r="H2265" s="99"/>
      <c r="I2265" s="123"/>
      <c r="J2265" s="94"/>
      <c r="K2265" s="94"/>
    </row>
    <row r="2266" s="101" customFormat="true" ht="10.5" hidden="false" customHeight="true" outlineLevel="0" collapsed="false">
      <c r="A2266" s="92" t="s">
        <v>312</v>
      </c>
      <c r="B2266" s="93" t="n">
        <v>44194</v>
      </c>
      <c r="C2266" s="94" t="s">
        <v>2712</v>
      </c>
      <c r="D2266" s="95" t="s">
        <v>314</v>
      </c>
      <c r="E2266" s="106"/>
      <c r="F2266" s="97" t="n">
        <v>6700</v>
      </c>
      <c r="G2266" s="98" t="s">
        <v>2713</v>
      </c>
      <c r="H2266" s="99"/>
      <c r="I2266" s="123"/>
      <c r="J2266" s="94"/>
      <c r="K2266" s="94"/>
    </row>
    <row r="2267" s="101" customFormat="true" ht="10.5" hidden="false" customHeight="true" outlineLevel="0" collapsed="false">
      <c r="A2267" s="92" t="s">
        <v>312</v>
      </c>
      <c r="B2267" s="93" t="n">
        <v>44194</v>
      </c>
      <c r="C2267" s="94" t="s">
        <v>1548</v>
      </c>
      <c r="D2267" s="95" t="s">
        <v>314</v>
      </c>
      <c r="E2267" s="106"/>
      <c r="F2267" s="128" t="n">
        <v>7000</v>
      </c>
      <c r="G2267" s="98" t="s">
        <v>2714</v>
      </c>
      <c r="H2267" s="99"/>
      <c r="I2267" s="123"/>
      <c r="J2267" s="94"/>
      <c r="K2267" s="94"/>
    </row>
    <row r="2268" s="101" customFormat="true" ht="10.5" hidden="false" customHeight="true" outlineLevel="0" collapsed="false">
      <c r="A2268" s="92" t="s">
        <v>312</v>
      </c>
      <c r="B2268" s="93" t="n">
        <v>44194</v>
      </c>
      <c r="C2268" s="94" t="s">
        <v>678</v>
      </c>
      <c r="D2268" s="95" t="s">
        <v>314</v>
      </c>
      <c r="E2268" s="106"/>
      <c r="F2268" s="97" t="n">
        <v>9000</v>
      </c>
      <c r="G2268" s="98" t="s">
        <v>2715</v>
      </c>
      <c r="H2268" s="99"/>
      <c r="I2268" s="123"/>
      <c r="J2268" s="94"/>
      <c r="K2268" s="94"/>
    </row>
    <row r="2269" s="101" customFormat="true" ht="10.5" hidden="false" customHeight="true" outlineLevel="0" collapsed="false">
      <c r="A2269" s="92" t="s">
        <v>312</v>
      </c>
      <c r="B2269" s="93" t="n">
        <v>44194</v>
      </c>
      <c r="C2269" s="94" t="s">
        <v>2716</v>
      </c>
      <c r="D2269" s="95" t="s">
        <v>314</v>
      </c>
      <c r="E2269" s="106"/>
      <c r="F2269" s="97" t="n">
        <v>89500</v>
      </c>
      <c r="G2269" s="98" t="s">
        <v>2717</v>
      </c>
      <c r="H2269" s="99"/>
      <c r="I2269" s="123"/>
      <c r="J2269" s="94"/>
      <c r="K2269" s="94"/>
    </row>
    <row r="2270" s="101" customFormat="true" ht="10.5" hidden="true" customHeight="true" outlineLevel="0" collapsed="false">
      <c r="A2270" s="102" t="s">
        <v>312</v>
      </c>
      <c r="B2270" s="93" t="n">
        <v>44195</v>
      </c>
      <c r="C2270" s="94" t="s">
        <v>321</v>
      </c>
      <c r="D2270" s="95" t="s">
        <v>322</v>
      </c>
      <c r="E2270" s="97" t="n">
        <v>200</v>
      </c>
      <c r="F2270" s="96"/>
      <c r="G2270" s="100" t="s">
        <v>2718</v>
      </c>
      <c r="H2270" s="107"/>
      <c r="I2270" s="123"/>
      <c r="J2270" s="94"/>
      <c r="K2270" s="108"/>
    </row>
    <row r="2271" s="101" customFormat="true" ht="10.5" hidden="true" customHeight="true" outlineLevel="0" collapsed="false">
      <c r="A2271" s="102" t="s">
        <v>312</v>
      </c>
      <c r="B2271" s="93" t="n">
        <v>44195</v>
      </c>
      <c r="C2271" s="94" t="s">
        <v>340</v>
      </c>
      <c r="D2271" s="95" t="s">
        <v>322</v>
      </c>
      <c r="E2271" s="97" t="n">
        <v>750</v>
      </c>
      <c r="F2271" s="96"/>
      <c r="G2271" s="98" t="s">
        <v>341</v>
      </c>
      <c r="H2271" s="107"/>
      <c r="I2271" s="123"/>
      <c r="J2271" s="94"/>
      <c r="K2271" s="117"/>
    </row>
    <row r="2272" s="101" customFormat="true" ht="10.5" hidden="true" customHeight="true" outlineLevel="0" collapsed="false">
      <c r="A2272" s="102" t="s">
        <v>312</v>
      </c>
      <c r="B2272" s="93" t="n">
        <v>44195</v>
      </c>
      <c r="C2272" s="94" t="s">
        <v>1629</v>
      </c>
      <c r="D2272" s="95" t="s">
        <v>322</v>
      </c>
      <c r="E2272" s="131" t="n">
        <v>1000</v>
      </c>
      <c r="F2272" s="96"/>
      <c r="G2272" s="98" t="s">
        <v>2719</v>
      </c>
      <c r="H2272" s="99"/>
      <c r="I2272" s="132"/>
      <c r="J2272" s="94"/>
      <c r="K2272" s="94"/>
    </row>
    <row r="2273" s="101" customFormat="true" ht="10.5" hidden="true" customHeight="true" outlineLevel="0" collapsed="false">
      <c r="A2273" s="102" t="s">
        <v>312</v>
      </c>
      <c r="B2273" s="93" t="n">
        <v>44195</v>
      </c>
      <c r="C2273" s="94" t="s">
        <v>340</v>
      </c>
      <c r="D2273" s="95" t="s">
        <v>322</v>
      </c>
      <c r="E2273" s="97" t="n">
        <v>2700</v>
      </c>
      <c r="F2273" s="96"/>
      <c r="G2273" s="98" t="s">
        <v>341</v>
      </c>
      <c r="H2273" s="107"/>
      <c r="I2273" s="123"/>
      <c r="J2273" s="94"/>
      <c r="K2273" s="117"/>
    </row>
    <row r="2274" s="101" customFormat="true" ht="10.5" hidden="true" customHeight="true" outlineLevel="0" collapsed="false">
      <c r="A2274" s="102" t="s">
        <v>312</v>
      </c>
      <c r="B2274" s="93" t="n">
        <v>44195</v>
      </c>
      <c r="C2274" s="94" t="s">
        <v>489</v>
      </c>
      <c r="D2274" s="95" t="s">
        <v>322</v>
      </c>
      <c r="E2274" s="131" t="n">
        <v>5000</v>
      </c>
      <c r="F2274" s="96"/>
      <c r="G2274" s="98" t="s">
        <v>2720</v>
      </c>
      <c r="H2274" s="99"/>
      <c r="I2274" s="132"/>
      <c r="J2274" s="94"/>
      <c r="K2274" s="94"/>
    </row>
    <row r="2275" s="101" customFormat="true" ht="10.5" hidden="true" customHeight="true" outlineLevel="0" collapsed="false">
      <c r="A2275" s="102" t="s">
        <v>312</v>
      </c>
      <c r="B2275" s="93" t="n">
        <v>44195</v>
      </c>
      <c r="C2275" s="94" t="s">
        <v>2721</v>
      </c>
      <c r="D2275" s="95" t="s">
        <v>322</v>
      </c>
      <c r="E2275" s="109" t="n">
        <v>6237.66</v>
      </c>
      <c r="F2275" s="96"/>
      <c r="G2275" s="98" t="s">
        <v>2722</v>
      </c>
      <c r="H2275" s="99"/>
      <c r="I2275" s="145"/>
      <c r="J2275" s="94"/>
      <c r="K2275" s="94"/>
    </row>
    <row r="2276" s="101" customFormat="true" ht="10.5" hidden="true" customHeight="true" outlineLevel="0" collapsed="false">
      <c r="A2276" s="102" t="s">
        <v>312</v>
      </c>
      <c r="B2276" s="93" t="n">
        <v>44195</v>
      </c>
      <c r="C2276" s="94" t="s">
        <v>1350</v>
      </c>
      <c r="D2276" s="95" t="s">
        <v>322</v>
      </c>
      <c r="E2276" s="131" t="n">
        <v>23900</v>
      </c>
      <c r="F2276" s="96"/>
      <c r="G2276" s="98" t="s">
        <v>2723</v>
      </c>
      <c r="H2276" s="99"/>
      <c r="I2276" s="132"/>
      <c r="J2276" s="94"/>
      <c r="K2276" s="94"/>
    </row>
    <row r="2277" s="101" customFormat="true" ht="10.5" hidden="true" customHeight="true" outlineLevel="0" collapsed="false">
      <c r="A2277" s="102" t="s">
        <v>312</v>
      </c>
      <c r="B2277" s="93" t="n">
        <v>44195</v>
      </c>
      <c r="C2277" s="94" t="s">
        <v>949</v>
      </c>
      <c r="D2277" s="95" t="s">
        <v>322</v>
      </c>
      <c r="E2277" s="131" t="n">
        <v>40770</v>
      </c>
      <c r="F2277" s="96"/>
      <c r="G2277" s="98" t="s">
        <v>2724</v>
      </c>
      <c r="H2277" s="99"/>
      <c r="I2277" s="132"/>
      <c r="J2277" s="94"/>
      <c r="K2277" s="94"/>
    </row>
    <row r="2278" s="101" customFormat="true" ht="10.5" hidden="true" customHeight="true" outlineLevel="0" collapsed="false">
      <c r="A2278" s="102" t="s">
        <v>312</v>
      </c>
      <c r="B2278" s="93" t="n">
        <v>44195</v>
      </c>
      <c r="C2278" s="94" t="s">
        <v>1997</v>
      </c>
      <c r="D2278" s="95" t="s">
        <v>322</v>
      </c>
      <c r="E2278" s="131" t="n">
        <v>45000</v>
      </c>
      <c r="F2278" s="96"/>
      <c r="G2278" s="98" t="s">
        <v>2725</v>
      </c>
      <c r="H2278" s="99"/>
      <c r="I2278" s="132"/>
      <c r="J2278" s="94"/>
      <c r="K2278" s="94"/>
    </row>
    <row r="2279" s="101" customFormat="true" ht="10.5" hidden="true" customHeight="true" outlineLevel="0" collapsed="false">
      <c r="A2279" s="92" t="s">
        <v>312</v>
      </c>
      <c r="B2279" s="93" t="n">
        <v>44195</v>
      </c>
      <c r="C2279" s="94" t="s">
        <v>344</v>
      </c>
      <c r="D2279" s="95" t="s">
        <v>322</v>
      </c>
      <c r="E2279" s="115" t="n">
        <v>50000</v>
      </c>
      <c r="F2279" s="96"/>
      <c r="G2279" s="98" t="s">
        <v>345</v>
      </c>
      <c r="H2279" s="121"/>
      <c r="I2279" s="123"/>
      <c r="J2279" s="94"/>
      <c r="K2279" s="94"/>
    </row>
    <row r="2280" s="101" customFormat="true" ht="10.5" hidden="true" customHeight="true" outlineLevel="0" collapsed="false">
      <c r="A2280" s="92" t="s">
        <v>312</v>
      </c>
      <c r="B2280" s="93" t="n">
        <v>44195</v>
      </c>
      <c r="C2280" s="94" t="s">
        <v>344</v>
      </c>
      <c r="D2280" s="95" t="s">
        <v>322</v>
      </c>
      <c r="E2280" s="115" t="n">
        <v>180000</v>
      </c>
      <c r="F2280" s="106"/>
      <c r="G2280" s="98" t="s">
        <v>345</v>
      </c>
      <c r="H2280" s="121"/>
      <c r="I2280" s="123"/>
      <c r="J2280" s="94"/>
      <c r="K2280" s="94"/>
    </row>
    <row r="2281" s="101" customFormat="true" ht="10.5" hidden="false" customHeight="true" outlineLevel="0" collapsed="false">
      <c r="A2281" s="92" t="s">
        <v>312</v>
      </c>
      <c r="B2281" s="93" t="n">
        <v>44195</v>
      </c>
      <c r="C2281" s="94" t="s">
        <v>2359</v>
      </c>
      <c r="D2281" s="95" t="s">
        <v>314</v>
      </c>
      <c r="E2281" s="96"/>
      <c r="F2281" s="97" t="n">
        <v>300</v>
      </c>
      <c r="G2281" s="98" t="s">
        <v>2726</v>
      </c>
      <c r="H2281" s="99"/>
      <c r="I2281" s="123"/>
      <c r="J2281" s="94"/>
      <c r="K2281" s="94"/>
    </row>
    <row r="2282" s="101" customFormat="true" ht="10.5" hidden="false" customHeight="true" outlineLevel="0" collapsed="false">
      <c r="A2282" s="92" t="s">
        <v>312</v>
      </c>
      <c r="B2282" s="93" t="n">
        <v>44195</v>
      </c>
      <c r="C2282" s="94" t="s">
        <v>555</v>
      </c>
      <c r="D2282" s="95" t="s">
        <v>314</v>
      </c>
      <c r="E2282" s="96"/>
      <c r="F2282" s="97" t="n">
        <v>1000</v>
      </c>
      <c r="G2282" s="98" t="s">
        <v>2727</v>
      </c>
      <c r="H2282" s="99"/>
      <c r="I2282" s="123"/>
      <c r="J2282" s="94"/>
      <c r="K2282" s="94"/>
    </row>
    <row r="2283" s="101" customFormat="true" ht="10.5" hidden="false" customHeight="true" outlineLevel="0" collapsed="false">
      <c r="A2283" s="92" t="s">
        <v>312</v>
      </c>
      <c r="B2283" s="93" t="n">
        <v>44195</v>
      </c>
      <c r="C2283" s="94" t="s">
        <v>456</v>
      </c>
      <c r="D2283" s="95" t="s">
        <v>314</v>
      </c>
      <c r="E2283" s="96"/>
      <c r="F2283" s="97" t="n">
        <v>1700</v>
      </c>
      <c r="G2283" s="98" t="s">
        <v>2728</v>
      </c>
      <c r="H2283" s="99"/>
      <c r="I2283" s="123"/>
      <c r="J2283" s="94"/>
      <c r="K2283" s="94"/>
    </row>
    <row r="2284" s="101" customFormat="true" ht="10.5" hidden="false" customHeight="true" outlineLevel="0" collapsed="false">
      <c r="A2284" s="92" t="s">
        <v>312</v>
      </c>
      <c r="B2284" s="93" t="n">
        <v>44195</v>
      </c>
      <c r="C2284" s="94" t="s">
        <v>619</v>
      </c>
      <c r="D2284" s="95" t="s">
        <v>314</v>
      </c>
      <c r="E2284" s="96"/>
      <c r="F2284" s="128" t="n">
        <v>3500</v>
      </c>
      <c r="G2284" s="98" t="s">
        <v>2729</v>
      </c>
      <c r="H2284" s="99"/>
      <c r="I2284" s="123"/>
      <c r="J2284" s="94"/>
      <c r="K2284" s="94"/>
    </row>
    <row r="2285" s="101" customFormat="true" ht="10.5" hidden="false" customHeight="true" outlineLevel="0" collapsed="false">
      <c r="A2285" s="92" t="s">
        <v>312</v>
      </c>
      <c r="B2285" s="93" t="n">
        <v>44195</v>
      </c>
      <c r="C2285" s="94" t="s">
        <v>863</v>
      </c>
      <c r="D2285" s="95" t="s">
        <v>314</v>
      </c>
      <c r="E2285" s="96"/>
      <c r="F2285" s="97" t="n">
        <v>4500</v>
      </c>
      <c r="G2285" s="98" t="s">
        <v>2730</v>
      </c>
      <c r="H2285" s="99"/>
      <c r="I2285" s="123"/>
      <c r="J2285" s="94"/>
      <c r="K2285" s="94"/>
    </row>
    <row r="2286" s="101" customFormat="true" ht="10.5" hidden="false" customHeight="true" outlineLevel="0" collapsed="false">
      <c r="A2286" s="92" t="s">
        <v>312</v>
      </c>
      <c r="B2286" s="93" t="n">
        <v>44195</v>
      </c>
      <c r="C2286" s="94" t="s">
        <v>873</v>
      </c>
      <c r="D2286" s="95" t="s">
        <v>314</v>
      </c>
      <c r="E2286" s="96"/>
      <c r="F2286" s="97" t="n">
        <v>4950</v>
      </c>
      <c r="G2286" s="98" t="s">
        <v>2731</v>
      </c>
      <c r="H2286" s="99"/>
      <c r="I2286" s="123"/>
      <c r="J2286" s="94"/>
      <c r="K2286" s="94"/>
    </row>
    <row r="2287" s="101" customFormat="true" ht="10.5" hidden="false" customHeight="true" outlineLevel="0" collapsed="false">
      <c r="A2287" s="92" t="s">
        <v>312</v>
      </c>
      <c r="B2287" s="93" t="n">
        <v>44195</v>
      </c>
      <c r="C2287" s="94" t="s">
        <v>1743</v>
      </c>
      <c r="D2287" s="95" t="s">
        <v>314</v>
      </c>
      <c r="E2287" s="96"/>
      <c r="F2287" s="128" t="n">
        <v>5600</v>
      </c>
      <c r="G2287" s="98" t="s">
        <v>2732</v>
      </c>
      <c r="H2287" s="99"/>
      <c r="I2287" s="123"/>
      <c r="J2287" s="94"/>
      <c r="K2287" s="94"/>
    </row>
    <row r="2288" s="101" customFormat="true" ht="10.5" hidden="false" customHeight="true" outlineLevel="0" collapsed="false">
      <c r="A2288" s="92" t="s">
        <v>312</v>
      </c>
      <c r="B2288" s="93" t="n">
        <v>44195</v>
      </c>
      <c r="C2288" s="94" t="s">
        <v>1606</v>
      </c>
      <c r="D2288" s="95" t="s">
        <v>314</v>
      </c>
      <c r="E2288" s="106"/>
      <c r="F2288" s="97" t="n">
        <v>6500</v>
      </c>
      <c r="G2288" s="98" t="s">
        <v>2733</v>
      </c>
      <c r="H2288" s="99"/>
      <c r="I2288" s="123"/>
      <c r="J2288" s="94"/>
      <c r="K2288" s="94"/>
    </row>
    <row r="2289" s="101" customFormat="true" ht="10.5" hidden="false" customHeight="true" outlineLevel="0" collapsed="false">
      <c r="A2289" s="92" t="s">
        <v>312</v>
      </c>
      <c r="B2289" s="93" t="n">
        <v>44195</v>
      </c>
      <c r="C2289" s="94" t="s">
        <v>2250</v>
      </c>
      <c r="D2289" s="95" t="s">
        <v>314</v>
      </c>
      <c r="E2289" s="96"/>
      <c r="F2289" s="97" t="n">
        <v>8000</v>
      </c>
      <c r="G2289" s="98" t="s">
        <v>2734</v>
      </c>
      <c r="H2289" s="99"/>
      <c r="I2289" s="123"/>
      <c r="J2289" s="94"/>
      <c r="K2289" s="94"/>
    </row>
    <row r="2290" s="101" customFormat="true" ht="10.5" hidden="false" customHeight="true" outlineLevel="0" collapsed="false">
      <c r="A2290" s="92" t="s">
        <v>312</v>
      </c>
      <c r="B2290" s="93" t="n">
        <v>44195</v>
      </c>
      <c r="C2290" s="94" t="s">
        <v>1498</v>
      </c>
      <c r="D2290" s="95" t="s">
        <v>314</v>
      </c>
      <c r="E2290" s="96"/>
      <c r="F2290" s="97" t="n">
        <v>8000</v>
      </c>
      <c r="G2290" s="98" t="s">
        <v>2735</v>
      </c>
      <c r="H2290" s="99"/>
      <c r="I2290" s="123"/>
      <c r="J2290" s="94"/>
      <c r="K2290" s="94"/>
    </row>
    <row r="2291" s="101" customFormat="true" ht="10.5" hidden="false" customHeight="true" outlineLevel="0" collapsed="false">
      <c r="A2291" s="92" t="s">
        <v>312</v>
      </c>
      <c r="B2291" s="93" t="n">
        <v>44195</v>
      </c>
      <c r="C2291" s="94" t="s">
        <v>2736</v>
      </c>
      <c r="D2291" s="95" t="s">
        <v>314</v>
      </c>
      <c r="E2291" s="96"/>
      <c r="F2291" s="97" t="n">
        <v>8500</v>
      </c>
      <c r="G2291" s="98" t="s">
        <v>2737</v>
      </c>
      <c r="H2291" s="99"/>
      <c r="I2291" s="123"/>
      <c r="J2291" s="94"/>
      <c r="K2291" s="94"/>
    </row>
    <row r="2292" s="101" customFormat="true" ht="10.5" hidden="true" customHeight="true" outlineLevel="0" collapsed="false">
      <c r="A2292" s="102" t="s">
        <v>312</v>
      </c>
      <c r="B2292" s="93" t="n">
        <v>44195</v>
      </c>
      <c r="C2292" s="94" t="s">
        <v>318</v>
      </c>
      <c r="D2292" s="95" t="s">
        <v>319</v>
      </c>
      <c r="E2292" s="103" t="n">
        <v>365.5</v>
      </c>
      <c r="F2292" s="104" t="n">
        <v>21500</v>
      </c>
      <c r="G2292" s="100" t="s">
        <v>2738</v>
      </c>
      <c r="H2292" s="99" t="n">
        <v>21500</v>
      </c>
      <c r="I2292" s="123" t="n">
        <v>365.5</v>
      </c>
      <c r="J2292" s="94"/>
      <c r="K2292" s="105"/>
    </row>
    <row r="2293" s="101" customFormat="true" ht="10.5" hidden="true" customHeight="true" outlineLevel="0" collapsed="false">
      <c r="A2293" s="92" t="s">
        <v>312</v>
      </c>
      <c r="B2293" s="93" t="n">
        <v>44195</v>
      </c>
      <c r="C2293" s="94" t="s">
        <v>817</v>
      </c>
      <c r="D2293" s="95" t="s">
        <v>314</v>
      </c>
      <c r="E2293" s="96"/>
      <c r="F2293" s="115" t="n">
        <v>155000</v>
      </c>
      <c r="G2293" s="98" t="s">
        <v>2739</v>
      </c>
      <c r="H2293" s="99"/>
      <c r="I2293" s="123"/>
      <c r="J2293" s="94"/>
      <c r="K2293" s="94"/>
    </row>
    <row r="2294" s="101" customFormat="true" ht="10.5" hidden="true" customHeight="true" outlineLevel="0" collapsed="false">
      <c r="A2294" s="102" t="s">
        <v>312</v>
      </c>
      <c r="B2294" s="93" t="n">
        <v>44196</v>
      </c>
      <c r="C2294" s="94" t="s">
        <v>321</v>
      </c>
      <c r="D2294" s="95" t="s">
        <v>322</v>
      </c>
      <c r="E2294" s="97" t="n">
        <v>25</v>
      </c>
      <c r="F2294" s="96"/>
      <c r="G2294" s="100" t="s">
        <v>2740</v>
      </c>
      <c r="H2294" s="107"/>
      <c r="I2294" s="123"/>
      <c r="J2294" s="94"/>
      <c r="K2294" s="108"/>
    </row>
    <row r="2295" s="101" customFormat="true" ht="10.5" hidden="true" customHeight="true" outlineLevel="0" collapsed="false">
      <c r="A2295" s="102" t="s">
        <v>312</v>
      </c>
      <c r="B2295" s="93" t="n">
        <v>44196</v>
      </c>
      <c r="C2295" s="94" t="s">
        <v>484</v>
      </c>
      <c r="D2295" s="95" t="s">
        <v>322</v>
      </c>
      <c r="E2295" s="97" t="n">
        <v>150</v>
      </c>
      <c r="F2295" s="96"/>
      <c r="G2295" s="100" t="s">
        <v>485</v>
      </c>
      <c r="H2295" s="107"/>
      <c r="I2295" s="123"/>
      <c r="J2295" s="94"/>
      <c r="K2295" s="144"/>
    </row>
    <row r="2296" s="101" customFormat="true" ht="10.5" hidden="true" customHeight="true" outlineLevel="0" collapsed="false">
      <c r="A2296" s="102" t="s">
        <v>312</v>
      </c>
      <c r="B2296" s="93" t="n">
        <v>44196</v>
      </c>
      <c r="C2296" s="94" t="s">
        <v>706</v>
      </c>
      <c r="D2296" s="95" t="s">
        <v>322</v>
      </c>
      <c r="E2296" s="131" t="n">
        <v>20300</v>
      </c>
      <c r="F2296" s="106"/>
      <c r="G2296" s="98" t="s">
        <v>2741</v>
      </c>
      <c r="H2296" s="99"/>
      <c r="I2296" s="132"/>
      <c r="J2296" s="94"/>
      <c r="K2296" s="94"/>
    </row>
    <row r="2297" s="101" customFormat="true" ht="10.5" hidden="false" customHeight="true" outlineLevel="0" collapsed="false">
      <c r="A2297" s="92" t="s">
        <v>312</v>
      </c>
      <c r="B2297" s="93" t="n">
        <v>44196</v>
      </c>
      <c r="C2297" s="94" t="s">
        <v>555</v>
      </c>
      <c r="D2297" s="95" t="s">
        <v>314</v>
      </c>
      <c r="E2297" s="106"/>
      <c r="F2297" s="97" t="n">
        <v>3400</v>
      </c>
      <c r="G2297" s="98" t="s">
        <v>2742</v>
      </c>
      <c r="H2297" s="99"/>
      <c r="I2297" s="123"/>
      <c r="J2297" s="94"/>
      <c r="K2297" s="94"/>
    </row>
    <row r="2298" s="101" customFormat="true" ht="10.5" hidden="true" customHeight="true" outlineLevel="0" collapsed="false">
      <c r="A2298" s="102" t="s">
        <v>312</v>
      </c>
      <c r="B2298" s="93" t="n">
        <v>44196</v>
      </c>
      <c r="C2298" s="94" t="s">
        <v>318</v>
      </c>
      <c r="D2298" s="95" t="s">
        <v>319</v>
      </c>
      <c r="E2298" s="103" t="n">
        <v>153</v>
      </c>
      <c r="F2298" s="104" t="n">
        <v>9000</v>
      </c>
      <c r="G2298" s="100" t="s">
        <v>2743</v>
      </c>
      <c r="H2298" s="99" t="n">
        <v>9000</v>
      </c>
      <c r="I2298" s="123" t="n">
        <v>153</v>
      </c>
      <c r="J2298" s="94"/>
      <c r="K2298" s="105"/>
    </row>
    <row r="2299" s="101" customFormat="true" ht="10.5" hidden="false" customHeight="true" outlineLevel="0" collapsed="false">
      <c r="A2299" s="92" t="s">
        <v>312</v>
      </c>
      <c r="B2299" s="93" t="n">
        <v>44196</v>
      </c>
      <c r="C2299" s="94" t="s">
        <v>2744</v>
      </c>
      <c r="D2299" s="95" t="s">
        <v>314</v>
      </c>
      <c r="E2299" s="106"/>
      <c r="F2299" s="97" t="n">
        <v>18200</v>
      </c>
      <c r="G2299" s="98" t="s">
        <v>2745</v>
      </c>
      <c r="H2299" s="99"/>
      <c r="I2299" s="123"/>
      <c r="J2299" s="94"/>
      <c r="K2299" s="94"/>
    </row>
    <row r="2300" s="189" customFormat="true" ht="10.5" hidden="false" customHeight="true" outlineLevel="0" collapsed="false">
      <c r="A2300" s="94" t="s">
        <v>2746</v>
      </c>
      <c r="B2300" s="185" t="n">
        <v>45352</v>
      </c>
      <c r="C2300" s="94" t="s">
        <v>2747</v>
      </c>
      <c r="D2300" s="186" t="s">
        <v>314</v>
      </c>
      <c r="E2300" s="187"/>
      <c r="F2300" s="188" t="n">
        <v>5000</v>
      </c>
      <c r="G2300" s="94" t="s">
        <v>2748</v>
      </c>
      <c r="H2300" s="94"/>
      <c r="I2300" s="94"/>
      <c r="J2300" s="94"/>
      <c r="K2300" s="94"/>
    </row>
    <row r="2301" s="189" customFormat="true" ht="10.5" hidden="false" customHeight="true" outlineLevel="0" collapsed="false">
      <c r="A2301" s="94" t="s">
        <v>2746</v>
      </c>
      <c r="B2301" s="185" t="n">
        <v>45352</v>
      </c>
      <c r="C2301" s="94" t="s">
        <v>2749</v>
      </c>
      <c r="D2301" s="190" t="s">
        <v>314</v>
      </c>
      <c r="E2301" s="187"/>
      <c r="F2301" s="188" t="n">
        <v>19400</v>
      </c>
      <c r="G2301" s="94" t="s">
        <v>2750</v>
      </c>
      <c r="H2301" s="94"/>
      <c r="I2301" s="94"/>
      <c r="J2301" s="94"/>
      <c r="K2301" s="94"/>
    </row>
    <row r="2302" s="189" customFormat="true" ht="10.5" hidden="false" customHeight="true" outlineLevel="0" collapsed="false">
      <c r="A2302" s="94" t="s">
        <v>2746</v>
      </c>
      <c r="B2302" s="185" t="n">
        <v>45352</v>
      </c>
      <c r="C2302" s="94" t="s">
        <v>1498</v>
      </c>
      <c r="D2302" s="186" t="s">
        <v>314</v>
      </c>
      <c r="E2302" s="187"/>
      <c r="F2302" s="188" t="n">
        <v>6000</v>
      </c>
      <c r="G2302" s="94" t="s">
        <v>2751</v>
      </c>
      <c r="H2302" s="94"/>
      <c r="I2302" s="94"/>
      <c r="J2302" s="94"/>
      <c r="K2302" s="94"/>
    </row>
    <row r="2303" s="189" customFormat="true" ht="10.5" hidden="false" customHeight="true" outlineLevel="0" collapsed="false">
      <c r="A2303" s="94" t="s">
        <v>2746</v>
      </c>
      <c r="B2303" s="185" t="n">
        <v>45352</v>
      </c>
      <c r="C2303" s="94" t="s">
        <v>2752</v>
      </c>
      <c r="D2303" s="190" t="s">
        <v>314</v>
      </c>
      <c r="E2303" s="187"/>
      <c r="F2303" s="188" t="n">
        <v>2500</v>
      </c>
      <c r="G2303" s="94" t="s">
        <v>2753</v>
      </c>
      <c r="H2303" s="94"/>
      <c r="I2303" s="94"/>
      <c r="J2303" s="94"/>
      <c r="K2303" s="94"/>
    </row>
    <row r="2304" s="189" customFormat="true" ht="10.5" hidden="false" customHeight="true" outlineLevel="0" collapsed="false">
      <c r="A2304" s="94" t="s">
        <v>2746</v>
      </c>
      <c r="B2304" s="185" t="n">
        <v>45352</v>
      </c>
      <c r="C2304" s="94" t="s">
        <v>2754</v>
      </c>
      <c r="D2304" s="186" t="s">
        <v>314</v>
      </c>
      <c r="E2304" s="187"/>
      <c r="F2304" s="188" t="n">
        <v>5500</v>
      </c>
      <c r="G2304" s="94" t="s">
        <v>2755</v>
      </c>
      <c r="H2304" s="94"/>
      <c r="I2304" s="94"/>
      <c r="J2304" s="94"/>
      <c r="K2304" s="94"/>
    </row>
    <row r="2305" s="189" customFormat="true" ht="10.5" hidden="true" customHeight="true" outlineLevel="0" collapsed="false">
      <c r="A2305" s="144" t="s">
        <v>2746</v>
      </c>
      <c r="B2305" s="185" t="n">
        <v>45352</v>
      </c>
      <c r="C2305" s="94" t="s">
        <v>2756</v>
      </c>
      <c r="D2305" s="186" t="s">
        <v>322</v>
      </c>
      <c r="E2305" s="191" t="n">
        <v>206076.67</v>
      </c>
      <c r="F2305" s="192"/>
      <c r="G2305" s="94" t="s">
        <v>2757</v>
      </c>
      <c r="H2305" s="94"/>
      <c r="I2305" s="94"/>
      <c r="J2305" s="94"/>
      <c r="K2305" s="144"/>
    </row>
    <row r="2306" s="189" customFormat="true" ht="10.5" hidden="true" customHeight="true" outlineLevel="0" collapsed="false">
      <c r="A2306" s="144" t="s">
        <v>2758</v>
      </c>
      <c r="B2306" s="185" t="n">
        <v>45352</v>
      </c>
      <c r="C2306" s="94" t="s">
        <v>2759</v>
      </c>
      <c r="D2306" s="190" t="s">
        <v>322</v>
      </c>
      <c r="E2306" s="193" t="n">
        <v>2364</v>
      </c>
      <c r="F2306" s="192"/>
      <c r="G2306" s="94" t="s">
        <v>2760</v>
      </c>
      <c r="H2306" s="94"/>
      <c r="I2306" s="94"/>
      <c r="J2306" s="94"/>
      <c r="K2306" s="147"/>
    </row>
    <row r="2307" s="189" customFormat="true" ht="10.5" hidden="true" customHeight="true" outlineLevel="0" collapsed="false">
      <c r="A2307" s="144" t="s">
        <v>2758</v>
      </c>
      <c r="B2307" s="185" t="n">
        <v>45352</v>
      </c>
      <c r="C2307" s="94" t="s">
        <v>623</v>
      </c>
      <c r="D2307" s="186" t="s">
        <v>322</v>
      </c>
      <c r="E2307" s="194" t="n">
        <v>85000</v>
      </c>
      <c r="F2307" s="192"/>
      <c r="G2307" s="94" t="s">
        <v>2761</v>
      </c>
      <c r="H2307" s="94"/>
      <c r="I2307" s="94"/>
      <c r="J2307" s="94"/>
      <c r="K2307" s="117"/>
    </row>
    <row r="2308" s="189" customFormat="true" ht="10.5" hidden="true" customHeight="true" outlineLevel="0" collapsed="false">
      <c r="A2308" s="144" t="s">
        <v>2758</v>
      </c>
      <c r="B2308" s="185" t="n">
        <v>45352</v>
      </c>
      <c r="C2308" s="94" t="s">
        <v>2762</v>
      </c>
      <c r="D2308" s="190" t="s">
        <v>322</v>
      </c>
      <c r="E2308" s="194" t="n">
        <v>24000</v>
      </c>
      <c r="F2308" s="192"/>
      <c r="G2308" s="94" t="s">
        <v>2763</v>
      </c>
      <c r="H2308" s="94"/>
      <c r="I2308" s="94"/>
      <c r="J2308" s="94"/>
      <c r="K2308" s="117"/>
    </row>
    <row r="2309" s="189" customFormat="true" ht="10.5" hidden="true" customHeight="true" outlineLevel="0" collapsed="false">
      <c r="A2309" s="144" t="s">
        <v>2758</v>
      </c>
      <c r="B2309" s="185" t="n">
        <v>45352</v>
      </c>
      <c r="C2309" s="94" t="s">
        <v>623</v>
      </c>
      <c r="D2309" s="186" t="s">
        <v>322</v>
      </c>
      <c r="E2309" s="194" t="n">
        <v>30000</v>
      </c>
      <c r="F2309" s="192"/>
      <c r="G2309" s="94" t="s">
        <v>2764</v>
      </c>
      <c r="H2309" s="94"/>
      <c r="I2309" s="94"/>
      <c r="J2309" s="94"/>
      <c r="K2309" s="117"/>
    </row>
    <row r="2310" s="189" customFormat="true" ht="10.5" hidden="true" customHeight="true" outlineLevel="0" collapsed="false">
      <c r="A2310" s="144" t="s">
        <v>2758</v>
      </c>
      <c r="B2310" s="185" t="n">
        <v>45352</v>
      </c>
      <c r="C2310" s="94" t="s">
        <v>2756</v>
      </c>
      <c r="D2310" s="95" t="s">
        <v>319</v>
      </c>
      <c r="E2310" s="195" t="n">
        <v>310.5</v>
      </c>
      <c r="F2310" s="196" t="n">
        <v>34500</v>
      </c>
      <c r="G2310" s="94" t="s">
        <v>2765</v>
      </c>
      <c r="H2310" s="197" t="n">
        <v>34500</v>
      </c>
      <c r="I2310" s="197" t="n">
        <v>310.5</v>
      </c>
      <c r="J2310" s="94"/>
      <c r="K2310" s="144"/>
    </row>
    <row r="2311" s="189" customFormat="true" ht="10.5" hidden="true" customHeight="true" outlineLevel="0" collapsed="false">
      <c r="A2311" s="144" t="s">
        <v>2758</v>
      </c>
      <c r="B2311" s="185" t="n">
        <v>45352</v>
      </c>
      <c r="C2311" s="94" t="s">
        <v>2756</v>
      </c>
      <c r="D2311" s="186" t="s">
        <v>322</v>
      </c>
      <c r="E2311" s="195" t="n">
        <v>307.71</v>
      </c>
      <c r="F2311" s="192"/>
      <c r="G2311" s="94" t="s">
        <v>2766</v>
      </c>
      <c r="H2311" s="94"/>
      <c r="I2311" s="94"/>
      <c r="J2311" s="94"/>
      <c r="K2311" s="144"/>
    </row>
    <row r="2312" s="189" customFormat="true" ht="10.5" hidden="true" customHeight="true" outlineLevel="0" collapsed="false">
      <c r="A2312" s="144" t="s">
        <v>2758</v>
      </c>
      <c r="B2312" s="185" t="n">
        <v>45352</v>
      </c>
      <c r="C2312" s="94" t="s">
        <v>2756</v>
      </c>
      <c r="D2312" s="95" t="s">
        <v>319</v>
      </c>
      <c r="E2312" s="195" t="n">
        <v>474.300000000003</v>
      </c>
      <c r="F2312" s="196" t="n">
        <v>52700</v>
      </c>
      <c r="G2312" s="94" t="s">
        <v>2767</v>
      </c>
      <c r="H2312" s="197" t="n">
        <v>52700</v>
      </c>
      <c r="I2312" s="197" t="n">
        <v>474.300000000003</v>
      </c>
      <c r="J2312" s="94"/>
      <c r="K2312" s="144"/>
    </row>
    <row r="2313" s="189" customFormat="true" ht="10.5" hidden="true" customHeight="true" outlineLevel="0" collapsed="false">
      <c r="A2313" s="144" t="s">
        <v>2758</v>
      </c>
      <c r="B2313" s="185" t="n">
        <v>45352</v>
      </c>
      <c r="C2313" s="94" t="s">
        <v>2756</v>
      </c>
      <c r="D2313" s="190" t="s">
        <v>322</v>
      </c>
      <c r="E2313" s="195" t="n">
        <v>470.03</v>
      </c>
      <c r="F2313" s="192"/>
      <c r="G2313" s="94" t="s">
        <v>2766</v>
      </c>
      <c r="H2313" s="94"/>
      <c r="I2313" s="94"/>
      <c r="J2313" s="94"/>
      <c r="K2313" s="144"/>
    </row>
    <row r="2314" s="189" customFormat="true" ht="10.5" hidden="true" customHeight="true" outlineLevel="0" collapsed="false">
      <c r="A2314" s="144" t="s">
        <v>2758</v>
      </c>
      <c r="B2314" s="185" t="n">
        <v>45352</v>
      </c>
      <c r="C2314" s="94" t="s">
        <v>2756</v>
      </c>
      <c r="D2314" s="95" t="s">
        <v>319</v>
      </c>
      <c r="E2314" s="195" t="n">
        <v>20.6999999999998</v>
      </c>
      <c r="F2314" s="196" t="n">
        <v>2300</v>
      </c>
      <c r="G2314" s="94" t="s">
        <v>2768</v>
      </c>
      <c r="H2314" s="197" t="n">
        <v>2300</v>
      </c>
      <c r="I2314" s="197" t="n">
        <v>20.6999999999998</v>
      </c>
      <c r="J2314" s="94"/>
      <c r="K2314" s="144"/>
    </row>
    <row r="2315" s="189" customFormat="true" ht="10.5" hidden="true" customHeight="true" outlineLevel="0" collapsed="false">
      <c r="A2315" s="144" t="s">
        <v>2758</v>
      </c>
      <c r="B2315" s="185" t="n">
        <v>45352</v>
      </c>
      <c r="C2315" s="94" t="s">
        <v>2756</v>
      </c>
      <c r="D2315" s="190" t="s">
        <v>322</v>
      </c>
      <c r="E2315" s="195" t="n">
        <v>20.51</v>
      </c>
      <c r="F2315" s="192"/>
      <c r="G2315" s="94" t="s">
        <v>2766</v>
      </c>
      <c r="H2315" s="94"/>
      <c r="I2315" s="94"/>
      <c r="J2315" s="94"/>
      <c r="K2315" s="144"/>
    </row>
    <row r="2316" s="189" customFormat="true" ht="10.5" hidden="true" customHeight="true" outlineLevel="0" collapsed="false">
      <c r="A2316" s="94" t="s">
        <v>224</v>
      </c>
      <c r="B2316" s="185" t="n">
        <v>45352.1350347222</v>
      </c>
      <c r="C2316" s="94" t="s">
        <v>2769</v>
      </c>
      <c r="D2316" s="186" t="s">
        <v>314</v>
      </c>
      <c r="E2316" s="198"/>
      <c r="F2316" s="199" t="n">
        <v>20000</v>
      </c>
      <c r="G2316" s="94" t="s">
        <v>2770</v>
      </c>
      <c r="H2316" s="94"/>
      <c r="I2316" s="94"/>
      <c r="J2316" s="94"/>
      <c r="K2316" s="94" t="s">
        <v>2771</v>
      </c>
    </row>
    <row r="2317" s="189" customFormat="true" ht="10.5" hidden="true" customHeight="true" outlineLevel="0" collapsed="false">
      <c r="A2317" s="144" t="s">
        <v>224</v>
      </c>
      <c r="B2317" s="185" t="n">
        <v>45352.1365740741</v>
      </c>
      <c r="C2317" s="94" t="s">
        <v>2631</v>
      </c>
      <c r="D2317" s="190" t="s">
        <v>322</v>
      </c>
      <c r="E2317" s="200" t="n">
        <v>111000</v>
      </c>
      <c r="F2317" s="201"/>
      <c r="G2317" s="94" t="s">
        <v>2772</v>
      </c>
      <c r="H2317" s="94"/>
      <c r="I2317" s="94"/>
      <c r="J2317" s="94"/>
      <c r="K2317" s="144" t="s">
        <v>2773</v>
      </c>
    </row>
    <row r="2318" s="189" customFormat="true" ht="10.5" hidden="true" customHeight="true" outlineLevel="0" collapsed="false">
      <c r="A2318" s="144" t="s">
        <v>224</v>
      </c>
      <c r="B2318" s="185" t="n">
        <v>45352.1392361111</v>
      </c>
      <c r="C2318" s="94" t="s">
        <v>1540</v>
      </c>
      <c r="D2318" s="186" t="s">
        <v>322</v>
      </c>
      <c r="E2318" s="202" t="n">
        <v>1350</v>
      </c>
      <c r="F2318" s="201"/>
      <c r="G2318" s="94" t="s">
        <v>2774</v>
      </c>
      <c r="H2318" s="94"/>
      <c r="I2318" s="94"/>
      <c r="J2318" s="94"/>
      <c r="K2318" s="147" t="s">
        <v>2775</v>
      </c>
    </row>
    <row r="2319" s="189" customFormat="true" ht="10.5" hidden="true" customHeight="true" outlineLevel="0" collapsed="false">
      <c r="A2319" s="144" t="s">
        <v>224</v>
      </c>
      <c r="B2319" s="185" t="n">
        <v>45352.1393402778</v>
      </c>
      <c r="C2319" s="94" t="s">
        <v>2776</v>
      </c>
      <c r="D2319" s="186" t="s">
        <v>322</v>
      </c>
      <c r="E2319" s="203" t="n">
        <v>30000</v>
      </c>
      <c r="F2319" s="201"/>
      <c r="G2319" s="94" t="s">
        <v>2777</v>
      </c>
      <c r="H2319" s="94"/>
      <c r="I2319" s="94"/>
      <c r="J2319" s="94"/>
      <c r="K2319" s="204" t="s">
        <v>2775</v>
      </c>
    </row>
    <row r="2320" s="189" customFormat="true" ht="10.5" hidden="true" customHeight="true" outlineLevel="0" collapsed="false">
      <c r="A2320" s="94" t="s">
        <v>224</v>
      </c>
      <c r="B2320" s="185" t="n">
        <v>45352.1460532407</v>
      </c>
      <c r="C2320" s="94" t="s">
        <v>2631</v>
      </c>
      <c r="D2320" s="186" t="s">
        <v>314</v>
      </c>
      <c r="E2320" s="198"/>
      <c r="F2320" s="205" t="n">
        <v>28400</v>
      </c>
      <c r="G2320" s="94" t="s">
        <v>2778</v>
      </c>
      <c r="H2320" s="94"/>
      <c r="I2320" s="94"/>
      <c r="J2320" s="94"/>
      <c r="K2320" s="94" t="s">
        <v>2771</v>
      </c>
    </row>
    <row r="2321" s="189" customFormat="true" ht="10.5" hidden="true" customHeight="true" outlineLevel="0" collapsed="false">
      <c r="A2321" s="94" t="s">
        <v>224</v>
      </c>
      <c r="B2321" s="185" t="n">
        <v>45352.465787037</v>
      </c>
      <c r="C2321" s="94" t="s">
        <v>2769</v>
      </c>
      <c r="D2321" s="186" t="s">
        <v>314</v>
      </c>
      <c r="E2321" s="198"/>
      <c r="F2321" s="199" t="n">
        <v>25000</v>
      </c>
      <c r="G2321" s="94" t="s">
        <v>2770</v>
      </c>
      <c r="H2321" s="94"/>
      <c r="I2321" s="94"/>
      <c r="J2321" s="94"/>
      <c r="K2321" s="94" t="s">
        <v>2771</v>
      </c>
    </row>
    <row r="2322" s="189" customFormat="true" ht="10.5" hidden="true" customHeight="true" outlineLevel="0" collapsed="false">
      <c r="A2322" s="94" t="s">
        <v>224</v>
      </c>
      <c r="B2322" s="185" t="n">
        <v>45352.4732986111</v>
      </c>
      <c r="C2322" s="94" t="s">
        <v>2769</v>
      </c>
      <c r="D2322" s="186" t="s">
        <v>314</v>
      </c>
      <c r="E2322" s="198"/>
      <c r="F2322" s="199" t="n">
        <v>21000</v>
      </c>
      <c r="G2322" s="94" t="s">
        <v>2770</v>
      </c>
      <c r="H2322" s="94"/>
      <c r="I2322" s="94"/>
      <c r="J2322" s="94"/>
      <c r="K2322" s="94" t="s">
        <v>2771</v>
      </c>
    </row>
    <row r="2323" s="189" customFormat="true" ht="10.5" hidden="true" customHeight="true" outlineLevel="0" collapsed="false">
      <c r="A2323" s="144" t="s">
        <v>224</v>
      </c>
      <c r="B2323" s="185" t="n">
        <v>45352.4814236111</v>
      </c>
      <c r="C2323" s="94" t="s">
        <v>2776</v>
      </c>
      <c r="D2323" s="190" t="s">
        <v>322</v>
      </c>
      <c r="E2323" s="203" t="n">
        <v>30000</v>
      </c>
      <c r="F2323" s="201"/>
      <c r="G2323" s="94" t="s">
        <v>2777</v>
      </c>
      <c r="H2323" s="94"/>
      <c r="I2323" s="94"/>
      <c r="J2323" s="94"/>
      <c r="K2323" s="204" t="s">
        <v>2775</v>
      </c>
    </row>
    <row r="2324" s="189" customFormat="true" ht="10.5" hidden="true" customHeight="true" outlineLevel="0" collapsed="false">
      <c r="A2324" s="94" t="s">
        <v>224</v>
      </c>
      <c r="B2324" s="185" t="n">
        <v>45352.4912731481</v>
      </c>
      <c r="C2324" s="94" t="s">
        <v>2762</v>
      </c>
      <c r="D2324" s="190" t="s">
        <v>314</v>
      </c>
      <c r="E2324" s="198"/>
      <c r="F2324" s="199" t="n">
        <v>24000</v>
      </c>
      <c r="G2324" s="94" t="s">
        <v>2763</v>
      </c>
      <c r="H2324" s="94"/>
      <c r="I2324" s="94"/>
      <c r="J2324" s="94"/>
      <c r="K2324" s="94" t="s">
        <v>2771</v>
      </c>
    </row>
    <row r="2325" s="189" customFormat="true" ht="10.5" hidden="true" customHeight="true" outlineLevel="0" collapsed="false">
      <c r="A2325" s="144" t="s">
        <v>224</v>
      </c>
      <c r="B2325" s="185" t="n">
        <v>45352.5521180556</v>
      </c>
      <c r="C2325" s="94" t="s">
        <v>2779</v>
      </c>
      <c r="D2325" s="186" t="s">
        <v>322</v>
      </c>
      <c r="E2325" s="206" t="n">
        <v>44552</v>
      </c>
      <c r="F2325" s="201"/>
      <c r="G2325" s="94" t="s">
        <v>2780</v>
      </c>
      <c r="H2325" s="94"/>
      <c r="I2325" s="94"/>
      <c r="J2325" s="94"/>
      <c r="K2325" s="147" t="s">
        <v>2775</v>
      </c>
    </row>
    <row r="2326" s="189" customFormat="true" ht="10.5" hidden="true" customHeight="true" outlineLevel="0" collapsed="false">
      <c r="A2326" s="94" t="s">
        <v>224</v>
      </c>
      <c r="B2326" s="185" t="n">
        <v>45352.6648032407</v>
      </c>
      <c r="C2326" s="94" t="s">
        <v>2631</v>
      </c>
      <c r="D2326" s="190" t="s">
        <v>314</v>
      </c>
      <c r="E2326" s="198"/>
      <c r="F2326" s="207" t="n">
        <v>9900</v>
      </c>
      <c r="G2326" s="94" t="s">
        <v>2781</v>
      </c>
      <c r="H2326" s="94"/>
      <c r="I2326" s="94"/>
      <c r="J2326" s="94"/>
      <c r="K2326" s="94" t="s">
        <v>2771</v>
      </c>
    </row>
    <row r="2327" s="189" customFormat="true" ht="10.5" hidden="true" customHeight="true" outlineLevel="0" collapsed="false">
      <c r="A2327" s="144" t="s">
        <v>224</v>
      </c>
      <c r="B2327" s="185" t="n">
        <v>45352.6650347222</v>
      </c>
      <c r="C2327" s="94" t="s">
        <v>2631</v>
      </c>
      <c r="D2327" s="186" t="s">
        <v>322</v>
      </c>
      <c r="E2327" s="195" t="n">
        <v>69.3</v>
      </c>
      <c r="F2327" s="201"/>
      <c r="G2327" s="94" t="s">
        <v>2782</v>
      </c>
      <c r="H2327" s="94"/>
      <c r="I2327" s="94"/>
      <c r="J2327" s="94"/>
      <c r="K2327" s="144" t="s">
        <v>2783</v>
      </c>
    </row>
    <row r="2328" s="189" customFormat="true" ht="10.5" hidden="true" customHeight="true" outlineLevel="0" collapsed="false">
      <c r="A2328" s="144" t="s">
        <v>2758</v>
      </c>
      <c r="B2328" s="185" t="n">
        <v>45353</v>
      </c>
      <c r="C2328" s="94" t="s">
        <v>2756</v>
      </c>
      <c r="D2328" s="95" t="s">
        <v>319</v>
      </c>
      <c r="E2328" s="195" t="n">
        <v>590.400000000001</v>
      </c>
      <c r="F2328" s="196" t="n">
        <v>65600</v>
      </c>
      <c r="G2328" s="94" t="s">
        <v>2784</v>
      </c>
      <c r="H2328" s="197" t="n">
        <v>65600</v>
      </c>
      <c r="I2328" s="197" t="n">
        <v>590.400000000001</v>
      </c>
      <c r="J2328" s="94"/>
      <c r="K2328" s="144"/>
    </row>
    <row r="2329" s="189" customFormat="true" ht="10.5" hidden="true" customHeight="true" outlineLevel="0" collapsed="false">
      <c r="A2329" s="144" t="s">
        <v>2758</v>
      </c>
      <c r="B2329" s="185" t="n">
        <v>45353</v>
      </c>
      <c r="C2329" s="94" t="s">
        <v>2756</v>
      </c>
      <c r="D2329" s="186" t="s">
        <v>322</v>
      </c>
      <c r="E2329" s="195" t="n">
        <v>585.09</v>
      </c>
      <c r="F2329" s="192"/>
      <c r="G2329" s="94" t="s">
        <v>2766</v>
      </c>
      <c r="H2329" s="94"/>
      <c r="I2329" s="94"/>
      <c r="J2329" s="94"/>
      <c r="K2329" s="144"/>
    </row>
    <row r="2330" s="189" customFormat="true" ht="10.5" hidden="true" customHeight="true" outlineLevel="0" collapsed="false">
      <c r="A2330" s="144" t="s">
        <v>2758</v>
      </c>
      <c r="B2330" s="185" t="n">
        <v>45353</v>
      </c>
      <c r="C2330" s="94" t="s">
        <v>2756</v>
      </c>
      <c r="D2330" s="95" t="s">
        <v>319</v>
      </c>
      <c r="E2330" s="195" t="n">
        <v>365.400000000001</v>
      </c>
      <c r="F2330" s="196" t="n">
        <v>40600</v>
      </c>
      <c r="G2330" s="94" t="s">
        <v>2785</v>
      </c>
      <c r="H2330" s="197" t="n">
        <v>40600</v>
      </c>
      <c r="I2330" s="197" t="n">
        <v>365.400000000001</v>
      </c>
      <c r="J2330" s="94"/>
      <c r="K2330" s="144"/>
    </row>
    <row r="2331" s="189" customFormat="true" ht="10.5" hidden="true" customHeight="true" outlineLevel="0" collapsed="false">
      <c r="A2331" s="144" t="s">
        <v>2758</v>
      </c>
      <c r="B2331" s="185" t="n">
        <v>45353</v>
      </c>
      <c r="C2331" s="94" t="s">
        <v>2756</v>
      </c>
      <c r="D2331" s="190" t="s">
        <v>322</v>
      </c>
      <c r="E2331" s="195" t="n">
        <v>362.11</v>
      </c>
      <c r="F2331" s="192"/>
      <c r="G2331" s="94" t="s">
        <v>2766</v>
      </c>
      <c r="H2331" s="94"/>
      <c r="I2331" s="94"/>
      <c r="J2331" s="94"/>
      <c r="K2331" s="144"/>
    </row>
    <row r="2332" s="189" customFormat="true" ht="10.5" hidden="true" customHeight="true" outlineLevel="0" collapsed="false">
      <c r="A2332" s="94" t="s">
        <v>224</v>
      </c>
      <c r="B2332" s="185" t="n">
        <v>45353.0666203704</v>
      </c>
      <c r="C2332" s="94" t="s">
        <v>2631</v>
      </c>
      <c r="D2332" s="186" t="s">
        <v>314</v>
      </c>
      <c r="E2332" s="198"/>
      <c r="F2332" s="205" t="n">
        <v>35900</v>
      </c>
      <c r="G2332" s="94" t="s">
        <v>2786</v>
      </c>
      <c r="H2332" s="94"/>
      <c r="I2332" s="94"/>
      <c r="J2332" s="94"/>
      <c r="K2332" s="94" t="s">
        <v>2771</v>
      </c>
    </row>
    <row r="2333" s="189" customFormat="true" ht="10.5" hidden="true" customHeight="true" outlineLevel="0" collapsed="false">
      <c r="A2333" s="94" t="s">
        <v>224</v>
      </c>
      <c r="B2333" s="185" t="n">
        <v>45353.5738541667</v>
      </c>
      <c r="C2333" s="94" t="s">
        <v>2631</v>
      </c>
      <c r="D2333" s="190" t="s">
        <v>314</v>
      </c>
      <c r="E2333" s="198"/>
      <c r="F2333" s="207" t="n">
        <v>2500</v>
      </c>
      <c r="G2333" s="94" t="s">
        <v>2787</v>
      </c>
      <c r="H2333" s="94"/>
      <c r="I2333" s="94"/>
      <c r="J2333" s="94"/>
      <c r="K2333" s="94" t="s">
        <v>2771</v>
      </c>
    </row>
    <row r="2334" s="189" customFormat="true" ht="10.5" hidden="true" customHeight="true" outlineLevel="0" collapsed="false">
      <c r="A2334" s="144" t="s">
        <v>224</v>
      </c>
      <c r="B2334" s="185" t="n">
        <v>45353.5740393519</v>
      </c>
      <c r="C2334" s="94" t="s">
        <v>2631</v>
      </c>
      <c r="D2334" s="186" t="s">
        <v>322</v>
      </c>
      <c r="E2334" s="195" t="n">
        <v>17.5</v>
      </c>
      <c r="F2334" s="201"/>
      <c r="G2334" s="94" t="s">
        <v>2788</v>
      </c>
      <c r="H2334" s="94"/>
      <c r="I2334" s="94"/>
      <c r="J2334" s="94"/>
      <c r="K2334" s="144" t="s">
        <v>2783</v>
      </c>
    </row>
    <row r="2335" s="189" customFormat="true" ht="10.5" hidden="true" customHeight="true" outlineLevel="0" collapsed="false">
      <c r="A2335" s="144" t="s">
        <v>224</v>
      </c>
      <c r="B2335" s="185" t="n">
        <v>45353.6561921296</v>
      </c>
      <c r="C2335" s="94" t="s">
        <v>2789</v>
      </c>
      <c r="D2335" s="190" t="s">
        <v>322</v>
      </c>
      <c r="E2335" s="194" t="n">
        <v>30000</v>
      </c>
      <c r="F2335" s="201"/>
      <c r="G2335" s="94" t="s">
        <v>2790</v>
      </c>
      <c r="H2335" s="94"/>
      <c r="I2335" s="94"/>
      <c r="J2335" s="94"/>
      <c r="K2335" s="117" t="s">
        <v>2775</v>
      </c>
    </row>
    <row r="2336" s="189" customFormat="true" ht="10.5" hidden="true" customHeight="true" outlineLevel="0" collapsed="false">
      <c r="A2336" s="94" t="s">
        <v>224</v>
      </c>
      <c r="B2336" s="185" t="n">
        <v>45353.6652083333</v>
      </c>
      <c r="C2336" s="94" t="s">
        <v>2631</v>
      </c>
      <c r="D2336" s="186" t="s">
        <v>314</v>
      </c>
      <c r="E2336" s="198"/>
      <c r="F2336" s="207" t="n">
        <v>8600</v>
      </c>
      <c r="G2336" s="94" t="s">
        <v>2791</v>
      </c>
      <c r="H2336" s="94"/>
      <c r="I2336" s="94"/>
      <c r="J2336" s="94"/>
      <c r="K2336" s="94" t="s">
        <v>2771</v>
      </c>
    </row>
    <row r="2337" s="189" customFormat="true" ht="10.5" hidden="true" customHeight="true" outlineLevel="0" collapsed="false">
      <c r="A2337" s="144" t="s">
        <v>224</v>
      </c>
      <c r="B2337" s="185" t="n">
        <v>45353.6652662037</v>
      </c>
      <c r="C2337" s="94" t="s">
        <v>2631</v>
      </c>
      <c r="D2337" s="190" t="s">
        <v>322</v>
      </c>
      <c r="E2337" s="195" t="n">
        <v>60.2</v>
      </c>
      <c r="F2337" s="201"/>
      <c r="G2337" s="94" t="s">
        <v>2792</v>
      </c>
      <c r="H2337" s="94"/>
      <c r="I2337" s="94"/>
      <c r="J2337" s="94"/>
      <c r="K2337" s="144" t="s">
        <v>2783</v>
      </c>
    </row>
    <row r="2338" s="189" customFormat="true" ht="10.5" hidden="true" customHeight="true" outlineLevel="0" collapsed="false">
      <c r="A2338" s="144" t="s">
        <v>2758</v>
      </c>
      <c r="B2338" s="185" t="n">
        <v>45354</v>
      </c>
      <c r="C2338" s="94" t="s">
        <v>2756</v>
      </c>
      <c r="D2338" s="95" t="s">
        <v>319</v>
      </c>
      <c r="E2338" s="195" t="n">
        <v>195.299999999999</v>
      </c>
      <c r="F2338" s="196" t="n">
        <v>21700</v>
      </c>
      <c r="G2338" s="94" t="s">
        <v>2793</v>
      </c>
      <c r="H2338" s="197" t="n">
        <v>21700</v>
      </c>
      <c r="I2338" s="197" t="n">
        <v>195.299999999999</v>
      </c>
      <c r="J2338" s="94"/>
      <c r="K2338" s="144"/>
    </row>
    <row r="2339" s="189" customFormat="true" ht="10.5" hidden="true" customHeight="true" outlineLevel="0" collapsed="false">
      <c r="A2339" s="144" t="s">
        <v>2758</v>
      </c>
      <c r="B2339" s="185" t="n">
        <v>45354</v>
      </c>
      <c r="C2339" s="94" t="s">
        <v>2756</v>
      </c>
      <c r="D2339" s="186" t="s">
        <v>322</v>
      </c>
      <c r="E2339" s="195" t="n">
        <v>193.54</v>
      </c>
      <c r="F2339" s="192"/>
      <c r="G2339" s="94" t="s">
        <v>2766</v>
      </c>
      <c r="H2339" s="94"/>
      <c r="I2339" s="94"/>
      <c r="J2339" s="94"/>
      <c r="K2339" s="144"/>
    </row>
    <row r="2340" s="189" customFormat="true" ht="10.5" hidden="true" customHeight="true" outlineLevel="0" collapsed="false">
      <c r="A2340" s="144" t="s">
        <v>2758</v>
      </c>
      <c r="B2340" s="185" t="n">
        <v>45354</v>
      </c>
      <c r="C2340" s="94" t="s">
        <v>2756</v>
      </c>
      <c r="D2340" s="95" t="s">
        <v>319</v>
      </c>
      <c r="E2340" s="195" t="n">
        <v>178.200000000001</v>
      </c>
      <c r="F2340" s="196" t="n">
        <v>19800</v>
      </c>
      <c r="G2340" s="94" t="s">
        <v>2794</v>
      </c>
      <c r="H2340" s="197" t="n">
        <v>19800</v>
      </c>
      <c r="I2340" s="197" t="n">
        <v>178.200000000001</v>
      </c>
      <c r="J2340" s="94"/>
      <c r="K2340" s="144"/>
    </row>
    <row r="2341" s="189" customFormat="true" ht="10.5" hidden="true" customHeight="true" outlineLevel="0" collapsed="false">
      <c r="A2341" s="144" t="s">
        <v>2758</v>
      </c>
      <c r="B2341" s="185" t="n">
        <v>45354</v>
      </c>
      <c r="C2341" s="94" t="s">
        <v>2756</v>
      </c>
      <c r="D2341" s="190" t="s">
        <v>322</v>
      </c>
      <c r="E2341" s="195" t="n">
        <v>176.6</v>
      </c>
      <c r="F2341" s="192"/>
      <c r="G2341" s="94" t="s">
        <v>2766</v>
      </c>
      <c r="H2341" s="94"/>
      <c r="I2341" s="94"/>
      <c r="J2341" s="94"/>
      <c r="K2341" s="144"/>
    </row>
    <row r="2342" s="189" customFormat="true" ht="10.5" hidden="true" customHeight="true" outlineLevel="0" collapsed="false">
      <c r="A2342" s="94" t="s">
        <v>224</v>
      </c>
      <c r="B2342" s="185" t="n">
        <v>45354.0530787037</v>
      </c>
      <c r="C2342" s="94" t="s">
        <v>2631</v>
      </c>
      <c r="D2342" s="190" t="s">
        <v>314</v>
      </c>
      <c r="E2342" s="198"/>
      <c r="F2342" s="205" t="n">
        <v>14000</v>
      </c>
      <c r="G2342" s="94" t="s">
        <v>2795</v>
      </c>
      <c r="H2342" s="94"/>
      <c r="I2342" s="94"/>
      <c r="J2342" s="94"/>
      <c r="K2342" s="94" t="s">
        <v>2771</v>
      </c>
    </row>
    <row r="2343" s="189" customFormat="true" ht="10.5" hidden="true" customHeight="true" outlineLevel="0" collapsed="false">
      <c r="A2343" s="94" t="s">
        <v>224</v>
      </c>
      <c r="B2343" s="185" t="n">
        <v>45354.6083912037</v>
      </c>
      <c r="C2343" s="94" t="s">
        <v>2631</v>
      </c>
      <c r="D2343" s="186" t="s">
        <v>314</v>
      </c>
      <c r="E2343" s="198"/>
      <c r="F2343" s="207" t="n">
        <v>13900</v>
      </c>
      <c r="G2343" s="94" t="s">
        <v>2796</v>
      </c>
      <c r="H2343" s="94"/>
      <c r="I2343" s="94"/>
      <c r="J2343" s="94"/>
      <c r="K2343" s="94" t="s">
        <v>2771</v>
      </c>
    </row>
    <row r="2344" s="189" customFormat="true" ht="10.5" hidden="true" customHeight="true" outlineLevel="0" collapsed="false">
      <c r="A2344" s="144" t="s">
        <v>224</v>
      </c>
      <c r="B2344" s="185" t="n">
        <v>45354.6085416667</v>
      </c>
      <c r="C2344" s="94" t="s">
        <v>2631</v>
      </c>
      <c r="D2344" s="190" t="s">
        <v>322</v>
      </c>
      <c r="E2344" s="195" t="n">
        <v>97.3</v>
      </c>
      <c r="F2344" s="201"/>
      <c r="G2344" s="94" t="s">
        <v>2797</v>
      </c>
      <c r="H2344" s="94"/>
      <c r="I2344" s="94"/>
      <c r="J2344" s="94"/>
      <c r="K2344" s="144" t="s">
        <v>2783</v>
      </c>
    </row>
    <row r="2345" s="189" customFormat="true" ht="10.5" hidden="true" customHeight="true" outlineLevel="0" collapsed="false">
      <c r="A2345" s="94" t="s">
        <v>224</v>
      </c>
      <c r="B2345" s="185" t="n">
        <v>45354.6716087963</v>
      </c>
      <c r="C2345" s="94" t="s">
        <v>2631</v>
      </c>
      <c r="D2345" s="186" t="s">
        <v>314</v>
      </c>
      <c r="E2345" s="198"/>
      <c r="F2345" s="207" t="n">
        <v>11900</v>
      </c>
      <c r="G2345" s="94" t="s">
        <v>2798</v>
      </c>
      <c r="H2345" s="94"/>
      <c r="I2345" s="94"/>
      <c r="J2345" s="94"/>
      <c r="K2345" s="94" t="s">
        <v>2771</v>
      </c>
    </row>
    <row r="2346" s="189" customFormat="true" ht="10.5" hidden="true" customHeight="true" outlineLevel="0" collapsed="false">
      <c r="A2346" s="144" t="s">
        <v>224</v>
      </c>
      <c r="B2346" s="185" t="n">
        <v>45354.6716435185</v>
      </c>
      <c r="C2346" s="94" t="s">
        <v>2631</v>
      </c>
      <c r="D2346" s="186" t="s">
        <v>322</v>
      </c>
      <c r="E2346" s="195" t="n">
        <v>83.3</v>
      </c>
      <c r="F2346" s="201"/>
      <c r="G2346" s="94" t="s">
        <v>2799</v>
      </c>
      <c r="H2346" s="94"/>
      <c r="I2346" s="94"/>
      <c r="J2346" s="94"/>
      <c r="K2346" s="144" t="s">
        <v>2783</v>
      </c>
    </row>
    <row r="2347" s="189" customFormat="true" ht="10.5" hidden="true" customHeight="true" outlineLevel="0" collapsed="false">
      <c r="A2347" s="94" t="s">
        <v>224</v>
      </c>
      <c r="B2347" s="185" t="n">
        <v>45354.7288078704</v>
      </c>
      <c r="C2347" s="94" t="s">
        <v>2631</v>
      </c>
      <c r="D2347" s="186" t="s">
        <v>314</v>
      </c>
      <c r="E2347" s="198"/>
      <c r="F2347" s="207" t="n">
        <v>4500</v>
      </c>
      <c r="G2347" s="94" t="s">
        <v>2800</v>
      </c>
      <c r="H2347" s="94"/>
      <c r="I2347" s="94"/>
      <c r="J2347" s="94"/>
      <c r="K2347" s="94" t="s">
        <v>2771</v>
      </c>
    </row>
    <row r="2348" s="189" customFormat="true" ht="10.5" hidden="true" customHeight="true" outlineLevel="0" collapsed="false">
      <c r="A2348" s="144" t="s">
        <v>224</v>
      </c>
      <c r="B2348" s="185" t="n">
        <v>45354.7289236111</v>
      </c>
      <c r="C2348" s="94" t="s">
        <v>2631</v>
      </c>
      <c r="D2348" s="186" t="s">
        <v>322</v>
      </c>
      <c r="E2348" s="195" t="n">
        <v>31.5</v>
      </c>
      <c r="F2348" s="201"/>
      <c r="G2348" s="94" t="s">
        <v>2801</v>
      </c>
      <c r="H2348" s="94"/>
      <c r="I2348" s="94"/>
      <c r="J2348" s="94"/>
      <c r="K2348" s="144" t="s">
        <v>2783</v>
      </c>
    </row>
    <row r="2349" s="189" customFormat="true" ht="10.5" hidden="false" customHeight="true" outlineLevel="0" collapsed="false">
      <c r="A2349" s="94" t="s">
        <v>2746</v>
      </c>
      <c r="B2349" s="185" t="n">
        <v>45355</v>
      </c>
      <c r="C2349" s="94" t="s">
        <v>2802</v>
      </c>
      <c r="D2349" s="190" t="s">
        <v>314</v>
      </c>
      <c r="E2349" s="187"/>
      <c r="F2349" s="188" t="n">
        <v>2800</v>
      </c>
      <c r="G2349" s="94" t="s">
        <v>2803</v>
      </c>
      <c r="H2349" s="94"/>
      <c r="I2349" s="94"/>
      <c r="J2349" s="94"/>
      <c r="K2349" s="94"/>
    </row>
    <row r="2350" s="189" customFormat="true" ht="10.5" hidden="true" customHeight="true" outlineLevel="0" collapsed="false">
      <c r="A2350" s="144" t="s">
        <v>2746</v>
      </c>
      <c r="B2350" s="185" t="n">
        <v>45355</v>
      </c>
      <c r="C2350" s="94" t="s">
        <v>2804</v>
      </c>
      <c r="D2350" s="186" t="s">
        <v>322</v>
      </c>
      <c r="E2350" s="203" t="n">
        <v>40000</v>
      </c>
      <c r="F2350" s="192"/>
      <c r="G2350" s="94" t="s">
        <v>2805</v>
      </c>
      <c r="H2350" s="94"/>
      <c r="I2350" s="94"/>
      <c r="J2350" s="94"/>
      <c r="K2350" s="204"/>
    </row>
    <row r="2351" s="189" customFormat="true" ht="10.5" hidden="true" customHeight="true" outlineLevel="0" collapsed="false">
      <c r="A2351" s="144" t="s">
        <v>2746</v>
      </c>
      <c r="B2351" s="185" t="n">
        <v>45355</v>
      </c>
      <c r="C2351" s="94" t="s">
        <v>2759</v>
      </c>
      <c r="D2351" s="190" t="s">
        <v>322</v>
      </c>
      <c r="E2351" s="193" t="n">
        <v>279</v>
      </c>
      <c r="F2351" s="192"/>
      <c r="G2351" s="94" t="s">
        <v>2806</v>
      </c>
      <c r="H2351" s="94"/>
      <c r="I2351" s="94"/>
      <c r="J2351" s="94"/>
      <c r="K2351" s="147"/>
    </row>
    <row r="2352" s="189" customFormat="true" ht="10.5" hidden="true" customHeight="true" outlineLevel="0" collapsed="false">
      <c r="A2352" s="144" t="s">
        <v>2746</v>
      </c>
      <c r="B2352" s="185" t="n">
        <v>45355</v>
      </c>
      <c r="C2352" s="94" t="s">
        <v>2759</v>
      </c>
      <c r="D2352" s="186" t="s">
        <v>322</v>
      </c>
      <c r="E2352" s="193" t="n">
        <v>3517</v>
      </c>
      <c r="F2352" s="192"/>
      <c r="G2352" s="94" t="s">
        <v>2807</v>
      </c>
      <c r="H2352" s="94"/>
      <c r="I2352" s="94"/>
      <c r="J2352" s="94"/>
      <c r="K2352" s="147"/>
    </row>
    <row r="2353" s="189" customFormat="true" ht="10.5" hidden="false" customHeight="true" outlineLevel="0" collapsed="false">
      <c r="A2353" s="94" t="s">
        <v>2746</v>
      </c>
      <c r="B2353" s="185" t="n">
        <v>45355</v>
      </c>
      <c r="C2353" s="94" t="s">
        <v>2808</v>
      </c>
      <c r="D2353" s="186" t="s">
        <v>314</v>
      </c>
      <c r="E2353" s="187"/>
      <c r="F2353" s="188" t="n">
        <v>3500</v>
      </c>
      <c r="G2353" s="94" t="s">
        <v>2809</v>
      </c>
      <c r="H2353" s="94"/>
      <c r="I2353" s="94"/>
      <c r="J2353" s="94"/>
      <c r="K2353" s="94"/>
    </row>
    <row r="2354" s="189" customFormat="true" ht="10.5" hidden="false" customHeight="true" outlineLevel="0" collapsed="false">
      <c r="A2354" s="94" t="s">
        <v>2746</v>
      </c>
      <c r="B2354" s="185" t="n">
        <v>45355</v>
      </c>
      <c r="C2354" s="94" t="s">
        <v>2810</v>
      </c>
      <c r="D2354" s="186" t="s">
        <v>314</v>
      </c>
      <c r="E2354" s="187"/>
      <c r="F2354" s="188" t="n">
        <v>2800</v>
      </c>
      <c r="G2354" s="94" t="s">
        <v>2811</v>
      </c>
      <c r="H2354" s="94"/>
      <c r="I2354" s="94"/>
      <c r="J2354" s="94"/>
      <c r="K2354" s="94"/>
    </row>
    <row r="2355" s="189" customFormat="true" ht="10.5" hidden="true" customHeight="true" outlineLevel="0" collapsed="false">
      <c r="A2355" s="144" t="s">
        <v>2758</v>
      </c>
      <c r="B2355" s="185" t="n">
        <v>45355</v>
      </c>
      <c r="C2355" s="94" t="s">
        <v>2804</v>
      </c>
      <c r="D2355" s="190" t="s">
        <v>322</v>
      </c>
      <c r="E2355" s="203" t="n">
        <v>200000</v>
      </c>
      <c r="F2355" s="192"/>
      <c r="G2355" s="94" t="s">
        <v>2805</v>
      </c>
      <c r="H2355" s="94"/>
      <c r="I2355" s="94"/>
      <c r="J2355" s="94"/>
      <c r="K2355" s="204"/>
    </row>
    <row r="2356" s="189" customFormat="true" ht="10.5" hidden="true" customHeight="true" outlineLevel="0" collapsed="false">
      <c r="A2356" s="144" t="s">
        <v>2758</v>
      </c>
      <c r="B2356" s="185" t="n">
        <v>45355</v>
      </c>
      <c r="C2356" s="94" t="s">
        <v>2756</v>
      </c>
      <c r="D2356" s="190" t="s">
        <v>322</v>
      </c>
      <c r="E2356" s="195" t="n">
        <v>290</v>
      </c>
      <c r="F2356" s="192"/>
      <c r="G2356" s="94" t="s">
        <v>2812</v>
      </c>
      <c r="H2356" s="94"/>
      <c r="I2356" s="94"/>
      <c r="J2356" s="94"/>
      <c r="K2356" s="144"/>
    </row>
    <row r="2357" s="189" customFormat="true" ht="10.5" hidden="true" customHeight="true" outlineLevel="0" collapsed="false">
      <c r="A2357" s="144" t="s">
        <v>2758</v>
      </c>
      <c r="B2357" s="185" t="n">
        <v>45355</v>
      </c>
      <c r="C2357" s="94" t="s">
        <v>2756</v>
      </c>
      <c r="D2357" s="95" t="s">
        <v>319</v>
      </c>
      <c r="E2357" s="195" t="n">
        <v>616.5</v>
      </c>
      <c r="F2357" s="196" t="n">
        <v>68500</v>
      </c>
      <c r="G2357" s="94" t="s">
        <v>2813</v>
      </c>
      <c r="H2357" s="197" t="n">
        <v>68500</v>
      </c>
      <c r="I2357" s="197" t="n">
        <v>616.5</v>
      </c>
      <c r="J2357" s="94"/>
      <c r="K2357" s="144"/>
    </row>
    <row r="2358" s="189" customFormat="true" ht="10.5" hidden="true" customHeight="true" outlineLevel="0" collapsed="false">
      <c r="A2358" s="144" t="s">
        <v>2758</v>
      </c>
      <c r="B2358" s="185" t="n">
        <v>45355</v>
      </c>
      <c r="C2358" s="94" t="s">
        <v>2756</v>
      </c>
      <c r="D2358" s="190" t="s">
        <v>322</v>
      </c>
      <c r="E2358" s="195" t="n">
        <v>610.95</v>
      </c>
      <c r="F2358" s="192"/>
      <c r="G2358" s="94" t="s">
        <v>2766</v>
      </c>
      <c r="H2358" s="94"/>
      <c r="I2358" s="94"/>
      <c r="J2358" s="94"/>
      <c r="K2358" s="144"/>
    </row>
    <row r="2359" s="189" customFormat="true" ht="10.5" hidden="true" customHeight="true" outlineLevel="0" collapsed="false">
      <c r="A2359" s="144" t="s">
        <v>2758</v>
      </c>
      <c r="B2359" s="185" t="n">
        <v>45355</v>
      </c>
      <c r="C2359" s="94" t="s">
        <v>2756</v>
      </c>
      <c r="D2359" s="95" t="s">
        <v>319</v>
      </c>
      <c r="E2359" s="195" t="n">
        <v>38.6999999999998</v>
      </c>
      <c r="F2359" s="196" t="n">
        <v>4300</v>
      </c>
      <c r="G2359" s="94" t="s">
        <v>2814</v>
      </c>
      <c r="H2359" s="197" t="n">
        <v>4300</v>
      </c>
      <c r="I2359" s="197" t="n">
        <v>38.6999999999998</v>
      </c>
      <c r="J2359" s="94"/>
      <c r="K2359" s="144"/>
    </row>
    <row r="2360" s="189" customFormat="true" ht="10.5" hidden="true" customHeight="true" outlineLevel="0" collapsed="false">
      <c r="A2360" s="144" t="s">
        <v>2758</v>
      </c>
      <c r="B2360" s="185" t="n">
        <v>45355</v>
      </c>
      <c r="C2360" s="94" t="s">
        <v>2756</v>
      </c>
      <c r="D2360" s="190" t="s">
        <v>322</v>
      </c>
      <c r="E2360" s="195" t="n">
        <v>38.35</v>
      </c>
      <c r="F2360" s="192"/>
      <c r="G2360" s="94" t="s">
        <v>2766</v>
      </c>
      <c r="H2360" s="94"/>
      <c r="I2360" s="94"/>
      <c r="J2360" s="94"/>
      <c r="K2360" s="144"/>
    </row>
    <row r="2361" s="189" customFormat="true" ht="10.5" hidden="true" customHeight="true" outlineLevel="0" collapsed="false">
      <c r="A2361" s="144" t="s">
        <v>2758</v>
      </c>
      <c r="B2361" s="185" t="n">
        <v>45355</v>
      </c>
      <c r="C2361" s="94" t="s">
        <v>2756</v>
      </c>
      <c r="D2361" s="95" t="s">
        <v>319</v>
      </c>
      <c r="E2361" s="195" t="n">
        <v>31.5</v>
      </c>
      <c r="F2361" s="196" t="n">
        <v>3500</v>
      </c>
      <c r="G2361" s="94" t="s">
        <v>2815</v>
      </c>
      <c r="H2361" s="197" t="n">
        <v>3500</v>
      </c>
      <c r="I2361" s="197" t="n">
        <v>31.5</v>
      </c>
      <c r="J2361" s="94"/>
      <c r="K2361" s="144"/>
    </row>
    <row r="2362" s="189" customFormat="true" ht="10.5" hidden="true" customHeight="true" outlineLevel="0" collapsed="false">
      <c r="A2362" s="144" t="s">
        <v>2758</v>
      </c>
      <c r="B2362" s="185" t="n">
        <v>45355</v>
      </c>
      <c r="C2362" s="94" t="s">
        <v>2756</v>
      </c>
      <c r="D2362" s="186" t="s">
        <v>322</v>
      </c>
      <c r="E2362" s="195" t="n">
        <v>31.22</v>
      </c>
      <c r="F2362" s="192"/>
      <c r="G2362" s="94" t="s">
        <v>2766</v>
      </c>
      <c r="H2362" s="94"/>
      <c r="I2362" s="94"/>
      <c r="J2362" s="94"/>
      <c r="K2362" s="144"/>
    </row>
    <row r="2363" s="189" customFormat="true" ht="10.5" hidden="true" customHeight="true" outlineLevel="0" collapsed="false">
      <c r="A2363" s="94" t="s">
        <v>224</v>
      </c>
      <c r="B2363" s="185" t="n">
        <v>45355.0571296296</v>
      </c>
      <c r="C2363" s="94" t="s">
        <v>2631</v>
      </c>
      <c r="D2363" s="186" t="s">
        <v>314</v>
      </c>
      <c r="E2363" s="198"/>
      <c r="F2363" s="205" t="n">
        <v>1500</v>
      </c>
      <c r="G2363" s="94" t="s">
        <v>2816</v>
      </c>
      <c r="H2363" s="94"/>
      <c r="I2363" s="94"/>
      <c r="J2363" s="94"/>
      <c r="K2363" s="94" t="s">
        <v>2771</v>
      </c>
    </row>
    <row r="2364" s="189" customFormat="true" ht="10.5" hidden="true" customHeight="true" outlineLevel="0" collapsed="false">
      <c r="A2364" s="144" t="s">
        <v>224</v>
      </c>
      <c r="B2364" s="185" t="n">
        <v>45355.2727546296</v>
      </c>
      <c r="C2364" s="94" t="s">
        <v>2804</v>
      </c>
      <c r="D2364" s="186" t="s">
        <v>322</v>
      </c>
      <c r="E2364" s="203" t="n">
        <v>60000</v>
      </c>
      <c r="F2364" s="201"/>
      <c r="G2364" s="94" t="s">
        <v>2817</v>
      </c>
      <c r="H2364" s="94"/>
      <c r="I2364" s="94"/>
      <c r="J2364" s="94"/>
      <c r="K2364" s="204" t="s">
        <v>2775</v>
      </c>
    </row>
    <row r="2365" s="189" customFormat="true" ht="10.5" hidden="true" customHeight="true" outlineLevel="0" collapsed="false">
      <c r="A2365" s="94" t="s">
        <v>224</v>
      </c>
      <c r="B2365" s="185" t="n">
        <v>45355.3118402778</v>
      </c>
      <c r="C2365" s="94" t="s">
        <v>2769</v>
      </c>
      <c r="D2365" s="186" t="s">
        <v>314</v>
      </c>
      <c r="E2365" s="198"/>
      <c r="F2365" s="199" t="n">
        <v>19000</v>
      </c>
      <c r="G2365" s="94" t="s">
        <v>2770</v>
      </c>
      <c r="H2365" s="94"/>
      <c r="I2365" s="94"/>
      <c r="J2365" s="94"/>
      <c r="K2365" s="94" t="s">
        <v>2771</v>
      </c>
    </row>
    <row r="2366" s="189" customFormat="true" ht="10.5" hidden="true" customHeight="true" outlineLevel="0" collapsed="false">
      <c r="A2366" s="144" t="s">
        <v>224</v>
      </c>
      <c r="B2366" s="185" t="n">
        <v>45355.3134722222</v>
      </c>
      <c r="C2366" s="94" t="s">
        <v>2776</v>
      </c>
      <c r="D2366" s="186" t="s">
        <v>322</v>
      </c>
      <c r="E2366" s="203" t="n">
        <v>30000</v>
      </c>
      <c r="F2366" s="201"/>
      <c r="G2366" s="94" t="s">
        <v>2777</v>
      </c>
      <c r="H2366" s="94"/>
      <c r="I2366" s="94"/>
      <c r="J2366" s="94"/>
      <c r="K2366" s="204" t="s">
        <v>2775</v>
      </c>
    </row>
    <row r="2367" s="189" customFormat="true" ht="10.5" hidden="true" customHeight="true" outlineLevel="0" collapsed="false">
      <c r="A2367" s="94" t="s">
        <v>224</v>
      </c>
      <c r="B2367" s="185" t="n">
        <v>45355.660462963</v>
      </c>
      <c r="C2367" s="94" t="s">
        <v>2631</v>
      </c>
      <c r="D2367" s="186" t="s">
        <v>314</v>
      </c>
      <c r="E2367" s="198"/>
      <c r="F2367" s="207" t="n">
        <v>1300</v>
      </c>
      <c r="G2367" s="94" t="s">
        <v>2818</v>
      </c>
      <c r="H2367" s="94"/>
      <c r="I2367" s="94"/>
      <c r="J2367" s="94"/>
      <c r="K2367" s="94" t="s">
        <v>2771</v>
      </c>
    </row>
    <row r="2368" s="189" customFormat="true" ht="10.5" hidden="true" customHeight="true" outlineLevel="0" collapsed="false">
      <c r="A2368" s="144" t="s">
        <v>224</v>
      </c>
      <c r="B2368" s="185" t="n">
        <v>45355.6605439815</v>
      </c>
      <c r="C2368" s="94" t="s">
        <v>2631</v>
      </c>
      <c r="D2368" s="190" t="s">
        <v>322</v>
      </c>
      <c r="E2368" s="195" t="n">
        <v>9.1</v>
      </c>
      <c r="F2368" s="201"/>
      <c r="G2368" s="94" t="s">
        <v>2819</v>
      </c>
      <c r="H2368" s="94"/>
      <c r="I2368" s="94"/>
      <c r="J2368" s="94"/>
      <c r="K2368" s="144" t="s">
        <v>2783</v>
      </c>
    </row>
    <row r="2369" s="189" customFormat="true" ht="10.5" hidden="false" customHeight="true" outlineLevel="0" collapsed="false">
      <c r="A2369" s="94" t="s">
        <v>224</v>
      </c>
      <c r="B2369" s="185" t="n">
        <v>45355.7330787037</v>
      </c>
      <c r="C2369" s="94" t="s">
        <v>2820</v>
      </c>
      <c r="D2369" s="186" t="s">
        <v>314</v>
      </c>
      <c r="E2369" s="198"/>
      <c r="F2369" s="188" t="n">
        <v>31950</v>
      </c>
      <c r="G2369" s="94" t="s">
        <v>2821</v>
      </c>
      <c r="H2369" s="94"/>
      <c r="I2369" s="94"/>
      <c r="J2369" s="94"/>
      <c r="K2369" s="94" t="s">
        <v>2771</v>
      </c>
    </row>
    <row r="2370" s="189" customFormat="true" ht="10.5" hidden="false" customHeight="true" outlineLevel="0" collapsed="false">
      <c r="A2370" s="94" t="s">
        <v>2746</v>
      </c>
      <c r="B2370" s="185" t="n">
        <v>45356</v>
      </c>
      <c r="C2370" s="94" t="s">
        <v>2822</v>
      </c>
      <c r="D2370" s="190" t="s">
        <v>314</v>
      </c>
      <c r="E2370" s="187"/>
      <c r="F2370" s="188" t="n">
        <v>3000</v>
      </c>
      <c r="G2370" s="94" t="s">
        <v>2823</v>
      </c>
      <c r="H2370" s="94"/>
      <c r="I2370" s="94"/>
      <c r="J2370" s="94"/>
      <c r="K2370" s="94"/>
    </row>
    <row r="2371" s="189" customFormat="true" ht="10.5" hidden="false" customHeight="true" outlineLevel="0" collapsed="false">
      <c r="A2371" s="94" t="s">
        <v>2746</v>
      </c>
      <c r="B2371" s="185" t="n">
        <v>45356</v>
      </c>
      <c r="C2371" s="94" t="s">
        <v>2824</v>
      </c>
      <c r="D2371" s="186" t="s">
        <v>314</v>
      </c>
      <c r="E2371" s="187"/>
      <c r="F2371" s="188" t="n">
        <v>2600</v>
      </c>
      <c r="G2371" s="94" t="s">
        <v>2825</v>
      </c>
      <c r="H2371" s="94"/>
      <c r="I2371" s="94"/>
      <c r="J2371" s="94"/>
      <c r="K2371" s="94"/>
    </row>
    <row r="2372" s="189" customFormat="true" ht="10.5" hidden="false" customHeight="true" outlineLevel="0" collapsed="false">
      <c r="A2372" s="94" t="s">
        <v>2746</v>
      </c>
      <c r="B2372" s="185" t="n">
        <v>45356</v>
      </c>
      <c r="C2372" s="94" t="s">
        <v>2826</v>
      </c>
      <c r="D2372" s="190" t="s">
        <v>314</v>
      </c>
      <c r="E2372" s="187"/>
      <c r="F2372" s="188" t="n">
        <v>3800</v>
      </c>
      <c r="G2372" s="94" t="s">
        <v>2827</v>
      </c>
      <c r="H2372" s="94"/>
      <c r="I2372" s="94"/>
      <c r="J2372" s="94"/>
      <c r="K2372" s="94"/>
    </row>
    <row r="2373" s="189" customFormat="true" ht="10.5" hidden="false" customHeight="true" outlineLevel="0" collapsed="false">
      <c r="A2373" s="94" t="s">
        <v>2746</v>
      </c>
      <c r="B2373" s="185" t="n">
        <v>45356</v>
      </c>
      <c r="C2373" s="94" t="s">
        <v>2828</v>
      </c>
      <c r="D2373" s="186" t="s">
        <v>314</v>
      </c>
      <c r="E2373" s="187"/>
      <c r="F2373" s="188" t="n">
        <v>11500</v>
      </c>
      <c r="G2373" s="94" t="s">
        <v>2829</v>
      </c>
      <c r="H2373" s="94"/>
      <c r="I2373" s="94"/>
      <c r="J2373" s="94"/>
      <c r="K2373" s="94"/>
    </row>
    <row r="2374" s="189" customFormat="true" ht="10.5" hidden="false" customHeight="true" outlineLevel="0" collapsed="false">
      <c r="A2374" s="94" t="s">
        <v>2746</v>
      </c>
      <c r="B2374" s="185" t="n">
        <v>45356</v>
      </c>
      <c r="C2374" s="94" t="s">
        <v>2830</v>
      </c>
      <c r="D2374" s="190" t="s">
        <v>314</v>
      </c>
      <c r="E2374" s="187"/>
      <c r="F2374" s="188" t="n">
        <v>109000</v>
      </c>
      <c r="G2374" s="94" t="s">
        <v>2831</v>
      </c>
      <c r="H2374" s="94"/>
      <c r="I2374" s="94"/>
      <c r="J2374" s="94"/>
      <c r="K2374" s="94"/>
    </row>
    <row r="2375" s="189" customFormat="true" ht="10.5" hidden="false" customHeight="true" outlineLevel="0" collapsed="false">
      <c r="A2375" s="94" t="s">
        <v>2746</v>
      </c>
      <c r="B2375" s="185" t="n">
        <v>45356</v>
      </c>
      <c r="C2375" s="94" t="s">
        <v>2832</v>
      </c>
      <c r="D2375" s="186" t="s">
        <v>314</v>
      </c>
      <c r="E2375" s="187"/>
      <c r="F2375" s="188" t="n">
        <v>5000</v>
      </c>
      <c r="G2375" s="94" t="s">
        <v>2833</v>
      </c>
      <c r="H2375" s="94"/>
      <c r="I2375" s="94"/>
      <c r="J2375" s="94"/>
      <c r="K2375" s="94"/>
    </row>
    <row r="2376" s="189" customFormat="true" ht="10.5" hidden="true" customHeight="true" outlineLevel="0" collapsed="false">
      <c r="A2376" s="144" t="s">
        <v>2746</v>
      </c>
      <c r="B2376" s="185" t="n">
        <v>45356</v>
      </c>
      <c r="C2376" s="94" t="s">
        <v>2776</v>
      </c>
      <c r="D2376" s="190" t="s">
        <v>322</v>
      </c>
      <c r="E2376" s="203" t="n">
        <v>30000</v>
      </c>
      <c r="F2376" s="192"/>
      <c r="G2376" s="94" t="s">
        <v>2834</v>
      </c>
      <c r="H2376" s="94"/>
      <c r="I2376" s="94"/>
      <c r="J2376" s="94"/>
      <c r="K2376" s="204"/>
    </row>
    <row r="2377" s="189" customFormat="true" ht="10.5" hidden="false" customHeight="true" outlineLevel="0" collapsed="false">
      <c r="A2377" s="94" t="s">
        <v>2746</v>
      </c>
      <c r="B2377" s="185" t="n">
        <v>45356</v>
      </c>
      <c r="C2377" s="94" t="s">
        <v>2835</v>
      </c>
      <c r="D2377" s="186" t="s">
        <v>314</v>
      </c>
      <c r="E2377" s="187"/>
      <c r="F2377" s="188" t="n">
        <v>4000</v>
      </c>
      <c r="G2377" s="94" t="s">
        <v>2836</v>
      </c>
      <c r="H2377" s="94"/>
      <c r="I2377" s="94"/>
      <c r="J2377" s="94"/>
      <c r="K2377" s="94"/>
    </row>
    <row r="2378" s="189" customFormat="true" ht="10.5" hidden="false" customHeight="true" outlineLevel="0" collapsed="false">
      <c r="A2378" s="94" t="s">
        <v>2746</v>
      </c>
      <c r="B2378" s="185" t="n">
        <v>45356</v>
      </c>
      <c r="C2378" s="94" t="s">
        <v>2810</v>
      </c>
      <c r="D2378" s="190" t="s">
        <v>314</v>
      </c>
      <c r="E2378" s="187"/>
      <c r="F2378" s="188" t="n">
        <v>2800</v>
      </c>
      <c r="G2378" s="94" t="s">
        <v>2837</v>
      </c>
      <c r="H2378" s="94"/>
      <c r="I2378" s="94"/>
      <c r="J2378" s="94"/>
      <c r="K2378" s="94"/>
    </row>
    <row r="2379" s="189" customFormat="true" ht="10.5" hidden="false" customHeight="true" outlineLevel="0" collapsed="false">
      <c r="A2379" s="94" t="s">
        <v>2746</v>
      </c>
      <c r="B2379" s="185" t="n">
        <v>45356</v>
      </c>
      <c r="C2379" s="94" t="s">
        <v>2810</v>
      </c>
      <c r="D2379" s="186" t="s">
        <v>314</v>
      </c>
      <c r="E2379" s="187"/>
      <c r="F2379" s="188" t="n">
        <v>2800</v>
      </c>
      <c r="G2379" s="94" t="s">
        <v>2838</v>
      </c>
      <c r="H2379" s="94"/>
      <c r="I2379" s="94"/>
      <c r="J2379" s="94"/>
      <c r="K2379" s="94"/>
    </row>
    <row r="2380" s="189" customFormat="true" ht="10.5" hidden="false" customHeight="true" outlineLevel="0" collapsed="false">
      <c r="A2380" s="94" t="s">
        <v>2746</v>
      </c>
      <c r="B2380" s="185" t="n">
        <v>45356</v>
      </c>
      <c r="C2380" s="94" t="s">
        <v>2839</v>
      </c>
      <c r="D2380" s="190" t="s">
        <v>314</v>
      </c>
      <c r="E2380" s="187"/>
      <c r="F2380" s="188" t="n">
        <v>6800</v>
      </c>
      <c r="G2380" s="94" t="s">
        <v>2840</v>
      </c>
      <c r="H2380" s="94"/>
      <c r="I2380" s="94"/>
      <c r="J2380" s="94"/>
      <c r="K2380" s="94"/>
    </row>
    <row r="2381" s="189" customFormat="true" ht="10.5" hidden="true" customHeight="true" outlineLevel="0" collapsed="false">
      <c r="A2381" s="144" t="s">
        <v>2746</v>
      </c>
      <c r="B2381" s="185" t="n">
        <v>45356</v>
      </c>
      <c r="C2381" s="94" t="s">
        <v>2756</v>
      </c>
      <c r="D2381" s="186" t="s">
        <v>322</v>
      </c>
      <c r="E2381" s="195" t="n">
        <v>90</v>
      </c>
      <c r="F2381" s="192"/>
      <c r="G2381" s="94" t="s">
        <v>2841</v>
      </c>
      <c r="H2381" s="94"/>
      <c r="I2381" s="94"/>
      <c r="J2381" s="94"/>
      <c r="K2381" s="144"/>
    </row>
    <row r="2382" s="189" customFormat="true" ht="10.5" hidden="true" customHeight="true" outlineLevel="0" collapsed="false">
      <c r="A2382" s="144" t="s">
        <v>2758</v>
      </c>
      <c r="B2382" s="185" t="n">
        <v>45356</v>
      </c>
      <c r="C2382" s="94" t="s">
        <v>2842</v>
      </c>
      <c r="D2382" s="190" t="s">
        <v>322</v>
      </c>
      <c r="E2382" s="203" t="n">
        <v>48412.8</v>
      </c>
      <c r="F2382" s="192"/>
      <c r="G2382" s="94" t="s">
        <v>2843</v>
      </c>
      <c r="H2382" s="94"/>
      <c r="I2382" s="94"/>
      <c r="J2382" s="94"/>
      <c r="K2382" s="204"/>
    </row>
    <row r="2383" s="189" customFormat="true" ht="10.5" hidden="true" customHeight="true" outlineLevel="0" collapsed="false">
      <c r="A2383" s="144" t="s">
        <v>2758</v>
      </c>
      <c r="B2383" s="185" t="n">
        <v>45356</v>
      </c>
      <c r="C2383" s="94" t="s">
        <v>2756</v>
      </c>
      <c r="D2383" s="95" t="s">
        <v>319</v>
      </c>
      <c r="E2383" s="195" t="n">
        <v>136.799999999999</v>
      </c>
      <c r="F2383" s="196" t="n">
        <v>15200</v>
      </c>
      <c r="G2383" s="94" t="s">
        <v>2844</v>
      </c>
      <c r="H2383" s="197" t="n">
        <v>15200</v>
      </c>
      <c r="I2383" s="197" t="n">
        <v>136.799999999999</v>
      </c>
      <c r="J2383" s="94"/>
      <c r="K2383" s="144"/>
    </row>
    <row r="2384" s="189" customFormat="true" ht="10.5" hidden="true" customHeight="true" outlineLevel="0" collapsed="false">
      <c r="A2384" s="144" t="s">
        <v>2758</v>
      </c>
      <c r="B2384" s="185" t="n">
        <v>45356</v>
      </c>
      <c r="C2384" s="94" t="s">
        <v>2756</v>
      </c>
      <c r="D2384" s="186" t="s">
        <v>322</v>
      </c>
      <c r="E2384" s="195" t="n">
        <v>135.57</v>
      </c>
      <c r="F2384" s="192"/>
      <c r="G2384" s="94" t="s">
        <v>2766</v>
      </c>
      <c r="H2384" s="94"/>
      <c r="I2384" s="94"/>
      <c r="J2384" s="94"/>
      <c r="K2384" s="144"/>
    </row>
    <row r="2385" s="189" customFormat="true" ht="10.5" hidden="true" customHeight="true" outlineLevel="0" collapsed="false">
      <c r="A2385" s="144" t="s">
        <v>2758</v>
      </c>
      <c r="B2385" s="185" t="n">
        <v>45356</v>
      </c>
      <c r="C2385" s="94" t="s">
        <v>2756</v>
      </c>
      <c r="D2385" s="95" t="s">
        <v>319</v>
      </c>
      <c r="E2385" s="195" t="n">
        <v>151.200000000001</v>
      </c>
      <c r="F2385" s="196" t="n">
        <v>16800</v>
      </c>
      <c r="G2385" s="94" t="s">
        <v>2845</v>
      </c>
      <c r="H2385" s="197" t="n">
        <v>16800</v>
      </c>
      <c r="I2385" s="197" t="n">
        <v>151.200000000001</v>
      </c>
      <c r="J2385" s="94"/>
      <c r="K2385" s="144"/>
    </row>
    <row r="2386" s="189" customFormat="true" ht="10.5" hidden="true" customHeight="true" outlineLevel="0" collapsed="false">
      <c r="A2386" s="144" t="s">
        <v>2758</v>
      </c>
      <c r="B2386" s="185" t="n">
        <v>45356</v>
      </c>
      <c r="C2386" s="94" t="s">
        <v>2756</v>
      </c>
      <c r="D2386" s="186" t="s">
        <v>322</v>
      </c>
      <c r="E2386" s="195" t="n">
        <v>149.84</v>
      </c>
      <c r="F2386" s="192"/>
      <c r="G2386" s="94" t="s">
        <v>2766</v>
      </c>
      <c r="H2386" s="94"/>
      <c r="I2386" s="94"/>
      <c r="J2386" s="94"/>
      <c r="K2386" s="144"/>
    </row>
    <row r="2387" s="189" customFormat="true" ht="10.5" hidden="true" customHeight="true" outlineLevel="0" collapsed="false">
      <c r="A2387" s="144" t="s">
        <v>224</v>
      </c>
      <c r="B2387" s="185" t="n">
        <v>45356.0509837963</v>
      </c>
      <c r="C2387" s="94" t="s">
        <v>2846</v>
      </c>
      <c r="D2387" s="190" t="s">
        <v>322</v>
      </c>
      <c r="E2387" s="208" t="n">
        <v>2900</v>
      </c>
      <c r="F2387" s="201"/>
      <c r="G2387" s="94" t="s">
        <v>2847</v>
      </c>
      <c r="H2387" s="94"/>
      <c r="I2387" s="94"/>
      <c r="J2387" s="94"/>
      <c r="K2387" s="204" t="s">
        <v>2775</v>
      </c>
    </row>
    <row r="2388" s="189" customFormat="true" ht="10.5" hidden="true" customHeight="true" outlineLevel="0" collapsed="false">
      <c r="A2388" s="144" t="s">
        <v>224</v>
      </c>
      <c r="B2388" s="185" t="n">
        <v>45356.0566087963</v>
      </c>
      <c r="C2388" s="94" t="s">
        <v>2776</v>
      </c>
      <c r="D2388" s="186" t="s">
        <v>322</v>
      </c>
      <c r="E2388" s="203" t="n">
        <v>30000</v>
      </c>
      <c r="F2388" s="201"/>
      <c r="G2388" s="94" t="s">
        <v>2777</v>
      </c>
      <c r="H2388" s="94"/>
      <c r="I2388" s="94"/>
      <c r="J2388" s="94"/>
      <c r="K2388" s="204" t="s">
        <v>2775</v>
      </c>
    </row>
    <row r="2389" s="189" customFormat="true" ht="10.5" hidden="true" customHeight="true" outlineLevel="0" collapsed="false">
      <c r="A2389" s="94" t="s">
        <v>224</v>
      </c>
      <c r="B2389" s="185" t="n">
        <v>45356.0600347222</v>
      </c>
      <c r="C2389" s="94" t="s">
        <v>2631</v>
      </c>
      <c r="D2389" s="186" t="s">
        <v>314</v>
      </c>
      <c r="E2389" s="198"/>
      <c r="F2389" s="205" t="n">
        <v>3400</v>
      </c>
      <c r="G2389" s="94" t="s">
        <v>2848</v>
      </c>
      <c r="H2389" s="94"/>
      <c r="I2389" s="94"/>
      <c r="J2389" s="94"/>
      <c r="K2389" s="94" t="s">
        <v>2771</v>
      </c>
    </row>
    <row r="2390" s="189" customFormat="true" ht="10.5" hidden="true" customHeight="true" outlineLevel="0" collapsed="false">
      <c r="A2390" s="94" t="s">
        <v>224</v>
      </c>
      <c r="B2390" s="185" t="n">
        <v>45356.3405671296</v>
      </c>
      <c r="C2390" s="94" t="s">
        <v>2631</v>
      </c>
      <c r="D2390" s="186" t="s">
        <v>314</v>
      </c>
      <c r="E2390" s="198"/>
      <c r="F2390" s="207" t="n">
        <v>1000</v>
      </c>
      <c r="G2390" s="94" t="s">
        <v>2849</v>
      </c>
      <c r="H2390" s="94"/>
      <c r="I2390" s="94"/>
      <c r="J2390" s="94"/>
      <c r="K2390" s="94" t="s">
        <v>2771</v>
      </c>
    </row>
    <row r="2391" s="189" customFormat="true" ht="10.5" hidden="true" customHeight="true" outlineLevel="0" collapsed="false">
      <c r="A2391" s="144" t="s">
        <v>224</v>
      </c>
      <c r="B2391" s="185" t="n">
        <v>45356.3406134259</v>
      </c>
      <c r="C2391" s="94" t="s">
        <v>2631</v>
      </c>
      <c r="D2391" s="186" t="s">
        <v>322</v>
      </c>
      <c r="E2391" s="195" t="n">
        <v>7</v>
      </c>
      <c r="F2391" s="201"/>
      <c r="G2391" s="94" t="s">
        <v>2850</v>
      </c>
      <c r="H2391" s="94"/>
      <c r="I2391" s="94"/>
      <c r="J2391" s="94"/>
      <c r="K2391" s="144" t="s">
        <v>2783</v>
      </c>
    </row>
    <row r="2392" s="189" customFormat="true" ht="10.5" hidden="true" customHeight="true" outlineLevel="0" collapsed="false">
      <c r="A2392" s="94" t="s">
        <v>224</v>
      </c>
      <c r="B2392" s="185" t="n">
        <v>45356.4458101852</v>
      </c>
      <c r="C2392" s="94" t="s">
        <v>2631</v>
      </c>
      <c r="D2392" s="190" t="s">
        <v>314</v>
      </c>
      <c r="E2392" s="198"/>
      <c r="F2392" s="207" t="n">
        <v>1000</v>
      </c>
      <c r="G2392" s="94" t="s">
        <v>2851</v>
      </c>
      <c r="H2392" s="94"/>
      <c r="I2392" s="94"/>
      <c r="J2392" s="94"/>
      <c r="K2392" s="94" t="s">
        <v>2771</v>
      </c>
    </row>
    <row r="2393" s="189" customFormat="true" ht="10.5" hidden="true" customHeight="true" outlineLevel="0" collapsed="false">
      <c r="A2393" s="144" t="s">
        <v>224</v>
      </c>
      <c r="B2393" s="185" t="n">
        <v>45356.4459027778</v>
      </c>
      <c r="C2393" s="94" t="s">
        <v>2631</v>
      </c>
      <c r="D2393" s="190" t="s">
        <v>322</v>
      </c>
      <c r="E2393" s="195" t="n">
        <v>7</v>
      </c>
      <c r="F2393" s="201"/>
      <c r="G2393" s="94" t="s">
        <v>2852</v>
      </c>
      <c r="H2393" s="94"/>
      <c r="I2393" s="94"/>
      <c r="J2393" s="94"/>
      <c r="K2393" s="144" t="s">
        <v>2783</v>
      </c>
    </row>
    <row r="2394" s="189" customFormat="true" ht="10.5" hidden="true" customHeight="true" outlineLevel="0" collapsed="false">
      <c r="A2394" s="94" t="s">
        <v>224</v>
      </c>
      <c r="B2394" s="185" t="n">
        <v>45356.4521759259</v>
      </c>
      <c r="C2394" s="94" t="s">
        <v>2631</v>
      </c>
      <c r="D2394" s="186" t="s">
        <v>314</v>
      </c>
      <c r="E2394" s="198"/>
      <c r="F2394" s="207" t="n">
        <v>6400</v>
      </c>
      <c r="G2394" s="94" t="s">
        <v>2853</v>
      </c>
      <c r="H2394" s="94"/>
      <c r="I2394" s="94"/>
      <c r="J2394" s="94"/>
      <c r="K2394" s="94" t="s">
        <v>2771</v>
      </c>
    </row>
    <row r="2395" s="189" customFormat="true" ht="10.5" hidden="true" customHeight="true" outlineLevel="0" collapsed="false">
      <c r="A2395" s="144" t="s">
        <v>224</v>
      </c>
      <c r="B2395" s="185" t="n">
        <v>45356.4522685185</v>
      </c>
      <c r="C2395" s="94" t="s">
        <v>2631</v>
      </c>
      <c r="D2395" s="190" t="s">
        <v>322</v>
      </c>
      <c r="E2395" s="195" t="n">
        <v>44.8</v>
      </c>
      <c r="F2395" s="201"/>
      <c r="G2395" s="94" t="s">
        <v>2854</v>
      </c>
      <c r="H2395" s="94"/>
      <c r="I2395" s="94"/>
      <c r="J2395" s="94"/>
      <c r="K2395" s="144" t="s">
        <v>2783</v>
      </c>
    </row>
    <row r="2396" s="189" customFormat="true" ht="10.5" hidden="true" customHeight="true" outlineLevel="0" collapsed="false">
      <c r="A2396" s="94" t="s">
        <v>224</v>
      </c>
      <c r="B2396" s="185" t="n">
        <v>45356.590625</v>
      </c>
      <c r="C2396" s="94" t="s">
        <v>2631</v>
      </c>
      <c r="D2396" s="186" t="s">
        <v>314</v>
      </c>
      <c r="E2396" s="198"/>
      <c r="F2396" s="207" t="n">
        <v>10000</v>
      </c>
      <c r="G2396" s="94" t="s">
        <v>2855</v>
      </c>
      <c r="H2396" s="94"/>
      <c r="I2396" s="94"/>
      <c r="J2396" s="94"/>
      <c r="K2396" s="94" t="s">
        <v>2771</v>
      </c>
    </row>
    <row r="2397" s="189" customFormat="true" ht="10.5" hidden="true" customHeight="true" outlineLevel="0" collapsed="false">
      <c r="A2397" s="144" t="s">
        <v>224</v>
      </c>
      <c r="B2397" s="185" t="n">
        <v>45356.5907060185</v>
      </c>
      <c r="C2397" s="94" t="s">
        <v>2631</v>
      </c>
      <c r="D2397" s="186" t="s">
        <v>322</v>
      </c>
      <c r="E2397" s="195" t="n">
        <v>70</v>
      </c>
      <c r="F2397" s="201"/>
      <c r="G2397" s="94" t="s">
        <v>2856</v>
      </c>
      <c r="H2397" s="94"/>
      <c r="I2397" s="94"/>
      <c r="J2397" s="94"/>
      <c r="K2397" s="144" t="s">
        <v>2783</v>
      </c>
    </row>
    <row r="2398" s="189" customFormat="true" ht="10.5" hidden="true" customHeight="true" outlineLevel="0" collapsed="false">
      <c r="A2398" s="94" t="s">
        <v>224</v>
      </c>
      <c r="B2398" s="185" t="n">
        <v>45356.594212963</v>
      </c>
      <c r="C2398" s="94" t="s">
        <v>2631</v>
      </c>
      <c r="D2398" s="190" t="s">
        <v>314</v>
      </c>
      <c r="E2398" s="198"/>
      <c r="F2398" s="207" t="n">
        <v>2000</v>
      </c>
      <c r="G2398" s="94" t="s">
        <v>2857</v>
      </c>
      <c r="H2398" s="94"/>
      <c r="I2398" s="94"/>
      <c r="J2398" s="94"/>
      <c r="K2398" s="94" t="s">
        <v>2771</v>
      </c>
    </row>
    <row r="2399" s="189" customFormat="true" ht="10.5" hidden="true" customHeight="true" outlineLevel="0" collapsed="false">
      <c r="A2399" s="144" t="s">
        <v>224</v>
      </c>
      <c r="B2399" s="185" t="n">
        <v>45356.5942476852</v>
      </c>
      <c r="C2399" s="94" t="s">
        <v>2631</v>
      </c>
      <c r="D2399" s="186" t="s">
        <v>322</v>
      </c>
      <c r="E2399" s="195" t="n">
        <v>14</v>
      </c>
      <c r="F2399" s="201"/>
      <c r="G2399" s="94" t="s">
        <v>2858</v>
      </c>
      <c r="H2399" s="94"/>
      <c r="I2399" s="94"/>
      <c r="J2399" s="94"/>
      <c r="K2399" s="144" t="s">
        <v>2783</v>
      </c>
    </row>
    <row r="2400" s="189" customFormat="true" ht="10.5" hidden="true" customHeight="true" outlineLevel="0" collapsed="false">
      <c r="A2400" s="94" t="s">
        <v>224</v>
      </c>
      <c r="B2400" s="185" t="n">
        <v>45356.6094097222</v>
      </c>
      <c r="C2400" s="94" t="s">
        <v>2631</v>
      </c>
      <c r="D2400" s="186" t="s">
        <v>314</v>
      </c>
      <c r="E2400" s="198"/>
      <c r="F2400" s="207" t="n">
        <v>4000</v>
      </c>
      <c r="G2400" s="94" t="s">
        <v>2859</v>
      </c>
      <c r="H2400" s="94"/>
      <c r="I2400" s="94"/>
      <c r="J2400" s="94"/>
      <c r="K2400" s="94" t="s">
        <v>2771</v>
      </c>
    </row>
    <row r="2401" s="189" customFormat="true" ht="10.5" hidden="true" customHeight="true" outlineLevel="0" collapsed="false">
      <c r="A2401" s="144" t="s">
        <v>224</v>
      </c>
      <c r="B2401" s="185" t="n">
        <v>45356.6095138889</v>
      </c>
      <c r="C2401" s="94" t="s">
        <v>2631</v>
      </c>
      <c r="D2401" s="186" t="s">
        <v>322</v>
      </c>
      <c r="E2401" s="195" t="n">
        <v>28</v>
      </c>
      <c r="F2401" s="201"/>
      <c r="G2401" s="94" t="s">
        <v>2860</v>
      </c>
      <c r="H2401" s="94"/>
      <c r="I2401" s="94"/>
      <c r="J2401" s="94"/>
      <c r="K2401" s="144" t="s">
        <v>2783</v>
      </c>
    </row>
    <row r="2402" s="189" customFormat="true" ht="10.5" hidden="true" customHeight="true" outlineLevel="0" collapsed="false">
      <c r="A2402" s="94" t="s">
        <v>224</v>
      </c>
      <c r="B2402" s="185" t="n">
        <v>45356.6194791667</v>
      </c>
      <c r="C2402" s="94" t="s">
        <v>2631</v>
      </c>
      <c r="D2402" s="190" t="s">
        <v>314</v>
      </c>
      <c r="E2402" s="198"/>
      <c r="F2402" s="207" t="n">
        <v>6800</v>
      </c>
      <c r="G2402" s="94" t="s">
        <v>2861</v>
      </c>
      <c r="H2402" s="94"/>
      <c r="I2402" s="94"/>
      <c r="J2402" s="94"/>
      <c r="K2402" s="94" t="s">
        <v>2771</v>
      </c>
    </row>
    <row r="2403" s="189" customFormat="true" ht="10.5" hidden="true" customHeight="true" outlineLevel="0" collapsed="false">
      <c r="A2403" s="144" t="s">
        <v>224</v>
      </c>
      <c r="B2403" s="185" t="n">
        <v>45356.6197106481</v>
      </c>
      <c r="C2403" s="94" t="s">
        <v>2631</v>
      </c>
      <c r="D2403" s="186" t="s">
        <v>322</v>
      </c>
      <c r="E2403" s="195" t="n">
        <v>47.6</v>
      </c>
      <c r="F2403" s="201"/>
      <c r="G2403" s="94" t="s">
        <v>2862</v>
      </c>
      <c r="H2403" s="94"/>
      <c r="I2403" s="94"/>
      <c r="J2403" s="94"/>
      <c r="K2403" s="144" t="s">
        <v>2783</v>
      </c>
    </row>
    <row r="2404" s="189" customFormat="true" ht="10.5" hidden="false" customHeight="true" outlineLevel="0" collapsed="false">
      <c r="A2404" s="94" t="s">
        <v>224</v>
      </c>
      <c r="B2404" s="185" t="n">
        <v>45356.6775231482</v>
      </c>
      <c r="C2404" s="94" t="s">
        <v>728</v>
      </c>
      <c r="D2404" s="190" t="s">
        <v>314</v>
      </c>
      <c r="E2404" s="198"/>
      <c r="F2404" s="188" t="n">
        <v>49900</v>
      </c>
      <c r="G2404" s="94" t="s">
        <v>2863</v>
      </c>
      <c r="H2404" s="94"/>
      <c r="I2404" s="94"/>
      <c r="J2404" s="94"/>
      <c r="K2404" s="94" t="s">
        <v>2771</v>
      </c>
    </row>
    <row r="2405" s="189" customFormat="true" ht="10.5" hidden="false" customHeight="true" outlineLevel="0" collapsed="false">
      <c r="A2405" s="94" t="s">
        <v>224</v>
      </c>
      <c r="B2405" s="185" t="n">
        <v>45356.6775231482</v>
      </c>
      <c r="C2405" s="94" t="s">
        <v>728</v>
      </c>
      <c r="D2405" s="186" t="s">
        <v>314</v>
      </c>
      <c r="E2405" s="198"/>
      <c r="F2405" s="188" t="n">
        <v>10900</v>
      </c>
      <c r="G2405" s="94" t="s">
        <v>2864</v>
      </c>
      <c r="H2405" s="94"/>
      <c r="I2405" s="94"/>
      <c r="J2405" s="94"/>
      <c r="K2405" s="94" t="s">
        <v>2771</v>
      </c>
    </row>
    <row r="2406" s="189" customFormat="true" ht="10.5" hidden="true" customHeight="true" outlineLevel="0" collapsed="false">
      <c r="A2406" s="144" t="s">
        <v>224</v>
      </c>
      <c r="B2406" s="185" t="n">
        <v>45356.7224652778</v>
      </c>
      <c r="C2406" s="94" t="s">
        <v>2789</v>
      </c>
      <c r="D2406" s="190" t="s">
        <v>322</v>
      </c>
      <c r="E2406" s="194" t="n">
        <v>20000</v>
      </c>
      <c r="F2406" s="201"/>
      <c r="G2406" s="94" t="s">
        <v>2790</v>
      </c>
      <c r="H2406" s="94"/>
      <c r="I2406" s="94"/>
      <c r="J2406" s="94"/>
      <c r="K2406" s="117" t="s">
        <v>2775</v>
      </c>
    </row>
    <row r="2407" s="189" customFormat="true" ht="10.5" hidden="true" customHeight="true" outlineLevel="0" collapsed="false">
      <c r="A2407" s="144" t="s">
        <v>224</v>
      </c>
      <c r="B2407" s="185" t="n">
        <v>45356.7286458333</v>
      </c>
      <c r="C2407" s="94" t="s">
        <v>2865</v>
      </c>
      <c r="D2407" s="186" t="s">
        <v>322</v>
      </c>
      <c r="E2407" s="209" t="n">
        <v>20000</v>
      </c>
      <c r="F2407" s="201"/>
      <c r="G2407" s="94" t="s">
        <v>2866</v>
      </c>
      <c r="H2407" s="94"/>
      <c r="I2407" s="94"/>
      <c r="J2407" s="94"/>
      <c r="K2407" s="147" t="s">
        <v>2775</v>
      </c>
    </row>
    <row r="2408" s="189" customFormat="true" ht="10.5" hidden="false" customHeight="true" outlineLevel="0" collapsed="false">
      <c r="A2408" s="94" t="s">
        <v>2746</v>
      </c>
      <c r="B2408" s="185" t="n">
        <v>45357</v>
      </c>
      <c r="C2408" s="94" t="s">
        <v>2867</v>
      </c>
      <c r="D2408" s="186" t="s">
        <v>314</v>
      </c>
      <c r="E2408" s="187"/>
      <c r="F2408" s="188" t="n">
        <v>1600</v>
      </c>
      <c r="G2408" s="94" t="s">
        <v>2868</v>
      </c>
      <c r="H2408" s="94"/>
      <c r="I2408" s="94"/>
      <c r="J2408" s="94"/>
      <c r="K2408" s="94"/>
    </row>
    <row r="2409" s="189" customFormat="true" ht="10.5" hidden="false" customHeight="true" outlineLevel="0" collapsed="false">
      <c r="A2409" s="94" t="s">
        <v>2746</v>
      </c>
      <c r="B2409" s="185" t="n">
        <v>45357</v>
      </c>
      <c r="C2409" s="94" t="s">
        <v>2869</v>
      </c>
      <c r="D2409" s="186" t="s">
        <v>314</v>
      </c>
      <c r="E2409" s="187"/>
      <c r="F2409" s="188" t="n">
        <v>4000</v>
      </c>
      <c r="G2409" s="94" t="s">
        <v>2870</v>
      </c>
      <c r="H2409" s="94"/>
      <c r="I2409" s="94"/>
      <c r="J2409" s="94"/>
      <c r="K2409" s="94"/>
    </row>
    <row r="2410" s="189" customFormat="true" ht="10.5" hidden="false" customHeight="true" outlineLevel="0" collapsed="false">
      <c r="A2410" s="94" t="s">
        <v>2746</v>
      </c>
      <c r="B2410" s="185" t="n">
        <v>45357</v>
      </c>
      <c r="C2410" s="94" t="s">
        <v>2871</v>
      </c>
      <c r="D2410" s="186" t="s">
        <v>314</v>
      </c>
      <c r="E2410" s="187"/>
      <c r="F2410" s="188" t="n">
        <v>9000</v>
      </c>
      <c r="G2410" s="94" t="s">
        <v>2872</v>
      </c>
      <c r="H2410" s="94"/>
      <c r="I2410" s="94"/>
      <c r="J2410" s="94"/>
      <c r="K2410" s="94"/>
    </row>
    <row r="2411" s="189" customFormat="true" ht="10.5" hidden="true" customHeight="true" outlineLevel="0" collapsed="false">
      <c r="A2411" s="144" t="s">
        <v>2746</v>
      </c>
      <c r="B2411" s="185" t="n">
        <v>45357</v>
      </c>
      <c r="C2411" s="94" t="s">
        <v>2873</v>
      </c>
      <c r="D2411" s="186" t="s">
        <v>322</v>
      </c>
      <c r="E2411" s="203" t="n">
        <v>5848</v>
      </c>
      <c r="F2411" s="192"/>
      <c r="G2411" s="94" t="s">
        <v>2874</v>
      </c>
      <c r="H2411" s="94"/>
      <c r="I2411" s="94"/>
      <c r="J2411" s="94"/>
      <c r="K2411" s="204"/>
    </row>
    <row r="2412" s="189" customFormat="true" ht="10.5" hidden="true" customHeight="true" outlineLevel="0" collapsed="false">
      <c r="A2412" s="144" t="s">
        <v>2746</v>
      </c>
      <c r="B2412" s="185" t="n">
        <v>45357</v>
      </c>
      <c r="C2412" s="94" t="s">
        <v>2762</v>
      </c>
      <c r="D2412" s="190" t="s">
        <v>322</v>
      </c>
      <c r="E2412" s="194" t="n">
        <v>13000</v>
      </c>
      <c r="F2412" s="192"/>
      <c r="G2412" s="94" t="s">
        <v>2875</v>
      </c>
      <c r="H2412" s="94"/>
      <c r="I2412" s="94"/>
      <c r="J2412" s="94"/>
      <c r="K2412" s="117"/>
    </row>
    <row r="2413" s="189" customFormat="true" ht="10.5" hidden="false" customHeight="true" outlineLevel="0" collapsed="false">
      <c r="A2413" s="94" t="s">
        <v>2746</v>
      </c>
      <c r="B2413" s="185" t="n">
        <v>45357</v>
      </c>
      <c r="C2413" s="94" t="s">
        <v>2876</v>
      </c>
      <c r="D2413" s="190" t="s">
        <v>314</v>
      </c>
      <c r="E2413" s="187"/>
      <c r="F2413" s="188" t="n">
        <v>5000</v>
      </c>
      <c r="G2413" s="94" t="s">
        <v>2877</v>
      </c>
      <c r="H2413" s="94"/>
      <c r="I2413" s="94"/>
      <c r="J2413" s="94"/>
      <c r="K2413" s="94"/>
    </row>
    <row r="2414" s="189" customFormat="true" ht="10.5" hidden="false" customHeight="true" outlineLevel="0" collapsed="false">
      <c r="A2414" s="94" t="s">
        <v>2746</v>
      </c>
      <c r="B2414" s="185" t="n">
        <v>45357</v>
      </c>
      <c r="C2414" s="94" t="s">
        <v>2810</v>
      </c>
      <c r="D2414" s="186" t="s">
        <v>314</v>
      </c>
      <c r="E2414" s="187"/>
      <c r="F2414" s="188" t="n">
        <v>2800</v>
      </c>
      <c r="G2414" s="94" t="s">
        <v>2878</v>
      </c>
      <c r="H2414" s="94"/>
      <c r="I2414" s="94"/>
      <c r="J2414" s="94"/>
      <c r="K2414" s="94"/>
    </row>
    <row r="2415" s="189" customFormat="true" ht="10.5" hidden="false" customHeight="true" outlineLevel="0" collapsed="false">
      <c r="A2415" s="94" t="s">
        <v>2746</v>
      </c>
      <c r="B2415" s="185" t="n">
        <v>45357</v>
      </c>
      <c r="C2415" s="94" t="s">
        <v>2810</v>
      </c>
      <c r="D2415" s="190" t="s">
        <v>314</v>
      </c>
      <c r="E2415" s="187"/>
      <c r="F2415" s="188" t="n">
        <v>2800</v>
      </c>
      <c r="G2415" s="94" t="s">
        <v>2879</v>
      </c>
      <c r="H2415" s="94"/>
      <c r="I2415" s="94"/>
      <c r="J2415" s="94"/>
      <c r="K2415" s="94"/>
    </row>
    <row r="2416" s="189" customFormat="true" ht="10.5" hidden="false" customHeight="true" outlineLevel="0" collapsed="false">
      <c r="A2416" s="94" t="s">
        <v>2746</v>
      </c>
      <c r="B2416" s="185" t="n">
        <v>45357</v>
      </c>
      <c r="C2416" s="94" t="s">
        <v>2810</v>
      </c>
      <c r="D2416" s="186" t="s">
        <v>314</v>
      </c>
      <c r="E2416" s="187"/>
      <c r="F2416" s="188" t="n">
        <v>2800</v>
      </c>
      <c r="G2416" s="94" t="s">
        <v>2880</v>
      </c>
      <c r="H2416" s="94"/>
      <c r="I2416" s="94"/>
      <c r="J2416" s="94"/>
      <c r="K2416" s="94"/>
    </row>
    <row r="2417" s="189" customFormat="true" ht="10.5" hidden="false" customHeight="true" outlineLevel="0" collapsed="false">
      <c r="A2417" s="94" t="s">
        <v>2746</v>
      </c>
      <c r="B2417" s="185" t="n">
        <v>45357</v>
      </c>
      <c r="C2417" s="94" t="s">
        <v>2810</v>
      </c>
      <c r="D2417" s="190" t="s">
        <v>314</v>
      </c>
      <c r="E2417" s="187"/>
      <c r="F2417" s="188" t="n">
        <v>2800</v>
      </c>
      <c r="G2417" s="94" t="s">
        <v>2881</v>
      </c>
      <c r="H2417" s="94"/>
      <c r="I2417" s="94"/>
      <c r="J2417" s="94"/>
      <c r="K2417" s="94"/>
    </row>
    <row r="2418" s="189" customFormat="true" ht="10.5" hidden="true" customHeight="true" outlineLevel="0" collapsed="false">
      <c r="A2418" s="144" t="s">
        <v>2746</v>
      </c>
      <c r="B2418" s="185" t="n">
        <v>45357</v>
      </c>
      <c r="C2418" s="94" t="s">
        <v>2756</v>
      </c>
      <c r="D2418" s="186" t="s">
        <v>322</v>
      </c>
      <c r="E2418" s="195" t="n">
        <v>30</v>
      </c>
      <c r="F2418" s="192"/>
      <c r="G2418" s="94" t="s">
        <v>2882</v>
      </c>
      <c r="H2418" s="94"/>
      <c r="I2418" s="94"/>
      <c r="J2418" s="94"/>
      <c r="K2418" s="144"/>
    </row>
    <row r="2419" s="189" customFormat="true" ht="10.5" hidden="true" customHeight="true" outlineLevel="0" collapsed="false">
      <c r="A2419" s="144" t="s">
        <v>2758</v>
      </c>
      <c r="B2419" s="185" t="n">
        <v>45357</v>
      </c>
      <c r="C2419" s="94" t="s">
        <v>2883</v>
      </c>
      <c r="D2419" s="186" t="s">
        <v>322</v>
      </c>
      <c r="E2419" s="203" t="n">
        <v>9255</v>
      </c>
      <c r="F2419" s="192"/>
      <c r="G2419" s="94" t="s">
        <v>2884</v>
      </c>
      <c r="H2419" s="94"/>
      <c r="I2419" s="94"/>
      <c r="J2419" s="94"/>
      <c r="K2419" s="204"/>
    </row>
    <row r="2420" s="189" customFormat="true" ht="10.5" hidden="true" customHeight="true" outlineLevel="0" collapsed="false">
      <c r="A2420" s="144" t="s">
        <v>2758</v>
      </c>
      <c r="B2420" s="185" t="n">
        <v>45357</v>
      </c>
      <c r="C2420" s="94" t="s">
        <v>2885</v>
      </c>
      <c r="D2420" s="186" t="s">
        <v>322</v>
      </c>
      <c r="E2420" s="203" t="n">
        <v>50000</v>
      </c>
      <c r="F2420" s="192"/>
      <c r="G2420" s="94" t="s">
        <v>2886</v>
      </c>
      <c r="H2420" s="94"/>
      <c r="I2420" s="94"/>
      <c r="J2420" s="94"/>
      <c r="K2420" s="204"/>
    </row>
    <row r="2421" s="189" customFormat="true" ht="10.5" hidden="true" customHeight="true" outlineLevel="0" collapsed="false">
      <c r="A2421" s="144" t="s">
        <v>2758</v>
      </c>
      <c r="B2421" s="185" t="n">
        <v>45357</v>
      </c>
      <c r="C2421" s="94" t="s">
        <v>2762</v>
      </c>
      <c r="D2421" s="186" t="s">
        <v>322</v>
      </c>
      <c r="E2421" s="194" t="n">
        <v>17000</v>
      </c>
      <c r="F2421" s="192"/>
      <c r="G2421" s="94" t="s">
        <v>2875</v>
      </c>
      <c r="H2421" s="94"/>
      <c r="I2421" s="94"/>
      <c r="J2421" s="94"/>
      <c r="K2421" s="117"/>
    </row>
    <row r="2422" s="189" customFormat="true" ht="10.5" hidden="true" customHeight="true" outlineLevel="0" collapsed="false">
      <c r="A2422" s="144" t="s">
        <v>2758</v>
      </c>
      <c r="B2422" s="185" t="n">
        <v>45357</v>
      </c>
      <c r="C2422" s="94" t="s">
        <v>2756</v>
      </c>
      <c r="D2422" s="95" t="s">
        <v>319</v>
      </c>
      <c r="E2422" s="195" t="n">
        <v>150.299999999999</v>
      </c>
      <c r="F2422" s="196" t="n">
        <v>16700</v>
      </c>
      <c r="G2422" s="94" t="s">
        <v>2887</v>
      </c>
      <c r="H2422" s="197" t="n">
        <v>16700</v>
      </c>
      <c r="I2422" s="197" t="n">
        <v>150.299999999999</v>
      </c>
      <c r="J2422" s="94"/>
      <c r="K2422" s="144"/>
    </row>
    <row r="2423" s="189" customFormat="true" ht="10.5" hidden="true" customHeight="true" outlineLevel="0" collapsed="false">
      <c r="A2423" s="144" t="s">
        <v>2758</v>
      </c>
      <c r="B2423" s="185" t="n">
        <v>45357</v>
      </c>
      <c r="C2423" s="94" t="s">
        <v>2756</v>
      </c>
      <c r="D2423" s="186" t="s">
        <v>322</v>
      </c>
      <c r="E2423" s="195" t="n">
        <v>148.95</v>
      </c>
      <c r="F2423" s="192"/>
      <c r="G2423" s="94" t="s">
        <v>2766</v>
      </c>
      <c r="H2423" s="94"/>
      <c r="I2423" s="94"/>
      <c r="J2423" s="94"/>
      <c r="K2423" s="144"/>
    </row>
    <row r="2424" s="189" customFormat="true" ht="10.5" hidden="true" customHeight="true" outlineLevel="0" collapsed="false">
      <c r="A2424" s="144" t="s">
        <v>2758</v>
      </c>
      <c r="B2424" s="185" t="n">
        <v>45357</v>
      </c>
      <c r="C2424" s="94" t="s">
        <v>2756</v>
      </c>
      <c r="D2424" s="95" t="s">
        <v>319</v>
      </c>
      <c r="E2424" s="195" t="n">
        <v>69.3000000000002</v>
      </c>
      <c r="F2424" s="196" t="n">
        <v>7700</v>
      </c>
      <c r="G2424" s="94" t="s">
        <v>2888</v>
      </c>
      <c r="H2424" s="197" t="n">
        <v>7700</v>
      </c>
      <c r="I2424" s="197" t="n">
        <v>69.3000000000002</v>
      </c>
      <c r="J2424" s="94"/>
      <c r="K2424" s="144"/>
    </row>
    <row r="2425" s="189" customFormat="true" ht="10.5" hidden="true" customHeight="true" outlineLevel="0" collapsed="false">
      <c r="A2425" s="144" t="s">
        <v>2758</v>
      </c>
      <c r="B2425" s="185" t="n">
        <v>45357</v>
      </c>
      <c r="C2425" s="94" t="s">
        <v>2756</v>
      </c>
      <c r="D2425" s="186" t="s">
        <v>322</v>
      </c>
      <c r="E2425" s="195" t="n">
        <v>68.68</v>
      </c>
      <c r="F2425" s="192"/>
      <c r="G2425" s="94" t="s">
        <v>2766</v>
      </c>
      <c r="H2425" s="94"/>
      <c r="I2425" s="94"/>
      <c r="J2425" s="94"/>
      <c r="K2425" s="144"/>
    </row>
    <row r="2426" s="189" customFormat="true" ht="10.5" hidden="true" customHeight="true" outlineLevel="0" collapsed="false">
      <c r="A2426" s="144" t="s">
        <v>2758</v>
      </c>
      <c r="B2426" s="185" t="n">
        <v>45357</v>
      </c>
      <c r="C2426" s="94" t="s">
        <v>2756</v>
      </c>
      <c r="D2426" s="95" t="s">
        <v>319</v>
      </c>
      <c r="E2426" s="195" t="n">
        <v>144</v>
      </c>
      <c r="F2426" s="196" t="n">
        <v>16000</v>
      </c>
      <c r="G2426" s="94" t="s">
        <v>2889</v>
      </c>
      <c r="H2426" s="197" t="n">
        <v>16000</v>
      </c>
      <c r="I2426" s="197" t="n">
        <v>144</v>
      </c>
      <c r="J2426" s="94"/>
      <c r="K2426" s="144"/>
    </row>
    <row r="2427" s="189" customFormat="true" ht="10.5" hidden="true" customHeight="true" outlineLevel="0" collapsed="false">
      <c r="A2427" s="144" t="s">
        <v>2758</v>
      </c>
      <c r="B2427" s="185" t="n">
        <v>45357</v>
      </c>
      <c r="C2427" s="94" t="s">
        <v>2756</v>
      </c>
      <c r="D2427" s="186" t="s">
        <v>322</v>
      </c>
      <c r="E2427" s="195" t="n">
        <v>142.7</v>
      </c>
      <c r="F2427" s="192"/>
      <c r="G2427" s="94" t="s">
        <v>2766</v>
      </c>
      <c r="H2427" s="94"/>
      <c r="I2427" s="94"/>
      <c r="J2427" s="94"/>
      <c r="K2427" s="144"/>
    </row>
    <row r="2428" s="189" customFormat="true" ht="10.5" hidden="true" customHeight="true" outlineLevel="0" collapsed="false">
      <c r="A2428" s="144" t="s">
        <v>224</v>
      </c>
      <c r="B2428" s="185" t="n">
        <v>45357.0526851852</v>
      </c>
      <c r="C2428" s="94" t="s">
        <v>2890</v>
      </c>
      <c r="D2428" s="190" t="s">
        <v>322</v>
      </c>
      <c r="E2428" s="202" t="n">
        <v>15000</v>
      </c>
      <c r="F2428" s="201"/>
      <c r="G2428" s="94" t="s">
        <v>2891</v>
      </c>
      <c r="H2428" s="94"/>
      <c r="I2428" s="94"/>
      <c r="J2428" s="94"/>
      <c r="K2428" s="147" t="s">
        <v>2775</v>
      </c>
    </row>
    <row r="2429" s="189" customFormat="true" ht="10.5" hidden="true" customHeight="true" outlineLevel="0" collapsed="false">
      <c r="A2429" s="144" t="s">
        <v>224</v>
      </c>
      <c r="B2429" s="185" t="n">
        <v>45357.0526851852</v>
      </c>
      <c r="C2429" s="94" t="s">
        <v>2892</v>
      </c>
      <c r="D2429" s="186" t="s">
        <v>322</v>
      </c>
      <c r="E2429" s="210" t="n">
        <v>3900</v>
      </c>
      <c r="F2429" s="201"/>
      <c r="G2429" s="94" t="s">
        <v>2893</v>
      </c>
      <c r="H2429" s="94"/>
      <c r="I2429" s="94"/>
      <c r="J2429" s="94"/>
      <c r="K2429" s="117" t="s">
        <v>2894</v>
      </c>
    </row>
    <row r="2430" s="189" customFormat="true" ht="10.5" hidden="true" customHeight="true" outlineLevel="0" collapsed="false">
      <c r="A2430" s="144" t="s">
        <v>224</v>
      </c>
      <c r="B2430" s="185" t="n">
        <v>45357.0526851852</v>
      </c>
      <c r="C2430" s="94" t="s">
        <v>2895</v>
      </c>
      <c r="D2430" s="190" t="s">
        <v>322</v>
      </c>
      <c r="E2430" s="211" t="n">
        <v>26100</v>
      </c>
      <c r="F2430" s="201"/>
      <c r="G2430" s="94" t="s">
        <v>2896</v>
      </c>
      <c r="H2430" s="94"/>
      <c r="I2430" s="94"/>
      <c r="J2430" s="94"/>
      <c r="K2430" s="147" t="s">
        <v>2775</v>
      </c>
    </row>
    <row r="2431" s="189" customFormat="true" ht="10.5" hidden="true" customHeight="true" outlineLevel="0" collapsed="false">
      <c r="A2431" s="94" t="s">
        <v>224</v>
      </c>
      <c r="B2431" s="185" t="n">
        <v>45357.3488310185</v>
      </c>
      <c r="C2431" s="94" t="s">
        <v>2631</v>
      </c>
      <c r="D2431" s="186" t="s">
        <v>314</v>
      </c>
      <c r="E2431" s="198"/>
      <c r="F2431" s="207" t="n">
        <v>10000</v>
      </c>
      <c r="G2431" s="94" t="s">
        <v>2897</v>
      </c>
      <c r="H2431" s="94"/>
      <c r="I2431" s="94"/>
      <c r="J2431" s="94"/>
      <c r="K2431" s="94" t="s">
        <v>2771</v>
      </c>
    </row>
    <row r="2432" s="189" customFormat="true" ht="10.5" hidden="true" customHeight="true" outlineLevel="0" collapsed="false">
      <c r="A2432" s="144" t="s">
        <v>224</v>
      </c>
      <c r="B2432" s="185" t="n">
        <v>45357.3489583333</v>
      </c>
      <c r="C2432" s="94" t="s">
        <v>2631</v>
      </c>
      <c r="D2432" s="190" t="s">
        <v>322</v>
      </c>
      <c r="E2432" s="195" t="n">
        <v>70</v>
      </c>
      <c r="F2432" s="201"/>
      <c r="G2432" s="94" t="s">
        <v>2898</v>
      </c>
      <c r="H2432" s="94"/>
      <c r="I2432" s="94"/>
      <c r="J2432" s="94"/>
      <c r="K2432" s="144" t="s">
        <v>2783</v>
      </c>
    </row>
    <row r="2433" s="189" customFormat="true" ht="10.5" hidden="false" customHeight="true" outlineLevel="0" collapsed="false">
      <c r="A2433" s="94" t="s">
        <v>224</v>
      </c>
      <c r="B2433" s="185" t="n">
        <v>45357.4073263889</v>
      </c>
      <c r="C2433" s="94" t="s">
        <v>2899</v>
      </c>
      <c r="D2433" s="186" t="s">
        <v>314</v>
      </c>
      <c r="E2433" s="198"/>
      <c r="F2433" s="188" t="n">
        <v>3500</v>
      </c>
      <c r="G2433" s="94" t="s">
        <v>2900</v>
      </c>
      <c r="H2433" s="94"/>
      <c r="I2433" s="94"/>
      <c r="J2433" s="94"/>
      <c r="K2433" s="94" t="s">
        <v>2771</v>
      </c>
    </row>
    <row r="2434" s="189" customFormat="true" ht="10.5" hidden="true" customHeight="true" outlineLevel="0" collapsed="false">
      <c r="A2434" s="144" t="s">
        <v>224</v>
      </c>
      <c r="B2434" s="185" t="n">
        <v>45357.5157060185</v>
      </c>
      <c r="C2434" s="94" t="s">
        <v>2901</v>
      </c>
      <c r="D2434" s="190" t="s">
        <v>322</v>
      </c>
      <c r="E2434" s="212" t="n">
        <v>25000</v>
      </c>
      <c r="F2434" s="201"/>
      <c r="G2434" s="94" t="s">
        <v>2902</v>
      </c>
      <c r="H2434" s="94"/>
      <c r="I2434" s="94"/>
      <c r="J2434" s="94"/>
      <c r="K2434" s="147" t="s">
        <v>2775</v>
      </c>
    </row>
    <row r="2435" s="189" customFormat="true" ht="10.5" hidden="true" customHeight="true" outlineLevel="0" collapsed="false">
      <c r="A2435" s="94" t="s">
        <v>224</v>
      </c>
      <c r="B2435" s="185" t="n">
        <v>45357.735150463</v>
      </c>
      <c r="C2435" s="94" t="s">
        <v>2762</v>
      </c>
      <c r="D2435" s="186" t="s">
        <v>314</v>
      </c>
      <c r="E2435" s="198"/>
      <c r="F2435" s="199" t="n">
        <v>17000</v>
      </c>
      <c r="G2435" s="94" t="s">
        <v>2875</v>
      </c>
      <c r="H2435" s="94"/>
      <c r="I2435" s="94"/>
      <c r="J2435" s="94"/>
      <c r="K2435" s="94" t="s">
        <v>2771</v>
      </c>
    </row>
    <row r="2436" s="189" customFormat="true" ht="10.5" hidden="true" customHeight="true" outlineLevel="0" collapsed="false">
      <c r="A2436" s="94" t="s">
        <v>224</v>
      </c>
      <c r="B2436" s="185" t="n">
        <v>45357.7355671296</v>
      </c>
      <c r="C2436" s="94" t="s">
        <v>2762</v>
      </c>
      <c r="D2436" s="190" t="s">
        <v>314</v>
      </c>
      <c r="E2436" s="198"/>
      <c r="F2436" s="199" t="n">
        <v>13000</v>
      </c>
      <c r="G2436" s="94" t="s">
        <v>2875</v>
      </c>
      <c r="H2436" s="94"/>
      <c r="I2436" s="94"/>
      <c r="J2436" s="94"/>
      <c r="K2436" s="94" t="s">
        <v>2771</v>
      </c>
    </row>
    <row r="2437" s="189" customFormat="true" ht="10.5" hidden="true" customHeight="true" outlineLevel="0" collapsed="false">
      <c r="A2437" s="144" t="s">
        <v>224</v>
      </c>
      <c r="B2437" s="185" t="n">
        <v>45357.8177314815</v>
      </c>
      <c r="C2437" s="94" t="s">
        <v>2789</v>
      </c>
      <c r="D2437" s="186" t="s">
        <v>322</v>
      </c>
      <c r="E2437" s="194" t="n">
        <v>10000</v>
      </c>
      <c r="F2437" s="201"/>
      <c r="G2437" s="94" t="s">
        <v>2790</v>
      </c>
      <c r="H2437" s="94"/>
      <c r="I2437" s="94"/>
      <c r="J2437" s="94"/>
      <c r="K2437" s="117" t="s">
        <v>2775</v>
      </c>
    </row>
    <row r="2438" s="189" customFormat="true" ht="10.5" hidden="false" customHeight="true" outlineLevel="0" collapsed="false">
      <c r="A2438" s="94" t="s">
        <v>2746</v>
      </c>
      <c r="B2438" s="185" t="n">
        <v>45358</v>
      </c>
      <c r="C2438" s="94" t="s">
        <v>2903</v>
      </c>
      <c r="D2438" s="186" t="s">
        <v>314</v>
      </c>
      <c r="E2438" s="187"/>
      <c r="F2438" s="188" t="n">
        <v>15500</v>
      </c>
      <c r="G2438" s="94" t="s">
        <v>2904</v>
      </c>
      <c r="H2438" s="94"/>
      <c r="I2438" s="94"/>
      <c r="J2438" s="94"/>
      <c r="K2438" s="94"/>
    </row>
    <row r="2439" s="189" customFormat="true" ht="10.5" hidden="false" customHeight="true" outlineLevel="0" collapsed="false">
      <c r="A2439" s="94" t="s">
        <v>2746</v>
      </c>
      <c r="B2439" s="185" t="n">
        <v>45358</v>
      </c>
      <c r="C2439" s="94" t="s">
        <v>2802</v>
      </c>
      <c r="D2439" s="186" t="s">
        <v>314</v>
      </c>
      <c r="E2439" s="187"/>
      <c r="F2439" s="188" t="n">
        <v>10500</v>
      </c>
      <c r="G2439" s="94" t="s">
        <v>2905</v>
      </c>
      <c r="H2439" s="94"/>
      <c r="I2439" s="94"/>
      <c r="J2439" s="94"/>
      <c r="K2439" s="94"/>
    </row>
    <row r="2440" s="189" customFormat="true" ht="10.5" hidden="false" customHeight="true" outlineLevel="0" collapsed="false">
      <c r="A2440" s="94" t="s">
        <v>2746</v>
      </c>
      <c r="B2440" s="185" t="n">
        <v>45358</v>
      </c>
      <c r="C2440" s="94" t="s">
        <v>2802</v>
      </c>
      <c r="D2440" s="190" t="s">
        <v>314</v>
      </c>
      <c r="E2440" s="187"/>
      <c r="F2440" s="188" t="n">
        <v>9900</v>
      </c>
      <c r="G2440" s="94" t="s">
        <v>2906</v>
      </c>
      <c r="H2440" s="94"/>
      <c r="I2440" s="94"/>
      <c r="J2440" s="94"/>
      <c r="K2440" s="94"/>
    </row>
    <row r="2441" s="189" customFormat="true" ht="10.5" hidden="false" customHeight="true" outlineLevel="0" collapsed="false">
      <c r="A2441" s="94" t="s">
        <v>2746</v>
      </c>
      <c r="B2441" s="185" t="n">
        <v>45358</v>
      </c>
      <c r="C2441" s="94" t="s">
        <v>2802</v>
      </c>
      <c r="D2441" s="186" t="s">
        <v>314</v>
      </c>
      <c r="E2441" s="187"/>
      <c r="F2441" s="188" t="n">
        <v>9900</v>
      </c>
      <c r="G2441" s="94" t="s">
        <v>2907</v>
      </c>
      <c r="H2441" s="94"/>
      <c r="I2441" s="94"/>
      <c r="J2441" s="94"/>
      <c r="K2441" s="94"/>
    </row>
    <row r="2442" s="189" customFormat="true" ht="10.5" hidden="false" customHeight="true" outlineLevel="0" collapsed="false">
      <c r="A2442" s="94" t="s">
        <v>2746</v>
      </c>
      <c r="B2442" s="185" t="n">
        <v>45358</v>
      </c>
      <c r="C2442" s="94" t="s">
        <v>2802</v>
      </c>
      <c r="D2442" s="190" t="s">
        <v>314</v>
      </c>
      <c r="E2442" s="187"/>
      <c r="F2442" s="188" t="n">
        <v>9900</v>
      </c>
      <c r="G2442" s="94" t="s">
        <v>2908</v>
      </c>
      <c r="H2442" s="94"/>
      <c r="I2442" s="94"/>
      <c r="J2442" s="94"/>
      <c r="K2442" s="94"/>
    </row>
    <row r="2443" s="189" customFormat="true" ht="10.5" hidden="false" customHeight="true" outlineLevel="0" collapsed="false">
      <c r="A2443" s="94" t="s">
        <v>2746</v>
      </c>
      <c r="B2443" s="185" t="n">
        <v>45358</v>
      </c>
      <c r="C2443" s="94" t="s">
        <v>2802</v>
      </c>
      <c r="D2443" s="186" t="s">
        <v>314</v>
      </c>
      <c r="E2443" s="187"/>
      <c r="F2443" s="188" t="n">
        <v>8900</v>
      </c>
      <c r="G2443" s="94" t="s">
        <v>2909</v>
      </c>
      <c r="H2443" s="94"/>
      <c r="I2443" s="94"/>
      <c r="J2443" s="94"/>
      <c r="K2443" s="94"/>
    </row>
    <row r="2444" s="189" customFormat="true" ht="10.5" hidden="false" customHeight="true" outlineLevel="0" collapsed="false">
      <c r="A2444" s="94" t="s">
        <v>2746</v>
      </c>
      <c r="B2444" s="185" t="n">
        <v>45358</v>
      </c>
      <c r="C2444" s="94" t="s">
        <v>2910</v>
      </c>
      <c r="D2444" s="190" t="s">
        <v>314</v>
      </c>
      <c r="E2444" s="187"/>
      <c r="F2444" s="188" t="n">
        <v>5600</v>
      </c>
      <c r="G2444" s="94" t="s">
        <v>2911</v>
      </c>
      <c r="H2444" s="94"/>
      <c r="I2444" s="94"/>
      <c r="J2444" s="94"/>
      <c r="K2444" s="94"/>
    </row>
    <row r="2445" s="189" customFormat="true" ht="10.5" hidden="false" customHeight="true" outlineLevel="0" collapsed="false">
      <c r="A2445" s="94" t="s">
        <v>2746</v>
      </c>
      <c r="B2445" s="185" t="n">
        <v>45358</v>
      </c>
      <c r="C2445" s="94" t="s">
        <v>2810</v>
      </c>
      <c r="D2445" s="186" t="s">
        <v>314</v>
      </c>
      <c r="E2445" s="187"/>
      <c r="F2445" s="188" t="n">
        <v>2800</v>
      </c>
      <c r="G2445" s="94" t="s">
        <v>2912</v>
      </c>
      <c r="H2445" s="94"/>
      <c r="I2445" s="94"/>
      <c r="J2445" s="94"/>
      <c r="K2445" s="94"/>
    </row>
    <row r="2446" s="189" customFormat="true" ht="10.5" hidden="true" customHeight="true" outlineLevel="0" collapsed="false">
      <c r="A2446" s="144" t="s">
        <v>2746</v>
      </c>
      <c r="B2446" s="185" t="n">
        <v>45358</v>
      </c>
      <c r="C2446" s="94" t="s">
        <v>2756</v>
      </c>
      <c r="D2446" s="186" t="s">
        <v>322</v>
      </c>
      <c r="E2446" s="195" t="n">
        <v>60</v>
      </c>
      <c r="F2446" s="192"/>
      <c r="G2446" s="94" t="s">
        <v>2913</v>
      </c>
      <c r="H2446" s="94"/>
      <c r="I2446" s="94"/>
      <c r="J2446" s="94"/>
      <c r="K2446" s="144"/>
    </row>
    <row r="2447" s="189" customFormat="true" ht="10.5" hidden="true" customHeight="true" outlineLevel="0" collapsed="false">
      <c r="A2447" s="144" t="s">
        <v>2758</v>
      </c>
      <c r="B2447" s="185" t="n">
        <v>45358</v>
      </c>
      <c r="C2447" s="94" t="s">
        <v>2914</v>
      </c>
      <c r="D2447" s="95" t="s">
        <v>319</v>
      </c>
      <c r="E2447" s="195" t="n">
        <v>89.6000000000004</v>
      </c>
      <c r="F2447" s="207" t="n">
        <v>12800</v>
      </c>
      <c r="G2447" s="94" t="s">
        <v>2915</v>
      </c>
      <c r="H2447" s="197" t="n">
        <v>12800</v>
      </c>
      <c r="I2447" s="197" t="n">
        <v>89.6000000000004</v>
      </c>
      <c r="J2447" s="94"/>
      <c r="K2447" s="204"/>
    </row>
    <row r="2448" s="189" customFormat="true" ht="10.5" hidden="true" customHeight="true" outlineLevel="0" collapsed="false">
      <c r="A2448" s="144" t="s">
        <v>2758</v>
      </c>
      <c r="B2448" s="185" t="n">
        <v>45358</v>
      </c>
      <c r="C2448" s="94" t="s">
        <v>2762</v>
      </c>
      <c r="D2448" s="186" t="s">
        <v>322</v>
      </c>
      <c r="E2448" s="194" t="n">
        <v>24000</v>
      </c>
      <c r="F2448" s="192"/>
      <c r="G2448" s="94" t="s">
        <v>2763</v>
      </c>
      <c r="H2448" s="94"/>
      <c r="I2448" s="94"/>
      <c r="J2448" s="94"/>
      <c r="K2448" s="117"/>
    </row>
    <row r="2449" s="189" customFormat="true" ht="10.5" hidden="true" customHeight="true" outlineLevel="0" collapsed="false">
      <c r="A2449" s="144" t="s">
        <v>2758</v>
      </c>
      <c r="B2449" s="185" t="n">
        <v>45358</v>
      </c>
      <c r="C2449" s="94" t="s">
        <v>623</v>
      </c>
      <c r="D2449" s="190" t="s">
        <v>322</v>
      </c>
      <c r="E2449" s="194" t="n">
        <v>12000</v>
      </c>
      <c r="F2449" s="192"/>
      <c r="G2449" s="94" t="s">
        <v>2764</v>
      </c>
      <c r="H2449" s="94"/>
      <c r="I2449" s="94"/>
      <c r="J2449" s="94"/>
      <c r="K2449" s="117"/>
    </row>
    <row r="2450" s="189" customFormat="true" ht="10.5" hidden="true" customHeight="true" outlineLevel="0" collapsed="false">
      <c r="A2450" s="144" t="s">
        <v>2758</v>
      </c>
      <c r="B2450" s="185" t="n">
        <v>45358</v>
      </c>
      <c r="C2450" s="94" t="s">
        <v>623</v>
      </c>
      <c r="D2450" s="186" t="s">
        <v>322</v>
      </c>
      <c r="E2450" s="194" t="n">
        <v>45000</v>
      </c>
      <c r="F2450" s="192"/>
      <c r="G2450" s="94" t="s">
        <v>2764</v>
      </c>
      <c r="H2450" s="94"/>
      <c r="I2450" s="94"/>
      <c r="J2450" s="94"/>
      <c r="K2450" s="117"/>
    </row>
    <row r="2451" s="189" customFormat="true" ht="10.5" hidden="true" customHeight="true" outlineLevel="0" collapsed="false">
      <c r="A2451" s="144" t="s">
        <v>2758</v>
      </c>
      <c r="B2451" s="185" t="n">
        <v>45358</v>
      </c>
      <c r="C2451" s="94" t="s">
        <v>2756</v>
      </c>
      <c r="D2451" s="186" t="s">
        <v>322</v>
      </c>
      <c r="E2451" s="195" t="n">
        <v>114.39</v>
      </c>
      <c r="F2451" s="192"/>
      <c r="G2451" s="94" t="s">
        <v>2766</v>
      </c>
      <c r="H2451" s="94"/>
      <c r="I2451" s="94"/>
      <c r="J2451" s="94"/>
      <c r="K2451" s="144"/>
    </row>
    <row r="2452" s="189" customFormat="true" ht="10.5" hidden="true" customHeight="true" outlineLevel="0" collapsed="false">
      <c r="A2452" s="144" t="s">
        <v>2758</v>
      </c>
      <c r="B2452" s="185" t="n">
        <v>45358</v>
      </c>
      <c r="C2452" s="94" t="s">
        <v>2756</v>
      </c>
      <c r="D2452" s="95" t="s">
        <v>319</v>
      </c>
      <c r="E2452" s="195" t="n">
        <v>406.800000000003</v>
      </c>
      <c r="F2452" s="196" t="n">
        <v>45200</v>
      </c>
      <c r="G2452" s="94" t="s">
        <v>2916</v>
      </c>
      <c r="H2452" s="197" t="n">
        <v>45200</v>
      </c>
      <c r="I2452" s="197" t="n">
        <v>406.800000000003</v>
      </c>
      <c r="J2452" s="94"/>
      <c r="K2452" s="144"/>
    </row>
    <row r="2453" s="189" customFormat="true" ht="10.5" hidden="true" customHeight="true" outlineLevel="0" collapsed="false">
      <c r="A2453" s="144" t="s">
        <v>2758</v>
      </c>
      <c r="B2453" s="185" t="n">
        <v>45358</v>
      </c>
      <c r="C2453" s="94" t="s">
        <v>2756</v>
      </c>
      <c r="D2453" s="186" t="s">
        <v>322</v>
      </c>
      <c r="E2453" s="195" t="n">
        <v>403.14</v>
      </c>
      <c r="F2453" s="192"/>
      <c r="G2453" s="94" t="s">
        <v>2766</v>
      </c>
      <c r="H2453" s="94"/>
      <c r="I2453" s="94"/>
      <c r="J2453" s="94"/>
      <c r="K2453" s="144"/>
    </row>
    <row r="2454" s="189" customFormat="true" ht="10.5" hidden="true" customHeight="true" outlineLevel="0" collapsed="false">
      <c r="A2454" s="144" t="s">
        <v>2758</v>
      </c>
      <c r="B2454" s="185" t="n">
        <v>45358</v>
      </c>
      <c r="C2454" s="94" t="s">
        <v>2756</v>
      </c>
      <c r="D2454" s="95" t="s">
        <v>319</v>
      </c>
      <c r="E2454" s="195" t="n">
        <v>176.849999999999</v>
      </c>
      <c r="F2454" s="196" t="n">
        <v>19650</v>
      </c>
      <c r="G2454" s="94" t="s">
        <v>2917</v>
      </c>
      <c r="H2454" s="197" t="n">
        <v>19650</v>
      </c>
      <c r="I2454" s="197" t="n">
        <v>176.849999999999</v>
      </c>
      <c r="J2454" s="94"/>
      <c r="K2454" s="144"/>
    </row>
    <row r="2455" s="189" customFormat="true" ht="10.5" hidden="true" customHeight="true" outlineLevel="0" collapsed="false">
      <c r="A2455" s="144" t="s">
        <v>2758</v>
      </c>
      <c r="B2455" s="185" t="n">
        <v>45358</v>
      </c>
      <c r="C2455" s="94" t="s">
        <v>2756</v>
      </c>
      <c r="D2455" s="186" t="s">
        <v>322</v>
      </c>
      <c r="E2455" s="195" t="n">
        <v>175.26</v>
      </c>
      <c r="F2455" s="192"/>
      <c r="G2455" s="94" t="s">
        <v>2766</v>
      </c>
      <c r="H2455" s="94"/>
      <c r="I2455" s="94"/>
      <c r="J2455" s="94"/>
      <c r="K2455" s="144"/>
    </row>
    <row r="2456" s="189" customFormat="true" ht="10.5" hidden="true" customHeight="true" outlineLevel="0" collapsed="false">
      <c r="A2456" s="144" t="s">
        <v>224</v>
      </c>
      <c r="B2456" s="185" t="n">
        <v>45358.0642592593</v>
      </c>
      <c r="C2456" s="94" t="s">
        <v>2631</v>
      </c>
      <c r="D2456" s="190" t="s">
        <v>322</v>
      </c>
      <c r="E2456" s="195" t="n">
        <v>2690</v>
      </c>
      <c r="F2456" s="201"/>
      <c r="G2456" s="94" t="s">
        <v>2918</v>
      </c>
      <c r="H2456" s="94"/>
      <c r="I2456" s="94"/>
      <c r="J2456" s="94"/>
      <c r="K2456" s="144" t="s">
        <v>2783</v>
      </c>
    </row>
    <row r="2457" s="189" customFormat="true" ht="10.5" hidden="true" customHeight="true" outlineLevel="0" collapsed="false">
      <c r="A2457" s="94" t="s">
        <v>224</v>
      </c>
      <c r="B2457" s="185" t="n">
        <v>45358.0743287037</v>
      </c>
      <c r="C2457" s="94" t="s">
        <v>2631</v>
      </c>
      <c r="D2457" s="186" t="s">
        <v>314</v>
      </c>
      <c r="E2457" s="198"/>
      <c r="F2457" s="205" t="n">
        <v>61000</v>
      </c>
      <c r="G2457" s="94" t="s">
        <v>2919</v>
      </c>
      <c r="H2457" s="94"/>
      <c r="I2457" s="94"/>
      <c r="J2457" s="94"/>
      <c r="K2457" s="94" t="s">
        <v>2771</v>
      </c>
    </row>
    <row r="2458" s="189" customFormat="true" ht="10.5" hidden="true" customHeight="true" outlineLevel="0" collapsed="false">
      <c r="A2458" s="144" t="s">
        <v>224</v>
      </c>
      <c r="B2458" s="185" t="n">
        <v>45358.0762962963</v>
      </c>
      <c r="C2458" s="94" t="s">
        <v>2631</v>
      </c>
      <c r="D2458" s="95" t="s">
        <v>319</v>
      </c>
      <c r="E2458" s="195" t="n">
        <v>861.3</v>
      </c>
      <c r="F2458" s="205" t="n">
        <v>27000</v>
      </c>
      <c r="G2458" s="94" t="s">
        <v>2920</v>
      </c>
      <c r="H2458" s="94"/>
      <c r="I2458" s="94"/>
      <c r="J2458" s="94"/>
      <c r="K2458" s="144" t="s">
        <v>2771</v>
      </c>
    </row>
    <row r="2459" s="189" customFormat="true" ht="10.5" hidden="true" customHeight="true" outlineLevel="0" collapsed="false">
      <c r="A2459" s="94" t="s">
        <v>224</v>
      </c>
      <c r="B2459" s="185" t="n">
        <v>45358.2774074074</v>
      </c>
      <c r="C2459" s="94" t="s">
        <v>2762</v>
      </c>
      <c r="D2459" s="186" t="s">
        <v>314</v>
      </c>
      <c r="E2459" s="198"/>
      <c r="F2459" s="199" t="n">
        <v>24000</v>
      </c>
      <c r="G2459" s="94" t="s">
        <v>2763</v>
      </c>
      <c r="H2459" s="94"/>
      <c r="I2459" s="94"/>
      <c r="J2459" s="94"/>
      <c r="K2459" s="94" t="s">
        <v>2771</v>
      </c>
    </row>
    <row r="2460" s="189" customFormat="true" ht="10.5" hidden="true" customHeight="true" outlineLevel="0" collapsed="false">
      <c r="A2460" s="144" t="s">
        <v>224</v>
      </c>
      <c r="B2460" s="185" t="n">
        <v>45358.3209606482</v>
      </c>
      <c r="C2460" s="94" t="s">
        <v>2776</v>
      </c>
      <c r="D2460" s="190" t="s">
        <v>322</v>
      </c>
      <c r="E2460" s="203" t="n">
        <v>30000</v>
      </c>
      <c r="F2460" s="201"/>
      <c r="G2460" s="94" t="s">
        <v>2777</v>
      </c>
      <c r="H2460" s="94"/>
      <c r="I2460" s="94"/>
      <c r="J2460" s="94"/>
      <c r="K2460" s="204" t="s">
        <v>2775</v>
      </c>
    </row>
    <row r="2461" s="189" customFormat="true" ht="10.5" hidden="true" customHeight="true" outlineLevel="0" collapsed="false">
      <c r="A2461" s="144" t="s">
        <v>2758</v>
      </c>
      <c r="B2461" s="185" t="n">
        <v>45359</v>
      </c>
      <c r="C2461" s="94" t="s">
        <v>2756</v>
      </c>
      <c r="D2461" s="95" t="s">
        <v>319</v>
      </c>
      <c r="E2461" s="195" t="n">
        <v>108</v>
      </c>
      <c r="F2461" s="196" t="n">
        <v>12000</v>
      </c>
      <c r="G2461" s="94" t="s">
        <v>2921</v>
      </c>
      <c r="H2461" s="197" t="n">
        <v>12000</v>
      </c>
      <c r="I2461" s="197" t="n">
        <v>108</v>
      </c>
      <c r="J2461" s="94"/>
      <c r="K2461" s="144"/>
    </row>
    <row r="2462" s="189" customFormat="true" ht="10.5" hidden="true" customHeight="true" outlineLevel="0" collapsed="false">
      <c r="A2462" s="144" t="s">
        <v>2758</v>
      </c>
      <c r="B2462" s="185" t="n">
        <v>45359</v>
      </c>
      <c r="C2462" s="94" t="s">
        <v>2756</v>
      </c>
      <c r="D2462" s="186" t="s">
        <v>322</v>
      </c>
      <c r="E2462" s="195" t="n">
        <v>107.03</v>
      </c>
      <c r="F2462" s="192"/>
      <c r="G2462" s="94" t="s">
        <v>2766</v>
      </c>
      <c r="H2462" s="94"/>
      <c r="I2462" s="94"/>
      <c r="J2462" s="94"/>
      <c r="K2462" s="144"/>
    </row>
    <row r="2463" s="189" customFormat="true" ht="10.5" hidden="true" customHeight="true" outlineLevel="0" collapsed="false">
      <c r="A2463" s="144" t="s">
        <v>2758</v>
      </c>
      <c r="B2463" s="185" t="n">
        <v>45359</v>
      </c>
      <c r="C2463" s="94" t="s">
        <v>2756</v>
      </c>
      <c r="D2463" s="95" t="s">
        <v>319</v>
      </c>
      <c r="E2463" s="195" t="n">
        <v>132.299999999999</v>
      </c>
      <c r="F2463" s="196" t="n">
        <v>14700</v>
      </c>
      <c r="G2463" s="94" t="s">
        <v>2922</v>
      </c>
      <c r="H2463" s="197" t="n">
        <v>14700</v>
      </c>
      <c r="I2463" s="197" t="n">
        <v>132.299999999999</v>
      </c>
      <c r="J2463" s="94"/>
      <c r="K2463" s="144"/>
    </row>
    <row r="2464" s="189" customFormat="true" ht="10.5" hidden="true" customHeight="true" outlineLevel="0" collapsed="false">
      <c r="A2464" s="144" t="s">
        <v>2758</v>
      </c>
      <c r="B2464" s="185" t="n">
        <v>45359</v>
      </c>
      <c r="C2464" s="94" t="s">
        <v>2756</v>
      </c>
      <c r="D2464" s="186" t="s">
        <v>322</v>
      </c>
      <c r="E2464" s="195" t="n">
        <v>131.11</v>
      </c>
      <c r="F2464" s="192"/>
      <c r="G2464" s="94" t="s">
        <v>2766</v>
      </c>
      <c r="H2464" s="94"/>
      <c r="I2464" s="94"/>
      <c r="J2464" s="94"/>
      <c r="K2464" s="144"/>
    </row>
    <row r="2465" s="189" customFormat="true" ht="10.5" hidden="true" customHeight="true" outlineLevel="0" collapsed="false">
      <c r="A2465" s="94" t="s">
        <v>224</v>
      </c>
      <c r="B2465" s="185" t="n">
        <v>45359.0695138889</v>
      </c>
      <c r="C2465" s="94" t="s">
        <v>2631</v>
      </c>
      <c r="D2465" s="190" t="s">
        <v>314</v>
      </c>
      <c r="E2465" s="198"/>
      <c r="F2465" s="205" t="n">
        <v>71900</v>
      </c>
      <c r="G2465" s="94" t="s">
        <v>2923</v>
      </c>
      <c r="H2465" s="94"/>
      <c r="I2465" s="94"/>
      <c r="J2465" s="94"/>
      <c r="K2465" s="94" t="s">
        <v>2771</v>
      </c>
    </row>
    <row r="2466" s="189" customFormat="true" ht="10.5" hidden="true" customHeight="true" outlineLevel="0" collapsed="false">
      <c r="A2466" s="144" t="s">
        <v>224</v>
      </c>
      <c r="B2466" s="185" t="n">
        <v>45359.2233564815</v>
      </c>
      <c r="C2466" s="94" t="s">
        <v>2789</v>
      </c>
      <c r="D2466" s="186" t="s">
        <v>322</v>
      </c>
      <c r="E2466" s="194" t="n">
        <v>45000</v>
      </c>
      <c r="F2466" s="201"/>
      <c r="G2466" s="94" t="s">
        <v>2790</v>
      </c>
      <c r="H2466" s="94"/>
      <c r="I2466" s="94"/>
      <c r="J2466" s="94"/>
      <c r="K2466" s="117" t="s">
        <v>2775</v>
      </c>
    </row>
    <row r="2467" s="189" customFormat="true" ht="10.5" hidden="true" customHeight="true" outlineLevel="0" collapsed="false">
      <c r="A2467" s="144" t="s">
        <v>224</v>
      </c>
      <c r="B2467" s="185" t="n">
        <v>45359.3030092593</v>
      </c>
      <c r="C2467" s="94" t="s">
        <v>2631</v>
      </c>
      <c r="D2467" s="190" t="s">
        <v>322</v>
      </c>
      <c r="E2467" s="191" t="n">
        <v>99373.5</v>
      </c>
      <c r="F2467" s="201"/>
      <c r="G2467" s="94" t="s">
        <v>2924</v>
      </c>
      <c r="H2467" s="94"/>
      <c r="I2467" s="94"/>
      <c r="J2467" s="94"/>
      <c r="K2467" s="144" t="s">
        <v>2925</v>
      </c>
    </row>
    <row r="2468" s="189" customFormat="true" ht="10.5" hidden="true" customHeight="true" outlineLevel="0" collapsed="false">
      <c r="A2468" s="144" t="s">
        <v>224</v>
      </c>
      <c r="B2468" s="185" t="n">
        <v>45359.4460532407</v>
      </c>
      <c r="C2468" s="94" t="s">
        <v>2789</v>
      </c>
      <c r="D2468" s="186" t="s">
        <v>322</v>
      </c>
      <c r="E2468" s="194" t="n">
        <v>25000</v>
      </c>
      <c r="F2468" s="201"/>
      <c r="G2468" s="94" t="s">
        <v>2790</v>
      </c>
      <c r="H2468" s="94"/>
      <c r="I2468" s="94"/>
      <c r="J2468" s="94"/>
      <c r="K2468" s="117" t="s">
        <v>2775</v>
      </c>
    </row>
    <row r="2469" s="189" customFormat="true" ht="10.5" hidden="true" customHeight="true" outlineLevel="0" collapsed="false">
      <c r="A2469" s="144" t="s">
        <v>2758</v>
      </c>
      <c r="B2469" s="185" t="n">
        <v>45360</v>
      </c>
      <c r="C2469" s="94" t="s">
        <v>2756</v>
      </c>
      <c r="D2469" s="95" t="s">
        <v>319</v>
      </c>
      <c r="E2469" s="195" t="n">
        <v>240.299999999999</v>
      </c>
      <c r="F2469" s="196" t="n">
        <v>26700</v>
      </c>
      <c r="G2469" s="94" t="s">
        <v>2926</v>
      </c>
      <c r="H2469" s="197" t="n">
        <v>26700</v>
      </c>
      <c r="I2469" s="197" t="n">
        <v>240.299999999999</v>
      </c>
      <c r="J2469" s="94"/>
      <c r="K2469" s="144"/>
    </row>
    <row r="2470" s="189" customFormat="true" ht="10.5" hidden="true" customHeight="true" outlineLevel="0" collapsed="false">
      <c r="A2470" s="144" t="s">
        <v>2758</v>
      </c>
      <c r="B2470" s="185" t="n">
        <v>45360</v>
      </c>
      <c r="C2470" s="94" t="s">
        <v>2756</v>
      </c>
      <c r="D2470" s="186" t="s">
        <v>322</v>
      </c>
      <c r="E2470" s="195" t="n">
        <v>238.14</v>
      </c>
      <c r="F2470" s="192"/>
      <c r="G2470" s="94" t="s">
        <v>2766</v>
      </c>
      <c r="H2470" s="94"/>
      <c r="I2470" s="94"/>
      <c r="J2470" s="94"/>
      <c r="K2470" s="144"/>
    </row>
    <row r="2471" s="189" customFormat="true" ht="10.5" hidden="true" customHeight="true" outlineLevel="0" collapsed="false">
      <c r="A2471" s="144" t="s">
        <v>2758</v>
      </c>
      <c r="B2471" s="185" t="n">
        <v>45360</v>
      </c>
      <c r="C2471" s="94" t="s">
        <v>2756</v>
      </c>
      <c r="D2471" s="95" t="s">
        <v>319</v>
      </c>
      <c r="E2471" s="195" t="n">
        <v>366.300000000003</v>
      </c>
      <c r="F2471" s="196" t="n">
        <v>40700</v>
      </c>
      <c r="G2471" s="94" t="s">
        <v>2927</v>
      </c>
      <c r="H2471" s="197" t="n">
        <v>40700</v>
      </c>
      <c r="I2471" s="197" t="n">
        <v>366.300000000003</v>
      </c>
      <c r="J2471" s="94"/>
      <c r="K2471" s="144"/>
    </row>
    <row r="2472" s="189" customFormat="true" ht="10.5" hidden="true" customHeight="true" outlineLevel="0" collapsed="false">
      <c r="A2472" s="144" t="s">
        <v>2758</v>
      </c>
      <c r="B2472" s="185" t="n">
        <v>45360</v>
      </c>
      <c r="C2472" s="94" t="s">
        <v>2756</v>
      </c>
      <c r="D2472" s="186" t="s">
        <v>322</v>
      </c>
      <c r="E2472" s="195" t="n">
        <v>363</v>
      </c>
      <c r="F2472" s="192"/>
      <c r="G2472" s="94" t="s">
        <v>2766</v>
      </c>
      <c r="H2472" s="94"/>
      <c r="I2472" s="94"/>
      <c r="J2472" s="94"/>
      <c r="K2472" s="144"/>
    </row>
    <row r="2473" s="189" customFormat="true" ht="10.5" hidden="true" customHeight="true" outlineLevel="0" collapsed="false">
      <c r="A2473" s="94" t="s">
        <v>224</v>
      </c>
      <c r="B2473" s="185" t="n">
        <v>45360.0666666667</v>
      </c>
      <c r="C2473" s="94" t="s">
        <v>2631</v>
      </c>
      <c r="D2473" s="190" t="s">
        <v>314</v>
      </c>
      <c r="E2473" s="198"/>
      <c r="F2473" s="205" t="n">
        <v>18500</v>
      </c>
      <c r="G2473" s="94" t="s">
        <v>2928</v>
      </c>
      <c r="H2473" s="94"/>
      <c r="I2473" s="94"/>
      <c r="J2473" s="94"/>
      <c r="K2473" s="94" t="s">
        <v>2771</v>
      </c>
    </row>
    <row r="2474" s="189" customFormat="true" ht="10.5" hidden="true" customHeight="true" outlineLevel="0" collapsed="false">
      <c r="A2474" s="94" t="s">
        <v>224</v>
      </c>
      <c r="B2474" s="185" t="n">
        <v>45361.0638541667</v>
      </c>
      <c r="C2474" s="94" t="s">
        <v>2631</v>
      </c>
      <c r="D2474" s="186" t="s">
        <v>314</v>
      </c>
      <c r="E2474" s="198"/>
      <c r="F2474" s="205" t="n">
        <v>38300</v>
      </c>
      <c r="G2474" s="94" t="s">
        <v>2929</v>
      </c>
      <c r="H2474" s="94"/>
      <c r="I2474" s="94"/>
      <c r="J2474" s="94"/>
      <c r="K2474" s="94" t="s">
        <v>2771</v>
      </c>
    </row>
    <row r="2475" s="189" customFormat="true" ht="10.5" hidden="true" customHeight="true" outlineLevel="0" collapsed="false">
      <c r="A2475" s="94" t="s">
        <v>224</v>
      </c>
      <c r="B2475" s="185" t="n">
        <v>45361.5079050926</v>
      </c>
      <c r="C2475" s="94" t="s">
        <v>2631</v>
      </c>
      <c r="D2475" s="190" t="s">
        <v>314</v>
      </c>
      <c r="E2475" s="198"/>
      <c r="F2475" s="207" t="n">
        <v>7700</v>
      </c>
      <c r="G2475" s="94" t="s">
        <v>2930</v>
      </c>
      <c r="H2475" s="94"/>
      <c r="I2475" s="94"/>
      <c r="J2475" s="94"/>
      <c r="K2475" s="94" t="s">
        <v>2771</v>
      </c>
    </row>
    <row r="2476" s="189" customFormat="true" ht="10.5" hidden="true" customHeight="true" outlineLevel="0" collapsed="false">
      <c r="A2476" s="144" t="s">
        <v>224</v>
      </c>
      <c r="B2476" s="185" t="n">
        <v>45361.507974537</v>
      </c>
      <c r="C2476" s="94" t="s">
        <v>2631</v>
      </c>
      <c r="D2476" s="186" t="s">
        <v>322</v>
      </c>
      <c r="E2476" s="195" t="n">
        <v>53.9</v>
      </c>
      <c r="F2476" s="201"/>
      <c r="G2476" s="94" t="s">
        <v>2931</v>
      </c>
      <c r="H2476" s="94"/>
      <c r="I2476" s="94"/>
      <c r="J2476" s="94"/>
      <c r="K2476" s="144" t="s">
        <v>2783</v>
      </c>
    </row>
    <row r="2477" s="213" customFormat="true" ht="12" hidden="false" customHeight="true" outlineLevel="0" collapsed="false">
      <c r="A2477" s="89"/>
      <c r="B2477" s="90"/>
      <c r="C2477" s="90"/>
      <c r="D2477" s="90"/>
      <c r="E2477" s="90"/>
      <c r="F2477" s="90"/>
      <c r="G2477" s="90"/>
      <c r="H2477" s="90"/>
      <c r="I2477" s="90"/>
      <c r="J2477" s="90"/>
      <c r="K2477" s="90"/>
    </row>
    <row r="2478" s="213" customFormat="true" ht="12" hidden="false" customHeight="true" outlineLevel="0" collapsed="false">
      <c r="A2478" s="89"/>
      <c r="B2478" s="90"/>
      <c r="C2478" s="90"/>
      <c r="D2478" s="90"/>
      <c r="E2478" s="214"/>
      <c r="F2478" s="214"/>
      <c r="G2478" s="90"/>
      <c r="H2478" s="90"/>
      <c r="I2478" s="90"/>
      <c r="J2478" s="90"/>
      <c r="K2478" s="215"/>
      <c r="L2478" s="213" t="s">
        <v>2932</v>
      </c>
    </row>
    <row r="2479" s="213" customFormat="true" ht="12" hidden="false" customHeight="true" outlineLevel="0" collapsed="false">
      <c r="A2479" s="89"/>
      <c r="B2479" s="90"/>
      <c r="C2479" s="90"/>
      <c r="D2479" s="90"/>
      <c r="E2479" s="90"/>
      <c r="F2479" s="90"/>
      <c r="G2479" s="90"/>
      <c r="H2479" s="90"/>
      <c r="I2479" s="90"/>
      <c r="J2479" s="90"/>
      <c r="K2479" s="216"/>
      <c r="L2479" s="213" t="s">
        <v>2933</v>
      </c>
    </row>
    <row r="2480" s="213" customFormat="true" ht="12" hidden="false" customHeight="true" outlineLevel="0" collapsed="false">
      <c r="A2480" s="89"/>
      <c r="B2480" s="90"/>
      <c r="C2480" s="90"/>
      <c r="D2480" s="90"/>
      <c r="E2480" s="217" t="s">
        <v>30</v>
      </c>
      <c r="F2480" s="218" t="s">
        <v>180</v>
      </c>
      <c r="G2480" s="90"/>
      <c r="H2480" s="90"/>
      <c r="I2480" s="90"/>
      <c r="J2480" s="90"/>
      <c r="K2480" s="219"/>
      <c r="L2480" s="213" t="s">
        <v>2934</v>
      </c>
    </row>
    <row r="2481" s="213" customFormat="true" ht="12" hidden="false" customHeight="true" outlineLevel="0" collapsed="false">
      <c r="A2481" s="89"/>
      <c r="B2481" s="90"/>
      <c r="C2481" s="90"/>
      <c r="D2481" s="90"/>
      <c r="E2481" s="220" t="s">
        <v>80</v>
      </c>
      <c r="F2481" s="221" t="s">
        <v>2935</v>
      </c>
      <c r="G2481" s="90"/>
      <c r="H2481" s="90"/>
      <c r="I2481" s="90"/>
      <c r="J2481" s="90"/>
      <c r="K2481" s="222"/>
      <c r="L2481" s="213" t="s">
        <v>2936</v>
      </c>
    </row>
    <row r="2482" s="213" customFormat="true" ht="12" hidden="false" customHeight="true" outlineLevel="0" collapsed="false">
      <c r="A2482" s="89"/>
      <c r="B2482" s="90"/>
      <c r="C2482" s="90"/>
      <c r="D2482" s="90"/>
      <c r="E2482" s="223" t="s">
        <v>113</v>
      </c>
      <c r="F2482" s="224" t="s">
        <v>2937</v>
      </c>
      <c r="G2482" s="90"/>
      <c r="H2482" s="90"/>
      <c r="I2482" s="90"/>
      <c r="J2482" s="90"/>
      <c r="K2482" s="90"/>
    </row>
    <row r="2483" s="213" customFormat="true" ht="12" hidden="false" customHeight="true" outlineLevel="0" collapsed="false">
      <c r="A2483" s="89"/>
      <c r="B2483" s="90"/>
      <c r="C2483" s="90"/>
      <c r="D2483" s="90"/>
      <c r="E2483" s="225" t="s">
        <v>186</v>
      </c>
      <c r="F2483" s="217" t="s">
        <v>73</v>
      </c>
      <c r="G2483" s="90"/>
      <c r="H2483" s="226" t="e">
        <f aca="false">VALUE(MID(G2483,SEARCH("в сумме",G2483)+8,SEARCH("руб.",G2483)-SEARCH("в сумме",G2483)-12))</f>
        <v>#VALUE!</v>
      </c>
      <c r="I2483" s="227" t="e">
        <f aca="false">H2483-F2483</f>
        <v>#VALUE!</v>
      </c>
      <c r="J2483" s="90" t="s">
        <v>2938</v>
      </c>
      <c r="K2483" s="90"/>
    </row>
    <row r="2484" s="213" customFormat="true" ht="12" hidden="false" customHeight="true" outlineLevel="0" collapsed="false">
      <c r="A2484" s="89"/>
      <c r="B2484" s="90"/>
      <c r="C2484" s="90"/>
      <c r="D2484" s="90"/>
      <c r="E2484" s="228" t="s">
        <v>156</v>
      </c>
      <c r="G2484" s="90"/>
      <c r="H2484" s="90"/>
      <c r="I2484" s="90"/>
      <c r="J2484" s="90"/>
      <c r="K2484" s="90"/>
    </row>
    <row r="2485" s="213" customFormat="true" ht="12" hidden="false" customHeight="true" outlineLevel="0" collapsed="false">
      <c r="A2485" s="89"/>
      <c r="B2485" s="90"/>
      <c r="C2485" s="229" t="s">
        <v>2939</v>
      </c>
      <c r="D2485" s="90"/>
      <c r="E2485" s="221" t="s">
        <v>64</v>
      </c>
      <c r="G2485" s="90"/>
      <c r="H2485" s="90"/>
      <c r="I2485" s="90"/>
      <c r="J2485" s="90"/>
      <c r="K2485" s="90"/>
    </row>
    <row r="2486" s="213" customFormat="true" ht="12" hidden="false" customHeight="true" outlineLevel="0" collapsed="false">
      <c r="A2486" s="89"/>
      <c r="B2486" s="90"/>
      <c r="C2486" s="90"/>
      <c r="D2486" s="90"/>
      <c r="E2486" s="218" t="s">
        <v>306</v>
      </c>
      <c r="G2486" s="90"/>
      <c r="H2486" s="90"/>
      <c r="I2486" s="90"/>
      <c r="J2486" s="90"/>
      <c r="K2486" s="90"/>
    </row>
    <row r="2487" s="213" customFormat="true" ht="12" hidden="false" customHeight="true" outlineLevel="0" collapsed="false">
      <c r="A2487" s="89"/>
      <c r="B2487" s="90"/>
      <c r="C2487" s="90"/>
      <c r="D2487" s="90"/>
      <c r="E2487" s="230" t="s">
        <v>59</v>
      </c>
      <c r="F2487" s="230" t="s">
        <v>59</v>
      </c>
      <c r="G2487" s="90"/>
      <c r="H2487" s="90"/>
      <c r="I2487" s="90"/>
      <c r="J2487" s="90"/>
      <c r="K2487" s="90"/>
    </row>
    <row r="2488" s="213" customFormat="true" ht="12" hidden="false" customHeight="true" outlineLevel="0" collapsed="false">
      <c r="A2488" s="89"/>
      <c r="B2488" s="90"/>
      <c r="C2488" s="90"/>
      <c r="D2488" s="90"/>
      <c r="E2488" s="231" t="s">
        <v>2940</v>
      </c>
      <c r="F2488" s="90"/>
      <c r="G2488" s="90"/>
      <c r="H2488" s="90"/>
      <c r="I2488" s="90"/>
      <c r="J2488" s="90"/>
      <c r="K2488" s="90"/>
    </row>
    <row r="2489" s="213" customFormat="true" ht="12" hidden="false" customHeight="true" outlineLevel="0" collapsed="false">
      <c r="A2489" s="89"/>
      <c r="B2489" s="90"/>
      <c r="C2489" s="90"/>
      <c r="D2489" s="90"/>
      <c r="E2489" s="232" t="s">
        <v>2941</v>
      </c>
      <c r="F2489" s="90"/>
      <c r="G2489" s="90"/>
      <c r="H2489" s="90"/>
      <c r="I2489" s="90"/>
      <c r="J2489" s="90"/>
      <c r="K2489" s="90"/>
    </row>
    <row r="2490" s="213" customFormat="true" ht="12" hidden="false" customHeight="true" outlineLevel="0" collapsed="false">
      <c r="A2490" s="89"/>
      <c r="B2490" s="90"/>
      <c r="C2490" s="90"/>
      <c r="D2490" s="90"/>
      <c r="E2490" s="233" t="s">
        <v>2942</v>
      </c>
      <c r="F2490" s="90"/>
      <c r="G2490" s="90"/>
      <c r="H2490" s="90"/>
      <c r="I2490" s="90"/>
      <c r="J2490" s="90"/>
      <c r="K2490" s="90"/>
    </row>
    <row r="2491" s="213" customFormat="true" ht="12" hidden="false" customHeight="true" outlineLevel="0" collapsed="false">
      <c r="A2491" s="89"/>
      <c r="B2491" s="90"/>
      <c r="C2491" s="90"/>
      <c r="D2491" s="90"/>
      <c r="E2491" s="234" t="s">
        <v>48</v>
      </c>
      <c r="F2491" s="90"/>
      <c r="G2491" s="90"/>
      <c r="H2491" s="90"/>
      <c r="I2491" s="90"/>
      <c r="J2491" s="90"/>
      <c r="K2491" s="90"/>
    </row>
    <row r="2492" s="213" customFormat="true" ht="12" hidden="false" customHeight="true" outlineLevel="0" collapsed="false">
      <c r="A2492" s="89"/>
      <c r="B2492" s="90"/>
      <c r="C2492" s="90"/>
      <c r="D2492" s="90"/>
      <c r="E2492" s="235" t="s">
        <v>2943</v>
      </c>
      <c r="F2492" s="90"/>
      <c r="G2492" s="90"/>
      <c r="H2492" s="90"/>
      <c r="I2492" s="90"/>
      <c r="J2492" s="90"/>
      <c r="K2492" s="90"/>
    </row>
    <row r="2493" s="213" customFormat="true" ht="12" hidden="false" customHeight="true" outlineLevel="0" collapsed="false">
      <c r="A2493" s="89"/>
      <c r="B2493" s="90"/>
      <c r="C2493" s="90"/>
      <c r="D2493" s="90"/>
      <c r="E2493" s="236" t="s">
        <v>2944</v>
      </c>
      <c r="F2493" s="236" t="s">
        <v>2945</v>
      </c>
      <c r="G2493" s="90"/>
      <c r="H2493" s="90"/>
      <c r="I2493" s="90"/>
      <c r="J2493" s="90"/>
      <c r="K2493" s="90"/>
    </row>
    <row r="2494" s="213" customFormat="true" ht="12" hidden="false" customHeight="true" outlineLevel="0" collapsed="false">
      <c r="A2494" s="89"/>
      <c r="B2494" s="90"/>
      <c r="C2494" s="229" t="s">
        <v>2946</v>
      </c>
      <c r="D2494" s="90"/>
      <c r="E2494" s="237" t="s">
        <v>2947</v>
      </c>
      <c r="F2494" s="90"/>
      <c r="H2494" s="90"/>
      <c r="I2494" s="90"/>
      <c r="J2494" s="90"/>
      <c r="K2494" s="90"/>
    </row>
    <row r="2495" s="213" customFormat="true" ht="12" hidden="false" customHeight="true" outlineLevel="0" collapsed="false">
      <c r="A2495" s="89"/>
      <c r="B2495" s="90"/>
      <c r="C2495" s="90"/>
      <c r="D2495" s="90"/>
      <c r="E2495" s="238" t="s">
        <v>2948</v>
      </c>
      <c r="F2495" s="90"/>
      <c r="G2495" s="90"/>
      <c r="H2495" s="90"/>
      <c r="I2495" s="90"/>
      <c r="J2495" s="90"/>
      <c r="K2495" s="90"/>
    </row>
    <row r="2496" s="213" customFormat="true" ht="12" hidden="false" customHeight="true" outlineLevel="0" collapsed="false">
      <c r="A2496" s="89"/>
      <c r="B2496" s="90"/>
      <c r="C2496" s="90"/>
      <c r="D2496" s="90"/>
      <c r="E2496" s="239" t="s">
        <v>2949</v>
      </c>
      <c r="F2496" s="90"/>
      <c r="G2496" s="90"/>
      <c r="H2496" s="90"/>
      <c r="I2496" s="90"/>
      <c r="J2496" s="90"/>
      <c r="K2496" s="90"/>
    </row>
    <row r="2497" s="213" customFormat="true" ht="12" hidden="false" customHeight="true" outlineLevel="0" collapsed="false">
      <c r="A2497" s="89"/>
      <c r="B2497" s="90"/>
      <c r="C2497" s="90"/>
      <c r="D2497" s="90"/>
      <c r="E2497" s="240" t="s">
        <v>2950</v>
      </c>
      <c r="F2497" s="90"/>
      <c r="G2497" s="90"/>
      <c r="H2497" s="90"/>
      <c r="I2497" s="90"/>
      <c r="J2497" s="90"/>
      <c r="K2497" s="90"/>
    </row>
    <row r="2498" s="213" customFormat="true" ht="12" hidden="false" customHeight="true" outlineLevel="0" collapsed="false">
      <c r="A2498" s="89"/>
      <c r="B2498" s="90"/>
      <c r="C2498" s="90"/>
      <c r="D2498" s="90"/>
      <c r="E2498" s="241" t="s">
        <v>2951</v>
      </c>
      <c r="F2498" s="241" t="s">
        <v>2951</v>
      </c>
      <c r="G2498" s="90"/>
      <c r="H2498" s="90"/>
      <c r="I2498" s="90"/>
      <c r="J2498" s="90"/>
      <c r="K2498" s="90"/>
    </row>
    <row r="2499" s="213" customFormat="true" ht="12" hidden="false" customHeight="true" outlineLevel="0" collapsed="false">
      <c r="A2499" s="89"/>
      <c r="B2499" s="90"/>
      <c r="C2499" s="90"/>
      <c r="D2499" s="90"/>
      <c r="E2499" s="242" t="s">
        <v>58</v>
      </c>
      <c r="F2499" s="242" t="s">
        <v>58</v>
      </c>
      <c r="G2499" s="90"/>
      <c r="H2499" s="90"/>
      <c r="I2499" s="90"/>
      <c r="J2499" s="90"/>
      <c r="K2499" s="90"/>
    </row>
    <row r="2500" s="213" customFormat="true" ht="12" hidden="false" customHeight="true" outlineLevel="0" collapsed="false">
      <c r="A2500" s="89"/>
      <c r="B2500" s="90"/>
      <c r="C2500" s="90"/>
      <c r="D2500" s="90"/>
      <c r="E2500" s="243" t="s">
        <v>105</v>
      </c>
      <c r="F2500" s="90"/>
      <c r="G2500" s="90"/>
      <c r="H2500" s="90"/>
      <c r="I2500" s="90"/>
      <c r="J2500" s="90"/>
      <c r="K2500" s="90"/>
    </row>
    <row r="2501" s="213" customFormat="true" ht="12" hidden="false" customHeight="true" outlineLevel="0" collapsed="false">
      <c r="A2501" s="89"/>
      <c r="B2501" s="90"/>
      <c r="C2501" s="90"/>
      <c r="D2501" s="90"/>
      <c r="E2501" s="244" t="s">
        <v>25</v>
      </c>
      <c r="F2501" s="90"/>
      <c r="G2501" s="90"/>
      <c r="H2501" s="90"/>
      <c r="I2501" s="90"/>
      <c r="J2501" s="90"/>
      <c r="K2501" s="90"/>
    </row>
    <row r="2502" customFormat="false" ht="15" hidden="false" customHeight="false" outlineLevel="0" collapsed="false">
      <c r="E2502" s="245" t="s">
        <v>2952</v>
      </c>
    </row>
    <row r="2503" customFormat="false" ht="15" hidden="false" customHeight="false" outlineLevel="0" collapsed="false">
      <c r="E2503" s="246" t="s">
        <v>110</v>
      </c>
    </row>
  </sheetData>
  <autoFilter ref="A1:K2476">
    <filterColumn colId="5">
      <colorFilter cellColor="1" dxfId="1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13" activePane="bottomLeft" state="frozen"/>
      <selection pane="topLeft" activeCell="A1" activeCellId="0" sqref="A1"/>
      <selection pane="bottomLeft" activeCell="A4218" activeCellId="0" sqref="A4218"/>
    </sheetView>
  </sheetViews>
  <sheetFormatPr defaultColWidth="8.5390625" defaultRowHeight="15" zeroHeight="false" outlineLevelRow="0" outlineLevelCol="0"/>
  <cols>
    <col collapsed="false" customWidth="true" hidden="false" outlineLevel="0" max="1" min="1" style="247" width="5.43"/>
    <col collapsed="false" customWidth="true" hidden="false" outlineLevel="0" max="2" min="2" style="248" width="9"/>
    <col collapsed="false" customWidth="true" hidden="false" outlineLevel="0" max="3" min="3" style="247" width="10.28"/>
    <col collapsed="false" customWidth="true" hidden="false" outlineLevel="0" max="4" min="4" style="247" width="12.43"/>
    <col collapsed="false" customWidth="true" hidden="false" outlineLevel="0" max="5" min="5" style="247" width="12.14"/>
    <col collapsed="false" customWidth="true" hidden="false" outlineLevel="0" max="6" min="6" style="247" width="14.57"/>
    <col collapsed="false" customWidth="true" hidden="false" outlineLevel="0" max="7" min="7" style="247" width="65.71"/>
    <col collapsed="false" customWidth="true" hidden="false" outlineLevel="0" max="8" min="8" style="247" width="9.14"/>
  </cols>
  <sheetData>
    <row r="1" customFormat="false" ht="15" hidden="false" customHeight="false" outlineLevel="0" collapsed="false">
      <c r="A1" s="249" t="s">
        <v>2953</v>
      </c>
      <c r="B1" s="249" t="s">
        <v>0</v>
      </c>
      <c r="C1" s="250" t="s">
        <v>1</v>
      </c>
      <c r="D1" s="250" t="s">
        <v>2</v>
      </c>
      <c r="E1" s="250" t="s">
        <v>3</v>
      </c>
      <c r="F1" s="250" t="s">
        <v>4</v>
      </c>
      <c r="G1" s="250" t="s">
        <v>5</v>
      </c>
      <c r="H1" s="250" t="s">
        <v>6</v>
      </c>
    </row>
    <row r="2" customFormat="false" ht="11.25" hidden="false" customHeight="true" outlineLevel="0" collapsed="false">
      <c r="A2" s="251" t="s">
        <v>2954</v>
      </c>
      <c r="B2" s="252" t="n">
        <v>43833</v>
      </c>
      <c r="C2" s="253" t="n">
        <v>7000</v>
      </c>
      <c r="D2" s="254" t="s">
        <v>25</v>
      </c>
      <c r="E2" s="255"/>
      <c r="F2" s="255" t="s">
        <v>68</v>
      </c>
      <c r="G2" s="255"/>
      <c r="H2" s="256"/>
    </row>
    <row r="3" customFormat="false" ht="11.25" hidden="false" customHeight="true" outlineLevel="0" collapsed="false">
      <c r="A3" s="251" t="s">
        <v>2954</v>
      </c>
      <c r="B3" s="252" t="n">
        <v>43833</v>
      </c>
      <c r="C3" s="253" t="n">
        <v>1000</v>
      </c>
      <c r="D3" s="254" t="s">
        <v>25</v>
      </c>
      <c r="E3" s="255"/>
      <c r="F3" s="255" t="s">
        <v>2955</v>
      </c>
      <c r="G3" s="255"/>
      <c r="H3" s="256"/>
    </row>
    <row r="4" customFormat="false" ht="11.25" hidden="false" customHeight="true" outlineLevel="0" collapsed="false">
      <c r="A4" s="257" t="s">
        <v>2954</v>
      </c>
      <c r="B4" s="252" t="n">
        <v>43833</v>
      </c>
      <c r="C4" s="253" t="n">
        <v>11000</v>
      </c>
      <c r="D4" s="258" t="s">
        <v>30</v>
      </c>
      <c r="E4" s="259" t="s">
        <v>61</v>
      </c>
      <c r="F4" s="255" t="s">
        <v>137</v>
      </c>
      <c r="G4" s="255" t="s">
        <v>2956</v>
      </c>
      <c r="H4" s="256"/>
    </row>
    <row r="5" customFormat="false" ht="11.25" hidden="false" customHeight="true" outlineLevel="0" collapsed="false">
      <c r="A5" s="260" t="s">
        <v>2954</v>
      </c>
      <c r="B5" s="252" t="n">
        <v>43833</v>
      </c>
      <c r="C5" s="253" t="n">
        <v>20000</v>
      </c>
      <c r="D5" s="261" t="s">
        <v>105</v>
      </c>
      <c r="E5" s="255" t="s">
        <v>106</v>
      </c>
      <c r="F5" s="255" t="s">
        <v>204</v>
      </c>
      <c r="G5" s="255" t="s">
        <v>2957</v>
      </c>
      <c r="H5" s="256"/>
    </row>
    <row r="6" customFormat="false" ht="11.25" hidden="false" customHeight="true" outlineLevel="0" collapsed="false">
      <c r="A6" s="257" t="s">
        <v>2954</v>
      </c>
      <c r="B6" s="252" t="n">
        <v>43834</v>
      </c>
      <c r="C6" s="253" t="n">
        <v>3420</v>
      </c>
      <c r="D6" s="262" t="s">
        <v>113</v>
      </c>
      <c r="E6" s="255" t="s">
        <v>139</v>
      </c>
      <c r="F6" s="255" t="s">
        <v>2958</v>
      </c>
      <c r="G6" s="255" t="s">
        <v>2959</v>
      </c>
      <c r="H6" s="256"/>
    </row>
    <row r="7" customFormat="false" ht="11.25" hidden="false" customHeight="true" outlineLevel="0" collapsed="false">
      <c r="A7" s="251" t="s">
        <v>2954</v>
      </c>
      <c r="B7" s="252" t="n">
        <v>43834</v>
      </c>
      <c r="C7" s="253" t="n">
        <v>10000</v>
      </c>
      <c r="D7" s="254" t="s">
        <v>25</v>
      </c>
      <c r="E7" s="255"/>
      <c r="F7" s="255" t="s">
        <v>2960</v>
      </c>
      <c r="G7" s="255"/>
      <c r="H7" s="256"/>
    </row>
    <row r="8" customFormat="false" ht="11.25" hidden="false" customHeight="true" outlineLevel="0" collapsed="false">
      <c r="A8" s="251" t="s">
        <v>2954</v>
      </c>
      <c r="B8" s="252" t="n">
        <v>43834</v>
      </c>
      <c r="C8" s="253" t="n">
        <v>10000</v>
      </c>
      <c r="D8" s="254" t="s">
        <v>25</v>
      </c>
      <c r="E8" s="255"/>
      <c r="F8" s="255" t="s">
        <v>2961</v>
      </c>
      <c r="G8" s="255"/>
      <c r="H8" s="256"/>
    </row>
    <row r="9" customFormat="false" ht="11.25" hidden="false" customHeight="true" outlineLevel="0" collapsed="false">
      <c r="A9" s="257" t="s">
        <v>2954</v>
      </c>
      <c r="B9" s="252" t="n">
        <v>43834</v>
      </c>
      <c r="C9" s="253" t="n">
        <v>3700</v>
      </c>
      <c r="D9" s="258" t="s">
        <v>30</v>
      </c>
      <c r="E9" s="259" t="s">
        <v>61</v>
      </c>
      <c r="F9" s="255" t="s">
        <v>137</v>
      </c>
      <c r="G9" s="255" t="s">
        <v>2962</v>
      </c>
      <c r="H9" s="256"/>
    </row>
    <row r="10" customFormat="false" ht="11.25" hidden="false" customHeight="true" outlineLevel="0" collapsed="false">
      <c r="A10" s="260" t="s">
        <v>2954</v>
      </c>
      <c r="B10" s="252" t="n">
        <v>43834</v>
      </c>
      <c r="C10" s="253" t="n">
        <v>15000</v>
      </c>
      <c r="D10" s="261" t="s">
        <v>105</v>
      </c>
      <c r="E10" s="255" t="s">
        <v>106</v>
      </c>
      <c r="F10" s="255" t="s">
        <v>204</v>
      </c>
      <c r="G10" s="255" t="s">
        <v>2957</v>
      </c>
      <c r="H10" s="256"/>
    </row>
    <row r="11" customFormat="false" ht="11.25" hidden="false" customHeight="true" outlineLevel="0" collapsed="false">
      <c r="A11" s="260" t="s">
        <v>2954</v>
      </c>
      <c r="B11" s="252" t="n">
        <v>43835</v>
      </c>
      <c r="C11" s="253" t="n">
        <v>600</v>
      </c>
      <c r="D11" s="263" t="s">
        <v>2952</v>
      </c>
      <c r="E11" s="255" t="s">
        <v>2963</v>
      </c>
      <c r="F11" s="255" t="s">
        <v>2964</v>
      </c>
      <c r="G11" s="255" t="s">
        <v>2965</v>
      </c>
      <c r="H11" s="256"/>
    </row>
    <row r="12" customFormat="false" ht="11.25" hidden="false" customHeight="true" outlineLevel="0" collapsed="false">
      <c r="A12" s="251" t="s">
        <v>2954</v>
      </c>
      <c r="B12" s="252" t="n">
        <v>43835</v>
      </c>
      <c r="C12" s="253" t="n">
        <v>600</v>
      </c>
      <c r="D12" s="254" t="s">
        <v>25</v>
      </c>
      <c r="E12" s="255"/>
      <c r="F12" s="255" t="s">
        <v>2966</v>
      </c>
      <c r="G12" s="255" t="s">
        <v>2967</v>
      </c>
      <c r="H12" s="256"/>
    </row>
    <row r="13" customFormat="false" ht="11.25" hidden="false" customHeight="true" outlineLevel="0" collapsed="false">
      <c r="A13" s="260" t="s">
        <v>2954</v>
      </c>
      <c r="B13" s="252" t="n">
        <v>43835</v>
      </c>
      <c r="C13" s="253" t="n">
        <v>1500</v>
      </c>
      <c r="D13" s="264" t="s">
        <v>2940</v>
      </c>
      <c r="E13" s="255" t="s">
        <v>2968</v>
      </c>
      <c r="F13" s="255" t="s">
        <v>199</v>
      </c>
      <c r="G13" s="255" t="s">
        <v>23</v>
      </c>
      <c r="H13" s="256"/>
    </row>
    <row r="14" customFormat="false" ht="11.25" hidden="false" customHeight="true" outlineLevel="0" collapsed="false">
      <c r="A14" s="251" t="s">
        <v>2954</v>
      </c>
      <c r="B14" s="252" t="n">
        <v>43835</v>
      </c>
      <c r="C14" s="253" t="n">
        <v>1000</v>
      </c>
      <c r="D14" s="254" t="s">
        <v>25</v>
      </c>
      <c r="E14" s="255"/>
      <c r="F14" s="255" t="s">
        <v>2955</v>
      </c>
      <c r="G14" s="255"/>
      <c r="H14" s="256"/>
    </row>
    <row r="15" customFormat="false" ht="11.25" hidden="false" customHeight="true" outlineLevel="0" collapsed="false">
      <c r="A15" s="251" t="s">
        <v>2954</v>
      </c>
      <c r="B15" s="252" t="n">
        <v>43835</v>
      </c>
      <c r="C15" s="253" t="n">
        <v>10000</v>
      </c>
      <c r="D15" s="254" t="s">
        <v>25</v>
      </c>
      <c r="E15" s="255"/>
      <c r="F15" s="255" t="s">
        <v>43</v>
      </c>
      <c r="G15" s="255"/>
      <c r="H15" s="256"/>
    </row>
    <row r="16" customFormat="false" ht="11.25" hidden="false" customHeight="true" outlineLevel="0" collapsed="false">
      <c r="A16" s="251" t="s">
        <v>2954</v>
      </c>
      <c r="B16" s="252" t="n">
        <v>43835</v>
      </c>
      <c r="C16" s="253" t="n">
        <v>1000</v>
      </c>
      <c r="D16" s="254" t="s">
        <v>25</v>
      </c>
      <c r="E16" s="255"/>
      <c r="F16" s="255" t="s">
        <v>2969</v>
      </c>
      <c r="G16" s="255"/>
      <c r="H16" s="256"/>
    </row>
    <row r="17" customFormat="false" ht="11.25" hidden="false" customHeight="true" outlineLevel="0" collapsed="false">
      <c r="A17" s="260" t="s">
        <v>2954</v>
      </c>
      <c r="B17" s="252" t="n">
        <v>43835</v>
      </c>
      <c r="C17" s="253" t="n">
        <v>15000</v>
      </c>
      <c r="D17" s="261" t="s">
        <v>105</v>
      </c>
      <c r="E17" s="255" t="s">
        <v>106</v>
      </c>
      <c r="F17" s="255" t="s">
        <v>204</v>
      </c>
      <c r="G17" s="255" t="s">
        <v>2957</v>
      </c>
      <c r="H17" s="256"/>
    </row>
    <row r="18" customFormat="false" ht="11.25" hidden="false" customHeight="true" outlineLevel="0" collapsed="false">
      <c r="A18" s="257" t="s">
        <v>2954</v>
      </c>
      <c r="B18" s="252" t="n">
        <v>43836</v>
      </c>
      <c r="C18" s="253" t="n">
        <v>8500</v>
      </c>
      <c r="D18" s="265" t="s">
        <v>80</v>
      </c>
      <c r="E18" s="255" t="s">
        <v>2970</v>
      </c>
      <c r="F18" s="255" t="s">
        <v>148</v>
      </c>
      <c r="G18" s="255" t="s">
        <v>2971</v>
      </c>
      <c r="H18" s="256"/>
    </row>
    <row r="19" customFormat="false" ht="11.25" hidden="false" customHeight="true" outlineLevel="0" collapsed="false">
      <c r="A19" s="251" t="s">
        <v>2954</v>
      </c>
      <c r="B19" s="252" t="n">
        <v>43836</v>
      </c>
      <c r="C19" s="253" t="n">
        <v>13500</v>
      </c>
      <c r="D19" s="254" t="s">
        <v>25</v>
      </c>
      <c r="E19" s="255"/>
      <c r="F19" s="255" t="s">
        <v>2966</v>
      </c>
      <c r="G19" s="255" t="s">
        <v>2972</v>
      </c>
      <c r="H19" s="256"/>
    </row>
    <row r="20" customFormat="false" ht="11.25" hidden="false" customHeight="true" outlineLevel="0" collapsed="false">
      <c r="A20" s="251" t="s">
        <v>2954</v>
      </c>
      <c r="B20" s="252" t="n">
        <v>43836</v>
      </c>
      <c r="C20" s="253" t="n">
        <v>10000</v>
      </c>
      <c r="D20" s="254" t="s">
        <v>25</v>
      </c>
      <c r="E20" s="255"/>
      <c r="F20" s="255" t="s">
        <v>2973</v>
      </c>
      <c r="G20" s="255"/>
      <c r="H20" s="256"/>
    </row>
    <row r="21" customFormat="false" ht="11.25" hidden="false" customHeight="true" outlineLevel="0" collapsed="false">
      <c r="A21" s="260" t="s">
        <v>2954</v>
      </c>
      <c r="B21" s="252" t="n">
        <v>43836</v>
      </c>
      <c r="C21" s="253" t="n">
        <v>6000</v>
      </c>
      <c r="D21" s="266" t="s">
        <v>2943</v>
      </c>
      <c r="E21" s="255" t="s">
        <v>2974</v>
      </c>
      <c r="F21" s="255" t="s">
        <v>2975</v>
      </c>
      <c r="G21" s="255" t="s">
        <v>2976</v>
      </c>
      <c r="H21" s="256"/>
    </row>
    <row r="22" customFormat="false" ht="11.25" hidden="false" customHeight="true" outlineLevel="0" collapsed="false">
      <c r="A22" s="260" t="s">
        <v>2954</v>
      </c>
      <c r="B22" s="252" t="n">
        <v>43836</v>
      </c>
      <c r="C22" s="253" t="n">
        <v>3500</v>
      </c>
      <c r="D22" s="267" t="s">
        <v>186</v>
      </c>
      <c r="E22" s="255" t="s">
        <v>2977</v>
      </c>
      <c r="F22" s="255" t="s">
        <v>2978</v>
      </c>
      <c r="G22" s="255" t="s">
        <v>2979</v>
      </c>
      <c r="H22" s="256"/>
    </row>
    <row r="23" customFormat="false" ht="11.25" hidden="false" customHeight="true" outlineLevel="0" collapsed="false">
      <c r="A23" s="260" t="s">
        <v>2954</v>
      </c>
      <c r="B23" s="252" t="n">
        <v>43836</v>
      </c>
      <c r="C23" s="253" t="n">
        <v>80</v>
      </c>
      <c r="D23" s="266" t="s">
        <v>2943</v>
      </c>
      <c r="E23" s="255" t="s">
        <v>2974</v>
      </c>
      <c r="F23" s="255" t="s">
        <v>2980</v>
      </c>
      <c r="G23" s="255" t="s">
        <v>2981</v>
      </c>
      <c r="H23" s="256"/>
    </row>
    <row r="24" customFormat="false" ht="11.25" hidden="false" customHeight="true" outlineLevel="0" collapsed="false">
      <c r="A24" s="260" t="s">
        <v>2954</v>
      </c>
      <c r="B24" s="252" t="n">
        <v>43836</v>
      </c>
      <c r="C24" s="253" t="n">
        <v>1500</v>
      </c>
      <c r="D24" s="266" t="s">
        <v>2943</v>
      </c>
      <c r="E24" s="255" t="s">
        <v>2974</v>
      </c>
      <c r="F24" s="255" t="s">
        <v>2982</v>
      </c>
      <c r="G24" s="255"/>
      <c r="H24" s="256"/>
    </row>
    <row r="25" customFormat="false" ht="11.25" hidden="false" customHeight="true" outlineLevel="0" collapsed="false">
      <c r="A25" s="260" t="s">
        <v>2954</v>
      </c>
      <c r="B25" s="252" t="n">
        <v>43836</v>
      </c>
      <c r="C25" s="253" t="n">
        <v>500</v>
      </c>
      <c r="D25" s="266" t="s">
        <v>2943</v>
      </c>
      <c r="E25" s="255" t="s">
        <v>2974</v>
      </c>
      <c r="F25" s="255" t="s">
        <v>2983</v>
      </c>
      <c r="G25" s="255"/>
      <c r="H25" s="256"/>
    </row>
    <row r="26" customFormat="false" ht="11.25" hidden="false" customHeight="true" outlineLevel="0" collapsed="false">
      <c r="A26" s="257" t="s">
        <v>2954</v>
      </c>
      <c r="B26" s="252" t="n">
        <v>43836</v>
      </c>
      <c r="C26" s="253" t="n">
        <v>3400</v>
      </c>
      <c r="D26" s="258" t="s">
        <v>30</v>
      </c>
      <c r="E26" s="259" t="s">
        <v>61</v>
      </c>
      <c r="F26" s="255" t="s">
        <v>270</v>
      </c>
      <c r="G26" s="255" t="s">
        <v>2984</v>
      </c>
      <c r="H26" s="256"/>
    </row>
    <row r="27" customFormat="false" ht="11.25" hidden="false" customHeight="true" outlineLevel="0" collapsed="false">
      <c r="A27" s="260" t="s">
        <v>2954</v>
      </c>
      <c r="B27" s="252" t="n">
        <v>43836</v>
      </c>
      <c r="C27" s="253" t="n">
        <v>2000</v>
      </c>
      <c r="D27" s="267" t="s">
        <v>186</v>
      </c>
      <c r="E27" s="255" t="s">
        <v>176</v>
      </c>
      <c r="F27" s="255" t="s">
        <v>2985</v>
      </c>
      <c r="G27" s="255"/>
      <c r="H27" s="256"/>
    </row>
    <row r="28" customFormat="false" ht="11.25" hidden="false" customHeight="true" outlineLevel="0" collapsed="false">
      <c r="A28" s="257" t="s">
        <v>2954</v>
      </c>
      <c r="B28" s="252" t="n">
        <v>43836</v>
      </c>
      <c r="C28" s="253" t="n">
        <v>20000</v>
      </c>
      <c r="D28" s="258" t="s">
        <v>30</v>
      </c>
      <c r="E28" s="259" t="s">
        <v>174</v>
      </c>
      <c r="F28" s="255" t="s">
        <v>2986</v>
      </c>
      <c r="G28" s="255"/>
      <c r="H28" s="256"/>
    </row>
    <row r="29" customFormat="false" ht="11.25" hidden="false" customHeight="true" outlineLevel="0" collapsed="false">
      <c r="A29" s="260" t="s">
        <v>2954</v>
      </c>
      <c r="B29" s="252" t="n">
        <v>43836</v>
      </c>
      <c r="C29" s="253" t="n">
        <v>2750</v>
      </c>
      <c r="D29" s="263" t="s">
        <v>2952</v>
      </c>
      <c r="E29" s="255" t="s">
        <v>54</v>
      </c>
      <c r="F29" s="255" t="s">
        <v>2975</v>
      </c>
      <c r="G29" s="255" t="s">
        <v>53</v>
      </c>
      <c r="H29" s="256"/>
    </row>
    <row r="30" customFormat="false" ht="11.25" hidden="false" customHeight="true" outlineLevel="0" collapsed="false">
      <c r="A30" s="260" t="s">
        <v>2954</v>
      </c>
      <c r="B30" s="252" t="n">
        <v>43836</v>
      </c>
      <c r="C30" s="253" t="n">
        <v>250</v>
      </c>
      <c r="D30" s="264" t="s">
        <v>2940</v>
      </c>
      <c r="E30" s="255" t="s">
        <v>2968</v>
      </c>
      <c r="F30" s="255" t="s">
        <v>2987</v>
      </c>
      <c r="G30" s="255" t="s">
        <v>2988</v>
      </c>
      <c r="H30" s="256"/>
    </row>
    <row r="31" customFormat="false" ht="11.25" hidden="false" customHeight="true" outlineLevel="0" collapsed="false">
      <c r="A31" s="251" t="s">
        <v>2954</v>
      </c>
      <c r="B31" s="252" t="n">
        <v>43837</v>
      </c>
      <c r="C31" s="253" t="n">
        <v>90</v>
      </c>
      <c r="D31" s="254" t="s">
        <v>25</v>
      </c>
      <c r="E31" s="255"/>
      <c r="F31" s="255" t="s">
        <v>2989</v>
      </c>
      <c r="G31" s="255" t="s">
        <v>2990</v>
      </c>
      <c r="H31" s="256"/>
    </row>
    <row r="32" customFormat="false" ht="11.25" hidden="false" customHeight="true" outlineLevel="0" collapsed="false">
      <c r="A32" s="257" t="s">
        <v>2954</v>
      </c>
      <c r="B32" s="252" t="n">
        <v>43837</v>
      </c>
      <c r="C32" s="253" t="n">
        <v>3960</v>
      </c>
      <c r="D32" s="262" t="s">
        <v>113</v>
      </c>
      <c r="E32" s="255" t="s">
        <v>139</v>
      </c>
      <c r="F32" s="255" t="s">
        <v>2991</v>
      </c>
      <c r="G32" s="255" t="s">
        <v>2992</v>
      </c>
      <c r="H32" s="256"/>
    </row>
    <row r="33" customFormat="false" ht="11.25" hidden="false" customHeight="true" outlineLevel="0" collapsed="false">
      <c r="A33" s="257" t="s">
        <v>2954</v>
      </c>
      <c r="B33" s="252" t="n">
        <v>43837</v>
      </c>
      <c r="C33" s="253" t="n">
        <v>500</v>
      </c>
      <c r="D33" s="265" t="s">
        <v>80</v>
      </c>
      <c r="E33" s="255" t="s">
        <v>110</v>
      </c>
      <c r="F33" s="255" t="s">
        <v>2993</v>
      </c>
      <c r="G33" s="255" t="s">
        <v>2994</v>
      </c>
      <c r="H33" s="256"/>
    </row>
    <row r="34" customFormat="false" ht="11.25" hidden="false" customHeight="true" outlineLevel="0" collapsed="false">
      <c r="A34" s="257" t="s">
        <v>2954</v>
      </c>
      <c r="B34" s="252" t="n">
        <v>43837</v>
      </c>
      <c r="C34" s="253" t="n">
        <v>500</v>
      </c>
      <c r="D34" s="265" t="s">
        <v>80</v>
      </c>
      <c r="E34" s="255" t="s">
        <v>110</v>
      </c>
      <c r="F34" s="255" t="s">
        <v>2993</v>
      </c>
      <c r="G34" s="255" t="s">
        <v>2995</v>
      </c>
      <c r="H34" s="256"/>
    </row>
    <row r="35" customFormat="false" ht="11.25" hidden="false" customHeight="true" outlineLevel="0" collapsed="false">
      <c r="A35" s="257" t="s">
        <v>2954</v>
      </c>
      <c r="B35" s="252" t="n">
        <v>43837</v>
      </c>
      <c r="C35" s="253" t="n">
        <v>200</v>
      </c>
      <c r="D35" s="265" t="s">
        <v>80</v>
      </c>
      <c r="E35" s="255" t="s">
        <v>110</v>
      </c>
      <c r="F35" s="255" t="s">
        <v>2993</v>
      </c>
      <c r="G35" s="255" t="s">
        <v>2996</v>
      </c>
      <c r="H35" s="256"/>
    </row>
    <row r="36" customFormat="false" ht="11.25" hidden="false" customHeight="true" outlineLevel="0" collapsed="false">
      <c r="A36" s="260" t="s">
        <v>2954</v>
      </c>
      <c r="B36" s="252" t="n">
        <v>43837</v>
      </c>
      <c r="C36" s="253" t="n">
        <v>15000</v>
      </c>
      <c r="D36" s="261" t="s">
        <v>105</v>
      </c>
      <c r="E36" s="255" t="s">
        <v>106</v>
      </c>
      <c r="F36" s="255" t="s">
        <v>204</v>
      </c>
      <c r="G36" s="255" t="s">
        <v>33</v>
      </c>
      <c r="H36" s="256"/>
    </row>
    <row r="37" customFormat="false" ht="11.25" hidden="false" customHeight="true" outlineLevel="0" collapsed="false">
      <c r="A37" s="260" t="s">
        <v>2954</v>
      </c>
      <c r="B37" s="252" t="n">
        <v>43837</v>
      </c>
      <c r="C37" s="253" t="n">
        <v>250</v>
      </c>
      <c r="D37" s="264" t="s">
        <v>2940</v>
      </c>
      <c r="E37" s="255" t="s">
        <v>2968</v>
      </c>
      <c r="F37" s="255" t="s">
        <v>2987</v>
      </c>
      <c r="G37" s="255" t="s">
        <v>2982</v>
      </c>
      <c r="H37" s="256"/>
    </row>
    <row r="38" customFormat="false" ht="11.25" hidden="false" customHeight="true" outlineLevel="0" collapsed="false">
      <c r="A38" s="260" t="s">
        <v>2954</v>
      </c>
      <c r="B38" s="252" t="n">
        <v>43837</v>
      </c>
      <c r="C38" s="253" t="n">
        <v>300</v>
      </c>
      <c r="D38" s="266" t="s">
        <v>2943</v>
      </c>
      <c r="E38" s="255" t="s">
        <v>2974</v>
      </c>
      <c r="F38" s="255" t="s">
        <v>2997</v>
      </c>
      <c r="G38" s="255"/>
      <c r="H38" s="256"/>
    </row>
    <row r="39" customFormat="false" ht="11.25" hidden="false" customHeight="true" outlineLevel="0" collapsed="false">
      <c r="A39" s="257" t="s">
        <v>2954</v>
      </c>
      <c r="B39" s="252" t="n">
        <v>43838</v>
      </c>
      <c r="C39" s="253" t="n">
        <v>1000</v>
      </c>
      <c r="D39" s="265" t="s">
        <v>80</v>
      </c>
      <c r="E39" s="255" t="s">
        <v>110</v>
      </c>
      <c r="F39" s="255" t="s">
        <v>2998</v>
      </c>
      <c r="G39" s="255" t="s">
        <v>2999</v>
      </c>
      <c r="H39" s="256"/>
    </row>
    <row r="40" customFormat="false" ht="11.25" hidden="false" customHeight="true" outlineLevel="0" collapsed="false">
      <c r="A40" s="257" t="s">
        <v>2954</v>
      </c>
      <c r="B40" s="252" t="n">
        <v>43838</v>
      </c>
      <c r="C40" s="253" t="n">
        <v>1000</v>
      </c>
      <c r="D40" s="265" t="s">
        <v>80</v>
      </c>
      <c r="E40" s="255" t="s">
        <v>110</v>
      </c>
      <c r="F40" s="255" t="s">
        <v>2998</v>
      </c>
      <c r="G40" s="255" t="s">
        <v>3000</v>
      </c>
      <c r="H40" s="256"/>
    </row>
    <row r="41" customFormat="false" ht="11.25" hidden="false" customHeight="true" outlineLevel="0" collapsed="false">
      <c r="A41" s="257" t="s">
        <v>2954</v>
      </c>
      <c r="B41" s="252" t="n">
        <v>43838</v>
      </c>
      <c r="C41" s="253" t="n">
        <v>12625</v>
      </c>
      <c r="D41" s="258" t="s">
        <v>30</v>
      </c>
      <c r="E41" s="259" t="s">
        <v>174</v>
      </c>
      <c r="F41" s="255" t="s">
        <v>187</v>
      </c>
      <c r="G41" s="255"/>
      <c r="H41" s="256"/>
    </row>
    <row r="42" customFormat="false" ht="11.25" hidden="false" customHeight="true" outlineLevel="0" collapsed="false">
      <c r="A42" s="251" t="s">
        <v>2954</v>
      </c>
      <c r="B42" s="252" t="n">
        <v>43838</v>
      </c>
      <c r="C42" s="253" t="n">
        <v>10000</v>
      </c>
      <c r="D42" s="254" t="s">
        <v>25</v>
      </c>
      <c r="E42" s="255"/>
      <c r="F42" s="255" t="s">
        <v>3001</v>
      </c>
      <c r="G42" s="255" t="s">
        <v>3002</v>
      </c>
      <c r="H42" s="256"/>
    </row>
    <row r="43" customFormat="false" ht="11.25" hidden="false" customHeight="true" outlineLevel="0" collapsed="false">
      <c r="A43" s="251" t="s">
        <v>2954</v>
      </c>
      <c r="B43" s="252" t="n">
        <v>43838</v>
      </c>
      <c r="C43" s="253" t="n">
        <v>20000</v>
      </c>
      <c r="D43" s="254" t="s">
        <v>25</v>
      </c>
      <c r="E43" s="255"/>
      <c r="F43" s="255" t="s">
        <v>3003</v>
      </c>
      <c r="G43" s="255"/>
      <c r="H43" s="256"/>
    </row>
    <row r="44" customFormat="false" ht="11.25" hidden="false" customHeight="true" outlineLevel="0" collapsed="false">
      <c r="A44" s="260" t="s">
        <v>2954</v>
      </c>
      <c r="B44" s="252" t="n">
        <v>43838</v>
      </c>
      <c r="C44" s="253" t="n">
        <v>5000</v>
      </c>
      <c r="D44" s="268" t="s">
        <v>48</v>
      </c>
      <c r="E44" s="255" t="s">
        <v>3004</v>
      </c>
      <c r="F44" s="255" t="s">
        <v>3001</v>
      </c>
      <c r="G44" s="255" t="s">
        <v>3005</v>
      </c>
      <c r="H44" s="256"/>
    </row>
    <row r="45" customFormat="false" ht="11.25" hidden="false" customHeight="true" outlineLevel="0" collapsed="false">
      <c r="A45" s="251" t="s">
        <v>2954</v>
      </c>
      <c r="B45" s="252" t="n">
        <v>43839</v>
      </c>
      <c r="C45" s="253" t="n">
        <v>1000</v>
      </c>
      <c r="D45" s="254" t="s">
        <v>25</v>
      </c>
      <c r="E45" s="255"/>
      <c r="F45" s="255" t="s">
        <v>68</v>
      </c>
      <c r="G45" s="255"/>
      <c r="H45" s="256"/>
    </row>
    <row r="46" customFormat="false" ht="11.25" hidden="false" customHeight="true" outlineLevel="0" collapsed="false">
      <c r="A46" s="251" t="s">
        <v>2954</v>
      </c>
      <c r="B46" s="252" t="n">
        <v>43839</v>
      </c>
      <c r="C46" s="253" t="n">
        <v>5000</v>
      </c>
      <c r="D46" s="254" t="s">
        <v>25</v>
      </c>
      <c r="E46" s="255"/>
      <c r="F46" s="255" t="s">
        <v>3006</v>
      </c>
      <c r="G46" s="255" t="s">
        <v>3007</v>
      </c>
      <c r="H46" s="256"/>
    </row>
    <row r="47" customFormat="false" ht="11.25" hidden="false" customHeight="true" outlineLevel="0" collapsed="false">
      <c r="A47" s="269" t="s">
        <v>2954</v>
      </c>
      <c r="B47" s="252" t="n">
        <v>43839</v>
      </c>
      <c r="C47" s="253" t="n">
        <v>3000</v>
      </c>
      <c r="D47" s="270" t="s">
        <v>2948</v>
      </c>
      <c r="E47" s="255" t="s">
        <v>195</v>
      </c>
      <c r="F47" s="255" t="s">
        <v>3008</v>
      </c>
      <c r="G47" s="255" t="s">
        <v>195</v>
      </c>
      <c r="H47" s="256"/>
    </row>
    <row r="48" customFormat="false" ht="11.25" hidden="false" customHeight="true" outlineLevel="0" collapsed="false">
      <c r="A48" s="260" t="s">
        <v>2954</v>
      </c>
      <c r="B48" s="252" t="n">
        <v>43839</v>
      </c>
      <c r="C48" s="253" t="n">
        <v>6250</v>
      </c>
      <c r="D48" s="268" t="s">
        <v>48</v>
      </c>
      <c r="E48" s="255" t="s">
        <v>3004</v>
      </c>
      <c r="F48" s="255" t="s">
        <v>3008</v>
      </c>
      <c r="G48" s="255" t="s">
        <v>3005</v>
      </c>
      <c r="H48" s="256"/>
    </row>
    <row r="49" customFormat="false" ht="11.25" hidden="false" customHeight="true" outlineLevel="0" collapsed="false">
      <c r="A49" s="260" t="s">
        <v>2954</v>
      </c>
      <c r="B49" s="252" t="n">
        <v>43839</v>
      </c>
      <c r="C49" s="253" t="n">
        <v>5000</v>
      </c>
      <c r="D49" s="268" t="s">
        <v>48</v>
      </c>
      <c r="E49" s="255" t="s">
        <v>3004</v>
      </c>
      <c r="F49" s="255" t="s">
        <v>3009</v>
      </c>
      <c r="G49" s="255" t="s">
        <v>3005</v>
      </c>
      <c r="H49" s="256"/>
    </row>
    <row r="50" customFormat="false" ht="11.25" hidden="false" customHeight="true" outlineLevel="0" collapsed="false">
      <c r="A50" s="257" t="s">
        <v>2954</v>
      </c>
      <c r="B50" s="252" t="n">
        <v>43839</v>
      </c>
      <c r="C50" s="253" t="n">
        <v>10250</v>
      </c>
      <c r="D50" s="262" t="s">
        <v>113</v>
      </c>
      <c r="E50" s="255" t="s">
        <v>139</v>
      </c>
      <c r="F50" s="255" t="s">
        <v>3010</v>
      </c>
      <c r="G50" s="255" t="s">
        <v>3011</v>
      </c>
      <c r="H50" s="256"/>
    </row>
    <row r="51" customFormat="false" ht="11.25" hidden="false" customHeight="true" outlineLevel="0" collapsed="false">
      <c r="A51" s="260" t="s">
        <v>2954</v>
      </c>
      <c r="B51" s="252" t="n">
        <v>43839</v>
      </c>
      <c r="C51" s="253" t="n">
        <v>300</v>
      </c>
      <c r="D51" s="266" t="s">
        <v>2943</v>
      </c>
      <c r="E51" s="255" t="s">
        <v>2974</v>
      </c>
      <c r="F51" s="255" t="s">
        <v>3009</v>
      </c>
      <c r="G51" s="255"/>
      <c r="H51" s="256"/>
    </row>
    <row r="52" customFormat="false" ht="11.25" hidden="false" customHeight="true" outlineLevel="0" collapsed="false">
      <c r="A52" s="251" t="s">
        <v>2954</v>
      </c>
      <c r="B52" s="252" t="n">
        <v>43839</v>
      </c>
      <c r="C52" s="253" t="n">
        <v>10000</v>
      </c>
      <c r="D52" s="254" t="s">
        <v>25</v>
      </c>
      <c r="E52" s="255"/>
      <c r="F52" s="255" t="s">
        <v>3012</v>
      </c>
      <c r="G52" s="255"/>
      <c r="H52" s="256"/>
    </row>
    <row r="53" customFormat="false" ht="11.25" hidden="false" customHeight="true" outlineLevel="0" collapsed="false">
      <c r="A53" s="251" t="s">
        <v>2954</v>
      </c>
      <c r="B53" s="252" t="n">
        <v>43839</v>
      </c>
      <c r="C53" s="253" t="n">
        <v>1000</v>
      </c>
      <c r="D53" s="254" t="s">
        <v>25</v>
      </c>
      <c r="E53" s="255"/>
      <c r="F53" s="255" t="s">
        <v>2955</v>
      </c>
      <c r="G53" s="255"/>
      <c r="H53" s="256"/>
    </row>
    <row r="54" customFormat="false" ht="11.25" hidden="false" customHeight="true" outlineLevel="0" collapsed="false">
      <c r="A54" s="251" t="s">
        <v>2954</v>
      </c>
      <c r="B54" s="252" t="n">
        <v>43839</v>
      </c>
      <c r="C54" s="253" t="n">
        <v>3000</v>
      </c>
      <c r="D54" s="254" t="s">
        <v>25</v>
      </c>
      <c r="E54" s="255"/>
      <c r="F54" s="255" t="s">
        <v>46</v>
      </c>
      <c r="G54" s="255"/>
      <c r="H54" s="256"/>
    </row>
    <row r="55" customFormat="false" ht="11.25" hidden="false" customHeight="true" outlineLevel="0" collapsed="false">
      <c r="A55" s="251" t="s">
        <v>2954</v>
      </c>
      <c r="B55" s="252" t="n">
        <v>43840</v>
      </c>
      <c r="C55" s="253" t="n">
        <v>29500</v>
      </c>
      <c r="D55" s="271" t="s">
        <v>59</v>
      </c>
      <c r="E55" s="255" t="s">
        <v>3013</v>
      </c>
      <c r="F55" s="255" t="s">
        <v>3014</v>
      </c>
      <c r="G55" s="255" t="s">
        <v>2982</v>
      </c>
      <c r="H55" s="256"/>
    </row>
    <row r="56" customFormat="false" ht="11.25" hidden="false" customHeight="true" outlineLevel="0" collapsed="false">
      <c r="A56" s="260" t="s">
        <v>2954</v>
      </c>
      <c r="B56" s="252" t="n">
        <v>43840</v>
      </c>
      <c r="C56" s="253" t="n">
        <v>10000</v>
      </c>
      <c r="D56" s="261" t="s">
        <v>105</v>
      </c>
      <c r="E56" s="255" t="s">
        <v>106</v>
      </c>
      <c r="F56" s="255" t="s">
        <v>204</v>
      </c>
      <c r="G56" s="255" t="s">
        <v>2957</v>
      </c>
      <c r="H56" s="256"/>
    </row>
    <row r="57" customFormat="false" ht="11.25" hidden="false" customHeight="true" outlineLevel="0" collapsed="false">
      <c r="A57" s="257" t="s">
        <v>2954</v>
      </c>
      <c r="B57" s="252" t="n">
        <v>43840</v>
      </c>
      <c r="C57" s="253" t="n">
        <v>4400</v>
      </c>
      <c r="D57" s="262" t="s">
        <v>113</v>
      </c>
      <c r="E57" s="255" t="s">
        <v>114</v>
      </c>
      <c r="F57" s="255" t="s">
        <v>148</v>
      </c>
      <c r="G57" s="255" t="s">
        <v>3015</v>
      </c>
      <c r="H57" s="256"/>
    </row>
    <row r="58" customFormat="false" ht="11.25" hidden="false" customHeight="true" outlineLevel="0" collapsed="false">
      <c r="A58" s="257" t="s">
        <v>2954</v>
      </c>
      <c r="B58" s="252" t="n">
        <v>43840</v>
      </c>
      <c r="C58" s="253" t="n">
        <v>40000</v>
      </c>
      <c r="D58" s="262" t="s">
        <v>113</v>
      </c>
      <c r="E58" s="255" t="s">
        <v>139</v>
      </c>
      <c r="F58" s="255" t="s">
        <v>3016</v>
      </c>
      <c r="G58" s="255" t="s">
        <v>2992</v>
      </c>
      <c r="H58" s="256"/>
    </row>
    <row r="59" customFormat="false" ht="11.25" hidden="false" customHeight="true" outlineLevel="0" collapsed="false">
      <c r="A59" s="251" t="s">
        <v>2954</v>
      </c>
      <c r="B59" s="252" t="n">
        <v>43840</v>
      </c>
      <c r="C59" s="253" t="n">
        <v>10000</v>
      </c>
      <c r="D59" s="254" t="s">
        <v>25</v>
      </c>
      <c r="E59" s="255"/>
      <c r="F59" s="255" t="s">
        <v>3017</v>
      </c>
      <c r="G59" s="255" t="s">
        <v>2972</v>
      </c>
      <c r="H59" s="256"/>
    </row>
    <row r="60" customFormat="false" ht="11.25" hidden="false" customHeight="true" outlineLevel="0" collapsed="false">
      <c r="A60" s="257" t="s">
        <v>2954</v>
      </c>
      <c r="B60" s="252" t="n">
        <v>43840</v>
      </c>
      <c r="C60" s="253" t="n">
        <v>5330</v>
      </c>
      <c r="D60" s="258" t="s">
        <v>30</v>
      </c>
      <c r="E60" s="259" t="s">
        <v>174</v>
      </c>
      <c r="F60" s="255" t="s">
        <v>187</v>
      </c>
      <c r="G60" s="255"/>
      <c r="H60" s="256"/>
    </row>
    <row r="61" customFormat="false" ht="11.25" hidden="false" customHeight="true" outlineLevel="0" collapsed="false">
      <c r="A61" s="260" t="s">
        <v>2954</v>
      </c>
      <c r="B61" s="252" t="n">
        <v>43840</v>
      </c>
      <c r="C61" s="253" t="n">
        <v>65</v>
      </c>
      <c r="D61" s="268" t="s">
        <v>48</v>
      </c>
      <c r="E61" s="255" t="s">
        <v>3004</v>
      </c>
      <c r="F61" s="255" t="s">
        <v>3018</v>
      </c>
      <c r="G61" s="255"/>
      <c r="H61" s="256"/>
    </row>
    <row r="62" customFormat="false" ht="11.25" hidden="false" customHeight="true" outlineLevel="0" collapsed="false">
      <c r="A62" s="260" t="s">
        <v>2954</v>
      </c>
      <c r="B62" s="252" t="n">
        <v>43840</v>
      </c>
      <c r="C62" s="253" t="n">
        <v>300</v>
      </c>
      <c r="D62" s="266" t="s">
        <v>2943</v>
      </c>
      <c r="E62" s="255" t="s">
        <v>2974</v>
      </c>
      <c r="F62" s="255" t="s">
        <v>2983</v>
      </c>
      <c r="G62" s="255"/>
      <c r="H62" s="256"/>
    </row>
    <row r="63" customFormat="false" ht="11.25" hidden="false" customHeight="true" outlineLevel="0" collapsed="false">
      <c r="A63" s="260" t="s">
        <v>2954</v>
      </c>
      <c r="B63" s="252" t="n">
        <v>43840</v>
      </c>
      <c r="C63" s="253" t="n">
        <v>1000</v>
      </c>
      <c r="D63" s="266" t="s">
        <v>2943</v>
      </c>
      <c r="E63" s="255" t="s">
        <v>2974</v>
      </c>
      <c r="F63" s="255" t="s">
        <v>2982</v>
      </c>
      <c r="G63" s="255"/>
      <c r="H63" s="256"/>
    </row>
    <row r="64" customFormat="false" ht="11.25" hidden="false" customHeight="true" outlineLevel="0" collapsed="false">
      <c r="A64" s="251" t="s">
        <v>2954</v>
      </c>
      <c r="B64" s="252" t="n">
        <v>43841</v>
      </c>
      <c r="C64" s="253" t="n">
        <v>5000</v>
      </c>
      <c r="D64" s="254" t="s">
        <v>25</v>
      </c>
      <c r="E64" s="255"/>
      <c r="F64" s="255" t="s">
        <v>3019</v>
      </c>
      <c r="G64" s="255"/>
      <c r="H64" s="256"/>
    </row>
    <row r="65" customFormat="false" ht="11.25" hidden="false" customHeight="true" outlineLevel="0" collapsed="false">
      <c r="A65" s="251" t="s">
        <v>2954</v>
      </c>
      <c r="B65" s="252" t="n">
        <v>43841</v>
      </c>
      <c r="C65" s="253" t="n">
        <v>5000</v>
      </c>
      <c r="D65" s="254" t="s">
        <v>25</v>
      </c>
      <c r="E65" s="255"/>
      <c r="F65" s="255" t="s">
        <v>2969</v>
      </c>
      <c r="G65" s="255"/>
      <c r="H65" s="256"/>
    </row>
    <row r="66" customFormat="false" ht="11.25" hidden="false" customHeight="true" outlineLevel="0" collapsed="false">
      <c r="A66" s="251" t="s">
        <v>2954</v>
      </c>
      <c r="B66" s="252" t="n">
        <v>43841</v>
      </c>
      <c r="C66" s="253" t="n">
        <v>2000</v>
      </c>
      <c r="D66" s="254" t="s">
        <v>25</v>
      </c>
      <c r="E66" s="255"/>
      <c r="F66" s="255" t="s">
        <v>46</v>
      </c>
      <c r="G66" s="255"/>
      <c r="H66" s="256"/>
    </row>
    <row r="67" customFormat="false" ht="11.25" hidden="false" customHeight="true" outlineLevel="0" collapsed="false">
      <c r="A67" s="251" t="s">
        <v>2954</v>
      </c>
      <c r="B67" s="252" t="n">
        <v>43841</v>
      </c>
      <c r="C67" s="253" t="n">
        <v>5000</v>
      </c>
      <c r="D67" s="254" t="s">
        <v>25</v>
      </c>
      <c r="E67" s="255"/>
      <c r="F67" s="255" t="s">
        <v>2961</v>
      </c>
      <c r="G67" s="255"/>
      <c r="H67" s="256"/>
    </row>
    <row r="68" customFormat="false" ht="11.25" hidden="false" customHeight="true" outlineLevel="0" collapsed="false">
      <c r="A68" s="251" t="s">
        <v>2954</v>
      </c>
      <c r="B68" s="252" t="n">
        <v>43841</v>
      </c>
      <c r="C68" s="253" t="n">
        <v>10000</v>
      </c>
      <c r="D68" s="254" t="s">
        <v>25</v>
      </c>
      <c r="E68" s="255"/>
      <c r="F68" s="255" t="s">
        <v>3020</v>
      </c>
      <c r="G68" s="255"/>
      <c r="H68" s="256"/>
    </row>
    <row r="69" customFormat="false" ht="11.25" hidden="false" customHeight="true" outlineLevel="0" collapsed="false">
      <c r="A69" s="257" t="s">
        <v>2954</v>
      </c>
      <c r="B69" s="252" t="n">
        <v>43841</v>
      </c>
      <c r="C69" s="253" t="n">
        <v>3400</v>
      </c>
      <c r="D69" s="258" t="s">
        <v>30</v>
      </c>
      <c r="E69" s="259" t="s">
        <v>61</v>
      </c>
      <c r="F69" s="255" t="s">
        <v>137</v>
      </c>
      <c r="G69" s="255" t="s">
        <v>3021</v>
      </c>
      <c r="H69" s="256"/>
    </row>
    <row r="70" customFormat="false" ht="11.25" hidden="false" customHeight="true" outlineLevel="0" collapsed="false">
      <c r="A70" s="257" t="s">
        <v>2954</v>
      </c>
      <c r="B70" s="252" t="n">
        <v>43841</v>
      </c>
      <c r="C70" s="253" t="n">
        <v>3300</v>
      </c>
      <c r="D70" s="258" t="s">
        <v>30</v>
      </c>
      <c r="E70" s="259" t="s">
        <v>61</v>
      </c>
      <c r="F70" s="255" t="s">
        <v>62</v>
      </c>
      <c r="G70" s="255" t="s">
        <v>3022</v>
      </c>
      <c r="H70" s="256"/>
    </row>
    <row r="71" customFormat="false" ht="11.25" hidden="false" customHeight="true" outlineLevel="0" collapsed="false">
      <c r="A71" s="260" t="s">
        <v>2954</v>
      </c>
      <c r="B71" s="252" t="n">
        <v>43841</v>
      </c>
      <c r="C71" s="253" t="n">
        <v>500</v>
      </c>
      <c r="D71" s="261" t="s">
        <v>105</v>
      </c>
      <c r="E71" s="255" t="s">
        <v>3023</v>
      </c>
      <c r="F71" s="255" t="s">
        <v>3024</v>
      </c>
      <c r="G71" s="255" t="s">
        <v>3025</v>
      </c>
      <c r="H71" s="256"/>
    </row>
    <row r="72" customFormat="false" ht="11.25" hidden="false" customHeight="true" outlineLevel="0" collapsed="false">
      <c r="A72" s="260" t="s">
        <v>2954</v>
      </c>
      <c r="B72" s="252" t="n">
        <v>43841</v>
      </c>
      <c r="C72" s="253" t="n">
        <v>300</v>
      </c>
      <c r="D72" s="266" t="s">
        <v>2943</v>
      </c>
      <c r="E72" s="255" t="s">
        <v>2974</v>
      </c>
      <c r="F72" s="255" t="s">
        <v>2983</v>
      </c>
      <c r="G72" s="255"/>
      <c r="H72" s="256"/>
    </row>
    <row r="73" customFormat="false" ht="11.25" hidden="false" customHeight="true" outlineLevel="0" collapsed="false">
      <c r="A73" s="260" t="s">
        <v>2954</v>
      </c>
      <c r="B73" s="252" t="n">
        <v>43841</v>
      </c>
      <c r="C73" s="253" t="n">
        <v>10000</v>
      </c>
      <c r="D73" s="261" t="s">
        <v>105</v>
      </c>
      <c r="E73" s="255" t="s">
        <v>106</v>
      </c>
      <c r="F73" s="255" t="s">
        <v>204</v>
      </c>
      <c r="G73" s="255" t="s">
        <v>2957</v>
      </c>
      <c r="H73" s="256"/>
    </row>
    <row r="74" customFormat="false" ht="11.25" hidden="false" customHeight="true" outlineLevel="0" collapsed="false">
      <c r="A74" s="257" t="s">
        <v>2954</v>
      </c>
      <c r="B74" s="252" t="n">
        <v>43841</v>
      </c>
      <c r="C74" s="253" t="n">
        <v>200</v>
      </c>
      <c r="D74" s="272" t="s">
        <v>64</v>
      </c>
      <c r="E74" s="255" t="s">
        <v>3026</v>
      </c>
      <c r="F74" s="255" t="s">
        <v>3027</v>
      </c>
      <c r="G74" s="255"/>
      <c r="H74" s="256"/>
    </row>
    <row r="75" customFormat="false" ht="11.25" hidden="false" customHeight="true" outlineLevel="0" collapsed="false">
      <c r="A75" s="260" t="s">
        <v>2954</v>
      </c>
      <c r="B75" s="252" t="n">
        <v>43841</v>
      </c>
      <c r="C75" s="253" t="n">
        <v>300</v>
      </c>
      <c r="D75" s="263" t="s">
        <v>2952</v>
      </c>
      <c r="E75" s="255" t="s">
        <v>54</v>
      </c>
      <c r="F75" s="255" t="s">
        <v>3028</v>
      </c>
      <c r="G75" s="255" t="s">
        <v>54</v>
      </c>
      <c r="H75" s="256"/>
    </row>
    <row r="76" customFormat="false" ht="11.25" hidden="false" customHeight="true" outlineLevel="0" collapsed="false">
      <c r="A76" s="251" t="s">
        <v>2954</v>
      </c>
      <c r="B76" s="252" t="n">
        <v>43842</v>
      </c>
      <c r="C76" s="273" t="n">
        <v>5000</v>
      </c>
      <c r="D76" s="254" t="s">
        <v>25</v>
      </c>
      <c r="E76" s="255"/>
      <c r="F76" s="255" t="s">
        <v>298</v>
      </c>
      <c r="G76" s="255" t="s">
        <v>3029</v>
      </c>
      <c r="H76" s="256"/>
    </row>
    <row r="77" customFormat="false" ht="11.25" hidden="false" customHeight="true" outlineLevel="0" collapsed="false">
      <c r="A77" s="260" t="s">
        <v>2954</v>
      </c>
      <c r="B77" s="252" t="n">
        <v>43842</v>
      </c>
      <c r="C77" s="253" t="n">
        <v>25000</v>
      </c>
      <c r="D77" s="261" t="s">
        <v>105</v>
      </c>
      <c r="E77" s="255" t="s">
        <v>106</v>
      </c>
      <c r="F77" s="255" t="s">
        <v>204</v>
      </c>
      <c r="G77" s="255"/>
      <c r="H77" s="256"/>
    </row>
    <row r="78" customFormat="false" ht="11.25" hidden="false" customHeight="true" outlineLevel="0" collapsed="false">
      <c r="A78" s="260" t="s">
        <v>2954</v>
      </c>
      <c r="B78" s="252" t="n">
        <v>43842</v>
      </c>
      <c r="C78" s="253" t="n">
        <v>200</v>
      </c>
      <c r="D78" s="266" t="s">
        <v>2943</v>
      </c>
      <c r="E78" s="255" t="s">
        <v>2974</v>
      </c>
      <c r="F78" s="255" t="s">
        <v>3009</v>
      </c>
      <c r="G78" s="255"/>
      <c r="H78" s="256"/>
    </row>
    <row r="79" customFormat="false" ht="11.25" hidden="false" customHeight="true" outlineLevel="0" collapsed="false">
      <c r="A79" s="251" t="s">
        <v>2954</v>
      </c>
      <c r="B79" s="252" t="n">
        <v>43842</v>
      </c>
      <c r="C79" s="253" t="n">
        <v>100</v>
      </c>
      <c r="D79" s="254" t="s">
        <v>25</v>
      </c>
      <c r="E79" s="255"/>
      <c r="F79" s="255" t="s">
        <v>3009</v>
      </c>
      <c r="G79" s="255" t="s">
        <v>3030</v>
      </c>
      <c r="H79" s="256"/>
    </row>
    <row r="80" customFormat="false" ht="11.25" hidden="false" customHeight="true" outlineLevel="0" collapsed="false">
      <c r="A80" s="251" t="s">
        <v>2954</v>
      </c>
      <c r="B80" s="252" t="n">
        <v>43842</v>
      </c>
      <c r="C80" s="253" t="n">
        <v>1000</v>
      </c>
      <c r="D80" s="254" t="s">
        <v>25</v>
      </c>
      <c r="E80" s="255"/>
      <c r="F80" s="255" t="s">
        <v>68</v>
      </c>
      <c r="G80" s="255"/>
      <c r="H80" s="256"/>
    </row>
    <row r="81" customFormat="false" ht="11.25" hidden="false" customHeight="true" outlineLevel="0" collapsed="false">
      <c r="A81" s="251" t="s">
        <v>2954</v>
      </c>
      <c r="B81" s="252" t="n">
        <v>43842</v>
      </c>
      <c r="C81" s="253" t="n">
        <v>16000</v>
      </c>
      <c r="D81" s="254" t="s">
        <v>25</v>
      </c>
      <c r="E81" s="255"/>
      <c r="F81" s="255" t="s">
        <v>3003</v>
      </c>
      <c r="G81" s="255"/>
      <c r="H81" s="256"/>
    </row>
    <row r="82" customFormat="false" ht="11.25" hidden="false" customHeight="true" outlineLevel="0" collapsed="false">
      <c r="A82" s="251" t="s">
        <v>2954</v>
      </c>
      <c r="B82" s="252" t="n">
        <v>43842</v>
      </c>
      <c r="C82" s="253" t="n">
        <v>3000</v>
      </c>
      <c r="D82" s="254" t="s">
        <v>25</v>
      </c>
      <c r="E82" s="255"/>
      <c r="F82" s="255" t="s">
        <v>3031</v>
      </c>
      <c r="G82" s="255"/>
      <c r="H82" s="256"/>
    </row>
    <row r="83" customFormat="false" ht="11.25" hidden="false" customHeight="true" outlineLevel="0" collapsed="false">
      <c r="A83" s="257" t="s">
        <v>2954</v>
      </c>
      <c r="B83" s="252" t="n">
        <v>43843</v>
      </c>
      <c r="C83" s="253" t="n">
        <v>300</v>
      </c>
      <c r="D83" s="265" t="s">
        <v>80</v>
      </c>
      <c r="E83" s="255" t="s">
        <v>3032</v>
      </c>
      <c r="F83" s="255" t="s">
        <v>3033</v>
      </c>
      <c r="G83" s="255" t="s">
        <v>3034</v>
      </c>
      <c r="H83" s="256"/>
    </row>
    <row r="84" customFormat="false" ht="11.25" hidden="false" customHeight="true" outlineLevel="0" collapsed="false">
      <c r="A84" s="257" t="s">
        <v>2954</v>
      </c>
      <c r="B84" s="252" t="n">
        <v>43843</v>
      </c>
      <c r="C84" s="253" t="n">
        <v>300</v>
      </c>
      <c r="D84" s="265" t="s">
        <v>80</v>
      </c>
      <c r="E84" s="255" t="s">
        <v>3032</v>
      </c>
      <c r="F84" s="255" t="s">
        <v>3033</v>
      </c>
      <c r="G84" s="255" t="s">
        <v>3035</v>
      </c>
      <c r="H84" s="256"/>
    </row>
    <row r="85" customFormat="false" ht="11.25" hidden="false" customHeight="true" outlineLevel="0" collapsed="false">
      <c r="A85" s="269" t="s">
        <v>2954</v>
      </c>
      <c r="B85" s="252" t="n">
        <v>43843</v>
      </c>
      <c r="C85" s="253" t="n">
        <v>50000</v>
      </c>
      <c r="D85" s="274" t="s">
        <v>2951</v>
      </c>
      <c r="E85" s="255" t="s">
        <v>59</v>
      </c>
      <c r="F85" s="255" t="s">
        <v>3036</v>
      </c>
      <c r="G85" s="255"/>
      <c r="H85" s="256"/>
    </row>
    <row r="86" customFormat="false" ht="11.25" hidden="false" customHeight="true" outlineLevel="0" collapsed="false">
      <c r="A86" s="269" t="s">
        <v>2954</v>
      </c>
      <c r="B86" s="252" t="n">
        <v>43843</v>
      </c>
      <c r="C86" s="253" t="n">
        <v>3000</v>
      </c>
      <c r="D86" s="270" t="s">
        <v>2948</v>
      </c>
      <c r="E86" s="255" t="s">
        <v>195</v>
      </c>
      <c r="F86" s="255" t="s">
        <v>3020</v>
      </c>
      <c r="G86" s="255" t="s">
        <v>195</v>
      </c>
      <c r="H86" s="256"/>
    </row>
    <row r="87" customFormat="false" ht="11.25" hidden="false" customHeight="true" outlineLevel="0" collapsed="false">
      <c r="A87" s="269" t="s">
        <v>2954</v>
      </c>
      <c r="B87" s="252" t="n">
        <v>43843</v>
      </c>
      <c r="C87" s="253" t="n">
        <v>2000</v>
      </c>
      <c r="D87" s="270" t="s">
        <v>2948</v>
      </c>
      <c r="E87" s="255" t="s">
        <v>195</v>
      </c>
      <c r="F87" s="255" t="s">
        <v>3020</v>
      </c>
      <c r="G87" s="255" t="s">
        <v>217</v>
      </c>
      <c r="H87" s="256"/>
    </row>
    <row r="88" customFormat="false" ht="11.25" hidden="false" customHeight="true" outlineLevel="0" collapsed="false">
      <c r="A88" s="260" t="s">
        <v>2954</v>
      </c>
      <c r="B88" s="252" t="n">
        <v>43843</v>
      </c>
      <c r="C88" s="253" t="n">
        <v>390</v>
      </c>
      <c r="D88" s="263" t="s">
        <v>2952</v>
      </c>
      <c r="E88" s="255" t="s">
        <v>2963</v>
      </c>
      <c r="F88" s="255" t="s">
        <v>218</v>
      </c>
      <c r="G88" s="255"/>
      <c r="H88" s="256"/>
    </row>
    <row r="89" customFormat="false" ht="11.25" hidden="false" customHeight="true" outlineLevel="0" collapsed="false">
      <c r="A89" s="260" t="s">
        <v>2954</v>
      </c>
      <c r="B89" s="252" t="n">
        <v>43843</v>
      </c>
      <c r="C89" s="253" t="n">
        <v>300</v>
      </c>
      <c r="D89" s="266" t="s">
        <v>2943</v>
      </c>
      <c r="E89" s="255" t="s">
        <v>2974</v>
      </c>
      <c r="F89" s="255" t="s">
        <v>3009</v>
      </c>
      <c r="G89" s="255"/>
      <c r="H89" s="256"/>
    </row>
    <row r="90" customFormat="false" ht="11.25" hidden="false" customHeight="true" outlineLevel="0" collapsed="false">
      <c r="A90" s="257" t="s">
        <v>2954</v>
      </c>
      <c r="B90" s="252" t="n">
        <v>43843</v>
      </c>
      <c r="C90" s="253" t="n">
        <v>5030</v>
      </c>
      <c r="D90" s="262" t="s">
        <v>113</v>
      </c>
      <c r="E90" s="255" t="s">
        <v>139</v>
      </c>
      <c r="F90" s="255" t="s">
        <v>3010</v>
      </c>
      <c r="G90" s="255" t="s">
        <v>2992</v>
      </c>
      <c r="H90" s="256"/>
    </row>
    <row r="91" customFormat="false" ht="11.25" hidden="false" customHeight="true" outlineLevel="0" collapsed="false">
      <c r="A91" s="260" t="s">
        <v>2954</v>
      </c>
      <c r="B91" s="252" t="n">
        <v>43843</v>
      </c>
      <c r="C91" s="253" t="n">
        <v>500</v>
      </c>
      <c r="D91" s="266" t="s">
        <v>2943</v>
      </c>
      <c r="E91" s="255" t="s">
        <v>2974</v>
      </c>
      <c r="F91" s="255" t="s">
        <v>2982</v>
      </c>
      <c r="G91" s="255"/>
      <c r="H91" s="256"/>
    </row>
    <row r="92" customFormat="false" ht="11.25" hidden="false" customHeight="true" outlineLevel="0" collapsed="false">
      <c r="A92" s="257" t="s">
        <v>2954</v>
      </c>
      <c r="B92" s="252" t="n">
        <v>43843</v>
      </c>
      <c r="C92" s="253" t="n">
        <v>8500</v>
      </c>
      <c r="D92" s="258" t="s">
        <v>30</v>
      </c>
      <c r="E92" s="259" t="s">
        <v>61</v>
      </c>
      <c r="F92" s="255" t="s">
        <v>137</v>
      </c>
      <c r="G92" s="255" t="s">
        <v>3037</v>
      </c>
      <c r="H92" s="256"/>
    </row>
    <row r="93" customFormat="false" ht="11.25" hidden="false" customHeight="true" outlineLevel="0" collapsed="false">
      <c r="A93" s="251" t="s">
        <v>2954</v>
      </c>
      <c r="B93" s="252" t="n">
        <v>43843</v>
      </c>
      <c r="C93" s="253" t="n">
        <v>15110</v>
      </c>
      <c r="D93" s="254" t="s">
        <v>25</v>
      </c>
      <c r="E93" s="255"/>
      <c r="F93" s="255" t="s">
        <v>43</v>
      </c>
      <c r="G93" s="255" t="s">
        <v>2972</v>
      </c>
      <c r="H93" s="256"/>
    </row>
    <row r="94" customFormat="false" ht="11.25" hidden="false" customHeight="true" outlineLevel="0" collapsed="false">
      <c r="A94" s="251" t="s">
        <v>2954</v>
      </c>
      <c r="B94" s="252" t="n">
        <v>43843</v>
      </c>
      <c r="C94" s="253" t="n">
        <v>6400</v>
      </c>
      <c r="D94" s="254" t="s">
        <v>25</v>
      </c>
      <c r="E94" s="255"/>
      <c r="F94" s="255" t="s">
        <v>3038</v>
      </c>
      <c r="G94" s="255" t="s">
        <v>2972</v>
      </c>
      <c r="H94" s="256"/>
    </row>
    <row r="95" customFormat="false" ht="11.25" hidden="false" customHeight="true" outlineLevel="0" collapsed="false">
      <c r="A95" s="260" t="s">
        <v>2954</v>
      </c>
      <c r="B95" s="252" t="n">
        <v>43843</v>
      </c>
      <c r="C95" s="253" t="n">
        <v>10000</v>
      </c>
      <c r="D95" s="275" t="s">
        <v>133</v>
      </c>
      <c r="E95" s="255" t="s">
        <v>49</v>
      </c>
      <c r="F95" s="255" t="s">
        <v>134</v>
      </c>
      <c r="G95" s="255"/>
      <c r="H95" s="256"/>
    </row>
    <row r="96" customFormat="false" ht="11.25" hidden="false" customHeight="true" outlineLevel="0" collapsed="false">
      <c r="A96" s="251" t="s">
        <v>2954</v>
      </c>
      <c r="B96" s="252" t="n">
        <v>43843</v>
      </c>
      <c r="C96" s="253" t="n">
        <v>1000</v>
      </c>
      <c r="D96" s="254" t="s">
        <v>25</v>
      </c>
      <c r="E96" s="255"/>
      <c r="F96" s="255" t="s">
        <v>3009</v>
      </c>
      <c r="G96" s="255"/>
      <c r="H96" s="256"/>
    </row>
    <row r="97" customFormat="false" ht="11.25" hidden="false" customHeight="true" outlineLevel="0" collapsed="false">
      <c r="A97" s="251" t="s">
        <v>2954</v>
      </c>
      <c r="B97" s="252" t="n">
        <v>43843</v>
      </c>
      <c r="C97" s="253" t="n">
        <v>3600</v>
      </c>
      <c r="D97" s="254" t="s">
        <v>25</v>
      </c>
      <c r="E97" s="255"/>
      <c r="F97" s="255" t="s">
        <v>3038</v>
      </c>
      <c r="G97" s="255" t="s">
        <v>3007</v>
      </c>
      <c r="H97" s="256"/>
    </row>
    <row r="98" customFormat="false" ht="11.25" hidden="false" customHeight="true" outlineLevel="0" collapsed="false">
      <c r="A98" s="257" t="s">
        <v>2954</v>
      </c>
      <c r="B98" s="252" t="n">
        <v>43844</v>
      </c>
      <c r="C98" s="253" t="n">
        <v>8920</v>
      </c>
      <c r="D98" s="262" t="s">
        <v>113</v>
      </c>
      <c r="E98" s="255" t="s">
        <v>139</v>
      </c>
      <c r="F98" s="255" t="s">
        <v>3010</v>
      </c>
      <c r="G98" s="255" t="s">
        <v>3039</v>
      </c>
      <c r="H98" s="256"/>
    </row>
    <row r="99" customFormat="false" ht="11.25" hidden="false" customHeight="true" outlineLevel="0" collapsed="false">
      <c r="A99" s="257" t="s">
        <v>2954</v>
      </c>
      <c r="B99" s="252" t="n">
        <v>43844</v>
      </c>
      <c r="C99" s="253" t="n">
        <v>71300</v>
      </c>
      <c r="D99" s="258" t="s">
        <v>30</v>
      </c>
      <c r="E99" s="259" t="s">
        <v>174</v>
      </c>
      <c r="F99" s="255" t="s">
        <v>32</v>
      </c>
      <c r="G99" s="255"/>
      <c r="H99" s="256"/>
    </row>
    <row r="100" customFormat="false" ht="11.25" hidden="false" customHeight="true" outlineLevel="0" collapsed="false">
      <c r="A100" s="251" t="s">
        <v>2954</v>
      </c>
      <c r="B100" s="252" t="n">
        <v>43844</v>
      </c>
      <c r="C100" s="253" t="n">
        <v>80</v>
      </c>
      <c r="D100" s="254" t="s">
        <v>25</v>
      </c>
      <c r="E100" s="255"/>
      <c r="F100" s="255" t="s">
        <v>2983</v>
      </c>
      <c r="G100" s="255" t="s">
        <v>2981</v>
      </c>
      <c r="H100" s="256"/>
    </row>
    <row r="101" customFormat="false" ht="11.25" hidden="false" customHeight="true" outlineLevel="0" collapsed="false">
      <c r="A101" s="260" t="s">
        <v>2954</v>
      </c>
      <c r="B101" s="252" t="n">
        <v>43844</v>
      </c>
      <c r="C101" s="253" t="n">
        <v>160</v>
      </c>
      <c r="D101" s="268" t="s">
        <v>48</v>
      </c>
      <c r="E101" s="255" t="s">
        <v>3004</v>
      </c>
      <c r="F101" s="255" t="s">
        <v>3018</v>
      </c>
      <c r="G101" s="255"/>
      <c r="H101" s="256"/>
    </row>
    <row r="102" customFormat="false" ht="11.25" hidden="false" customHeight="true" outlineLevel="0" collapsed="false">
      <c r="A102" s="260" t="s">
        <v>2954</v>
      </c>
      <c r="B102" s="252" t="n">
        <v>43844</v>
      </c>
      <c r="C102" s="253" t="n">
        <v>1100</v>
      </c>
      <c r="D102" s="266" t="s">
        <v>2943</v>
      </c>
      <c r="E102" s="255" t="s">
        <v>2974</v>
      </c>
      <c r="F102" s="255" t="s">
        <v>2982</v>
      </c>
      <c r="G102" s="255"/>
      <c r="H102" s="256"/>
    </row>
    <row r="103" customFormat="false" ht="11.25" hidden="false" customHeight="true" outlineLevel="0" collapsed="false">
      <c r="A103" s="260" t="s">
        <v>2954</v>
      </c>
      <c r="B103" s="252" t="n">
        <v>43844</v>
      </c>
      <c r="C103" s="253" t="n">
        <v>400</v>
      </c>
      <c r="D103" s="266" t="s">
        <v>2943</v>
      </c>
      <c r="E103" s="255" t="s">
        <v>2974</v>
      </c>
      <c r="F103" s="255" t="s">
        <v>2983</v>
      </c>
      <c r="G103" s="255"/>
      <c r="H103" s="256"/>
    </row>
    <row r="104" customFormat="false" ht="11.25" hidden="false" customHeight="true" outlineLevel="0" collapsed="false">
      <c r="A104" s="257" t="s">
        <v>2954</v>
      </c>
      <c r="B104" s="252" t="n">
        <v>43844</v>
      </c>
      <c r="C104" s="253" t="n">
        <v>900</v>
      </c>
      <c r="D104" s="265" t="s">
        <v>80</v>
      </c>
      <c r="E104" s="255" t="s">
        <v>81</v>
      </c>
      <c r="F104" s="255" t="s">
        <v>3040</v>
      </c>
      <c r="G104" s="255" t="s">
        <v>3041</v>
      </c>
      <c r="H104" s="256"/>
    </row>
    <row r="105" customFormat="false" ht="11.25" hidden="false" customHeight="true" outlineLevel="0" collapsed="false">
      <c r="A105" s="257" t="s">
        <v>2954</v>
      </c>
      <c r="B105" s="252" t="n">
        <v>43844</v>
      </c>
      <c r="C105" s="253" t="n">
        <v>330</v>
      </c>
      <c r="D105" s="265" t="s">
        <v>80</v>
      </c>
      <c r="E105" s="255" t="s">
        <v>81</v>
      </c>
      <c r="F105" s="255" t="s">
        <v>3042</v>
      </c>
      <c r="G105" s="255" t="s">
        <v>3043</v>
      </c>
      <c r="H105" s="256"/>
    </row>
    <row r="106" customFormat="false" ht="11.25" hidden="false" customHeight="true" outlineLevel="0" collapsed="false">
      <c r="A106" s="257" t="s">
        <v>2954</v>
      </c>
      <c r="B106" s="252" t="n">
        <v>43844</v>
      </c>
      <c r="C106" s="253" t="n">
        <v>2800</v>
      </c>
      <c r="D106" s="258" t="s">
        <v>30</v>
      </c>
      <c r="E106" s="259" t="s">
        <v>61</v>
      </c>
      <c r="F106" s="255" t="s">
        <v>137</v>
      </c>
      <c r="G106" s="255" t="s">
        <v>3044</v>
      </c>
      <c r="H106" s="256"/>
    </row>
    <row r="107" customFormat="false" ht="11.25" hidden="false" customHeight="true" outlineLevel="0" collapsed="false">
      <c r="A107" s="251" t="s">
        <v>2954</v>
      </c>
      <c r="B107" s="252" t="n">
        <v>43845</v>
      </c>
      <c r="C107" s="253" t="n">
        <v>5000</v>
      </c>
      <c r="D107" s="254" t="s">
        <v>25</v>
      </c>
      <c r="E107" s="255"/>
      <c r="F107" s="255" t="s">
        <v>2983</v>
      </c>
      <c r="G107" s="255"/>
      <c r="H107" s="256"/>
    </row>
    <row r="108" customFormat="false" ht="11.25" hidden="false" customHeight="true" outlineLevel="0" collapsed="false">
      <c r="A108" s="260" t="s">
        <v>2954</v>
      </c>
      <c r="B108" s="252" t="n">
        <v>43845</v>
      </c>
      <c r="C108" s="253" t="n">
        <v>300</v>
      </c>
      <c r="D108" s="266" t="s">
        <v>2943</v>
      </c>
      <c r="E108" s="255" t="s">
        <v>2974</v>
      </c>
      <c r="F108" s="255" t="s">
        <v>2983</v>
      </c>
      <c r="G108" s="255"/>
      <c r="H108" s="256"/>
    </row>
    <row r="109" customFormat="false" ht="11.25" hidden="false" customHeight="true" outlineLevel="0" collapsed="false">
      <c r="A109" s="257" t="s">
        <v>2954</v>
      </c>
      <c r="B109" s="252" t="n">
        <v>43845</v>
      </c>
      <c r="C109" s="253" t="n">
        <v>375</v>
      </c>
      <c r="D109" s="272" t="s">
        <v>64</v>
      </c>
      <c r="E109" s="255" t="s">
        <v>191</v>
      </c>
      <c r="F109" s="255" t="s">
        <v>3045</v>
      </c>
      <c r="G109" s="255" t="s">
        <v>3046</v>
      </c>
      <c r="H109" s="256"/>
    </row>
    <row r="110" customFormat="false" ht="11.25" hidden="false" customHeight="true" outlineLevel="0" collapsed="false">
      <c r="A110" s="257" t="s">
        <v>2954</v>
      </c>
      <c r="B110" s="252" t="n">
        <v>43845</v>
      </c>
      <c r="C110" s="253" t="n">
        <v>1750</v>
      </c>
      <c r="D110" s="258" t="s">
        <v>30</v>
      </c>
      <c r="E110" s="255" t="s">
        <v>31</v>
      </c>
      <c r="F110" s="255" t="s">
        <v>147</v>
      </c>
      <c r="G110" s="255" t="s">
        <v>3047</v>
      </c>
      <c r="H110" s="256"/>
    </row>
    <row r="111" customFormat="false" ht="11.25" hidden="false" customHeight="true" outlineLevel="0" collapsed="false">
      <c r="A111" s="257" t="s">
        <v>2954</v>
      </c>
      <c r="B111" s="252" t="n">
        <v>43845</v>
      </c>
      <c r="C111" s="253" t="n">
        <v>3700</v>
      </c>
      <c r="D111" s="258" t="s">
        <v>30</v>
      </c>
      <c r="E111" s="255" t="s">
        <v>31</v>
      </c>
      <c r="F111" s="255" t="s">
        <v>147</v>
      </c>
      <c r="G111" s="255" t="s">
        <v>3048</v>
      </c>
      <c r="H111" s="256"/>
    </row>
    <row r="112" customFormat="false" ht="11.25" hidden="false" customHeight="true" outlineLevel="0" collapsed="false">
      <c r="A112" s="257" t="s">
        <v>2954</v>
      </c>
      <c r="B112" s="252" t="n">
        <v>43845</v>
      </c>
      <c r="C112" s="253" t="n">
        <v>3000</v>
      </c>
      <c r="D112" s="262" t="s">
        <v>113</v>
      </c>
      <c r="E112" s="255" t="s">
        <v>139</v>
      </c>
      <c r="F112" s="255" t="s">
        <v>3010</v>
      </c>
      <c r="G112" s="255" t="s">
        <v>3049</v>
      </c>
      <c r="H112" s="256"/>
    </row>
    <row r="113" customFormat="false" ht="11.25" hidden="false" customHeight="true" outlineLevel="0" collapsed="false">
      <c r="A113" s="260" t="s">
        <v>2954</v>
      </c>
      <c r="B113" s="252" t="n">
        <v>43845</v>
      </c>
      <c r="C113" s="253" t="n">
        <v>500</v>
      </c>
      <c r="D113" s="261" t="s">
        <v>105</v>
      </c>
      <c r="E113" s="255" t="s">
        <v>3023</v>
      </c>
      <c r="F113" s="255" t="s">
        <v>3050</v>
      </c>
      <c r="G113" s="255" t="s">
        <v>3051</v>
      </c>
      <c r="H113" s="256"/>
    </row>
    <row r="114" customFormat="false" ht="11.25" hidden="false" customHeight="true" outlineLevel="0" collapsed="false">
      <c r="A114" s="260" t="s">
        <v>2954</v>
      </c>
      <c r="B114" s="252" t="n">
        <v>43846</v>
      </c>
      <c r="C114" s="253" t="n">
        <v>1000</v>
      </c>
      <c r="D114" s="266" t="s">
        <v>2943</v>
      </c>
      <c r="E114" s="255" t="s">
        <v>2974</v>
      </c>
      <c r="F114" s="255" t="s">
        <v>2982</v>
      </c>
      <c r="G114" s="255"/>
      <c r="H114" s="256"/>
    </row>
    <row r="115" customFormat="false" ht="11.25" hidden="false" customHeight="true" outlineLevel="0" collapsed="false">
      <c r="A115" s="257" t="s">
        <v>2954</v>
      </c>
      <c r="B115" s="252" t="n">
        <v>43846</v>
      </c>
      <c r="C115" s="253" t="n">
        <v>3500</v>
      </c>
      <c r="D115" s="258" t="s">
        <v>30</v>
      </c>
      <c r="E115" s="259" t="s">
        <v>61</v>
      </c>
      <c r="F115" s="255" t="s">
        <v>137</v>
      </c>
      <c r="G115" s="255" t="s">
        <v>3052</v>
      </c>
      <c r="H115" s="256"/>
    </row>
    <row r="116" customFormat="false" ht="11.25" hidden="false" customHeight="true" outlineLevel="0" collapsed="false">
      <c r="A116" s="260" t="s">
        <v>2954</v>
      </c>
      <c r="B116" s="252" t="n">
        <v>43846</v>
      </c>
      <c r="C116" s="253" t="n">
        <v>300</v>
      </c>
      <c r="D116" s="266" t="s">
        <v>2943</v>
      </c>
      <c r="E116" s="255" t="s">
        <v>2974</v>
      </c>
      <c r="F116" s="255" t="s">
        <v>3009</v>
      </c>
      <c r="G116" s="255"/>
      <c r="H116" s="256"/>
    </row>
    <row r="117" customFormat="false" ht="11.25" hidden="false" customHeight="true" outlineLevel="0" collapsed="false">
      <c r="A117" s="269" t="s">
        <v>2954</v>
      </c>
      <c r="B117" s="252" t="n">
        <v>43846</v>
      </c>
      <c r="C117" s="253" t="n">
        <v>98000</v>
      </c>
      <c r="D117" s="274" t="s">
        <v>2951</v>
      </c>
      <c r="E117" s="255" t="s">
        <v>59</v>
      </c>
      <c r="F117" s="255" t="s">
        <v>265</v>
      </c>
      <c r="G117" s="255"/>
      <c r="H117" s="256"/>
    </row>
    <row r="118" customFormat="false" ht="11.25" hidden="false" customHeight="true" outlineLevel="0" collapsed="false">
      <c r="A118" s="251" t="s">
        <v>2954</v>
      </c>
      <c r="B118" s="252" t="n">
        <v>43846</v>
      </c>
      <c r="C118" s="253" t="n">
        <v>5000</v>
      </c>
      <c r="D118" s="254" t="s">
        <v>25</v>
      </c>
      <c r="E118" s="255"/>
      <c r="F118" s="255" t="s">
        <v>3009</v>
      </c>
      <c r="G118" s="255"/>
      <c r="H118" s="256"/>
    </row>
    <row r="119" customFormat="false" ht="11.25" hidden="false" customHeight="true" outlineLevel="0" collapsed="false">
      <c r="A119" s="251" t="s">
        <v>2954</v>
      </c>
      <c r="B119" s="252" t="n">
        <v>43846</v>
      </c>
      <c r="C119" s="253" t="n">
        <v>24000</v>
      </c>
      <c r="D119" s="254" t="s">
        <v>25</v>
      </c>
      <c r="E119" s="255"/>
      <c r="F119" s="255" t="s">
        <v>3053</v>
      </c>
      <c r="G119" s="255"/>
      <c r="H119" s="256"/>
    </row>
    <row r="120" customFormat="false" ht="11.25" hidden="false" customHeight="true" outlineLevel="0" collapsed="false">
      <c r="A120" s="257" t="s">
        <v>2954</v>
      </c>
      <c r="B120" s="252" t="n">
        <v>43847</v>
      </c>
      <c r="C120" s="253" t="n">
        <v>1520</v>
      </c>
      <c r="D120" s="258" t="s">
        <v>30</v>
      </c>
      <c r="E120" s="259" t="s">
        <v>61</v>
      </c>
      <c r="F120" s="255" t="s">
        <v>87</v>
      </c>
      <c r="G120" s="255" t="s">
        <v>3054</v>
      </c>
      <c r="H120" s="256"/>
    </row>
    <row r="121" customFormat="false" ht="11.25" hidden="false" customHeight="true" outlineLevel="0" collapsed="false">
      <c r="A121" s="257" t="s">
        <v>2954</v>
      </c>
      <c r="B121" s="252" t="n">
        <v>43847</v>
      </c>
      <c r="C121" s="253" t="n">
        <v>400</v>
      </c>
      <c r="D121" s="258" t="s">
        <v>30</v>
      </c>
      <c r="E121" s="259" t="s">
        <v>61</v>
      </c>
      <c r="F121" s="255" t="s">
        <v>87</v>
      </c>
      <c r="G121" s="255" t="s">
        <v>3055</v>
      </c>
      <c r="H121" s="256"/>
    </row>
    <row r="122" customFormat="false" ht="11.25" hidden="false" customHeight="true" outlineLevel="0" collapsed="false">
      <c r="A122" s="257" t="s">
        <v>2954</v>
      </c>
      <c r="B122" s="252" t="n">
        <v>43847</v>
      </c>
      <c r="C122" s="253" t="n">
        <v>1520</v>
      </c>
      <c r="D122" s="258" t="s">
        <v>30</v>
      </c>
      <c r="E122" s="259" t="s">
        <v>61</v>
      </c>
      <c r="F122" s="255" t="s">
        <v>87</v>
      </c>
      <c r="G122" s="255" t="s">
        <v>3056</v>
      </c>
      <c r="H122" s="256"/>
    </row>
    <row r="123" customFormat="false" ht="11.25" hidden="false" customHeight="true" outlineLevel="0" collapsed="false">
      <c r="A123" s="257" t="s">
        <v>2954</v>
      </c>
      <c r="B123" s="252" t="n">
        <v>43847</v>
      </c>
      <c r="C123" s="253" t="n">
        <v>1840</v>
      </c>
      <c r="D123" s="258" t="s">
        <v>30</v>
      </c>
      <c r="E123" s="259" t="s">
        <v>61</v>
      </c>
      <c r="F123" s="255" t="s">
        <v>87</v>
      </c>
      <c r="G123" s="255" t="s">
        <v>3057</v>
      </c>
      <c r="H123" s="256"/>
    </row>
    <row r="124" customFormat="false" ht="11.25" hidden="false" customHeight="true" outlineLevel="0" collapsed="false">
      <c r="A124" s="257" t="s">
        <v>2954</v>
      </c>
      <c r="B124" s="252" t="n">
        <v>43847</v>
      </c>
      <c r="C124" s="253" t="n">
        <v>2560</v>
      </c>
      <c r="D124" s="258" t="s">
        <v>30</v>
      </c>
      <c r="E124" s="259" t="s">
        <v>61</v>
      </c>
      <c r="F124" s="255" t="s">
        <v>87</v>
      </c>
      <c r="G124" s="255" t="s">
        <v>3058</v>
      </c>
      <c r="H124" s="256"/>
    </row>
    <row r="125" customFormat="false" ht="11.25" hidden="false" customHeight="true" outlineLevel="0" collapsed="false">
      <c r="A125" s="260" t="s">
        <v>2954</v>
      </c>
      <c r="B125" s="252" t="n">
        <v>43847</v>
      </c>
      <c r="C125" s="253" t="n">
        <v>500</v>
      </c>
      <c r="D125" s="266" t="s">
        <v>2943</v>
      </c>
      <c r="E125" s="255" t="s">
        <v>2974</v>
      </c>
      <c r="F125" s="255" t="s">
        <v>3009</v>
      </c>
      <c r="G125" s="255"/>
      <c r="H125" s="256"/>
    </row>
    <row r="126" customFormat="false" ht="11.25" hidden="false" customHeight="true" outlineLevel="0" collapsed="false">
      <c r="A126" s="257" t="s">
        <v>2954</v>
      </c>
      <c r="B126" s="252" t="n">
        <v>43847</v>
      </c>
      <c r="C126" s="253" t="n">
        <v>31700</v>
      </c>
      <c r="D126" s="258" t="s">
        <v>30</v>
      </c>
      <c r="E126" s="255" t="s">
        <v>31</v>
      </c>
      <c r="F126" s="255" t="s">
        <v>3059</v>
      </c>
      <c r="G126" s="255"/>
      <c r="H126" s="256"/>
    </row>
    <row r="127" customFormat="false" ht="11.25" hidden="false" customHeight="true" outlineLevel="0" collapsed="false">
      <c r="A127" s="257" t="s">
        <v>2954</v>
      </c>
      <c r="B127" s="252" t="n">
        <v>43847</v>
      </c>
      <c r="C127" s="253" t="n">
        <v>3570</v>
      </c>
      <c r="D127" s="262" t="s">
        <v>113</v>
      </c>
      <c r="E127" s="255" t="s">
        <v>114</v>
      </c>
      <c r="F127" s="255" t="n">
        <v>0</v>
      </c>
      <c r="G127" s="255" t="s">
        <v>3060</v>
      </c>
      <c r="H127" s="256"/>
    </row>
    <row r="128" customFormat="false" ht="11.25" hidden="false" customHeight="true" outlineLevel="0" collapsed="false">
      <c r="A128" s="251" t="s">
        <v>2954</v>
      </c>
      <c r="B128" s="252" t="n">
        <v>43848</v>
      </c>
      <c r="C128" s="253" t="n">
        <v>300</v>
      </c>
      <c r="D128" s="254" t="s">
        <v>25</v>
      </c>
      <c r="E128" s="255" t="s">
        <v>3061</v>
      </c>
      <c r="F128" s="255" t="s">
        <v>2955</v>
      </c>
      <c r="G128" s="255" t="s">
        <v>3062</v>
      </c>
      <c r="H128" s="256"/>
    </row>
    <row r="129" customFormat="false" ht="11.25" hidden="false" customHeight="true" outlineLevel="0" collapsed="false">
      <c r="A129" s="269" t="s">
        <v>2954</v>
      </c>
      <c r="B129" s="252" t="n">
        <v>43848</v>
      </c>
      <c r="C129" s="253" t="n">
        <v>2000</v>
      </c>
      <c r="D129" s="270" t="s">
        <v>2948</v>
      </c>
      <c r="E129" s="255" t="s">
        <v>195</v>
      </c>
      <c r="F129" s="255" t="s">
        <v>3063</v>
      </c>
      <c r="G129" s="255" t="s">
        <v>3064</v>
      </c>
      <c r="H129" s="256"/>
    </row>
    <row r="130" customFormat="false" ht="11.25" hidden="false" customHeight="true" outlineLevel="0" collapsed="false">
      <c r="A130" s="260" t="s">
        <v>2954</v>
      </c>
      <c r="B130" s="252" t="n">
        <v>43848</v>
      </c>
      <c r="C130" s="253" t="n">
        <v>200</v>
      </c>
      <c r="D130" s="266" t="s">
        <v>2943</v>
      </c>
      <c r="E130" s="255" t="s">
        <v>2974</v>
      </c>
      <c r="F130" s="255" t="s">
        <v>3065</v>
      </c>
      <c r="G130" s="255"/>
      <c r="H130" s="256"/>
    </row>
    <row r="131" customFormat="false" ht="11.25" hidden="false" customHeight="true" outlineLevel="0" collapsed="false">
      <c r="A131" s="257" t="s">
        <v>2954</v>
      </c>
      <c r="B131" s="252" t="n">
        <v>43848</v>
      </c>
      <c r="C131" s="253" t="n">
        <v>3000</v>
      </c>
      <c r="D131" s="258" t="s">
        <v>30</v>
      </c>
      <c r="E131" s="259" t="s">
        <v>61</v>
      </c>
      <c r="F131" s="255" t="s">
        <v>270</v>
      </c>
      <c r="G131" s="255" t="s">
        <v>3066</v>
      </c>
      <c r="H131" s="256"/>
    </row>
    <row r="132" customFormat="false" ht="11.25" hidden="false" customHeight="true" outlineLevel="0" collapsed="false">
      <c r="A132" s="260" t="s">
        <v>2954</v>
      </c>
      <c r="B132" s="252" t="n">
        <v>43848</v>
      </c>
      <c r="C132" s="253" t="n">
        <v>13</v>
      </c>
      <c r="D132" s="266" t="s">
        <v>2943</v>
      </c>
      <c r="E132" s="255" t="s">
        <v>3067</v>
      </c>
      <c r="F132" s="255" t="s">
        <v>3068</v>
      </c>
      <c r="G132" s="255" t="s">
        <v>3069</v>
      </c>
      <c r="H132" s="256"/>
    </row>
    <row r="133" customFormat="false" ht="11.25" hidden="false" customHeight="true" outlineLevel="0" collapsed="false">
      <c r="A133" s="257" t="s">
        <v>2954</v>
      </c>
      <c r="B133" s="252" t="n">
        <v>43848</v>
      </c>
      <c r="C133" s="253" t="n">
        <v>4300</v>
      </c>
      <c r="D133" s="258" t="s">
        <v>30</v>
      </c>
      <c r="E133" s="259" t="s">
        <v>61</v>
      </c>
      <c r="F133" s="255" t="s">
        <v>62</v>
      </c>
      <c r="G133" s="255" t="s">
        <v>3070</v>
      </c>
      <c r="H133" s="256"/>
    </row>
    <row r="134" customFormat="false" ht="11.25" hidden="false" customHeight="true" outlineLevel="0" collapsed="false">
      <c r="A134" s="251" t="s">
        <v>2954</v>
      </c>
      <c r="B134" s="252" t="n">
        <v>43848</v>
      </c>
      <c r="C134" s="253" t="n">
        <v>6400</v>
      </c>
      <c r="D134" s="254" t="s">
        <v>25</v>
      </c>
      <c r="E134" s="255"/>
      <c r="F134" s="255" t="s">
        <v>3008</v>
      </c>
      <c r="G134" s="255" t="s">
        <v>3007</v>
      </c>
      <c r="H134" s="256"/>
    </row>
    <row r="135" customFormat="false" ht="11.25" hidden="false" customHeight="true" outlineLevel="0" collapsed="false">
      <c r="A135" s="251" t="s">
        <v>2954</v>
      </c>
      <c r="B135" s="252" t="n">
        <v>43848</v>
      </c>
      <c r="C135" s="253" t="n">
        <v>15000</v>
      </c>
      <c r="D135" s="254" t="s">
        <v>25</v>
      </c>
      <c r="E135" s="255"/>
      <c r="F135" s="255" t="s">
        <v>3063</v>
      </c>
      <c r="G135" s="255" t="s">
        <v>3007</v>
      </c>
      <c r="H135" s="256"/>
    </row>
    <row r="136" customFormat="false" ht="11.25" hidden="false" customHeight="true" outlineLevel="0" collapsed="false">
      <c r="A136" s="251" t="s">
        <v>2954</v>
      </c>
      <c r="B136" s="252" t="n">
        <v>43848</v>
      </c>
      <c r="C136" s="253" t="n">
        <v>5000</v>
      </c>
      <c r="D136" s="254" t="s">
        <v>25</v>
      </c>
      <c r="E136" s="255"/>
      <c r="F136" s="255" t="s">
        <v>3012</v>
      </c>
      <c r="G136" s="255"/>
      <c r="H136" s="256"/>
    </row>
    <row r="137" customFormat="false" ht="11.25" hidden="false" customHeight="true" outlineLevel="0" collapsed="false">
      <c r="A137" s="251" t="s">
        <v>2954</v>
      </c>
      <c r="B137" s="252" t="n">
        <v>43848</v>
      </c>
      <c r="C137" s="253" t="n">
        <v>4750</v>
      </c>
      <c r="D137" s="254" t="s">
        <v>25</v>
      </c>
      <c r="E137" s="255"/>
      <c r="F137" s="255" t="s">
        <v>2960</v>
      </c>
      <c r="G137" s="255" t="s">
        <v>2972</v>
      </c>
      <c r="H137" s="256"/>
    </row>
    <row r="138" customFormat="false" ht="11.25" hidden="false" customHeight="true" outlineLevel="0" collapsed="false">
      <c r="A138" s="251" t="s">
        <v>2954</v>
      </c>
      <c r="B138" s="252" t="n">
        <v>43848</v>
      </c>
      <c r="C138" s="253" t="n">
        <v>5250</v>
      </c>
      <c r="D138" s="254" t="s">
        <v>25</v>
      </c>
      <c r="E138" s="255"/>
      <c r="F138" s="255" t="s">
        <v>2960</v>
      </c>
      <c r="G138" s="255" t="s">
        <v>3007</v>
      </c>
      <c r="H138" s="256"/>
    </row>
    <row r="139" customFormat="false" ht="11.25" hidden="false" customHeight="true" outlineLevel="0" collapsed="false">
      <c r="A139" s="251" t="s">
        <v>2954</v>
      </c>
      <c r="B139" s="252" t="n">
        <v>43848</v>
      </c>
      <c r="C139" s="253" t="n">
        <v>2000</v>
      </c>
      <c r="D139" s="254" t="s">
        <v>25</v>
      </c>
      <c r="E139" s="255"/>
      <c r="F139" s="255" t="s">
        <v>2955</v>
      </c>
      <c r="G139" s="255" t="s">
        <v>3007</v>
      </c>
      <c r="H139" s="256"/>
    </row>
    <row r="140" customFormat="false" ht="11.25" hidden="false" customHeight="true" outlineLevel="0" collapsed="false">
      <c r="A140" s="269" t="s">
        <v>2954</v>
      </c>
      <c r="B140" s="252" t="n">
        <v>43848</v>
      </c>
      <c r="C140" s="253" t="n">
        <v>1500</v>
      </c>
      <c r="D140" s="276" t="s">
        <v>58</v>
      </c>
      <c r="E140" s="255" t="s">
        <v>91</v>
      </c>
      <c r="F140" s="255" t="s">
        <v>3071</v>
      </c>
      <c r="G140" s="255"/>
      <c r="H140" s="256"/>
    </row>
    <row r="141" customFormat="false" ht="11.25" hidden="false" customHeight="true" outlineLevel="0" collapsed="false">
      <c r="A141" s="251" t="s">
        <v>2954</v>
      </c>
      <c r="B141" s="252" t="n">
        <v>43849</v>
      </c>
      <c r="C141" s="253" t="n">
        <v>1000</v>
      </c>
      <c r="D141" s="254" t="s">
        <v>25</v>
      </c>
      <c r="E141" s="255"/>
      <c r="F141" s="255" t="s">
        <v>2983</v>
      </c>
      <c r="G141" s="255"/>
      <c r="H141" s="256"/>
    </row>
    <row r="142" customFormat="false" ht="11.25" hidden="false" customHeight="true" outlineLevel="0" collapsed="false">
      <c r="A142" s="251" t="s">
        <v>2954</v>
      </c>
      <c r="B142" s="252" t="n">
        <v>43849</v>
      </c>
      <c r="C142" s="253" t="n">
        <v>310</v>
      </c>
      <c r="D142" s="254" t="s">
        <v>25</v>
      </c>
      <c r="E142" s="255"/>
      <c r="F142" s="255" t="s">
        <v>2989</v>
      </c>
      <c r="G142" s="255" t="s">
        <v>3072</v>
      </c>
      <c r="H142" s="256"/>
    </row>
    <row r="143" customFormat="false" ht="11.25" hidden="false" customHeight="true" outlineLevel="0" collapsed="false">
      <c r="A143" s="260" t="s">
        <v>2954</v>
      </c>
      <c r="B143" s="252" t="n">
        <v>43849</v>
      </c>
      <c r="C143" s="253" t="n">
        <v>10000</v>
      </c>
      <c r="D143" s="261" t="s">
        <v>105</v>
      </c>
      <c r="E143" s="255" t="s">
        <v>106</v>
      </c>
      <c r="F143" s="255" t="s">
        <v>204</v>
      </c>
      <c r="G143" s="255" t="s">
        <v>3073</v>
      </c>
      <c r="H143" s="256"/>
    </row>
    <row r="144" customFormat="false" ht="11.25" hidden="false" customHeight="true" outlineLevel="0" collapsed="false">
      <c r="A144" s="251" t="s">
        <v>2954</v>
      </c>
      <c r="B144" s="252" t="n">
        <v>43849</v>
      </c>
      <c r="C144" s="253" t="n">
        <v>100</v>
      </c>
      <c r="D144" s="277" t="s">
        <v>306</v>
      </c>
      <c r="E144" s="247" t="s">
        <v>3074</v>
      </c>
      <c r="F144" s="255" t="s">
        <v>3075</v>
      </c>
      <c r="G144" s="255" t="s">
        <v>3076</v>
      </c>
      <c r="H144" s="256"/>
    </row>
    <row r="145" customFormat="false" ht="11.25" hidden="false" customHeight="true" outlineLevel="0" collapsed="false">
      <c r="A145" s="251" t="s">
        <v>2954</v>
      </c>
      <c r="B145" s="252" t="n">
        <v>43849</v>
      </c>
      <c r="C145" s="253" t="n">
        <v>10000</v>
      </c>
      <c r="D145" s="254" t="s">
        <v>25</v>
      </c>
      <c r="E145" s="255"/>
      <c r="F145" s="255" t="s">
        <v>68</v>
      </c>
      <c r="G145" s="255" t="s">
        <v>3007</v>
      </c>
      <c r="H145" s="256"/>
    </row>
    <row r="146" customFormat="false" ht="11.25" hidden="false" customHeight="true" outlineLevel="0" collapsed="false">
      <c r="A146" s="251" t="s">
        <v>2954</v>
      </c>
      <c r="B146" s="252" t="n">
        <v>43849</v>
      </c>
      <c r="C146" s="253" t="n">
        <v>2000</v>
      </c>
      <c r="D146" s="254" t="s">
        <v>25</v>
      </c>
      <c r="E146" s="255"/>
      <c r="F146" s="255" t="s">
        <v>3077</v>
      </c>
      <c r="G146" s="255" t="s">
        <v>3007</v>
      </c>
      <c r="H146" s="256"/>
    </row>
    <row r="147" customFormat="false" ht="11.25" hidden="false" customHeight="true" outlineLevel="0" collapsed="false">
      <c r="A147" s="269" t="s">
        <v>2954</v>
      </c>
      <c r="B147" s="252" t="n">
        <v>43849</v>
      </c>
      <c r="C147" s="253" t="n">
        <v>2000</v>
      </c>
      <c r="D147" s="270" t="s">
        <v>2948</v>
      </c>
      <c r="E147" s="255" t="s">
        <v>195</v>
      </c>
      <c r="F147" s="255" t="s">
        <v>3017</v>
      </c>
      <c r="G147" s="255" t="s">
        <v>3078</v>
      </c>
      <c r="H147" s="256"/>
    </row>
    <row r="148" customFormat="false" ht="11.25" hidden="false" customHeight="true" outlineLevel="0" collapsed="false">
      <c r="A148" s="251" t="s">
        <v>2954</v>
      </c>
      <c r="B148" s="252" t="n">
        <v>43849</v>
      </c>
      <c r="C148" s="253" t="n">
        <v>15000</v>
      </c>
      <c r="D148" s="254" t="s">
        <v>25</v>
      </c>
      <c r="E148" s="255"/>
      <c r="F148" s="255" t="s">
        <v>2969</v>
      </c>
      <c r="G148" s="255" t="s">
        <v>3007</v>
      </c>
      <c r="H148" s="256"/>
    </row>
    <row r="149" customFormat="false" ht="11.25" hidden="false" customHeight="true" outlineLevel="0" collapsed="false">
      <c r="A149" s="257" t="s">
        <v>2954</v>
      </c>
      <c r="B149" s="252" t="n">
        <v>43850</v>
      </c>
      <c r="C149" s="253" t="n">
        <v>1800</v>
      </c>
      <c r="D149" s="258" t="s">
        <v>30</v>
      </c>
      <c r="E149" s="255" t="s">
        <v>61</v>
      </c>
      <c r="F149" s="255" t="s">
        <v>62</v>
      </c>
      <c r="G149" s="255" t="s">
        <v>3079</v>
      </c>
      <c r="H149" s="256"/>
    </row>
    <row r="150" customFormat="false" ht="11.25" hidden="false" customHeight="true" outlineLevel="0" collapsed="false">
      <c r="A150" s="257" t="s">
        <v>2954</v>
      </c>
      <c r="B150" s="252" t="n">
        <v>43850</v>
      </c>
      <c r="C150" s="253" t="n">
        <v>6500</v>
      </c>
      <c r="D150" s="258" t="s">
        <v>30</v>
      </c>
      <c r="E150" s="255" t="s">
        <v>31</v>
      </c>
      <c r="F150" s="255" t="s">
        <v>147</v>
      </c>
      <c r="G150" s="255" t="s">
        <v>3080</v>
      </c>
      <c r="H150" s="256"/>
    </row>
    <row r="151" customFormat="false" ht="11.25" hidden="false" customHeight="true" outlineLevel="0" collapsed="false">
      <c r="A151" s="257" t="s">
        <v>2954</v>
      </c>
      <c r="B151" s="252" t="n">
        <v>43850</v>
      </c>
      <c r="C151" s="253" t="n">
        <v>5000</v>
      </c>
      <c r="D151" s="258" t="s">
        <v>30</v>
      </c>
      <c r="E151" s="255" t="s">
        <v>61</v>
      </c>
      <c r="F151" s="255" t="s">
        <v>62</v>
      </c>
      <c r="G151" s="255" t="s">
        <v>3081</v>
      </c>
      <c r="H151" s="256"/>
    </row>
    <row r="152" customFormat="false" ht="11.25" hidden="false" customHeight="true" outlineLevel="0" collapsed="false">
      <c r="A152" s="257" t="s">
        <v>2954</v>
      </c>
      <c r="B152" s="252" t="n">
        <v>43850</v>
      </c>
      <c r="C152" s="253" t="n">
        <v>2000</v>
      </c>
      <c r="D152" s="258" t="s">
        <v>30</v>
      </c>
      <c r="E152" s="255" t="s">
        <v>31</v>
      </c>
      <c r="F152" s="255" t="s">
        <v>147</v>
      </c>
      <c r="G152" s="255" t="s">
        <v>3082</v>
      </c>
      <c r="H152" s="256"/>
    </row>
    <row r="153" customFormat="false" ht="11.25" hidden="false" customHeight="true" outlineLevel="0" collapsed="false">
      <c r="A153" s="257" t="s">
        <v>2954</v>
      </c>
      <c r="B153" s="252" t="n">
        <v>43850</v>
      </c>
      <c r="C153" s="253" t="n">
        <v>300</v>
      </c>
      <c r="D153" s="265" t="s">
        <v>80</v>
      </c>
      <c r="E153" s="255" t="s">
        <v>3032</v>
      </c>
      <c r="F153" s="255" t="s">
        <v>3033</v>
      </c>
      <c r="G153" s="255" t="s">
        <v>3083</v>
      </c>
      <c r="H153" s="256"/>
    </row>
    <row r="154" customFormat="false" ht="11.25" hidden="false" customHeight="true" outlineLevel="0" collapsed="false">
      <c r="A154" s="260" t="s">
        <v>2954</v>
      </c>
      <c r="B154" s="252" t="n">
        <v>43850</v>
      </c>
      <c r="C154" s="253" t="n">
        <v>400</v>
      </c>
      <c r="D154" s="266" t="s">
        <v>2943</v>
      </c>
      <c r="E154" s="255" t="s">
        <v>2974</v>
      </c>
      <c r="F154" s="255" t="s">
        <v>3009</v>
      </c>
      <c r="G154" s="255"/>
      <c r="H154" s="256"/>
    </row>
    <row r="155" customFormat="false" ht="11.25" hidden="false" customHeight="true" outlineLevel="0" collapsed="false">
      <c r="A155" s="257" t="s">
        <v>2954</v>
      </c>
      <c r="B155" s="252" t="n">
        <v>43850</v>
      </c>
      <c r="C155" s="253" t="n">
        <v>1495</v>
      </c>
      <c r="D155" s="262" t="s">
        <v>113</v>
      </c>
      <c r="E155" s="255" t="s">
        <v>139</v>
      </c>
      <c r="F155" s="255" t="s">
        <v>3010</v>
      </c>
      <c r="G155" s="255" t="s">
        <v>3084</v>
      </c>
      <c r="H155" s="256"/>
    </row>
    <row r="156" customFormat="false" ht="11.25" hidden="false" customHeight="true" outlineLevel="0" collapsed="false">
      <c r="A156" s="260" t="s">
        <v>2954</v>
      </c>
      <c r="B156" s="252" t="n">
        <v>43850</v>
      </c>
      <c r="C156" s="253" t="n">
        <v>2000</v>
      </c>
      <c r="D156" s="266" t="s">
        <v>2943</v>
      </c>
      <c r="E156" s="255" t="s">
        <v>2974</v>
      </c>
      <c r="F156" s="255" t="s">
        <v>2982</v>
      </c>
      <c r="G156" s="255"/>
      <c r="H156" s="256"/>
    </row>
    <row r="157" customFormat="false" ht="11.25" hidden="false" customHeight="true" outlineLevel="0" collapsed="false">
      <c r="A157" s="251" t="s">
        <v>2954</v>
      </c>
      <c r="B157" s="252" t="n">
        <v>43850</v>
      </c>
      <c r="C157" s="253" t="n">
        <v>6000</v>
      </c>
      <c r="D157" s="254" t="s">
        <v>25</v>
      </c>
      <c r="E157" s="255"/>
      <c r="F157" s="255" t="s">
        <v>3003</v>
      </c>
      <c r="G157" s="255"/>
      <c r="H157" s="256"/>
    </row>
    <row r="158" customFormat="false" ht="11.25" hidden="false" customHeight="true" outlineLevel="0" collapsed="false">
      <c r="A158" s="251" t="s">
        <v>2954</v>
      </c>
      <c r="B158" s="252" t="n">
        <v>43850</v>
      </c>
      <c r="C158" s="253" t="n">
        <v>8000</v>
      </c>
      <c r="D158" s="254" t="s">
        <v>25</v>
      </c>
      <c r="E158" s="255"/>
      <c r="F158" s="255" t="s">
        <v>2955</v>
      </c>
      <c r="G158" s="255"/>
      <c r="H158" s="256"/>
    </row>
    <row r="159" customFormat="false" ht="11.25" hidden="false" customHeight="true" outlineLevel="0" collapsed="false">
      <c r="A159" s="269" t="s">
        <v>2954</v>
      </c>
      <c r="B159" s="252" t="n">
        <v>43850</v>
      </c>
      <c r="C159" s="253" t="n">
        <v>85200</v>
      </c>
      <c r="D159" s="274" t="s">
        <v>2951</v>
      </c>
      <c r="E159" s="255" t="s">
        <v>59</v>
      </c>
      <c r="F159" s="255" t="s">
        <v>3036</v>
      </c>
      <c r="G159" s="255"/>
      <c r="H159" s="256"/>
    </row>
    <row r="160" customFormat="false" ht="11.25" hidden="false" customHeight="true" outlineLevel="0" collapsed="false">
      <c r="A160" s="260" t="s">
        <v>2954</v>
      </c>
      <c r="B160" s="252" t="n">
        <v>43850</v>
      </c>
      <c r="C160" s="253" t="n">
        <v>2000</v>
      </c>
      <c r="D160" s="267" t="s">
        <v>186</v>
      </c>
      <c r="E160" s="255" t="s">
        <v>176</v>
      </c>
      <c r="F160" s="255" t="s">
        <v>3085</v>
      </c>
      <c r="G160" s="255"/>
      <c r="H160" s="256"/>
    </row>
    <row r="161" customFormat="false" ht="11.25" hidden="false" customHeight="true" outlineLevel="0" collapsed="false">
      <c r="A161" s="257" t="s">
        <v>2954</v>
      </c>
      <c r="B161" s="252" t="n">
        <v>43850</v>
      </c>
      <c r="C161" s="253" t="n">
        <v>2700</v>
      </c>
      <c r="D161" s="258" t="s">
        <v>30</v>
      </c>
      <c r="E161" s="255" t="s">
        <v>61</v>
      </c>
      <c r="F161" s="255" t="s">
        <v>87</v>
      </c>
      <c r="G161" s="255" t="s">
        <v>3086</v>
      </c>
      <c r="H161" s="256"/>
    </row>
    <row r="162" customFormat="false" ht="11.25" hidden="false" customHeight="true" outlineLevel="0" collapsed="false">
      <c r="A162" s="260" t="s">
        <v>2954</v>
      </c>
      <c r="B162" s="252" t="n">
        <v>43850</v>
      </c>
      <c r="C162" s="253" t="n">
        <v>1940</v>
      </c>
      <c r="D162" s="268" t="s">
        <v>48</v>
      </c>
      <c r="E162" s="255" t="s">
        <v>49</v>
      </c>
      <c r="F162" s="255" t="s">
        <v>3087</v>
      </c>
      <c r="G162" s="255" t="s">
        <v>2992</v>
      </c>
      <c r="H162" s="256"/>
    </row>
    <row r="163" customFormat="false" ht="11.25" hidden="false" customHeight="true" outlineLevel="0" collapsed="false">
      <c r="A163" s="251" t="s">
        <v>2954</v>
      </c>
      <c r="B163" s="252" t="n">
        <v>43850</v>
      </c>
      <c r="C163" s="253" t="n">
        <v>65</v>
      </c>
      <c r="D163" s="254" t="s">
        <v>25</v>
      </c>
      <c r="E163" s="255"/>
      <c r="F163" s="255" t="s">
        <v>3009</v>
      </c>
      <c r="G163" s="255"/>
      <c r="H163" s="256"/>
    </row>
    <row r="164" customFormat="false" ht="11.25" hidden="false" customHeight="true" outlineLevel="0" collapsed="false">
      <c r="A164" s="251" t="s">
        <v>2954</v>
      </c>
      <c r="B164" s="252" t="n">
        <v>43850</v>
      </c>
      <c r="C164" s="253" t="n">
        <v>15000</v>
      </c>
      <c r="D164" s="254" t="s">
        <v>25</v>
      </c>
      <c r="E164" s="255"/>
      <c r="F164" s="255" t="s">
        <v>3088</v>
      </c>
      <c r="G164" s="255" t="s">
        <v>3089</v>
      </c>
      <c r="H164" s="256"/>
    </row>
    <row r="165" customFormat="false" ht="11.25" hidden="false" customHeight="true" outlineLevel="0" collapsed="false">
      <c r="A165" s="251" t="s">
        <v>2954</v>
      </c>
      <c r="B165" s="252" t="n">
        <v>43850</v>
      </c>
      <c r="C165" s="253" t="n">
        <v>250</v>
      </c>
      <c r="D165" s="254" t="s">
        <v>25</v>
      </c>
      <c r="E165" s="255"/>
      <c r="F165" s="255" t="s">
        <v>2961</v>
      </c>
      <c r="G165" s="255" t="s">
        <v>3090</v>
      </c>
      <c r="H165" s="256"/>
    </row>
    <row r="166" customFormat="false" ht="11.25" hidden="false" customHeight="true" outlineLevel="0" collapsed="false">
      <c r="A166" s="251" t="s">
        <v>2954</v>
      </c>
      <c r="B166" s="252" t="n">
        <v>43850</v>
      </c>
      <c r="C166" s="253" t="n">
        <v>250</v>
      </c>
      <c r="D166" s="254" t="s">
        <v>25</v>
      </c>
      <c r="E166" s="255"/>
      <c r="F166" s="255" t="s">
        <v>2966</v>
      </c>
      <c r="G166" s="255" t="s">
        <v>3090</v>
      </c>
      <c r="H166" s="256"/>
    </row>
    <row r="167" customFormat="false" ht="11.25" hidden="false" customHeight="true" outlineLevel="0" collapsed="false">
      <c r="A167" s="251" t="s">
        <v>2954</v>
      </c>
      <c r="B167" s="252" t="n">
        <v>43851</v>
      </c>
      <c r="C167" s="253" t="n">
        <v>10000</v>
      </c>
      <c r="D167" s="254" t="s">
        <v>25</v>
      </c>
      <c r="E167" s="255"/>
      <c r="F167" s="255" t="s">
        <v>2973</v>
      </c>
      <c r="G167" s="255"/>
      <c r="H167" s="256"/>
    </row>
    <row r="168" customFormat="false" ht="11.25" hidden="false" customHeight="true" outlineLevel="0" collapsed="false">
      <c r="A168" s="260" t="s">
        <v>2954</v>
      </c>
      <c r="B168" s="252" t="n">
        <v>43851</v>
      </c>
      <c r="C168" s="253" t="n">
        <v>25000</v>
      </c>
      <c r="D168" s="261" t="s">
        <v>105</v>
      </c>
      <c r="E168" s="255" t="s">
        <v>106</v>
      </c>
      <c r="F168" s="255" t="s">
        <v>204</v>
      </c>
      <c r="G168" s="255"/>
      <c r="H168" s="256"/>
    </row>
    <row r="169" customFormat="false" ht="11.25" hidden="false" customHeight="true" outlineLevel="0" collapsed="false">
      <c r="A169" s="251" t="s">
        <v>2954</v>
      </c>
      <c r="B169" s="252" t="n">
        <v>43851</v>
      </c>
      <c r="C169" s="253" t="n">
        <v>150</v>
      </c>
      <c r="D169" s="254" t="s">
        <v>25</v>
      </c>
      <c r="E169" s="255"/>
      <c r="F169" s="255" t="s">
        <v>3009</v>
      </c>
      <c r="G169" s="255" t="s">
        <v>3091</v>
      </c>
      <c r="H169" s="256"/>
    </row>
    <row r="170" customFormat="false" ht="11.25" hidden="false" customHeight="true" outlineLevel="0" collapsed="false">
      <c r="A170" s="260" t="s">
        <v>2954</v>
      </c>
      <c r="B170" s="252" t="n">
        <v>43851</v>
      </c>
      <c r="C170" s="253" t="n">
        <v>400</v>
      </c>
      <c r="D170" s="266" t="s">
        <v>2943</v>
      </c>
      <c r="E170" s="255" t="s">
        <v>2974</v>
      </c>
      <c r="F170" s="255" t="s">
        <v>3009</v>
      </c>
      <c r="G170" s="255"/>
      <c r="H170" s="256"/>
    </row>
    <row r="171" customFormat="false" ht="11.25" hidden="false" customHeight="true" outlineLevel="0" collapsed="false">
      <c r="A171" s="251" t="s">
        <v>2954</v>
      </c>
      <c r="B171" s="252" t="n">
        <v>43851</v>
      </c>
      <c r="C171" s="253" t="n">
        <v>10000</v>
      </c>
      <c r="D171" s="254" t="s">
        <v>25</v>
      </c>
      <c r="E171" s="255"/>
      <c r="F171" s="255" t="s">
        <v>68</v>
      </c>
      <c r="G171" s="255"/>
      <c r="H171" s="256"/>
    </row>
    <row r="172" customFormat="false" ht="11.25" hidden="false" customHeight="true" outlineLevel="0" collapsed="false">
      <c r="A172" s="257" t="s">
        <v>2954</v>
      </c>
      <c r="B172" s="252" t="n">
        <v>43851</v>
      </c>
      <c r="C172" s="253" t="n">
        <v>1100</v>
      </c>
      <c r="D172" s="258" t="s">
        <v>30</v>
      </c>
      <c r="E172" s="255" t="s">
        <v>31</v>
      </c>
      <c r="F172" s="255" t="s">
        <v>147</v>
      </c>
      <c r="G172" s="255" t="s">
        <v>3092</v>
      </c>
      <c r="H172" s="256"/>
    </row>
    <row r="173" customFormat="false" ht="11.25" hidden="false" customHeight="true" outlineLevel="0" collapsed="false">
      <c r="A173" s="260" t="s">
        <v>2954</v>
      </c>
      <c r="B173" s="252" t="n">
        <v>43851</v>
      </c>
      <c r="C173" s="253" t="n">
        <v>390</v>
      </c>
      <c r="D173" s="263" t="s">
        <v>2952</v>
      </c>
      <c r="E173" s="255" t="s">
        <v>2963</v>
      </c>
      <c r="F173" s="255" t="s">
        <v>2964</v>
      </c>
      <c r="G173" s="255"/>
      <c r="H173" s="256"/>
    </row>
    <row r="174" customFormat="false" ht="11.25" hidden="false" customHeight="true" outlineLevel="0" collapsed="false">
      <c r="A174" s="269" t="s">
        <v>2954</v>
      </c>
      <c r="B174" s="252" t="n">
        <v>43851</v>
      </c>
      <c r="C174" s="253" t="n">
        <v>200</v>
      </c>
      <c r="D174" s="278" t="s">
        <v>3093</v>
      </c>
      <c r="E174" s="255" t="s">
        <v>3094</v>
      </c>
      <c r="F174" s="255" t="s">
        <v>3095</v>
      </c>
      <c r="G174" s="255" t="s">
        <v>3096</v>
      </c>
      <c r="H174" s="256"/>
    </row>
    <row r="175" customFormat="false" ht="11.25" hidden="false" customHeight="true" outlineLevel="0" collapsed="false">
      <c r="A175" s="260" t="s">
        <v>2954</v>
      </c>
      <c r="B175" s="252" t="n">
        <v>43851</v>
      </c>
      <c r="C175" s="253" t="n">
        <v>570</v>
      </c>
      <c r="D175" s="263" t="s">
        <v>2952</v>
      </c>
      <c r="E175" s="255" t="s">
        <v>2963</v>
      </c>
      <c r="F175" s="255" t="s">
        <v>3097</v>
      </c>
      <c r="G175" s="255" t="s">
        <v>3098</v>
      </c>
      <c r="H175" s="256"/>
    </row>
    <row r="176" customFormat="false" ht="11.25" hidden="false" customHeight="true" outlineLevel="0" collapsed="false">
      <c r="A176" s="257" t="s">
        <v>2954</v>
      </c>
      <c r="B176" s="252" t="n">
        <v>43851</v>
      </c>
      <c r="C176" s="253" t="n">
        <v>3500</v>
      </c>
      <c r="D176" s="258" t="s">
        <v>30</v>
      </c>
      <c r="E176" s="255" t="s">
        <v>61</v>
      </c>
      <c r="F176" s="255" t="s">
        <v>252</v>
      </c>
      <c r="G176" s="255" t="s">
        <v>3099</v>
      </c>
      <c r="H176" s="256"/>
    </row>
    <row r="177" customFormat="false" ht="11.25" hidden="false" customHeight="true" outlineLevel="0" collapsed="false">
      <c r="A177" s="251" t="s">
        <v>2954</v>
      </c>
      <c r="B177" s="252" t="n">
        <v>43851</v>
      </c>
      <c r="C177" s="253" t="n">
        <v>1000</v>
      </c>
      <c r="D177" s="254" t="s">
        <v>25</v>
      </c>
      <c r="E177" s="255"/>
      <c r="F177" s="255" t="s">
        <v>2983</v>
      </c>
      <c r="G177" s="255"/>
      <c r="H177" s="256"/>
    </row>
    <row r="178" customFormat="false" ht="11.25" hidden="false" customHeight="true" outlineLevel="0" collapsed="false">
      <c r="A178" s="257" t="s">
        <v>2954</v>
      </c>
      <c r="B178" s="252" t="n">
        <v>43851</v>
      </c>
      <c r="C178" s="253" t="n">
        <v>3300</v>
      </c>
      <c r="D178" s="258" t="s">
        <v>30</v>
      </c>
      <c r="E178" s="255" t="s">
        <v>61</v>
      </c>
      <c r="F178" s="255" t="s">
        <v>62</v>
      </c>
      <c r="G178" s="255" t="s">
        <v>3100</v>
      </c>
      <c r="H178" s="256"/>
    </row>
    <row r="179" customFormat="false" ht="11.25" hidden="false" customHeight="true" outlineLevel="0" collapsed="false">
      <c r="A179" s="251" t="s">
        <v>2954</v>
      </c>
      <c r="B179" s="252" t="n">
        <v>43851</v>
      </c>
      <c r="C179" s="253" t="n">
        <v>1800</v>
      </c>
      <c r="D179" s="254" t="s">
        <v>25</v>
      </c>
      <c r="E179" s="255"/>
      <c r="F179" s="255" t="s">
        <v>3101</v>
      </c>
      <c r="G179" s="255" t="s">
        <v>3102</v>
      </c>
      <c r="H179" s="256"/>
    </row>
    <row r="180" customFormat="false" ht="11.25" hidden="false" customHeight="true" outlineLevel="0" collapsed="false">
      <c r="A180" s="251" t="s">
        <v>2954</v>
      </c>
      <c r="B180" s="252" t="n">
        <v>43851</v>
      </c>
      <c r="C180" s="253" t="n">
        <v>3000</v>
      </c>
      <c r="D180" s="254" t="s">
        <v>25</v>
      </c>
      <c r="E180" s="255"/>
      <c r="F180" s="255" t="s">
        <v>3009</v>
      </c>
      <c r="G180" s="255"/>
      <c r="H180" s="256"/>
    </row>
    <row r="181" customFormat="false" ht="11.25" hidden="false" customHeight="true" outlineLevel="0" collapsed="false">
      <c r="A181" s="251" t="s">
        <v>2954</v>
      </c>
      <c r="B181" s="252" t="n">
        <v>43851</v>
      </c>
      <c r="C181" s="253" t="n">
        <v>11200</v>
      </c>
      <c r="D181" s="271" t="s">
        <v>59</v>
      </c>
      <c r="E181" s="255" t="s">
        <v>3103</v>
      </c>
      <c r="F181" s="255" t="s">
        <v>3104</v>
      </c>
      <c r="G181" s="255" t="s">
        <v>3105</v>
      </c>
      <c r="H181" s="256"/>
    </row>
    <row r="182" customFormat="false" ht="11.25" hidden="false" customHeight="true" outlineLevel="0" collapsed="false">
      <c r="A182" s="257" t="s">
        <v>2954</v>
      </c>
      <c r="B182" s="252" t="n">
        <v>43852</v>
      </c>
      <c r="C182" s="253" t="n">
        <v>94270</v>
      </c>
      <c r="D182" s="258" t="s">
        <v>30</v>
      </c>
      <c r="E182" s="255" t="s">
        <v>174</v>
      </c>
      <c r="F182" s="255" t="s">
        <v>32</v>
      </c>
      <c r="G182" s="255" t="s">
        <v>3106</v>
      </c>
      <c r="H182" s="256"/>
    </row>
    <row r="183" customFormat="false" ht="11.25" hidden="false" customHeight="true" outlineLevel="0" collapsed="false">
      <c r="A183" s="251" t="s">
        <v>2954</v>
      </c>
      <c r="B183" s="252" t="n">
        <v>43852</v>
      </c>
      <c r="C183" s="253" t="n">
        <v>19000</v>
      </c>
      <c r="D183" s="254" t="s">
        <v>25</v>
      </c>
      <c r="E183" s="255"/>
      <c r="F183" s="255" t="s">
        <v>3003</v>
      </c>
      <c r="G183" s="255"/>
      <c r="H183" s="256"/>
    </row>
    <row r="184" customFormat="false" ht="11.25" hidden="false" customHeight="true" outlineLevel="0" collapsed="false">
      <c r="A184" s="251" t="s">
        <v>2954</v>
      </c>
      <c r="B184" s="252" t="n">
        <v>43852</v>
      </c>
      <c r="C184" s="253" t="n">
        <v>1000</v>
      </c>
      <c r="D184" s="254" t="s">
        <v>25</v>
      </c>
      <c r="E184" s="255" t="s">
        <v>3107</v>
      </c>
      <c r="F184" s="255" t="s">
        <v>3038</v>
      </c>
      <c r="G184" s="255" t="s">
        <v>3108</v>
      </c>
      <c r="H184" s="256"/>
    </row>
    <row r="185" customFormat="false" ht="11.25" hidden="false" customHeight="true" outlineLevel="0" collapsed="false">
      <c r="A185" s="251" t="s">
        <v>2954</v>
      </c>
      <c r="B185" s="252" t="n">
        <v>43852</v>
      </c>
      <c r="C185" s="253" t="n">
        <v>8000</v>
      </c>
      <c r="D185" s="254" t="s">
        <v>25</v>
      </c>
      <c r="E185" s="255"/>
      <c r="F185" s="255" t="s">
        <v>43</v>
      </c>
      <c r="G185" s="255"/>
      <c r="H185" s="256"/>
    </row>
    <row r="186" customFormat="false" ht="11.25" hidden="false" customHeight="true" outlineLevel="0" collapsed="false">
      <c r="A186" s="251" t="s">
        <v>2954</v>
      </c>
      <c r="B186" s="252" t="n">
        <v>43852</v>
      </c>
      <c r="C186" s="253" t="n">
        <v>280</v>
      </c>
      <c r="D186" s="254" t="s">
        <v>25</v>
      </c>
      <c r="E186" s="255"/>
      <c r="F186" s="255" t="s">
        <v>3109</v>
      </c>
      <c r="G186" s="255"/>
      <c r="H186" s="256"/>
    </row>
    <row r="187" customFormat="false" ht="11.25" hidden="false" customHeight="true" outlineLevel="0" collapsed="false">
      <c r="A187" s="251" t="s">
        <v>2954</v>
      </c>
      <c r="B187" s="252" t="n">
        <v>43852</v>
      </c>
      <c r="C187" s="253" t="n">
        <v>5720</v>
      </c>
      <c r="D187" s="254" t="s">
        <v>25</v>
      </c>
      <c r="E187" s="255"/>
      <c r="F187" s="255" t="s">
        <v>2983</v>
      </c>
      <c r="G187" s="255" t="s">
        <v>2972</v>
      </c>
      <c r="H187" s="256"/>
    </row>
    <row r="188" customFormat="false" ht="11.25" hidden="false" customHeight="true" outlineLevel="0" collapsed="false">
      <c r="A188" s="269" t="s">
        <v>2954</v>
      </c>
      <c r="B188" s="252" t="n">
        <v>43852</v>
      </c>
      <c r="C188" s="253" t="n">
        <v>2000</v>
      </c>
      <c r="D188" s="270" t="s">
        <v>2948</v>
      </c>
      <c r="E188" s="255" t="s">
        <v>195</v>
      </c>
      <c r="F188" s="255" t="s">
        <v>2983</v>
      </c>
      <c r="G188" s="255" t="s">
        <v>3078</v>
      </c>
      <c r="H188" s="256"/>
    </row>
    <row r="189" customFormat="false" ht="11.25" hidden="false" customHeight="true" outlineLevel="0" collapsed="false">
      <c r="A189" s="260" t="s">
        <v>2954</v>
      </c>
      <c r="B189" s="252" t="n">
        <v>43852</v>
      </c>
      <c r="C189" s="253" t="n">
        <v>1050</v>
      </c>
      <c r="D189" s="268" t="s">
        <v>48</v>
      </c>
      <c r="E189" s="255" t="s">
        <v>49</v>
      </c>
      <c r="F189" s="255" t="s">
        <v>3110</v>
      </c>
      <c r="G189" s="255" t="s">
        <v>3111</v>
      </c>
      <c r="H189" s="256"/>
    </row>
    <row r="190" customFormat="false" ht="11.25" hidden="false" customHeight="true" outlineLevel="0" collapsed="false">
      <c r="A190" s="260" t="s">
        <v>2954</v>
      </c>
      <c r="B190" s="252" t="n">
        <v>43852</v>
      </c>
      <c r="C190" s="253" t="n">
        <v>300</v>
      </c>
      <c r="D190" s="266" t="s">
        <v>2943</v>
      </c>
      <c r="E190" s="255" t="s">
        <v>2974</v>
      </c>
      <c r="F190" s="255" t="s">
        <v>2983</v>
      </c>
      <c r="G190" s="255"/>
      <c r="H190" s="256"/>
    </row>
    <row r="191" customFormat="false" ht="11.25" hidden="false" customHeight="true" outlineLevel="0" collapsed="false">
      <c r="A191" s="251" t="s">
        <v>2954</v>
      </c>
      <c r="B191" s="252" t="n">
        <v>43852</v>
      </c>
      <c r="C191" s="253" t="n">
        <v>20000</v>
      </c>
      <c r="D191" s="279" t="s">
        <v>3112</v>
      </c>
      <c r="E191" s="255" t="s">
        <v>59</v>
      </c>
      <c r="F191" s="255" t="s">
        <v>3113</v>
      </c>
      <c r="G191" s="255"/>
      <c r="H191" s="256"/>
    </row>
    <row r="192" customFormat="false" ht="11.25" hidden="false" customHeight="true" outlineLevel="0" collapsed="false">
      <c r="A192" s="251" t="s">
        <v>2954</v>
      </c>
      <c r="B192" s="252" t="n">
        <v>43853</v>
      </c>
      <c r="C192" s="253" t="n">
        <v>20000</v>
      </c>
      <c r="D192" s="254" t="s">
        <v>25</v>
      </c>
      <c r="E192" s="255"/>
      <c r="F192" s="255" t="s">
        <v>46</v>
      </c>
      <c r="G192" s="255"/>
      <c r="H192" s="256"/>
    </row>
    <row r="193" customFormat="false" ht="11.25" hidden="false" customHeight="true" outlineLevel="0" collapsed="false">
      <c r="A193" s="251" t="s">
        <v>2954</v>
      </c>
      <c r="B193" s="252" t="n">
        <v>43853</v>
      </c>
      <c r="C193" s="253" t="n">
        <v>15000</v>
      </c>
      <c r="D193" s="254" t="s">
        <v>25</v>
      </c>
      <c r="E193" s="255"/>
      <c r="F193" s="255" t="s">
        <v>2966</v>
      </c>
      <c r="G193" s="255" t="s">
        <v>3007</v>
      </c>
      <c r="H193" s="256"/>
    </row>
    <row r="194" customFormat="false" ht="11.25" hidden="false" customHeight="true" outlineLevel="0" collapsed="false">
      <c r="A194" s="251" t="s">
        <v>2954</v>
      </c>
      <c r="B194" s="252" t="n">
        <v>43853</v>
      </c>
      <c r="C194" s="253" t="n">
        <v>5000</v>
      </c>
      <c r="D194" s="254" t="s">
        <v>25</v>
      </c>
      <c r="E194" s="255"/>
      <c r="F194" s="255" t="s">
        <v>2961</v>
      </c>
      <c r="G194" s="255"/>
      <c r="H194" s="256"/>
    </row>
    <row r="195" customFormat="false" ht="11.25" hidden="false" customHeight="true" outlineLevel="0" collapsed="false">
      <c r="A195" s="251" t="s">
        <v>2954</v>
      </c>
      <c r="B195" s="252" t="n">
        <v>43853</v>
      </c>
      <c r="C195" s="253" t="n">
        <v>2000</v>
      </c>
      <c r="D195" s="254" t="s">
        <v>25</v>
      </c>
      <c r="E195" s="255"/>
      <c r="F195" s="255" t="s">
        <v>3101</v>
      </c>
      <c r="G195" s="255"/>
      <c r="H195" s="256"/>
    </row>
    <row r="196" customFormat="false" ht="11.25" hidden="false" customHeight="true" outlineLevel="0" collapsed="false">
      <c r="A196" s="260" t="s">
        <v>2954</v>
      </c>
      <c r="B196" s="252" t="n">
        <v>43853</v>
      </c>
      <c r="C196" s="253" t="n">
        <v>2000</v>
      </c>
      <c r="D196" s="266" t="s">
        <v>2943</v>
      </c>
      <c r="E196" s="255" t="s">
        <v>2974</v>
      </c>
      <c r="F196" s="255" t="s">
        <v>2982</v>
      </c>
      <c r="G196" s="255" t="s">
        <v>3114</v>
      </c>
      <c r="H196" s="256"/>
    </row>
    <row r="197" customFormat="false" ht="11.25" hidden="false" customHeight="true" outlineLevel="0" collapsed="false">
      <c r="A197" s="260" t="s">
        <v>2954</v>
      </c>
      <c r="B197" s="252" t="n">
        <v>43853</v>
      </c>
      <c r="C197" s="253" t="n">
        <v>450</v>
      </c>
      <c r="D197" s="266" t="s">
        <v>2943</v>
      </c>
      <c r="E197" s="255" t="s">
        <v>2974</v>
      </c>
      <c r="F197" s="255" t="s">
        <v>2983</v>
      </c>
      <c r="G197" s="255"/>
      <c r="H197" s="256"/>
    </row>
    <row r="198" customFormat="false" ht="11.25" hidden="false" customHeight="true" outlineLevel="0" collapsed="false">
      <c r="A198" s="257" t="s">
        <v>2954</v>
      </c>
      <c r="B198" s="252" t="n">
        <v>43853</v>
      </c>
      <c r="C198" s="253" t="n">
        <v>3200</v>
      </c>
      <c r="D198" s="258" t="s">
        <v>30</v>
      </c>
      <c r="E198" s="255" t="s">
        <v>61</v>
      </c>
      <c r="F198" s="255" t="s">
        <v>137</v>
      </c>
      <c r="G198" s="255" t="s">
        <v>3115</v>
      </c>
      <c r="H198" s="256"/>
    </row>
    <row r="199" customFormat="false" ht="11.25" hidden="false" customHeight="true" outlineLevel="0" collapsed="false">
      <c r="A199" s="260" t="s">
        <v>2954</v>
      </c>
      <c r="B199" s="252" t="n">
        <v>43853</v>
      </c>
      <c r="C199" s="253" t="n">
        <v>500</v>
      </c>
      <c r="D199" s="261" t="s">
        <v>105</v>
      </c>
      <c r="E199" s="255" t="s">
        <v>3023</v>
      </c>
      <c r="F199" s="255" t="s">
        <v>3116</v>
      </c>
      <c r="G199" s="255" t="s">
        <v>3115</v>
      </c>
      <c r="H199" s="256"/>
    </row>
    <row r="200" customFormat="false" ht="11.25" hidden="false" customHeight="true" outlineLevel="0" collapsed="false">
      <c r="A200" s="269" t="s">
        <v>2954</v>
      </c>
      <c r="B200" s="252" t="n">
        <v>43853</v>
      </c>
      <c r="C200" s="253" t="n">
        <v>5000</v>
      </c>
      <c r="D200" s="276" t="s">
        <v>58</v>
      </c>
      <c r="E200" s="255" t="s">
        <v>118</v>
      </c>
      <c r="F200" s="255" t="s">
        <v>3117</v>
      </c>
      <c r="G200" s="255" t="s">
        <v>3118</v>
      </c>
      <c r="H200" s="256"/>
    </row>
    <row r="201" customFormat="false" ht="11.25" hidden="false" customHeight="true" outlineLevel="0" collapsed="false">
      <c r="A201" s="257" t="s">
        <v>2954</v>
      </c>
      <c r="B201" s="252" t="n">
        <v>43853</v>
      </c>
      <c r="C201" s="253" t="n">
        <v>3800</v>
      </c>
      <c r="D201" s="258" t="s">
        <v>30</v>
      </c>
      <c r="E201" s="255" t="s">
        <v>61</v>
      </c>
      <c r="F201" s="255" t="s">
        <v>62</v>
      </c>
      <c r="G201" s="255" t="s">
        <v>3119</v>
      </c>
      <c r="H201" s="256"/>
    </row>
    <row r="202" customFormat="false" ht="11.25" hidden="false" customHeight="true" outlineLevel="0" collapsed="false">
      <c r="A202" s="257" t="s">
        <v>2954</v>
      </c>
      <c r="B202" s="252" t="n">
        <v>43853</v>
      </c>
      <c r="C202" s="253" t="n">
        <v>200</v>
      </c>
      <c r="D202" s="265" t="s">
        <v>80</v>
      </c>
      <c r="E202" s="255" t="s">
        <v>81</v>
      </c>
      <c r="F202" s="255" t="s">
        <v>3120</v>
      </c>
      <c r="G202" s="255" t="s">
        <v>3121</v>
      </c>
      <c r="H202" s="256"/>
    </row>
    <row r="203" customFormat="false" ht="11.25" hidden="false" customHeight="true" outlineLevel="0" collapsed="false">
      <c r="A203" s="260" t="s">
        <v>2954</v>
      </c>
      <c r="B203" s="252" t="n">
        <v>43853</v>
      </c>
      <c r="C203" s="253" t="n">
        <v>250</v>
      </c>
      <c r="D203" s="266" t="s">
        <v>2943</v>
      </c>
      <c r="E203" s="255" t="s">
        <v>2974</v>
      </c>
      <c r="F203" s="255" t="s">
        <v>3012</v>
      </c>
      <c r="G203" s="255"/>
      <c r="H203" s="256"/>
    </row>
    <row r="204" customFormat="false" ht="11.25" hidden="false" customHeight="true" outlineLevel="0" collapsed="false">
      <c r="A204" s="251" t="s">
        <v>2954</v>
      </c>
      <c r="B204" s="252" t="n">
        <v>43853</v>
      </c>
      <c r="C204" s="253" t="n">
        <v>4750</v>
      </c>
      <c r="D204" s="254" t="s">
        <v>25</v>
      </c>
      <c r="E204" s="255"/>
      <c r="F204" s="255" t="s">
        <v>294</v>
      </c>
      <c r="G204" s="255" t="s">
        <v>2972</v>
      </c>
      <c r="H204" s="256"/>
    </row>
    <row r="205" customFormat="false" ht="11.25" hidden="false" customHeight="true" outlineLevel="0" collapsed="false">
      <c r="A205" s="251" t="s">
        <v>2954</v>
      </c>
      <c r="B205" s="252" t="n">
        <v>43853</v>
      </c>
      <c r="C205" s="253" t="n">
        <v>1250</v>
      </c>
      <c r="D205" s="254" t="s">
        <v>25</v>
      </c>
      <c r="E205" s="255"/>
      <c r="F205" s="255" t="s">
        <v>294</v>
      </c>
      <c r="G205" s="255"/>
      <c r="H205" s="256"/>
    </row>
    <row r="206" customFormat="false" ht="11.25" hidden="false" customHeight="true" outlineLevel="0" collapsed="false">
      <c r="A206" s="251" t="s">
        <v>2954</v>
      </c>
      <c r="B206" s="252" t="n">
        <v>43853</v>
      </c>
      <c r="C206" s="253" t="n">
        <v>5000</v>
      </c>
      <c r="D206" s="254" t="s">
        <v>25</v>
      </c>
      <c r="E206" s="255"/>
      <c r="F206" s="255" t="s">
        <v>3012</v>
      </c>
      <c r="G206" s="255" t="s">
        <v>2972</v>
      </c>
      <c r="H206" s="256"/>
    </row>
    <row r="207" customFormat="false" ht="11.25" hidden="false" customHeight="true" outlineLevel="0" collapsed="false">
      <c r="A207" s="251" t="s">
        <v>2954</v>
      </c>
      <c r="B207" s="252" t="n">
        <v>43853</v>
      </c>
      <c r="C207" s="253" t="n">
        <v>300</v>
      </c>
      <c r="D207" s="254" t="s">
        <v>25</v>
      </c>
      <c r="E207" s="255"/>
      <c r="F207" s="255" t="s">
        <v>2955</v>
      </c>
      <c r="G207" s="255" t="s">
        <v>2968</v>
      </c>
      <c r="H207" s="256"/>
    </row>
    <row r="208" customFormat="false" ht="11.25" hidden="false" customHeight="true" outlineLevel="0" collapsed="false">
      <c r="A208" s="251" t="s">
        <v>2954</v>
      </c>
      <c r="B208" s="252" t="n">
        <v>43854</v>
      </c>
      <c r="C208" s="253" t="n">
        <v>5000</v>
      </c>
      <c r="D208" s="254" t="s">
        <v>25</v>
      </c>
      <c r="E208" s="255"/>
      <c r="F208" s="255" t="s">
        <v>294</v>
      </c>
      <c r="G208" s="255"/>
      <c r="H208" s="256"/>
    </row>
    <row r="209" customFormat="false" ht="11.25" hidden="false" customHeight="true" outlineLevel="0" collapsed="false">
      <c r="A209" s="251" t="s">
        <v>2954</v>
      </c>
      <c r="B209" s="252" t="n">
        <v>43854</v>
      </c>
      <c r="C209" s="253" t="n">
        <v>5000</v>
      </c>
      <c r="D209" s="254" t="s">
        <v>25</v>
      </c>
      <c r="E209" s="255"/>
      <c r="F209" s="255" t="s">
        <v>2983</v>
      </c>
      <c r="G209" s="255"/>
      <c r="H209" s="256"/>
    </row>
    <row r="210" customFormat="false" ht="11.25" hidden="false" customHeight="true" outlineLevel="0" collapsed="false">
      <c r="A210" s="257" t="s">
        <v>2954</v>
      </c>
      <c r="B210" s="252" t="n">
        <v>43854</v>
      </c>
      <c r="C210" s="253" t="n">
        <v>2400</v>
      </c>
      <c r="D210" s="262" t="s">
        <v>113</v>
      </c>
      <c r="E210" s="255" t="s">
        <v>139</v>
      </c>
      <c r="F210" s="255" t="s">
        <v>295</v>
      </c>
      <c r="G210" s="255" t="s">
        <v>3122</v>
      </c>
      <c r="H210" s="256"/>
    </row>
    <row r="211" customFormat="false" ht="11.25" hidden="false" customHeight="true" outlineLevel="0" collapsed="false">
      <c r="A211" s="251" t="s">
        <v>2954</v>
      </c>
      <c r="B211" s="252" t="n">
        <v>43854</v>
      </c>
      <c r="C211" s="253" t="n">
        <v>2000</v>
      </c>
      <c r="D211" s="254" t="s">
        <v>25</v>
      </c>
      <c r="E211" s="255"/>
      <c r="F211" s="255" t="s">
        <v>3031</v>
      </c>
      <c r="G211" s="255"/>
      <c r="H211" s="256"/>
    </row>
    <row r="212" customFormat="false" ht="11.25" hidden="false" customHeight="true" outlineLevel="0" collapsed="false">
      <c r="A212" s="257" t="s">
        <v>2954</v>
      </c>
      <c r="B212" s="252" t="n">
        <v>43854</v>
      </c>
      <c r="C212" s="253" t="n">
        <v>2650</v>
      </c>
      <c r="D212" s="258" t="s">
        <v>30</v>
      </c>
      <c r="E212" s="255" t="s">
        <v>61</v>
      </c>
      <c r="F212" s="255" t="s">
        <v>87</v>
      </c>
      <c r="G212" s="255" t="s">
        <v>3123</v>
      </c>
      <c r="H212" s="256"/>
    </row>
    <row r="213" customFormat="false" ht="11.25" hidden="false" customHeight="true" outlineLevel="0" collapsed="false">
      <c r="A213" s="257" t="s">
        <v>2954</v>
      </c>
      <c r="B213" s="252" t="n">
        <v>43854</v>
      </c>
      <c r="C213" s="253" t="n">
        <v>1440</v>
      </c>
      <c r="D213" s="258" t="s">
        <v>30</v>
      </c>
      <c r="E213" s="255" t="s">
        <v>61</v>
      </c>
      <c r="F213" s="255" t="s">
        <v>87</v>
      </c>
      <c r="G213" s="255" t="s">
        <v>3124</v>
      </c>
      <c r="H213" s="256"/>
    </row>
    <row r="214" customFormat="false" ht="11.25" hidden="false" customHeight="true" outlineLevel="0" collapsed="false">
      <c r="A214" s="257" t="s">
        <v>2954</v>
      </c>
      <c r="B214" s="252" t="n">
        <v>43854</v>
      </c>
      <c r="C214" s="253" t="n">
        <v>2000</v>
      </c>
      <c r="D214" s="258" t="s">
        <v>30</v>
      </c>
      <c r="E214" s="255" t="s">
        <v>61</v>
      </c>
      <c r="F214" s="255" t="s">
        <v>87</v>
      </c>
      <c r="G214" s="255" t="s">
        <v>3125</v>
      </c>
      <c r="H214" s="256"/>
    </row>
    <row r="215" customFormat="false" ht="11.25" hidden="false" customHeight="true" outlineLevel="0" collapsed="false">
      <c r="A215" s="257" t="s">
        <v>2954</v>
      </c>
      <c r="B215" s="252" t="n">
        <v>43854</v>
      </c>
      <c r="C215" s="253" t="n">
        <v>4200</v>
      </c>
      <c r="D215" s="262" t="s">
        <v>113</v>
      </c>
      <c r="E215" s="255" t="s">
        <v>139</v>
      </c>
      <c r="F215" s="255" t="s">
        <v>235</v>
      </c>
      <c r="G215" s="255" t="s">
        <v>3126</v>
      </c>
      <c r="H215" s="256"/>
    </row>
    <row r="216" customFormat="false" ht="11.25" hidden="false" customHeight="true" outlineLevel="0" collapsed="false">
      <c r="A216" s="269" t="s">
        <v>2954</v>
      </c>
      <c r="B216" s="252" t="n">
        <v>43854</v>
      </c>
      <c r="C216" s="253" t="n">
        <v>6700</v>
      </c>
      <c r="D216" s="276" t="s">
        <v>58</v>
      </c>
      <c r="E216" s="255" t="s">
        <v>3127</v>
      </c>
      <c r="F216" s="255" t="s">
        <v>291</v>
      </c>
      <c r="G216" s="255" t="s">
        <v>3128</v>
      </c>
      <c r="H216" s="256"/>
    </row>
    <row r="217" customFormat="false" ht="11.25" hidden="false" customHeight="true" outlineLevel="0" collapsed="false">
      <c r="A217" s="260" t="s">
        <v>2954</v>
      </c>
      <c r="B217" s="252" t="n">
        <v>43854</v>
      </c>
      <c r="C217" s="253" t="n">
        <v>500</v>
      </c>
      <c r="D217" s="266" t="s">
        <v>2943</v>
      </c>
      <c r="E217" s="255" t="s">
        <v>2974</v>
      </c>
      <c r="F217" s="255" t="s">
        <v>3009</v>
      </c>
      <c r="G217" s="255"/>
      <c r="H217" s="256"/>
    </row>
    <row r="218" customFormat="false" ht="11.25" hidden="false" customHeight="true" outlineLevel="0" collapsed="false">
      <c r="A218" s="260" t="s">
        <v>2954</v>
      </c>
      <c r="B218" s="252" t="n">
        <v>43854</v>
      </c>
      <c r="C218" s="253" t="n">
        <v>1820</v>
      </c>
      <c r="D218" s="280" t="s">
        <v>156</v>
      </c>
      <c r="E218" s="255" t="s">
        <v>3129</v>
      </c>
      <c r="F218" s="255" t="s">
        <v>221</v>
      </c>
      <c r="G218" s="255" t="s">
        <v>3130</v>
      </c>
      <c r="H218" s="256"/>
    </row>
    <row r="219" customFormat="false" ht="11.25" hidden="false" customHeight="true" outlineLevel="0" collapsed="false">
      <c r="A219" s="260" t="s">
        <v>2954</v>
      </c>
      <c r="B219" s="252" t="n">
        <v>43854</v>
      </c>
      <c r="C219" s="253" t="n">
        <v>1180</v>
      </c>
      <c r="D219" s="263" t="s">
        <v>2952</v>
      </c>
      <c r="E219" s="255" t="s">
        <v>54</v>
      </c>
      <c r="F219" s="255" t="s">
        <v>3131</v>
      </c>
      <c r="G219" s="255" t="s">
        <v>2952</v>
      </c>
      <c r="H219" s="256"/>
    </row>
    <row r="220" customFormat="false" ht="11.25" hidden="false" customHeight="true" outlineLevel="0" collapsed="false">
      <c r="A220" s="260" t="s">
        <v>2954</v>
      </c>
      <c r="B220" s="252" t="n">
        <v>43854</v>
      </c>
      <c r="C220" s="253" t="n">
        <v>10000</v>
      </c>
      <c r="D220" s="261" t="s">
        <v>105</v>
      </c>
      <c r="E220" s="255" t="s">
        <v>106</v>
      </c>
      <c r="F220" s="255" t="s">
        <v>204</v>
      </c>
      <c r="G220" s="255"/>
      <c r="H220" s="256"/>
    </row>
    <row r="221" customFormat="false" ht="11.25" hidden="false" customHeight="true" outlineLevel="0" collapsed="false">
      <c r="A221" s="260" t="s">
        <v>2954</v>
      </c>
      <c r="B221" s="252" t="n">
        <v>43855</v>
      </c>
      <c r="C221" s="253" t="n">
        <v>300</v>
      </c>
      <c r="D221" s="266" t="s">
        <v>2943</v>
      </c>
      <c r="E221" s="255" t="s">
        <v>2974</v>
      </c>
      <c r="F221" s="255" t="s">
        <v>3132</v>
      </c>
      <c r="G221" s="255"/>
      <c r="H221" s="256"/>
    </row>
    <row r="222" customFormat="false" ht="11.25" hidden="false" customHeight="true" outlineLevel="0" collapsed="false">
      <c r="A222" s="257" t="s">
        <v>2954</v>
      </c>
      <c r="B222" s="252" t="n">
        <v>43855</v>
      </c>
      <c r="C222" s="253" t="n">
        <v>14040</v>
      </c>
      <c r="D222" s="258" t="s">
        <v>30</v>
      </c>
      <c r="E222" s="255" t="s">
        <v>174</v>
      </c>
      <c r="F222" s="255" t="s">
        <v>187</v>
      </c>
      <c r="G222" s="255"/>
      <c r="H222" s="256"/>
    </row>
    <row r="223" customFormat="false" ht="11.25" hidden="false" customHeight="true" outlineLevel="0" collapsed="false">
      <c r="A223" s="257" t="s">
        <v>2954</v>
      </c>
      <c r="B223" s="252" t="n">
        <v>43855</v>
      </c>
      <c r="C223" s="253" t="n">
        <v>2700</v>
      </c>
      <c r="D223" s="258" t="s">
        <v>30</v>
      </c>
      <c r="E223" s="255" t="s">
        <v>61</v>
      </c>
      <c r="F223" s="255" t="s">
        <v>270</v>
      </c>
      <c r="G223" s="255" t="s">
        <v>3133</v>
      </c>
      <c r="H223" s="256"/>
    </row>
    <row r="224" customFormat="false" ht="11.25" hidden="false" customHeight="true" outlineLevel="0" collapsed="false">
      <c r="A224" s="260" t="s">
        <v>2954</v>
      </c>
      <c r="B224" s="252" t="n">
        <v>43855</v>
      </c>
      <c r="C224" s="253" t="n">
        <v>10000</v>
      </c>
      <c r="D224" s="268" t="s">
        <v>48</v>
      </c>
      <c r="E224" s="255" t="s">
        <v>3004</v>
      </c>
      <c r="F224" s="255" t="s">
        <v>3134</v>
      </c>
      <c r="G224" s="255" t="s">
        <v>3135</v>
      </c>
      <c r="H224" s="256"/>
    </row>
    <row r="225" customFormat="false" ht="11.25" hidden="false" customHeight="true" outlineLevel="0" collapsed="false">
      <c r="A225" s="251" t="s">
        <v>2954</v>
      </c>
      <c r="B225" s="252" t="n">
        <v>43855</v>
      </c>
      <c r="C225" s="253" t="n">
        <v>250</v>
      </c>
      <c r="D225" s="254" t="s">
        <v>25</v>
      </c>
      <c r="E225" s="255"/>
      <c r="F225" s="255" t="s">
        <v>2989</v>
      </c>
      <c r="G225" s="255"/>
      <c r="H225" s="256"/>
    </row>
    <row r="226" customFormat="false" ht="11.25" hidden="false" customHeight="true" outlineLevel="0" collapsed="false">
      <c r="A226" s="260" t="s">
        <v>2954</v>
      </c>
      <c r="B226" s="252" t="n">
        <v>43855</v>
      </c>
      <c r="C226" s="253" t="n">
        <v>2500</v>
      </c>
      <c r="D226" s="268" t="s">
        <v>48</v>
      </c>
      <c r="E226" s="255" t="s">
        <v>3004</v>
      </c>
      <c r="F226" s="255" t="s">
        <v>2955</v>
      </c>
      <c r="G226" s="255" t="s">
        <v>3136</v>
      </c>
      <c r="H226" s="256"/>
    </row>
    <row r="227" customFormat="false" ht="11.25" hidden="false" customHeight="true" outlineLevel="0" collapsed="false">
      <c r="A227" s="251" t="s">
        <v>2954</v>
      </c>
      <c r="B227" s="252" t="n">
        <v>43855</v>
      </c>
      <c r="C227" s="253" t="n">
        <v>10000</v>
      </c>
      <c r="D227" s="254" t="s">
        <v>25</v>
      </c>
      <c r="E227" s="255"/>
      <c r="F227" s="255" t="s">
        <v>3008</v>
      </c>
      <c r="G227" s="255"/>
      <c r="H227" s="256"/>
    </row>
    <row r="228" customFormat="false" ht="11.25" hidden="false" customHeight="true" outlineLevel="0" collapsed="false">
      <c r="A228" s="251" t="s">
        <v>2954</v>
      </c>
      <c r="B228" s="252" t="n">
        <v>43856</v>
      </c>
      <c r="C228" s="253" t="n">
        <v>15000</v>
      </c>
      <c r="D228" s="254" t="s">
        <v>25</v>
      </c>
      <c r="E228" s="255"/>
      <c r="F228" s="255" t="s">
        <v>3137</v>
      </c>
      <c r="G228" s="255"/>
      <c r="H228" s="256"/>
    </row>
    <row r="229" customFormat="false" ht="11.25" hidden="false" customHeight="true" outlineLevel="0" collapsed="false">
      <c r="A229" s="251" t="s">
        <v>2954</v>
      </c>
      <c r="B229" s="252" t="n">
        <v>43856</v>
      </c>
      <c r="C229" s="253" t="n">
        <v>7000</v>
      </c>
      <c r="D229" s="254" t="s">
        <v>25</v>
      </c>
      <c r="E229" s="255"/>
      <c r="F229" s="255" t="s">
        <v>43</v>
      </c>
      <c r="G229" s="255"/>
      <c r="H229" s="256"/>
    </row>
    <row r="230" customFormat="false" ht="11.25" hidden="false" customHeight="true" outlineLevel="0" collapsed="false">
      <c r="A230" s="260" t="s">
        <v>2954</v>
      </c>
      <c r="B230" s="252" t="n">
        <v>43856</v>
      </c>
      <c r="C230" s="253" t="n">
        <v>2500</v>
      </c>
      <c r="D230" s="268" t="s">
        <v>48</v>
      </c>
      <c r="E230" s="255" t="s">
        <v>3004</v>
      </c>
      <c r="F230" s="255" t="s">
        <v>2960</v>
      </c>
      <c r="G230" s="255" t="s">
        <v>3136</v>
      </c>
      <c r="H230" s="256"/>
    </row>
    <row r="231" customFormat="false" ht="11.25" hidden="false" customHeight="true" outlineLevel="0" collapsed="false">
      <c r="A231" s="260" t="s">
        <v>2954</v>
      </c>
      <c r="B231" s="252" t="n">
        <v>43856</v>
      </c>
      <c r="C231" s="253" t="n">
        <v>300</v>
      </c>
      <c r="D231" s="266" t="s">
        <v>2943</v>
      </c>
      <c r="E231" s="255" t="s">
        <v>2974</v>
      </c>
      <c r="F231" s="255" t="s">
        <v>3138</v>
      </c>
      <c r="G231" s="255"/>
      <c r="H231" s="256"/>
    </row>
    <row r="232" customFormat="false" ht="11.25" hidden="false" customHeight="true" outlineLevel="0" collapsed="false">
      <c r="A232" s="251" t="s">
        <v>2954</v>
      </c>
      <c r="B232" s="252" t="n">
        <v>43856</v>
      </c>
      <c r="C232" s="253" t="n">
        <v>3000</v>
      </c>
      <c r="D232" s="254" t="s">
        <v>25</v>
      </c>
      <c r="E232" s="255"/>
      <c r="F232" s="255" t="s">
        <v>294</v>
      </c>
      <c r="G232" s="255"/>
      <c r="H232" s="256"/>
    </row>
    <row r="233" customFormat="false" ht="11.25" hidden="false" customHeight="true" outlineLevel="0" collapsed="false">
      <c r="A233" s="251" t="s">
        <v>2954</v>
      </c>
      <c r="B233" s="252" t="n">
        <v>43856</v>
      </c>
      <c r="C233" s="253" t="n">
        <v>3000</v>
      </c>
      <c r="D233" s="254" t="s">
        <v>25</v>
      </c>
      <c r="E233" s="255"/>
      <c r="F233" s="255" t="s">
        <v>3101</v>
      </c>
      <c r="G233" s="255"/>
      <c r="H233" s="256"/>
    </row>
    <row r="234" customFormat="false" ht="11.25" hidden="false" customHeight="true" outlineLevel="0" collapsed="false">
      <c r="A234" s="251" t="s">
        <v>2954</v>
      </c>
      <c r="B234" s="252" t="n">
        <v>43857</v>
      </c>
      <c r="C234" s="253" t="n">
        <v>4000</v>
      </c>
      <c r="D234" s="254" t="s">
        <v>25</v>
      </c>
      <c r="E234" s="255"/>
      <c r="F234" s="255" t="s">
        <v>3003</v>
      </c>
      <c r="G234" s="255"/>
      <c r="H234" s="256"/>
    </row>
    <row r="235" customFormat="false" ht="11.25" hidden="false" customHeight="true" outlineLevel="0" collapsed="false">
      <c r="A235" s="251" t="s">
        <v>2954</v>
      </c>
      <c r="B235" s="252" t="n">
        <v>43857</v>
      </c>
      <c r="C235" s="253" t="n">
        <v>10000</v>
      </c>
      <c r="D235" s="254" t="s">
        <v>25</v>
      </c>
      <c r="E235" s="255"/>
      <c r="F235" s="255" t="s">
        <v>3012</v>
      </c>
      <c r="G235" s="255"/>
      <c r="H235" s="256"/>
    </row>
    <row r="236" customFormat="false" ht="11.25" hidden="false" customHeight="true" outlineLevel="0" collapsed="false">
      <c r="A236" s="251" t="s">
        <v>2954</v>
      </c>
      <c r="B236" s="252" t="n">
        <v>43857</v>
      </c>
      <c r="C236" s="253" t="n">
        <v>10000</v>
      </c>
      <c r="D236" s="254" t="s">
        <v>25</v>
      </c>
      <c r="E236" s="255"/>
      <c r="F236" s="255" t="s">
        <v>2961</v>
      </c>
      <c r="G236" s="255"/>
      <c r="H236" s="256"/>
    </row>
    <row r="237" customFormat="false" ht="11.25" hidden="false" customHeight="true" outlineLevel="0" collapsed="false">
      <c r="A237" s="257" t="s">
        <v>2954</v>
      </c>
      <c r="B237" s="252" t="n">
        <v>43857</v>
      </c>
      <c r="C237" s="253" t="n">
        <v>1440</v>
      </c>
      <c r="D237" s="258" t="s">
        <v>30</v>
      </c>
      <c r="E237" s="255" t="s">
        <v>61</v>
      </c>
      <c r="F237" s="255" t="s">
        <v>87</v>
      </c>
      <c r="G237" s="255" t="s">
        <v>3054</v>
      </c>
      <c r="H237" s="256"/>
    </row>
    <row r="238" customFormat="false" ht="11.25" hidden="false" customHeight="true" outlineLevel="0" collapsed="false">
      <c r="A238" s="257" t="s">
        <v>2954</v>
      </c>
      <c r="B238" s="252" t="n">
        <v>43857</v>
      </c>
      <c r="C238" s="253" t="n">
        <v>1840</v>
      </c>
      <c r="D238" s="258" t="s">
        <v>30</v>
      </c>
      <c r="E238" s="255" t="s">
        <v>61</v>
      </c>
      <c r="F238" s="255" t="s">
        <v>87</v>
      </c>
      <c r="G238" s="255" t="s">
        <v>3139</v>
      </c>
      <c r="H238" s="256"/>
    </row>
    <row r="239" customFormat="false" ht="11.25" hidden="false" customHeight="true" outlineLevel="0" collapsed="false">
      <c r="A239" s="257" t="s">
        <v>2954</v>
      </c>
      <c r="B239" s="252" t="n">
        <v>43857</v>
      </c>
      <c r="C239" s="253" t="n">
        <v>610</v>
      </c>
      <c r="D239" s="265" t="s">
        <v>80</v>
      </c>
      <c r="E239" s="255" t="s">
        <v>81</v>
      </c>
      <c r="F239" s="255" t="s">
        <v>235</v>
      </c>
      <c r="G239" s="255" t="s">
        <v>3140</v>
      </c>
      <c r="H239" s="256"/>
    </row>
    <row r="240" customFormat="false" ht="11.25" hidden="false" customHeight="true" outlineLevel="0" collapsed="false">
      <c r="A240" s="257" t="s">
        <v>2954</v>
      </c>
      <c r="B240" s="252" t="n">
        <v>43857</v>
      </c>
      <c r="C240" s="253" t="n">
        <v>2400</v>
      </c>
      <c r="D240" s="258" t="s">
        <v>30</v>
      </c>
      <c r="E240" s="255" t="s">
        <v>61</v>
      </c>
      <c r="F240" s="255" t="s">
        <v>87</v>
      </c>
      <c r="G240" s="255" t="s">
        <v>3141</v>
      </c>
      <c r="H240" s="256"/>
    </row>
    <row r="241" customFormat="false" ht="11.25" hidden="false" customHeight="true" outlineLevel="0" collapsed="false">
      <c r="A241" s="257" t="s">
        <v>2954</v>
      </c>
      <c r="B241" s="252" t="n">
        <v>43857</v>
      </c>
      <c r="C241" s="253" t="n">
        <v>950</v>
      </c>
      <c r="D241" s="262" t="s">
        <v>113</v>
      </c>
      <c r="E241" s="255" t="s">
        <v>139</v>
      </c>
      <c r="F241" s="255" t="s">
        <v>3142</v>
      </c>
      <c r="G241" s="255" t="s">
        <v>3143</v>
      </c>
      <c r="H241" s="256"/>
    </row>
    <row r="242" customFormat="false" ht="11.25" hidden="false" customHeight="true" outlineLevel="0" collapsed="false">
      <c r="A242" s="251" t="s">
        <v>2954</v>
      </c>
      <c r="B242" s="252" t="n">
        <v>43857</v>
      </c>
      <c r="C242" s="253" t="n">
        <v>500</v>
      </c>
      <c r="D242" s="254" t="s">
        <v>25</v>
      </c>
      <c r="E242" s="255"/>
      <c r="F242" s="255" t="s">
        <v>2983</v>
      </c>
      <c r="G242" s="255"/>
      <c r="H242" s="256"/>
    </row>
    <row r="243" customFormat="false" ht="11.25" hidden="false" customHeight="true" outlineLevel="0" collapsed="false">
      <c r="A243" s="251" t="s">
        <v>2954</v>
      </c>
      <c r="B243" s="252" t="n">
        <v>43857</v>
      </c>
      <c r="C243" s="253" t="n">
        <v>9280</v>
      </c>
      <c r="D243" s="254" t="s">
        <v>25</v>
      </c>
      <c r="E243" s="255"/>
      <c r="F243" s="255" t="s">
        <v>2989</v>
      </c>
      <c r="G243" s="255"/>
      <c r="H243" s="256"/>
    </row>
    <row r="244" customFormat="false" ht="11.25" hidden="false" customHeight="true" outlineLevel="0" collapsed="false">
      <c r="A244" s="260" t="s">
        <v>2954</v>
      </c>
      <c r="B244" s="252" t="n">
        <v>43858</v>
      </c>
      <c r="C244" s="253" t="n">
        <v>390</v>
      </c>
      <c r="D244" s="263" t="s">
        <v>2952</v>
      </c>
      <c r="E244" s="255" t="s">
        <v>2963</v>
      </c>
      <c r="F244" s="255" t="s">
        <v>218</v>
      </c>
      <c r="G244" s="255"/>
      <c r="H244" s="256"/>
    </row>
    <row r="245" customFormat="false" ht="11.25" hidden="false" customHeight="true" outlineLevel="0" collapsed="false">
      <c r="A245" s="257" t="s">
        <v>2954</v>
      </c>
      <c r="B245" s="252" t="n">
        <v>43858</v>
      </c>
      <c r="C245" s="253" t="n">
        <v>30</v>
      </c>
      <c r="D245" s="272" t="s">
        <v>64</v>
      </c>
      <c r="E245" s="255" t="s">
        <v>143</v>
      </c>
      <c r="F245" s="255" t="n">
        <v>0</v>
      </c>
      <c r="G245" s="255" t="s">
        <v>3144</v>
      </c>
      <c r="H245" s="256"/>
    </row>
    <row r="246" customFormat="false" ht="11.25" hidden="false" customHeight="true" outlineLevel="0" collapsed="false">
      <c r="A246" s="260" t="s">
        <v>2954</v>
      </c>
      <c r="B246" s="252" t="n">
        <v>43858</v>
      </c>
      <c r="C246" s="253" t="n">
        <v>300</v>
      </c>
      <c r="D246" s="266" t="s">
        <v>2943</v>
      </c>
      <c r="E246" s="255" t="s">
        <v>2974</v>
      </c>
      <c r="F246" s="255" t="s">
        <v>2982</v>
      </c>
      <c r="G246" s="255"/>
      <c r="H246" s="256"/>
    </row>
    <row r="247" customFormat="false" ht="11.25" hidden="false" customHeight="true" outlineLevel="0" collapsed="false">
      <c r="A247" s="251" t="s">
        <v>2954</v>
      </c>
      <c r="B247" s="252" t="n">
        <v>43858</v>
      </c>
      <c r="C247" s="253" t="n">
        <v>15000</v>
      </c>
      <c r="D247" s="254" t="s">
        <v>25</v>
      </c>
      <c r="E247" s="255"/>
      <c r="F247" s="255" t="s">
        <v>2955</v>
      </c>
      <c r="G247" s="255"/>
      <c r="H247" s="256"/>
    </row>
    <row r="248" customFormat="false" ht="11.25" hidden="false" customHeight="true" outlineLevel="0" collapsed="false">
      <c r="A248" s="251" t="s">
        <v>2954</v>
      </c>
      <c r="B248" s="252" t="n">
        <v>43858</v>
      </c>
      <c r="C248" s="253" t="n">
        <v>5000</v>
      </c>
      <c r="D248" s="254" t="s">
        <v>25</v>
      </c>
      <c r="E248" s="255"/>
      <c r="F248" s="255" t="s">
        <v>3020</v>
      </c>
      <c r="G248" s="255"/>
      <c r="H248" s="256"/>
    </row>
    <row r="249" customFormat="false" ht="11.25" hidden="false" customHeight="true" outlineLevel="0" collapsed="false">
      <c r="A249" s="251" t="s">
        <v>2954</v>
      </c>
      <c r="B249" s="252" t="n">
        <v>43859</v>
      </c>
      <c r="C249" s="253" t="n">
        <v>730</v>
      </c>
      <c r="D249" s="254" t="s">
        <v>25</v>
      </c>
      <c r="E249" s="255"/>
      <c r="F249" s="255" t="s">
        <v>2955</v>
      </c>
      <c r="G249" s="255" t="s">
        <v>3145</v>
      </c>
      <c r="H249" s="256"/>
    </row>
    <row r="250" customFormat="false" ht="11.25" hidden="false" customHeight="true" outlineLevel="0" collapsed="false">
      <c r="A250" s="257" t="s">
        <v>2954</v>
      </c>
      <c r="B250" s="252" t="n">
        <v>43859</v>
      </c>
      <c r="C250" s="253" t="n">
        <v>7000</v>
      </c>
      <c r="D250" s="258" t="s">
        <v>30</v>
      </c>
      <c r="E250" s="255" t="s">
        <v>72</v>
      </c>
      <c r="F250" s="255" t="s">
        <v>210</v>
      </c>
      <c r="G250" s="255" t="s">
        <v>3146</v>
      </c>
      <c r="H250" s="256"/>
    </row>
    <row r="251" customFormat="false" ht="11.25" hidden="false" customHeight="true" outlineLevel="0" collapsed="false">
      <c r="A251" s="251" t="s">
        <v>2954</v>
      </c>
      <c r="B251" s="252" t="n">
        <v>43859</v>
      </c>
      <c r="C251" s="253" t="n">
        <v>1000</v>
      </c>
      <c r="D251" s="254" t="s">
        <v>25</v>
      </c>
      <c r="E251" s="255"/>
      <c r="F251" s="255" t="s">
        <v>3009</v>
      </c>
      <c r="G251" s="255"/>
      <c r="H251" s="256"/>
    </row>
    <row r="252" customFormat="false" ht="11.25" hidden="false" customHeight="true" outlineLevel="0" collapsed="false">
      <c r="A252" s="257" t="s">
        <v>2954</v>
      </c>
      <c r="B252" s="252" t="n">
        <v>43859</v>
      </c>
      <c r="C252" s="253" t="n">
        <v>68070</v>
      </c>
      <c r="D252" s="258" t="s">
        <v>30</v>
      </c>
      <c r="E252" s="255" t="s">
        <v>174</v>
      </c>
      <c r="F252" s="255" t="s">
        <v>32</v>
      </c>
      <c r="G252" s="255"/>
      <c r="H252" s="256"/>
    </row>
    <row r="253" customFormat="false" ht="11.25" hidden="false" customHeight="true" outlineLevel="0" collapsed="false">
      <c r="A253" s="260" t="s">
        <v>2954</v>
      </c>
      <c r="B253" s="252" t="n">
        <v>43859</v>
      </c>
      <c r="C253" s="253" t="n">
        <v>2000</v>
      </c>
      <c r="D253" s="266" t="s">
        <v>2943</v>
      </c>
      <c r="E253" s="255" t="s">
        <v>2974</v>
      </c>
      <c r="F253" s="255" t="s">
        <v>2982</v>
      </c>
      <c r="G253" s="255"/>
      <c r="H253" s="256"/>
    </row>
    <row r="254" customFormat="false" ht="11.25" hidden="false" customHeight="true" outlineLevel="0" collapsed="false">
      <c r="A254" s="257" t="s">
        <v>2954</v>
      </c>
      <c r="B254" s="252" t="n">
        <v>43859</v>
      </c>
      <c r="C254" s="253" t="n">
        <v>2000</v>
      </c>
      <c r="D254" s="262" t="s">
        <v>113</v>
      </c>
      <c r="E254" s="255" t="s">
        <v>139</v>
      </c>
      <c r="F254" s="255" t="s">
        <v>3147</v>
      </c>
      <c r="G254" s="255" t="s">
        <v>3148</v>
      </c>
      <c r="H254" s="256"/>
    </row>
    <row r="255" customFormat="false" ht="11.25" hidden="false" customHeight="true" outlineLevel="0" collapsed="false">
      <c r="A255" s="257" t="s">
        <v>2954</v>
      </c>
      <c r="B255" s="252" t="n">
        <v>43859</v>
      </c>
      <c r="C255" s="253" t="n">
        <v>2800</v>
      </c>
      <c r="D255" s="258" t="s">
        <v>30</v>
      </c>
      <c r="E255" s="255" t="s">
        <v>61</v>
      </c>
      <c r="F255" s="255" t="s">
        <v>270</v>
      </c>
      <c r="G255" s="255" t="s">
        <v>3149</v>
      </c>
      <c r="H255" s="256"/>
    </row>
    <row r="256" customFormat="false" ht="11.25" hidden="false" customHeight="true" outlineLevel="0" collapsed="false">
      <c r="A256" s="257" t="s">
        <v>2954</v>
      </c>
      <c r="B256" s="252" t="n">
        <v>43859</v>
      </c>
      <c r="C256" s="253" t="n">
        <v>5000</v>
      </c>
      <c r="D256" s="262" t="s">
        <v>113</v>
      </c>
      <c r="E256" s="255" t="s">
        <v>139</v>
      </c>
      <c r="F256" s="255" t="s">
        <v>295</v>
      </c>
      <c r="G256" s="255"/>
      <c r="H256" s="256"/>
    </row>
    <row r="257" customFormat="false" ht="11.25" hidden="false" customHeight="true" outlineLevel="0" collapsed="false">
      <c r="A257" s="269" t="s">
        <v>2954</v>
      </c>
      <c r="B257" s="252" t="n">
        <v>43859</v>
      </c>
      <c r="C257" s="253" t="n">
        <v>200000</v>
      </c>
      <c r="D257" s="274" t="s">
        <v>2951</v>
      </c>
      <c r="E257" s="255" t="s">
        <v>59</v>
      </c>
      <c r="F257" s="255" t="s">
        <v>265</v>
      </c>
      <c r="G257" s="255"/>
      <c r="H257" s="256"/>
    </row>
    <row r="258" customFormat="false" ht="11.25" hidden="false" customHeight="true" outlineLevel="0" collapsed="false">
      <c r="A258" s="251" t="s">
        <v>2954</v>
      </c>
      <c r="B258" s="252" t="n">
        <v>43860</v>
      </c>
      <c r="C258" s="253" t="n">
        <v>5000</v>
      </c>
      <c r="D258" s="254" t="s">
        <v>25</v>
      </c>
      <c r="E258" s="255"/>
      <c r="F258" s="255" t="s">
        <v>3003</v>
      </c>
      <c r="G258" s="255"/>
      <c r="H258" s="256"/>
    </row>
    <row r="259" customFormat="false" ht="11.25" hidden="false" customHeight="true" outlineLevel="0" collapsed="false">
      <c r="A259" s="251" t="s">
        <v>2954</v>
      </c>
      <c r="B259" s="252" t="n">
        <v>43860</v>
      </c>
      <c r="C259" s="253" t="n">
        <v>30000</v>
      </c>
      <c r="D259" s="254" t="s">
        <v>25</v>
      </c>
      <c r="E259" s="255"/>
      <c r="F259" s="255" t="s">
        <v>3150</v>
      </c>
      <c r="G259" s="255"/>
      <c r="H259" s="256"/>
    </row>
    <row r="260" customFormat="false" ht="11.25" hidden="false" customHeight="true" outlineLevel="0" collapsed="false">
      <c r="A260" s="251" t="s">
        <v>2954</v>
      </c>
      <c r="B260" s="252" t="n">
        <v>43860</v>
      </c>
      <c r="C260" s="253" t="n">
        <v>5000</v>
      </c>
      <c r="D260" s="254" t="s">
        <v>25</v>
      </c>
      <c r="E260" s="255"/>
      <c r="F260" s="255" t="s">
        <v>3009</v>
      </c>
      <c r="G260" s="255"/>
      <c r="H260" s="256"/>
    </row>
    <row r="261" customFormat="false" ht="11.25" hidden="false" customHeight="true" outlineLevel="0" collapsed="false">
      <c r="A261" s="257" t="s">
        <v>2954</v>
      </c>
      <c r="B261" s="252" t="n">
        <v>43860</v>
      </c>
      <c r="C261" s="253" t="n">
        <v>3500</v>
      </c>
      <c r="D261" s="258" t="s">
        <v>30</v>
      </c>
      <c r="E261" s="255" t="s">
        <v>61</v>
      </c>
      <c r="F261" s="255" t="s">
        <v>62</v>
      </c>
      <c r="G261" s="255" t="s">
        <v>3151</v>
      </c>
      <c r="H261" s="256"/>
    </row>
    <row r="262" customFormat="false" ht="11.25" hidden="false" customHeight="true" outlineLevel="0" collapsed="false">
      <c r="A262" s="257" t="s">
        <v>2954</v>
      </c>
      <c r="B262" s="252" t="n">
        <v>43860</v>
      </c>
      <c r="C262" s="253" t="n">
        <v>600</v>
      </c>
      <c r="D262" s="265" t="s">
        <v>80</v>
      </c>
      <c r="E262" s="255" t="s">
        <v>110</v>
      </c>
      <c r="F262" s="255" t="s">
        <v>95</v>
      </c>
      <c r="G262" s="255" t="s">
        <v>3152</v>
      </c>
      <c r="H262" s="256"/>
    </row>
    <row r="263" customFormat="false" ht="11.25" hidden="false" customHeight="true" outlineLevel="0" collapsed="false">
      <c r="A263" s="260" t="s">
        <v>2954</v>
      </c>
      <c r="B263" s="252" t="n">
        <v>43860</v>
      </c>
      <c r="C263" s="253" t="n">
        <v>300</v>
      </c>
      <c r="D263" s="266" t="s">
        <v>2943</v>
      </c>
      <c r="E263" s="255" t="s">
        <v>2974</v>
      </c>
      <c r="F263" s="255" t="s">
        <v>2983</v>
      </c>
      <c r="G263" s="255"/>
      <c r="H263" s="256"/>
    </row>
    <row r="264" customFormat="false" ht="11.25" hidden="false" customHeight="true" outlineLevel="0" collapsed="false">
      <c r="A264" s="251" t="s">
        <v>2954</v>
      </c>
      <c r="B264" s="252" t="n">
        <v>43860</v>
      </c>
      <c r="C264" s="253" t="n">
        <v>1000</v>
      </c>
      <c r="D264" s="254" t="s">
        <v>25</v>
      </c>
      <c r="E264" s="255"/>
      <c r="F264" s="255" t="s">
        <v>2955</v>
      </c>
      <c r="G264" s="255"/>
      <c r="H264" s="256"/>
    </row>
    <row r="265" customFormat="false" ht="11.25" hidden="false" customHeight="true" outlineLevel="0" collapsed="false">
      <c r="A265" s="257" t="s">
        <v>2954</v>
      </c>
      <c r="B265" s="252" t="n">
        <v>43861</v>
      </c>
      <c r="C265" s="253" t="n">
        <v>440</v>
      </c>
      <c r="D265" s="262" t="s">
        <v>113</v>
      </c>
      <c r="E265" s="255" t="s">
        <v>65</v>
      </c>
      <c r="F265" s="255" t="s">
        <v>3153</v>
      </c>
      <c r="G265" s="255"/>
      <c r="H265" s="256"/>
    </row>
    <row r="266" customFormat="false" ht="11.25" hidden="false" customHeight="true" outlineLevel="0" collapsed="false">
      <c r="A266" s="260" t="s">
        <v>2954</v>
      </c>
      <c r="B266" s="252" t="n">
        <v>43861</v>
      </c>
      <c r="C266" s="253" t="n">
        <v>500</v>
      </c>
      <c r="D266" s="266" t="s">
        <v>2943</v>
      </c>
      <c r="E266" s="255" t="s">
        <v>2974</v>
      </c>
      <c r="F266" s="255" t="s">
        <v>3020</v>
      </c>
      <c r="G266" s="255" t="s">
        <v>3154</v>
      </c>
      <c r="H266" s="256"/>
    </row>
    <row r="267" customFormat="false" ht="11.25" hidden="false" customHeight="true" outlineLevel="0" collapsed="false">
      <c r="A267" s="251" t="s">
        <v>2954</v>
      </c>
      <c r="B267" s="252" t="n">
        <v>43861</v>
      </c>
      <c r="C267" s="253" t="n">
        <v>5000</v>
      </c>
      <c r="D267" s="254" t="s">
        <v>25</v>
      </c>
      <c r="E267" s="255"/>
      <c r="F267" s="255" t="s">
        <v>3020</v>
      </c>
      <c r="G267" s="255"/>
      <c r="H267" s="256"/>
    </row>
    <row r="268" customFormat="false" ht="11.25" hidden="false" customHeight="true" outlineLevel="0" collapsed="false">
      <c r="A268" s="251" t="s">
        <v>2954</v>
      </c>
      <c r="B268" s="252" t="n">
        <v>43861</v>
      </c>
      <c r="C268" s="253" t="n">
        <v>15000</v>
      </c>
      <c r="D268" s="254" t="s">
        <v>25</v>
      </c>
      <c r="E268" s="255"/>
      <c r="F268" s="255" t="s">
        <v>3077</v>
      </c>
      <c r="G268" s="255"/>
      <c r="H268" s="256"/>
    </row>
    <row r="269" customFormat="false" ht="11.25" hidden="false" customHeight="true" outlineLevel="0" collapsed="false">
      <c r="A269" s="260" t="s">
        <v>2954</v>
      </c>
      <c r="B269" s="252" t="n">
        <v>43861</v>
      </c>
      <c r="C269" s="253" t="n">
        <v>600</v>
      </c>
      <c r="D269" s="266" t="s">
        <v>2943</v>
      </c>
      <c r="E269" s="255" t="s">
        <v>2974</v>
      </c>
      <c r="F269" s="255" t="s">
        <v>3138</v>
      </c>
      <c r="G269" s="255"/>
      <c r="H269" s="256"/>
    </row>
    <row r="270" customFormat="false" ht="11.25" hidden="false" customHeight="true" outlineLevel="0" collapsed="false">
      <c r="A270" s="260" t="s">
        <v>2954</v>
      </c>
      <c r="B270" s="252" t="n">
        <v>43861</v>
      </c>
      <c r="C270" s="253" t="n">
        <v>400</v>
      </c>
      <c r="D270" s="268" t="s">
        <v>48</v>
      </c>
      <c r="E270" s="255" t="s">
        <v>49</v>
      </c>
      <c r="F270" s="255" t="s">
        <v>3155</v>
      </c>
      <c r="G270" s="255" t="s">
        <v>3156</v>
      </c>
      <c r="H270" s="256"/>
    </row>
    <row r="271" customFormat="false" ht="11.25" hidden="false" customHeight="true" outlineLevel="0" collapsed="false">
      <c r="A271" s="251" t="s">
        <v>2954</v>
      </c>
      <c r="B271" s="252" t="n">
        <v>43861</v>
      </c>
      <c r="C271" s="253" t="n">
        <v>5000</v>
      </c>
      <c r="D271" s="254" t="s">
        <v>25</v>
      </c>
      <c r="E271" s="255"/>
      <c r="F271" s="255" t="s">
        <v>3053</v>
      </c>
      <c r="G271" s="255"/>
      <c r="H271" s="256"/>
    </row>
    <row r="272" customFormat="false" ht="11.25" hidden="false" customHeight="true" outlineLevel="0" collapsed="false">
      <c r="A272" s="251" t="s">
        <v>2954</v>
      </c>
      <c r="B272" s="252" t="n">
        <v>43861</v>
      </c>
      <c r="C272" s="253" t="n">
        <v>4500</v>
      </c>
      <c r="D272" s="254" t="s">
        <v>25</v>
      </c>
      <c r="E272" s="255"/>
      <c r="F272" s="255" t="s">
        <v>2961</v>
      </c>
      <c r="G272" s="255" t="s">
        <v>2972</v>
      </c>
      <c r="H272" s="256"/>
    </row>
    <row r="273" customFormat="false" ht="11.25" hidden="false" customHeight="true" outlineLevel="0" collapsed="false">
      <c r="A273" s="251" t="s">
        <v>2954</v>
      </c>
      <c r="B273" s="252" t="n">
        <v>43861</v>
      </c>
      <c r="C273" s="253" t="n">
        <v>10000</v>
      </c>
      <c r="D273" s="254" t="s">
        <v>25</v>
      </c>
      <c r="E273" s="255"/>
      <c r="F273" s="255" t="s">
        <v>3157</v>
      </c>
      <c r="G273" s="255" t="s">
        <v>2972</v>
      </c>
      <c r="H273" s="256"/>
    </row>
    <row r="274" customFormat="false" ht="11.25" hidden="false" customHeight="true" outlineLevel="0" collapsed="false">
      <c r="A274" s="251" t="s">
        <v>2954</v>
      </c>
      <c r="B274" s="252" t="n">
        <v>43861</v>
      </c>
      <c r="C274" s="253" t="n">
        <v>10000</v>
      </c>
      <c r="D274" s="279" t="s">
        <v>3112</v>
      </c>
      <c r="E274" s="255" t="s">
        <v>59</v>
      </c>
      <c r="F274" s="255" t="s">
        <v>3113</v>
      </c>
      <c r="G274" s="255"/>
      <c r="H274" s="256"/>
    </row>
    <row r="275" customFormat="false" ht="11.25" hidden="false" customHeight="true" outlineLevel="0" collapsed="false">
      <c r="A275" s="260" t="s">
        <v>2954</v>
      </c>
      <c r="B275" s="252" t="n">
        <v>43861</v>
      </c>
      <c r="C275" s="253" t="n">
        <v>20000</v>
      </c>
      <c r="D275" s="261" t="s">
        <v>105</v>
      </c>
      <c r="E275" s="255" t="s">
        <v>106</v>
      </c>
      <c r="F275" s="255" t="s">
        <v>204</v>
      </c>
      <c r="G275" s="255"/>
      <c r="H275" s="256"/>
    </row>
    <row r="276" customFormat="false" ht="11.25" hidden="false" customHeight="true" outlineLevel="0" collapsed="false">
      <c r="A276" s="251" t="s">
        <v>2954</v>
      </c>
      <c r="B276" s="252" t="n">
        <v>43861</v>
      </c>
      <c r="C276" s="253" t="n">
        <v>13000</v>
      </c>
      <c r="D276" s="254" t="s">
        <v>25</v>
      </c>
      <c r="E276" s="255"/>
      <c r="F276" s="255" t="s">
        <v>2989</v>
      </c>
      <c r="G276" s="255"/>
      <c r="H276" s="256"/>
    </row>
    <row r="277" customFormat="false" ht="11.25" hidden="false" customHeight="true" outlineLevel="0" collapsed="false">
      <c r="A277" s="251" t="s">
        <v>2954</v>
      </c>
      <c r="B277" s="252" t="n">
        <v>43861</v>
      </c>
      <c r="C277" s="253" t="n">
        <v>5000</v>
      </c>
      <c r="D277" s="254" t="s">
        <v>25</v>
      </c>
      <c r="E277" s="255"/>
      <c r="F277" s="255" t="s">
        <v>294</v>
      </c>
      <c r="G277" s="255"/>
      <c r="H277" s="256"/>
    </row>
    <row r="278" customFormat="false" ht="11.25" hidden="false" customHeight="true" outlineLevel="0" collapsed="false">
      <c r="A278" s="251" t="s">
        <v>2954</v>
      </c>
      <c r="B278" s="252" t="n">
        <v>43862</v>
      </c>
      <c r="C278" s="253" t="n">
        <v>9000</v>
      </c>
      <c r="D278" s="254" t="s">
        <v>25</v>
      </c>
      <c r="E278" s="255"/>
      <c r="F278" s="255" t="s">
        <v>2983</v>
      </c>
      <c r="G278" s="255"/>
      <c r="H278" s="256"/>
    </row>
    <row r="279" customFormat="false" ht="11.25" hidden="false" customHeight="true" outlineLevel="0" collapsed="false">
      <c r="A279" s="251" t="s">
        <v>2954</v>
      </c>
      <c r="B279" s="252" t="n">
        <v>43862</v>
      </c>
      <c r="C279" s="253" t="n">
        <v>300</v>
      </c>
      <c r="D279" s="254" t="s">
        <v>25</v>
      </c>
      <c r="E279" s="255" t="s">
        <v>3061</v>
      </c>
      <c r="F279" s="255" t="s">
        <v>2955</v>
      </c>
      <c r="G279" s="255" t="s">
        <v>3158</v>
      </c>
      <c r="H279" s="256"/>
    </row>
    <row r="280" customFormat="false" ht="11.25" hidden="false" customHeight="true" outlineLevel="0" collapsed="false">
      <c r="A280" s="260" t="s">
        <v>2954</v>
      </c>
      <c r="B280" s="252" t="n">
        <v>43862</v>
      </c>
      <c r="C280" s="253" t="n">
        <v>500</v>
      </c>
      <c r="D280" s="264" t="s">
        <v>2940</v>
      </c>
      <c r="E280" s="255" t="s">
        <v>2968</v>
      </c>
      <c r="F280" s="255" t="s">
        <v>199</v>
      </c>
      <c r="G280" s="255"/>
      <c r="H280" s="256"/>
    </row>
    <row r="281" customFormat="false" ht="11.25" hidden="false" customHeight="true" outlineLevel="0" collapsed="false">
      <c r="A281" s="257" t="s">
        <v>2954</v>
      </c>
      <c r="B281" s="252" t="n">
        <v>43862</v>
      </c>
      <c r="C281" s="253" t="n">
        <v>3000</v>
      </c>
      <c r="D281" s="258" t="s">
        <v>30</v>
      </c>
      <c r="E281" s="255" t="s">
        <v>61</v>
      </c>
      <c r="F281" s="255" t="s">
        <v>62</v>
      </c>
      <c r="G281" s="255" t="s">
        <v>3159</v>
      </c>
      <c r="H281" s="256"/>
    </row>
    <row r="282" customFormat="false" ht="11.25" hidden="false" customHeight="true" outlineLevel="0" collapsed="false">
      <c r="A282" s="257" t="s">
        <v>2954</v>
      </c>
      <c r="B282" s="252" t="n">
        <v>43862</v>
      </c>
      <c r="C282" s="253" t="n">
        <v>2800</v>
      </c>
      <c r="D282" s="258" t="s">
        <v>30</v>
      </c>
      <c r="E282" s="255" t="s">
        <v>61</v>
      </c>
      <c r="F282" s="255" t="s">
        <v>62</v>
      </c>
      <c r="G282" s="255" t="s">
        <v>3160</v>
      </c>
      <c r="H282" s="256"/>
    </row>
    <row r="283" customFormat="false" ht="11.25" hidden="false" customHeight="true" outlineLevel="0" collapsed="false">
      <c r="A283" s="251" t="s">
        <v>2954</v>
      </c>
      <c r="B283" s="252" t="n">
        <v>43862</v>
      </c>
      <c r="C283" s="253" t="n">
        <v>3000</v>
      </c>
      <c r="D283" s="254" t="s">
        <v>25</v>
      </c>
      <c r="E283" s="255"/>
      <c r="F283" s="255" t="s">
        <v>3001</v>
      </c>
      <c r="G283" s="255"/>
      <c r="H283" s="256"/>
    </row>
    <row r="284" customFormat="false" ht="11.25" hidden="false" customHeight="true" outlineLevel="0" collapsed="false">
      <c r="A284" s="257" t="s">
        <v>2954</v>
      </c>
      <c r="B284" s="252" t="n">
        <v>43862</v>
      </c>
      <c r="C284" s="253" t="n">
        <v>1500</v>
      </c>
      <c r="D284" s="258" t="s">
        <v>30</v>
      </c>
      <c r="E284" s="255" t="s">
        <v>61</v>
      </c>
      <c r="F284" s="255" t="s">
        <v>62</v>
      </c>
      <c r="G284" s="255" t="s">
        <v>3161</v>
      </c>
      <c r="H284" s="256"/>
    </row>
    <row r="285" customFormat="false" ht="11.25" hidden="false" customHeight="true" outlineLevel="0" collapsed="false">
      <c r="A285" s="260" t="s">
        <v>2954</v>
      </c>
      <c r="B285" s="252" t="n">
        <v>43862</v>
      </c>
      <c r="C285" s="253" t="n">
        <v>300</v>
      </c>
      <c r="D285" s="266" t="s">
        <v>2943</v>
      </c>
      <c r="E285" s="255" t="s">
        <v>2974</v>
      </c>
      <c r="F285" s="255" t="s">
        <v>3009</v>
      </c>
      <c r="G285" s="255"/>
      <c r="H285" s="256"/>
    </row>
    <row r="286" customFormat="false" ht="11.25" hidden="false" customHeight="true" outlineLevel="0" collapsed="false">
      <c r="A286" s="251" t="s">
        <v>2954</v>
      </c>
      <c r="B286" s="252" t="n">
        <v>43862</v>
      </c>
      <c r="C286" s="253" t="n">
        <v>15000</v>
      </c>
      <c r="D286" s="254" t="s">
        <v>25</v>
      </c>
      <c r="E286" s="255"/>
      <c r="F286" s="255" t="s">
        <v>2969</v>
      </c>
      <c r="G286" s="255"/>
      <c r="H286" s="256"/>
    </row>
    <row r="287" customFormat="false" ht="11.25" hidden="false" customHeight="true" outlineLevel="0" collapsed="false">
      <c r="A287" s="260" t="s">
        <v>2954</v>
      </c>
      <c r="B287" s="252" t="n">
        <v>43862</v>
      </c>
      <c r="C287" s="253" t="n">
        <v>20000</v>
      </c>
      <c r="D287" s="261" t="s">
        <v>105</v>
      </c>
      <c r="E287" s="255" t="s">
        <v>106</v>
      </c>
      <c r="F287" s="255" t="s">
        <v>204</v>
      </c>
      <c r="G287" s="255"/>
      <c r="H287" s="256"/>
    </row>
    <row r="288" customFormat="false" ht="11.25" hidden="false" customHeight="true" outlineLevel="0" collapsed="false">
      <c r="A288" s="260" t="s">
        <v>2954</v>
      </c>
      <c r="B288" s="252" t="n">
        <v>43862</v>
      </c>
      <c r="C288" s="253" t="n">
        <v>5100</v>
      </c>
      <c r="D288" s="266" t="s">
        <v>2943</v>
      </c>
      <c r="E288" s="255" t="s">
        <v>3067</v>
      </c>
      <c r="F288" s="255" t="s">
        <v>2991</v>
      </c>
      <c r="G288" s="255" t="s">
        <v>3162</v>
      </c>
      <c r="H288" s="256"/>
    </row>
    <row r="289" customFormat="false" ht="11.25" hidden="false" customHeight="true" outlineLevel="0" collapsed="false">
      <c r="A289" s="260" t="s">
        <v>2954</v>
      </c>
      <c r="B289" s="252" t="n">
        <v>43862</v>
      </c>
      <c r="C289" s="253" t="n">
        <v>1000</v>
      </c>
      <c r="D289" s="266" t="s">
        <v>2943</v>
      </c>
      <c r="E289" s="255" t="s">
        <v>3163</v>
      </c>
      <c r="F289" s="255" t="s">
        <v>3164</v>
      </c>
      <c r="G289" s="255" t="s">
        <v>3165</v>
      </c>
      <c r="H289" s="256"/>
    </row>
    <row r="290" customFormat="false" ht="11.25" hidden="false" customHeight="true" outlineLevel="0" collapsed="false">
      <c r="A290" s="251" t="s">
        <v>2954</v>
      </c>
      <c r="B290" s="252" t="n">
        <v>43863</v>
      </c>
      <c r="C290" s="253" t="n">
        <v>8000</v>
      </c>
      <c r="D290" s="254" t="s">
        <v>25</v>
      </c>
      <c r="E290" s="255"/>
      <c r="F290" s="255" t="s">
        <v>2966</v>
      </c>
      <c r="G290" s="255"/>
      <c r="H290" s="256"/>
    </row>
    <row r="291" customFormat="false" ht="11.25" hidden="false" customHeight="true" outlineLevel="0" collapsed="false">
      <c r="A291" s="251" t="s">
        <v>2954</v>
      </c>
      <c r="B291" s="252" t="n">
        <v>43863</v>
      </c>
      <c r="C291" s="253" t="n">
        <v>7000</v>
      </c>
      <c r="D291" s="254" t="s">
        <v>25</v>
      </c>
      <c r="E291" s="255"/>
      <c r="F291" s="255" t="s">
        <v>3166</v>
      </c>
      <c r="G291" s="255"/>
      <c r="H291" s="256"/>
    </row>
    <row r="292" customFormat="false" ht="11.25" hidden="false" customHeight="true" outlineLevel="0" collapsed="false">
      <c r="A292" s="257" t="s">
        <v>2954</v>
      </c>
      <c r="B292" s="252" t="n">
        <v>43863</v>
      </c>
      <c r="C292" s="253" t="n">
        <v>14200</v>
      </c>
      <c r="D292" s="258" t="s">
        <v>30</v>
      </c>
      <c r="E292" s="255" t="s">
        <v>72</v>
      </c>
      <c r="F292" s="255" t="s">
        <v>210</v>
      </c>
      <c r="G292" s="255" t="s">
        <v>3167</v>
      </c>
      <c r="H292" s="256"/>
    </row>
    <row r="293" customFormat="false" ht="11.25" hidden="false" customHeight="true" outlineLevel="0" collapsed="false">
      <c r="A293" s="257" t="s">
        <v>2954</v>
      </c>
      <c r="B293" s="252" t="n">
        <v>43863</v>
      </c>
      <c r="C293" s="253" t="n">
        <v>1000</v>
      </c>
      <c r="D293" s="265" t="s">
        <v>80</v>
      </c>
      <c r="E293" s="255" t="s">
        <v>110</v>
      </c>
      <c r="F293" s="255" t="s">
        <v>3168</v>
      </c>
      <c r="G293" s="255" t="s">
        <v>3169</v>
      </c>
      <c r="H293" s="256"/>
    </row>
    <row r="294" customFormat="false" ht="11.25" hidden="false" customHeight="true" outlineLevel="0" collapsed="false">
      <c r="A294" s="257" t="s">
        <v>2954</v>
      </c>
      <c r="B294" s="252" t="n">
        <v>43863</v>
      </c>
      <c r="C294" s="253" t="n">
        <v>1000</v>
      </c>
      <c r="D294" s="265" t="s">
        <v>80</v>
      </c>
      <c r="E294" s="255" t="s">
        <v>110</v>
      </c>
      <c r="F294" s="255" t="s">
        <v>3168</v>
      </c>
      <c r="G294" s="255" t="s">
        <v>3170</v>
      </c>
      <c r="H294" s="256"/>
    </row>
    <row r="295" customFormat="false" ht="11.25" hidden="false" customHeight="true" outlineLevel="0" collapsed="false">
      <c r="A295" s="260" t="s">
        <v>2954</v>
      </c>
      <c r="B295" s="252" t="n">
        <v>43863</v>
      </c>
      <c r="C295" s="253" t="n">
        <v>1300</v>
      </c>
      <c r="D295" s="264" t="s">
        <v>2940</v>
      </c>
      <c r="E295" s="255" t="s">
        <v>2968</v>
      </c>
      <c r="F295" s="255" t="s">
        <v>3171</v>
      </c>
      <c r="G295" s="255" t="s">
        <v>3172</v>
      </c>
      <c r="H295" s="256"/>
    </row>
    <row r="296" customFormat="false" ht="11.25" hidden="false" customHeight="true" outlineLevel="0" collapsed="false">
      <c r="A296" s="260" t="s">
        <v>2954</v>
      </c>
      <c r="B296" s="252" t="n">
        <v>43863</v>
      </c>
      <c r="C296" s="253" t="n">
        <v>200</v>
      </c>
      <c r="D296" s="266" t="s">
        <v>2943</v>
      </c>
      <c r="E296" s="255" t="s">
        <v>2974</v>
      </c>
      <c r="F296" s="255" t="s">
        <v>3009</v>
      </c>
      <c r="G296" s="255"/>
      <c r="H296" s="256"/>
    </row>
    <row r="297" customFormat="false" ht="11.25" hidden="false" customHeight="true" outlineLevel="0" collapsed="false">
      <c r="A297" s="257" t="s">
        <v>2954</v>
      </c>
      <c r="B297" s="252" t="n">
        <v>43863</v>
      </c>
      <c r="C297" s="253" t="n">
        <v>300</v>
      </c>
      <c r="D297" s="265" t="s">
        <v>80</v>
      </c>
      <c r="E297" s="255" t="s">
        <v>81</v>
      </c>
      <c r="F297" s="255" t="s">
        <v>3072</v>
      </c>
      <c r="G297" s="255" t="s">
        <v>3173</v>
      </c>
      <c r="H297" s="256"/>
    </row>
    <row r="298" customFormat="false" ht="11.25" hidden="false" customHeight="true" outlineLevel="0" collapsed="false">
      <c r="A298" s="257" t="s">
        <v>2954</v>
      </c>
      <c r="B298" s="252" t="n">
        <v>43863</v>
      </c>
      <c r="C298" s="253" t="n">
        <v>2900</v>
      </c>
      <c r="D298" s="258" t="s">
        <v>30</v>
      </c>
      <c r="E298" s="255" t="s">
        <v>61</v>
      </c>
      <c r="F298" s="255" t="s">
        <v>137</v>
      </c>
      <c r="G298" s="255" t="s">
        <v>3174</v>
      </c>
      <c r="H298" s="256"/>
    </row>
    <row r="299" customFormat="false" ht="11.25" hidden="false" customHeight="true" outlineLevel="0" collapsed="false">
      <c r="A299" s="269" t="s">
        <v>2954</v>
      </c>
      <c r="B299" s="252" t="n">
        <v>43864</v>
      </c>
      <c r="C299" s="253" t="n">
        <v>1700</v>
      </c>
      <c r="D299" s="276" t="s">
        <v>58</v>
      </c>
      <c r="E299" s="255" t="s">
        <v>118</v>
      </c>
      <c r="F299" s="255" t="s">
        <v>3175</v>
      </c>
      <c r="G299" s="255" t="s">
        <v>3176</v>
      </c>
      <c r="H299" s="256"/>
    </row>
    <row r="300" customFormat="false" ht="11.25" hidden="false" customHeight="true" outlineLevel="0" collapsed="false">
      <c r="A300" s="257" t="s">
        <v>2954</v>
      </c>
      <c r="B300" s="252" t="n">
        <v>43864</v>
      </c>
      <c r="C300" s="253" t="n">
        <v>1035</v>
      </c>
      <c r="D300" s="272" t="s">
        <v>64</v>
      </c>
      <c r="E300" s="255" t="s">
        <v>3177</v>
      </c>
      <c r="F300" s="255" t="s">
        <v>3178</v>
      </c>
      <c r="G300" s="255"/>
      <c r="H300" s="256"/>
    </row>
    <row r="301" customFormat="false" ht="11.25" hidden="false" customHeight="true" outlineLevel="0" collapsed="false">
      <c r="A301" s="257" t="s">
        <v>2954</v>
      </c>
      <c r="B301" s="252" t="n">
        <v>43864</v>
      </c>
      <c r="C301" s="253" t="n">
        <v>3000</v>
      </c>
      <c r="D301" s="265" t="s">
        <v>80</v>
      </c>
      <c r="E301" s="255" t="s">
        <v>2970</v>
      </c>
      <c r="F301" s="255" t="s">
        <v>148</v>
      </c>
      <c r="G301" s="255" t="s">
        <v>3179</v>
      </c>
      <c r="H301" s="256"/>
    </row>
    <row r="302" customFormat="false" ht="11.25" hidden="false" customHeight="true" outlineLevel="0" collapsed="false">
      <c r="A302" s="260" t="s">
        <v>2954</v>
      </c>
      <c r="B302" s="252" t="n">
        <v>43864</v>
      </c>
      <c r="C302" s="253" t="n">
        <v>500</v>
      </c>
      <c r="D302" s="266" t="s">
        <v>2943</v>
      </c>
      <c r="E302" s="255" t="s">
        <v>2974</v>
      </c>
      <c r="F302" s="255" t="s">
        <v>3180</v>
      </c>
      <c r="G302" s="255" t="s">
        <v>3181</v>
      </c>
      <c r="H302" s="256"/>
    </row>
    <row r="303" customFormat="false" ht="11.25" hidden="false" customHeight="true" outlineLevel="0" collapsed="false">
      <c r="A303" s="257" t="s">
        <v>2954</v>
      </c>
      <c r="B303" s="252" t="n">
        <v>43864</v>
      </c>
      <c r="C303" s="253" t="n">
        <v>1440</v>
      </c>
      <c r="D303" s="258" t="s">
        <v>30</v>
      </c>
      <c r="E303" s="255" t="s">
        <v>61</v>
      </c>
      <c r="F303" s="255" t="s">
        <v>87</v>
      </c>
      <c r="G303" s="255" t="s">
        <v>3182</v>
      </c>
      <c r="H303" s="256"/>
    </row>
    <row r="304" customFormat="false" ht="11.25" hidden="false" customHeight="true" outlineLevel="0" collapsed="false">
      <c r="A304" s="257" t="s">
        <v>2954</v>
      </c>
      <c r="B304" s="252" t="n">
        <v>43864</v>
      </c>
      <c r="C304" s="253" t="n">
        <v>2400</v>
      </c>
      <c r="D304" s="258" t="s">
        <v>30</v>
      </c>
      <c r="E304" s="255" t="s">
        <v>61</v>
      </c>
      <c r="F304" s="255" t="s">
        <v>87</v>
      </c>
      <c r="G304" s="255" t="s">
        <v>3183</v>
      </c>
      <c r="H304" s="256"/>
    </row>
    <row r="305" customFormat="false" ht="11.25" hidden="false" customHeight="true" outlineLevel="0" collapsed="false">
      <c r="A305" s="251" t="s">
        <v>2954</v>
      </c>
      <c r="B305" s="252" t="n">
        <v>43864</v>
      </c>
      <c r="C305" s="253" t="n">
        <v>1500</v>
      </c>
      <c r="D305" s="254" t="s">
        <v>25</v>
      </c>
      <c r="E305" s="255"/>
      <c r="F305" s="255" t="s">
        <v>3003</v>
      </c>
      <c r="G305" s="255"/>
      <c r="H305" s="256"/>
    </row>
    <row r="306" customFormat="false" ht="11.25" hidden="false" customHeight="true" outlineLevel="0" collapsed="false">
      <c r="A306" s="251" t="s">
        <v>2954</v>
      </c>
      <c r="B306" s="252" t="n">
        <v>43864</v>
      </c>
      <c r="C306" s="253" t="n">
        <v>2000</v>
      </c>
      <c r="D306" s="254" t="s">
        <v>25</v>
      </c>
      <c r="E306" s="255"/>
      <c r="F306" s="255" t="s">
        <v>3012</v>
      </c>
      <c r="G306" s="255"/>
      <c r="H306" s="256"/>
    </row>
    <row r="307" customFormat="false" ht="11.25" hidden="false" customHeight="true" outlineLevel="0" collapsed="false">
      <c r="A307" s="260" t="s">
        <v>2954</v>
      </c>
      <c r="B307" s="252" t="n">
        <v>43864</v>
      </c>
      <c r="C307" s="253" t="n">
        <v>140</v>
      </c>
      <c r="D307" s="268" t="s">
        <v>48</v>
      </c>
      <c r="E307" s="255" t="s">
        <v>3004</v>
      </c>
      <c r="F307" s="255" t="s">
        <v>3018</v>
      </c>
      <c r="G307" s="255" t="s">
        <v>3184</v>
      </c>
      <c r="H307" s="256"/>
    </row>
    <row r="308" customFormat="false" ht="11.25" hidden="false" customHeight="true" outlineLevel="0" collapsed="false">
      <c r="A308" s="257" t="s">
        <v>2954</v>
      </c>
      <c r="B308" s="252" t="n">
        <v>43864</v>
      </c>
      <c r="C308" s="253" t="n">
        <v>3000</v>
      </c>
      <c r="D308" s="258" t="s">
        <v>30</v>
      </c>
      <c r="E308" s="255" t="s">
        <v>61</v>
      </c>
      <c r="F308" s="255" t="s">
        <v>62</v>
      </c>
      <c r="G308" s="255" t="s">
        <v>3185</v>
      </c>
      <c r="H308" s="256"/>
    </row>
    <row r="309" customFormat="false" ht="11.25" hidden="false" customHeight="true" outlineLevel="0" collapsed="false">
      <c r="A309" s="260" t="s">
        <v>2954</v>
      </c>
      <c r="B309" s="252" t="n">
        <v>43864</v>
      </c>
      <c r="C309" s="253" t="n">
        <v>390</v>
      </c>
      <c r="D309" s="263" t="s">
        <v>2952</v>
      </c>
      <c r="E309" s="255" t="s">
        <v>2963</v>
      </c>
      <c r="F309" s="255" t="s">
        <v>218</v>
      </c>
      <c r="G309" s="255"/>
      <c r="H309" s="256"/>
    </row>
    <row r="310" customFormat="false" ht="11.25" hidden="false" customHeight="true" outlineLevel="0" collapsed="false">
      <c r="A310" s="251" t="s">
        <v>2954</v>
      </c>
      <c r="B310" s="252" t="n">
        <v>43864</v>
      </c>
      <c r="C310" s="253" t="n">
        <v>3000</v>
      </c>
      <c r="D310" s="254" t="s">
        <v>25</v>
      </c>
      <c r="E310" s="255"/>
      <c r="F310" s="255" t="s">
        <v>2960</v>
      </c>
      <c r="G310" s="255"/>
      <c r="H310" s="256"/>
    </row>
    <row r="311" customFormat="false" ht="11.25" hidden="false" customHeight="true" outlineLevel="0" collapsed="false">
      <c r="A311" s="251" t="s">
        <v>2954</v>
      </c>
      <c r="B311" s="252" t="n">
        <v>43865</v>
      </c>
      <c r="C311" s="253" t="n">
        <v>1700</v>
      </c>
      <c r="D311" s="254" t="s">
        <v>25</v>
      </c>
      <c r="E311" s="255"/>
      <c r="F311" s="255" t="s">
        <v>2983</v>
      </c>
      <c r="G311" s="255"/>
      <c r="H311" s="256"/>
    </row>
    <row r="312" customFormat="false" ht="11.25" hidden="false" customHeight="true" outlineLevel="0" collapsed="false">
      <c r="A312" s="269" t="s">
        <v>2954</v>
      </c>
      <c r="B312" s="252" t="n">
        <v>43865</v>
      </c>
      <c r="C312" s="253" t="n">
        <v>250000</v>
      </c>
      <c r="D312" s="274" t="s">
        <v>2951</v>
      </c>
      <c r="E312" s="255" t="s">
        <v>59</v>
      </c>
      <c r="F312" s="255" t="s">
        <v>265</v>
      </c>
      <c r="G312" s="255"/>
      <c r="H312" s="256"/>
    </row>
    <row r="313" customFormat="false" ht="11.25" hidden="false" customHeight="true" outlineLevel="0" collapsed="false">
      <c r="A313" s="257" t="s">
        <v>2954</v>
      </c>
      <c r="B313" s="252" t="n">
        <v>43865</v>
      </c>
      <c r="C313" s="253" t="n">
        <v>1500</v>
      </c>
      <c r="D313" s="265" t="s">
        <v>80</v>
      </c>
      <c r="E313" s="255" t="s">
        <v>110</v>
      </c>
      <c r="F313" s="255" t="s">
        <v>3186</v>
      </c>
      <c r="G313" s="255" t="s">
        <v>2962</v>
      </c>
      <c r="H313" s="256"/>
    </row>
    <row r="314" customFormat="false" ht="11.25" hidden="false" customHeight="true" outlineLevel="0" collapsed="false">
      <c r="A314" s="260" t="s">
        <v>2954</v>
      </c>
      <c r="B314" s="252" t="n">
        <v>43865</v>
      </c>
      <c r="C314" s="253" t="n">
        <v>10000</v>
      </c>
      <c r="D314" s="261" t="s">
        <v>105</v>
      </c>
      <c r="E314" s="255" t="s">
        <v>106</v>
      </c>
      <c r="F314" s="255" t="s">
        <v>204</v>
      </c>
      <c r="G314" s="255"/>
      <c r="H314" s="256"/>
    </row>
    <row r="315" customFormat="false" ht="11.25" hidden="false" customHeight="true" outlineLevel="0" collapsed="false">
      <c r="A315" s="251" t="s">
        <v>2954</v>
      </c>
      <c r="B315" s="252" t="n">
        <v>43865</v>
      </c>
      <c r="C315" s="253" t="n">
        <v>20000</v>
      </c>
      <c r="D315" s="254" t="s">
        <v>25</v>
      </c>
      <c r="E315" s="255"/>
      <c r="F315" s="255" t="s">
        <v>3012</v>
      </c>
      <c r="G315" s="255"/>
      <c r="H315" s="256"/>
    </row>
    <row r="316" customFormat="false" ht="11.25" hidden="false" customHeight="true" outlineLevel="0" collapsed="false">
      <c r="A316" s="251" t="s">
        <v>2954</v>
      </c>
      <c r="B316" s="252" t="n">
        <v>43866</v>
      </c>
      <c r="C316" s="253" t="n">
        <v>10000</v>
      </c>
      <c r="D316" s="254" t="s">
        <v>25</v>
      </c>
      <c r="E316" s="255"/>
      <c r="F316" s="255" t="s">
        <v>3003</v>
      </c>
      <c r="G316" s="255"/>
      <c r="H316" s="256"/>
    </row>
    <row r="317" customFormat="false" ht="11.25" hidden="false" customHeight="true" outlineLevel="0" collapsed="false">
      <c r="A317" s="251" t="s">
        <v>2954</v>
      </c>
      <c r="B317" s="252" t="n">
        <v>43866</v>
      </c>
      <c r="C317" s="253" t="n">
        <v>10000</v>
      </c>
      <c r="D317" s="254" t="s">
        <v>25</v>
      </c>
      <c r="E317" s="255"/>
      <c r="F317" s="255" t="s">
        <v>3001</v>
      </c>
      <c r="G317" s="255"/>
      <c r="H317" s="256"/>
    </row>
    <row r="318" customFormat="false" ht="11.25" hidden="false" customHeight="true" outlineLevel="0" collapsed="false">
      <c r="A318" s="251" t="s">
        <v>2954</v>
      </c>
      <c r="B318" s="252" t="n">
        <v>43866</v>
      </c>
      <c r="C318" s="253" t="n">
        <v>10000</v>
      </c>
      <c r="D318" s="254" t="s">
        <v>25</v>
      </c>
      <c r="E318" s="255"/>
      <c r="F318" s="255" t="s">
        <v>2961</v>
      </c>
      <c r="G318" s="255"/>
      <c r="H318" s="256"/>
    </row>
    <row r="319" customFormat="false" ht="11.25" hidden="false" customHeight="true" outlineLevel="0" collapsed="false">
      <c r="A319" s="260" t="s">
        <v>2954</v>
      </c>
      <c r="B319" s="252" t="n">
        <v>43866</v>
      </c>
      <c r="C319" s="253" t="n">
        <v>20000</v>
      </c>
      <c r="D319" s="261" t="s">
        <v>105</v>
      </c>
      <c r="E319" s="255" t="s">
        <v>106</v>
      </c>
      <c r="F319" s="255" t="s">
        <v>204</v>
      </c>
      <c r="G319" s="255"/>
      <c r="H319" s="256"/>
    </row>
    <row r="320" customFormat="false" ht="11.25" hidden="false" customHeight="true" outlineLevel="0" collapsed="false">
      <c r="A320" s="260" t="s">
        <v>2954</v>
      </c>
      <c r="B320" s="252" t="n">
        <v>43866</v>
      </c>
      <c r="C320" s="253" t="n">
        <v>2500</v>
      </c>
      <c r="D320" s="266" t="s">
        <v>2943</v>
      </c>
      <c r="E320" s="255" t="s">
        <v>2974</v>
      </c>
      <c r="F320" s="255" t="s">
        <v>2982</v>
      </c>
      <c r="G320" s="255"/>
      <c r="H320" s="256"/>
    </row>
    <row r="321" customFormat="false" ht="11.25" hidden="false" customHeight="true" outlineLevel="0" collapsed="false">
      <c r="A321" s="260" t="s">
        <v>2954</v>
      </c>
      <c r="B321" s="252" t="n">
        <v>43866</v>
      </c>
      <c r="C321" s="253" t="n">
        <v>300</v>
      </c>
      <c r="D321" s="266" t="s">
        <v>2943</v>
      </c>
      <c r="E321" s="255" t="s">
        <v>2974</v>
      </c>
      <c r="F321" s="255" t="s">
        <v>3009</v>
      </c>
      <c r="G321" s="255"/>
      <c r="H321" s="256"/>
    </row>
    <row r="322" customFormat="false" ht="11.25" hidden="false" customHeight="true" outlineLevel="0" collapsed="false">
      <c r="A322" s="257" t="s">
        <v>2954</v>
      </c>
      <c r="B322" s="252" t="n">
        <v>43866</v>
      </c>
      <c r="C322" s="253" t="n">
        <v>500</v>
      </c>
      <c r="D322" s="272" t="s">
        <v>64</v>
      </c>
      <c r="E322" s="255" t="s">
        <v>3187</v>
      </c>
      <c r="F322" s="255" t="s">
        <v>3188</v>
      </c>
      <c r="G322" s="255" t="s">
        <v>3189</v>
      </c>
      <c r="H322" s="256"/>
    </row>
    <row r="323" customFormat="false" ht="11.25" hidden="false" customHeight="true" outlineLevel="0" collapsed="false">
      <c r="A323" s="257" t="s">
        <v>2954</v>
      </c>
      <c r="B323" s="252" t="n">
        <v>43866</v>
      </c>
      <c r="C323" s="253" t="n">
        <v>2800</v>
      </c>
      <c r="D323" s="258" t="s">
        <v>30</v>
      </c>
      <c r="E323" s="255" t="s">
        <v>61</v>
      </c>
      <c r="F323" s="255" t="s">
        <v>62</v>
      </c>
      <c r="G323" s="255" t="s">
        <v>3190</v>
      </c>
      <c r="H323" s="256"/>
    </row>
    <row r="324" customFormat="false" ht="11.25" hidden="false" customHeight="true" outlineLevel="0" collapsed="false">
      <c r="A324" s="251" t="s">
        <v>2954</v>
      </c>
      <c r="B324" s="252" t="n">
        <v>43866</v>
      </c>
      <c r="C324" s="253" t="n">
        <v>5000</v>
      </c>
      <c r="D324" s="254" t="s">
        <v>25</v>
      </c>
      <c r="E324" s="255"/>
      <c r="F324" s="255" t="s">
        <v>2960</v>
      </c>
      <c r="G324" s="255"/>
      <c r="H324" s="256"/>
    </row>
    <row r="325" customFormat="false" ht="11.25" hidden="false" customHeight="true" outlineLevel="0" collapsed="false">
      <c r="A325" s="257" t="s">
        <v>2954</v>
      </c>
      <c r="B325" s="252" t="n">
        <v>43866</v>
      </c>
      <c r="C325" s="253" t="n">
        <v>1000</v>
      </c>
      <c r="D325" s="265" t="s">
        <v>80</v>
      </c>
      <c r="E325" s="255" t="s">
        <v>110</v>
      </c>
      <c r="F325" s="255" t="s">
        <v>3191</v>
      </c>
      <c r="G325" s="255" t="s">
        <v>3054</v>
      </c>
      <c r="H325" s="256"/>
    </row>
    <row r="326" customFormat="false" ht="11.25" hidden="false" customHeight="true" outlineLevel="0" collapsed="false">
      <c r="A326" s="260" t="s">
        <v>2954</v>
      </c>
      <c r="B326" s="252" t="n">
        <v>43866</v>
      </c>
      <c r="C326" s="253" t="n">
        <v>300</v>
      </c>
      <c r="D326" s="263" t="s">
        <v>2952</v>
      </c>
      <c r="E326" s="255" t="s">
        <v>54</v>
      </c>
      <c r="F326" s="255" t="s">
        <v>3192</v>
      </c>
      <c r="G326" s="255" t="s">
        <v>3193</v>
      </c>
      <c r="H326" s="256"/>
    </row>
    <row r="327" customFormat="false" ht="11.25" hidden="false" customHeight="true" outlineLevel="0" collapsed="false">
      <c r="A327" s="251" t="s">
        <v>2954</v>
      </c>
      <c r="B327" s="252" t="n">
        <v>43866</v>
      </c>
      <c r="C327" s="253" t="n">
        <v>150</v>
      </c>
      <c r="D327" s="254" t="s">
        <v>25</v>
      </c>
      <c r="E327" s="255"/>
      <c r="F327" s="255" t="s">
        <v>46</v>
      </c>
      <c r="G327" s="255"/>
      <c r="H327" s="256"/>
    </row>
    <row r="328" customFormat="false" ht="11.25" hidden="false" customHeight="true" outlineLevel="0" collapsed="false">
      <c r="A328" s="251" t="s">
        <v>2954</v>
      </c>
      <c r="B328" s="252" t="n">
        <v>43866</v>
      </c>
      <c r="C328" s="253" t="n">
        <v>5000</v>
      </c>
      <c r="D328" s="254" t="s">
        <v>25</v>
      </c>
      <c r="E328" s="255"/>
      <c r="F328" s="255" t="s">
        <v>2966</v>
      </c>
      <c r="G328" s="255"/>
      <c r="H328" s="256"/>
    </row>
    <row r="329" customFormat="false" ht="11.25" hidden="false" customHeight="true" outlineLevel="0" collapsed="false">
      <c r="A329" s="251" t="s">
        <v>2954</v>
      </c>
      <c r="B329" s="252" t="n">
        <v>43866</v>
      </c>
      <c r="C329" s="253" t="n">
        <v>5000</v>
      </c>
      <c r="D329" s="254" t="s">
        <v>25</v>
      </c>
      <c r="E329" s="255"/>
      <c r="F329" s="255" t="s">
        <v>3009</v>
      </c>
      <c r="G329" s="255"/>
      <c r="H329" s="256"/>
    </row>
    <row r="330" customFormat="false" ht="11.25" hidden="false" customHeight="true" outlineLevel="0" collapsed="false">
      <c r="A330" s="251" t="s">
        <v>2954</v>
      </c>
      <c r="B330" s="252" t="n">
        <v>43866</v>
      </c>
      <c r="C330" s="253" t="n">
        <v>20000</v>
      </c>
      <c r="D330" s="254" t="s">
        <v>25</v>
      </c>
      <c r="E330" s="255"/>
      <c r="F330" s="255" t="s">
        <v>3012</v>
      </c>
      <c r="G330" s="255"/>
      <c r="H330" s="256"/>
    </row>
    <row r="331" customFormat="false" ht="11.25" hidden="false" customHeight="true" outlineLevel="0" collapsed="false">
      <c r="A331" s="260" t="s">
        <v>2954</v>
      </c>
      <c r="B331" s="252" t="n">
        <v>43867</v>
      </c>
      <c r="C331" s="253" t="n">
        <v>5000</v>
      </c>
      <c r="D331" s="267" t="s">
        <v>186</v>
      </c>
      <c r="E331" s="255" t="s">
        <v>173</v>
      </c>
      <c r="F331" s="255" t="s">
        <v>3194</v>
      </c>
      <c r="G331" s="255" t="s">
        <v>3195</v>
      </c>
      <c r="H331" s="256"/>
    </row>
    <row r="332" customFormat="false" ht="11.25" hidden="false" customHeight="true" outlineLevel="0" collapsed="false">
      <c r="A332" s="260" t="s">
        <v>2954</v>
      </c>
      <c r="B332" s="252" t="n">
        <v>43867</v>
      </c>
      <c r="C332" s="253" t="n">
        <v>10000</v>
      </c>
      <c r="D332" s="267" t="s">
        <v>186</v>
      </c>
      <c r="E332" s="255" t="s">
        <v>173</v>
      </c>
      <c r="F332" s="255" t="s">
        <v>2978</v>
      </c>
      <c r="G332" s="255" t="s">
        <v>3196</v>
      </c>
      <c r="H332" s="256"/>
    </row>
    <row r="333" customFormat="false" ht="11.25" hidden="false" customHeight="true" outlineLevel="0" collapsed="false">
      <c r="A333" s="269" t="s">
        <v>2954</v>
      </c>
      <c r="B333" s="252" t="n">
        <v>43867</v>
      </c>
      <c r="C333" s="253" t="n">
        <v>38000</v>
      </c>
      <c r="D333" s="274" t="s">
        <v>2951</v>
      </c>
      <c r="E333" s="255" t="s">
        <v>59</v>
      </c>
      <c r="F333" s="255" t="s">
        <v>265</v>
      </c>
      <c r="G333" s="255"/>
      <c r="H333" s="256"/>
    </row>
    <row r="334" customFormat="false" ht="11.25" hidden="false" customHeight="true" outlineLevel="0" collapsed="false">
      <c r="A334" s="257" t="s">
        <v>2954</v>
      </c>
      <c r="B334" s="252" t="n">
        <v>43867</v>
      </c>
      <c r="C334" s="253" t="n">
        <v>10625</v>
      </c>
      <c r="D334" s="258" t="s">
        <v>30</v>
      </c>
      <c r="E334" s="255" t="s">
        <v>174</v>
      </c>
      <c r="F334" s="255" t="s">
        <v>32</v>
      </c>
      <c r="G334" s="255"/>
      <c r="H334" s="256"/>
    </row>
    <row r="335" customFormat="false" ht="11.25" hidden="false" customHeight="true" outlineLevel="0" collapsed="false">
      <c r="A335" s="257" t="s">
        <v>2954</v>
      </c>
      <c r="B335" s="252" t="n">
        <v>43867</v>
      </c>
      <c r="C335" s="253" t="n">
        <v>35</v>
      </c>
      <c r="D335" s="262" t="s">
        <v>113</v>
      </c>
      <c r="E335" s="255" t="s">
        <v>139</v>
      </c>
      <c r="F335" s="255" t="n">
        <v>0</v>
      </c>
      <c r="G335" s="255" t="s">
        <v>3197</v>
      </c>
      <c r="H335" s="256"/>
    </row>
    <row r="336" customFormat="false" ht="11.25" hidden="false" customHeight="true" outlineLevel="0" collapsed="false">
      <c r="A336" s="260" t="s">
        <v>2954</v>
      </c>
      <c r="B336" s="252" t="n">
        <v>43867</v>
      </c>
      <c r="C336" s="253" t="n">
        <v>100</v>
      </c>
      <c r="D336" s="266" t="s">
        <v>2943</v>
      </c>
      <c r="E336" s="255" t="s">
        <v>2974</v>
      </c>
      <c r="F336" s="255" t="s">
        <v>3009</v>
      </c>
      <c r="G336" s="255"/>
      <c r="H336" s="256"/>
    </row>
    <row r="337" customFormat="false" ht="11.25" hidden="false" customHeight="true" outlineLevel="0" collapsed="false">
      <c r="A337" s="257" t="s">
        <v>2954</v>
      </c>
      <c r="B337" s="252" t="n">
        <v>43867</v>
      </c>
      <c r="C337" s="253" t="n">
        <v>4570</v>
      </c>
      <c r="D337" s="258" t="s">
        <v>30</v>
      </c>
      <c r="E337" s="255" t="s">
        <v>174</v>
      </c>
      <c r="F337" s="255" t="s">
        <v>187</v>
      </c>
      <c r="G337" s="255"/>
      <c r="H337" s="256"/>
    </row>
    <row r="338" customFormat="false" ht="11.25" hidden="false" customHeight="true" outlineLevel="0" collapsed="false">
      <c r="A338" s="260" t="s">
        <v>2954</v>
      </c>
      <c r="B338" s="252" t="n">
        <v>43867</v>
      </c>
      <c r="C338" s="253" t="n">
        <v>150</v>
      </c>
      <c r="D338" s="268" t="s">
        <v>48</v>
      </c>
      <c r="E338" s="255" t="s">
        <v>49</v>
      </c>
      <c r="F338" s="255" t="s">
        <v>3198</v>
      </c>
      <c r="G338" s="255"/>
      <c r="H338" s="256"/>
    </row>
    <row r="339" customFormat="false" ht="11.25" hidden="false" customHeight="true" outlineLevel="0" collapsed="false">
      <c r="A339" s="257" t="s">
        <v>2954</v>
      </c>
      <c r="B339" s="252" t="n">
        <v>43867</v>
      </c>
      <c r="C339" s="253" t="n">
        <v>255</v>
      </c>
      <c r="D339" s="272" t="s">
        <v>64</v>
      </c>
      <c r="E339" s="255" t="s">
        <v>3026</v>
      </c>
      <c r="F339" s="255" t="s">
        <v>3199</v>
      </c>
      <c r="G339" s="255"/>
      <c r="H339" s="256"/>
    </row>
    <row r="340" customFormat="false" ht="11.25" hidden="false" customHeight="true" outlineLevel="0" collapsed="false">
      <c r="A340" s="257" t="s">
        <v>2954</v>
      </c>
      <c r="B340" s="252" t="n">
        <v>43867</v>
      </c>
      <c r="C340" s="253" t="n">
        <v>12000</v>
      </c>
      <c r="D340" s="258" t="s">
        <v>30</v>
      </c>
      <c r="E340" s="255" t="s">
        <v>174</v>
      </c>
      <c r="F340" s="255" t="s">
        <v>32</v>
      </c>
      <c r="G340" s="255"/>
      <c r="H340" s="256"/>
    </row>
    <row r="341" customFormat="false" ht="11.25" hidden="false" customHeight="true" outlineLevel="0" collapsed="false">
      <c r="A341" s="260" t="s">
        <v>2954</v>
      </c>
      <c r="B341" s="252" t="n">
        <v>43867</v>
      </c>
      <c r="C341" s="253" t="n">
        <v>200</v>
      </c>
      <c r="D341" s="266" t="s">
        <v>2943</v>
      </c>
      <c r="E341" s="255" t="s">
        <v>2974</v>
      </c>
      <c r="F341" s="255" t="s">
        <v>3012</v>
      </c>
      <c r="G341" s="255"/>
      <c r="H341" s="256"/>
    </row>
    <row r="342" customFormat="false" ht="11.25" hidden="false" customHeight="true" outlineLevel="0" collapsed="false">
      <c r="A342" s="260" t="s">
        <v>2954</v>
      </c>
      <c r="B342" s="252" t="n">
        <v>43867</v>
      </c>
      <c r="C342" s="253" t="n">
        <v>300</v>
      </c>
      <c r="D342" s="266" t="s">
        <v>2943</v>
      </c>
      <c r="E342" s="255" t="s">
        <v>2974</v>
      </c>
      <c r="F342" s="255" t="s">
        <v>3009</v>
      </c>
      <c r="G342" s="255"/>
      <c r="H342" s="256"/>
    </row>
    <row r="343" customFormat="false" ht="11.25" hidden="false" customHeight="true" outlineLevel="0" collapsed="false">
      <c r="A343" s="260" t="s">
        <v>2954</v>
      </c>
      <c r="B343" s="252" t="n">
        <v>43868</v>
      </c>
      <c r="C343" s="253" t="n">
        <v>500</v>
      </c>
      <c r="D343" s="266" t="s">
        <v>2943</v>
      </c>
      <c r="E343" s="255" t="s">
        <v>2974</v>
      </c>
      <c r="F343" s="255" t="s">
        <v>2983</v>
      </c>
      <c r="G343" s="255"/>
      <c r="H343" s="256"/>
    </row>
    <row r="344" customFormat="false" ht="11.25" hidden="false" customHeight="true" outlineLevel="0" collapsed="false">
      <c r="A344" s="257" t="s">
        <v>2954</v>
      </c>
      <c r="B344" s="252" t="n">
        <v>43868</v>
      </c>
      <c r="C344" s="253" t="n">
        <v>1040</v>
      </c>
      <c r="D344" s="258" t="s">
        <v>30</v>
      </c>
      <c r="E344" s="255" t="s">
        <v>61</v>
      </c>
      <c r="F344" s="255" t="s">
        <v>87</v>
      </c>
      <c r="G344" s="255" t="s">
        <v>3200</v>
      </c>
      <c r="H344" s="256"/>
    </row>
    <row r="345" customFormat="false" ht="11.25" hidden="false" customHeight="true" outlineLevel="0" collapsed="false">
      <c r="A345" s="257" t="s">
        <v>2954</v>
      </c>
      <c r="B345" s="252" t="n">
        <v>43868</v>
      </c>
      <c r="C345" s="253" t="n">
        <v>2400</v>
      </c>
      <c r="D345" s="258" t="s">
        <v>30</v>
      </c>
      <c r="E345" s="255" t="s">
        <v>61</v>
      </c>
      <c r="F345" s="255" t="s">
        <v>87</v>
      </c>
      <c r="G345" s="255" t="s">
        <v>3201</v>
      </c>
      <c r="H345" s="256"/>
    </row>
    <row r="346" customFormat="false" ht="11.25" hidden="false" customHeight="true" outlineLevel="0" collapsed="false">
      <c r="A346" s="257" t="s">
        <v>2954</v>
      </c>
      <c r="B346" s="252" t="n">
        <v>43868</v>
      </c>
      <c r="C346" s="253" t="n">
        <v>2500</v>
      </c>
      <c r="D346" s="258" t="s">
        <v>30</v>
      </c>
      <c r="E346" s="255" t="s">
        <v>61</v>
      </c>
      <c r="F346" s="255" t="s">
        <v>87</v>
      </c>
      <c r="G346" s="255" t="s">
        <v>3202</v>
      </c>
      <c r="H346" s="256"/>
    </row>
    <row r="347" customFormat="false" ht="11.25" hidden="false" customHeight="true" outlineLevel="0" collapsed="false">
      <c r="A347" s="257" t="s">
        <v>2954</v>
      </c>
      <c r="B347" s="252" t="n">
        <v>43868</v>
      </c>
      <c r="C347" s="253" t="n">
        <v>2700</v>
      </c>
      <c r="D347" s="258" t="s">
        <v>30</v>
      </c>
      <c r="E347" s="255" t="s">
        <v>61</v>
      </c>
      <c r="F347" s="255" t="s">
        <v>87</v>
      </c>
      <c r="G347" s="255" t="s">
        <v>3203</v>
      </c>
      <c r="H347" s="256"/>
    </row>
    <row r="348" customFormat="false" ht="11.25" hidden="false" customHeight="true" outlineLevel="0" collapsed="false">
      <c r="A348" s="257" t="s">
        <v>2954</v>
      </c>
      <c r="B348" s="252" t="n">
        <v>43868</v>
      </c>
      <c r="C348" s="253" t="n">
        <v>2700</v>
      </c>
      <c r="D348" s="258" t="s">
        <v>30</v>
      </c>
      <c r="E348" s="255" t="s">
        <v>182</v>
      </c>
      <c r="F348" s="255" t="s">
        <v>3204</v>
      </c>
      <c r="G348" s="255" t="s">
        <v>3205</v>
      </c>
      <c r="H348" s="256"/>
    </row>
    <row r="349" customFormat="false" ht="11.25" hidden="false" customHeight="true" outlineLevel="0" collapsed="false">
      <c r="A349" s="257" t="s">
        <v>2954</v>
      </c>
      <c r="B349" s="252" t="n">
        <v>43868</v>
      </c>
      <c r="C349" s="253" t="n">
        <v>2000</v>
      </c>
      <c r="D349" s="265" t="s">
        <v>80</v>
      </c>
      <c r="E349" s="255" t="s">
        <v>110</v>
      </c>
      <c r="F349" s="255" t="s">
        <v>3168</v>
      </c>
      <c r="G349" s="255" t="s">
        <v>3206</v>
      </c>
      <c r="H349" s="256"/>
    </row>
    <row r="350" customFormat="false" ht="11.25" hidden="false" customHeight="true" outlineLevel="0" collapsed="false">
      <c r="A350" s="269" t="s">
        <v>2954</v>
      </c>
      <c r="B350" s="252" t="n">
        <v>43868</v>
      </c>
      <c r="C350" s="253" t="n">
        <v>50000</v>
      </c>
      <c r="D350" s="274" t="s">
        <v>2951</v>
      </c>
      <c r="E350" s="255" t="s">
        <v>59</v>
      </c>
      <c r="F350" s="255" t="s">
        <v>265</v>
      </c>
      <c r="G350" s="255"/>
      <c r="H350" s="256"/>
    </row>
    <row r="351" customFormat="false" ht="11.25" hidden="false" customHeight="true" outlineLevel="0" collapsed="false">
      <c r="A351" s="257" t="s">
        <v>2954</v>
      </c>
      <c r="B351" s="252" t="n">
        <v>43868</v>
      </c>
      <c r="C351" s="253" t="n">
        <v>1500</v>
      </c>
      <c r="D351" s="265" t="s">
        <v>80</v>
      </c>
      <c r="E351" s="255" t="s">
        <v>110</v>
      </c>
      <c r="F351" s="255" t="s">
        <v>95</v>
      </c>
      <c r="G351" s="255" t="s">
        <v>3207</v>
      </c>
      <c r="H351" s="256"/>
    </row>
    <row r="352" customFormat="false" ht="11.25" hidden="false" customHeight="true" outlineLevel="0" collapsed="false">
      <c r="A352" s="257" t="s">
        <v>2954</v>
      </c>
      <c r="B352" s="252" t="n">
        <v>43868</v>
      </c>
      <c r="C352" s="253" t="n">
        <v>2700</v>
      </c>
      <c r="D352" s="258" t="s">
        <v>30</v>
      </c>
      <c r="E352" s="255" t="s">
        <v>182</v>
      </c>
      <c r="F352" s="255" t="s">
        <v>3204</v>
      </c>
      <c r="G352" s="255" t="s">
        <v>3208</v>
      </c>
      <c r="H352" s="256"/>
    </row>
    <row r="353" customFormat="false" ht="11.25" hidden="false" customHeight="true" outlineLevel="0" collapsed="false">
      <c r="A353" s="251" t="s">
        <v>2954</v>
      </c>
      <c r="B353" s="252" t="n">
        <v>43869</v>
      </c>
      <c r="C353" s="253" t="n">
        <v>3000</v>
      </c>
      <c r="D353" s="254" t="s">
        <v>25</v>
      </c>
      <c r="E353" s="255"/>
      <c r="F353" s="255" t="s">
        <v>2955</v>
      </c>
      <c r="G353" s="255"/>
      <c r="H353" s="256"/>
    </row>
    <row r="354" customFormat="false" ht="11.25" hidden="false" customHeight="true" outlineLevel="0" collapsed="false">
      <c r="A354" s="260" t="s">
        <v>2954</v>
      </c>
      <c r="B354" s="252" t="n">
        <v>43869</v>
      </c>
      <c r="C354" s="253" t="n">
        <v>10000</v>
      </c>
      <c r="D354" s="261" t="s">
        <v>105</v>
      </c>
      <c r="E354" s="255" t="s">
        <v>106</v>
      </c>
      <c r="F354" s="255" t="s">
        <v>204</v>
      </c>
      <c r="G354" s="255"/>
      <c r="H354" s="256"/>
    </row>
    <row r="355" customFormat="false" ht="11.25" hidden="false" customHeight="true" outlineLevel="0" collapsed="false">
      <c r="A355" s="257" t="s">
        <v>2954</v>
      </c>
      <c r="B355" s="252" t="n">
        <v>43869</v>
      </c>
      <c r="C355" s="253" t="n">
        <v>7000</v>
      </c>
      <c r="D355" s="262" t="s">
        <v>113</v>
      </c>
      <c r="E355" s="255" t="s">
        <v>114</v>
      </c>
      <c r="F355" s="255" t="s">
        <v>148</v>
      </c>
      <c r="G355" s="255" t="s">
        <v>3209</v>
      </c>
      <c r="H355" s="256"/>
    </row>
    <row r="356" customFormat="false" ht="11.25" hidden="false" customHeight="true" outlineLevel="0" collapsed="false">
      <c r="A356" s="251" t="s">
        <v>2954</v>
      </c>
      <c r="B356" s="252" t="n">
        <v>43869</v>
      </c>
      <c r="C356" s="253" t="n">
        <v>1000</v>
      </c>
      <c r="D356" s="254" t="s">
        <v>25</v>
      </c>
      <c r="E356" s="255"/>
      <c r="F356" s="255" t="s">
        <v>3210</v>
      </c>
      <c r="G356" s="255"/>
      <c r="H356" s="256"/>
    </row>
    <row r="357" customFormat="false" ht="11.25" hidden="false" customHeight="true" outlineLevel="0" collapsed="false">
      <c r="A357" s="251" t="s">
        <v>2954</v>
      </c>
      <c r="B357" s="252" t="n">
        <v>43869</v>
      </c>
      <c r="C357" s="253" t="n">
        <v>10000</v>
      </c>
      <c r="D357" s="254" t="s">
        <v>25</v>
      </c>
      <c r="E357" s="255"/>
      <c r="F357" s="255" t="s">
        <v>3088</v>
      </c>
      <c r="G357" s="255"/>
      <c r="H357" s="256"/>
    </row>
    <row r="358" customFormat="false" ht="11.25" hidden="false" customHeight="true" outlineLevel="0" collapsed="false">
      <c r="A358" s="251" t="s">
        <v>2954</v>
      </c>
      <c r="B358" s="252" t="n">
        <v>43869</v>
      </c>
      <c r="C358" s="253" t="n">
        <v>10000</v>
      </c>
      <c r="D358" s="254" t="s">
        <v>25</v>
      </c>
      <c r="E358" s="255"/>
      <c r="F358" s="255" t="s">
        <v>3157</v>
      </c>
      <c r="G358" s="255"/>
      <c r="H358" s="256"/>
    </row>
    <row r="359" customFormat="false" ht="11.25" hidden="false" customHeight="true" outlineLevel="0" collapsed="false">
      <c r="A359" s="251" t="s">
        <v>2954</v>
      </c>
      <c r="B359" s="252" t="n">
        <v>43869</v>
      </c>
      <c r="C359" s="253" t="n">
        <v>2700</v>
      </c>
      <c r="D359" s="254" t="s">
        <v>25</v>
      </c>
      <c r="E359" s="255"/>
      <c r="F359" s="255" t="s">
        <v>2983</v>
      </c>
      <c r="G359" s="255"/>
      <c r="H359" s="256"/>
    </row>
    <row r="360" customFormat="false" ht="11.25" hidden="false" customHeight="true" outlineLevel="0" collapsed="false">
      <c r="A360" s="260" t="s">
        <v>2954</v>
      </c>
      <c r="B360" s="252" t="n">
        <v>43869</v>
      </c>
      <c r="C360" s="253" t="n">
        <v>4000</v>
      </c>
      <c r="D360" s="280" t="s">
        <v>156</v>
      </c>
      <c r="E360" s="255" t="s">
        <v>3129</v>
      </c>
      <c r="F360" s="255" t="s">
        <v>221</v>
      </c>
      <c r="G360" s="255" t="s">
        <v>3211</v>
      </c>
      <c r="H360" s="256"/>
    </row>
    <row r="361" customFormat="false" ht="11.25" hidden="false" customHeight="true" outlineLevel="0" collapsed="false">
      <c r="A361" s="260" t="s">
        <v>2954</v>
      </c>
      <c r="B361" s="252" t="n">
        <v>43869</v>
      </c>
      <c r="C361" s="253" t="n">
        <v>300</v>
      </c>
      <c r="D361" s="266" t="s">
        <v>2943</v>
      </c>
      <c r="E361" s="255" t="s">
        <v>2974</v>
      </c>
      <c r="F361" s="255" t="s">
        <v>3138</v>
      </c>
      <c r="G361" s="255"/>
      <c r="H361" s="256"/>
    </row>
    <row r="362" customFormat="false" ht="11.25" hidden="false" customHeight="true" outlineLevel="0" collapsed="false">
      <c r="A362" s="251" t="s">
        <v>2954</v>
      </c>
      <c r="B362" s="252" t="n">
        <v>43869</v>
      </c>
      <c r="C362" s="253" t="n">
        <v>1500</v>
      </c>
      <c r="D362" s="254" t="s">
        <v>25</v>
      </c>
      <c r="E362" s="255" t="s">
        <v>3107</v>
      </c>
      <c r="F362" s="255" t="s">
        <v>3088</v>
      </c>
      <c r="G362" s="255"/>
      <c r="H362" s="256"/>
    </row>
    <row r="363" customFormat="false" ht="11.25" hidden="false" customHeight="true" outlineLevel="0" collapsed="false">
      <c r="A363" s="257" t="s">
        <v>2954</v>
      </c>
      <c r="B363" s="252" t="n">
        <v>43869</v>
      </c>
      <c r="C363" s="253" t="n">
        <v>1700</v>
      </c>
      <c r="D363" s="258" t="s">
        <v>30</v>
      </c>
      <c r="E363" s="255" t="s">
        <v>61</v>
      </c>
      <c r="F363" s="255" t="s">
        <v>62</v>
      </c>
      <c r="G363" s="255" t="s">
        <v>3212</v>
      </c>
      <c r="H363" s="256"/>
    </row>
    <row r="364" customFormat="false" ht="11.25" hidden="false" customHeight="true" outlineLevel="0" collapsed="false">
      <c r="A364" s="257" t="s">
        <v>2954</v>
      </c>
      <c r="B364" s="252" t="n">
        <v>43869</v>
      </c>
      <c r="C364" s="253" t="n">
        <v>2700</v>
      </c>
      <c r="D364" s="258" t="s">
        <v>30</v>
      </c>
      <c r="E364" s="255" t="s">
        <v>61</v>
      </c>
      <c r="F364" s="255" t="s">
        <v>270</v>
      </c>
      <c r="G364" s="255" t="s">
        <v>3213</v>
      </c>
      <c r="H364" s="256"/>
    </row>
    <row r="365" customFormat="false" ht="11.25" hidden="false" customHeight="true" outlineLevel="0" collapsed="false">
      <c r="A365" s="257" t="s">
        <v>2954</v>
      </c>
      <c r="B365" s="252" t="n">
        <v>43869</v>
      </c>
      <c r="C365" s="253" t="n">
        <v>1335</v>
      </c>
      <c r="D365" s="258" t="s">
        <v>30</v>
      </c>
      <c r="E365" s="255" t="s">
        <v>174</v>
      </c>
      <c r="F365" s="255" t="s">
        <v>187</v>
      </c>
      <c r="G365" s="255"/>
      <c r="H365" s="256"/>
    </row>
    <row r="366" customFormat="false" ht="11.25" hidden="false" customHeight="true" outlineLevel="0" collapsed="false">
      <c r="A366" s="251" t="s">
        <v>2954</v>
      </c>
      <c r="B366" s="252" t="n">
        <v>43869</v>
      </c>
      <c r="C366" s="253" t="n">
        <v>1000</v>
      </c>
      <c r="D366" s="254" t="s">
        <v>25</v>
      </c>
      <c r="E366" s="255"/>
      <c r="F366" s="255" t="s">
        <v>3053</v>
      </c>
      <c r="G366" s="255"/>
      <c r="H366" s="256"/>
    </row>
    <row r="367" customFormat="false" ht="11.25" hidden="false" customHeight="true" outlineLevel="0" collapsed="false">
      <c r="A367" s="251" t="s">
        <v>2954</v>
      </c>
      <c r="B367" s="252" t="n">
        <v>43869</v>
      </c>
      <c r="C367" s="253" t="n">
        <v>180</v>
      </c>
      <c r="D367" s="254" t="s">
        <v>25</v>
      </c>
      <c r="E367" s="255"/>
      <c r="F367" s="255" t="s">
        <v>3101</v>
      </c>
      <c r="G367" s="255"/>
      <c r="H367" s="256"/>
    </row>
    <row r="368" customFormat="false" ht="11.25" hidden="false" customHeight="true" outlineLevel="0" collapsed="false">
      <c r="A368" s="257" t="s">
        <v>2954</v>
      </c>
      <c r="B368" s="252" t="n">
        <v>43869</v>
      </c>
      <c r="C368" s="253" t="n">
        <v>3500</v>
      </c>
      <c r="D368" s="258" t="s">
        <v>30</v>
      </c>
      <c r="E368" s="255" t="s">
        <v>61</v>
      </c>
      <c r="F368" s="255" t="s">
        <v>62</v>
      </c>
      <c r="G368" s="255" t="s">
        <v>3214</v>
      </c>
      <c r="H368" s="256"/>
    </row>
    <row r="369" customFormat="false" ht="11.25" hidden="false" customHeight="true" outlineLevel="0" collapsed="false">
      <c r="A369" s="257" t="s">
        <v>2954</v>
      </c>
      <c r="B369" s="252" t="n">
        <v>43869</v>
      </c>
      <c r="C369" s="253" t="n">
        <v>2500</v>
      </c>
      <c r="D369" s="258" t="s">
        <v>30</v>
      </c>
      <c r="E369" s="255" t="s">
        <v>61</v>
      </c>
      <c r="F369" s="255" t="s">
        <v>62</v>
      </c>
      <c r="G369" s="255" t="s">
        <v>3215</v>
      </c>
      <c r="H369" s="256"/>
    </row>
    <row r="370" customFormat="false" ht="11.25" hidden="false" customHeight="true" outlineLevel="0" collapsed="false">
      <c r="A370" s="251" t="s">
        <v>2954</v>
      </c>
      <c r="B370" s="252" t="n">
        <v>43870</v>
      </c>
      <c r="C370" s="253" t="n">
        <v>1000</v>
      </c>
      <c r="D370" s="254" t="s">
        <v>25</v>
      </c>
      <c r="E370" s="255"/>
      <c r="F370" s="255" t="s">
        <v>46</v>
      </c>
      <c r="G370" s="255"/>
      <c r="H370" s="256"/>
    </row>
    <row r="371" customFormat="false" ht="11.25" hidden="false" customHeight="true" outlineLevel="0" collapsed="false">
      <c r="A371" s="251" t="s">
        <v>2954</v>
      </c>
      <c r="B371" s="252" t="n">
        <v>43870</v>
      </c>
      <c r="C371" s="253" t="n">
        <v>18000</v>
      </c>
      <c r="D371" s="254" t="s">
        <v>25</v>
      </c>
      <c r="E371" s="255"/>
      <c r="F371" s="255" t="s">
        <v>43</v>
      </c>
      <c r="G371" s="255"/>
      <c r="H371" s="256"/>
    </row>
    <row r="372" customFormat="false" ht="11.25" hidden="false" customHeight="true" outlineLevel="0" collapsed="false">
      <c r="A372" s="260" t="s">
        <v>2954</v>
      </c>
      <c r="B372" s="252" t="n">
        <v>43870</v>
      </c>
      <c r="C372" s="253" t="n">
        <v>400</v>
      </c>
      <c r="D372" s="266" t="s">
        <v>2943</v>
      </c>
      <c r="E372" s="255" t="s">
        <v>2974</v>
      </c>
      <c r="F372" s="255" t="s">
        <v>3009</v>
      </c>
      <c r="G372" s="255"/>
      <c r="H372" s="256"/>
    </row>
    <row r="373" customFormat="false" ht="11.25" hidden="false" customHeight="true" outlineLevel="0" collapsed="false">
      <c r="A373" s="251" t="s">
        <v>2954</v>
      </c>
      <c r="B373" s="252" t="n">
        <v>43870</v>
      </c>
      <c r="C373" s="253" t="n">
        <v>1000</v>
      </c>
      <c r="D373" s="254" t="s">
        <v>25</v>
      </c>
      <c r="E373" s="255"/>
      <c r="F373" s="255" t="s">
        <v>68</v>
      </c>
      <c r="G373" s="255"/>
      <c r="H373" s="256"/>
    </row>
    <row r="374" customFormat="false" ht="11.25" hidden="false" customHeight="true" outlineLevel="0" collapsed="false">
      <c r="A374" s="257" t="s">
        <v>2954</v>
      </c>
      <c r="B374" s="252" t="n">
        <v>43871</v>
      </c>
      <c r="C374" s="253" t="n">
        <v>200</v>
      </c>
      <c r="D374" s="272" t="s">
        <v>64</v>
      </c>
      <c r="E374" s="255" t="s">
        <v>3026</v>
      </c>
      <c r="F374" s="255" t="s">
        <v>3216</v>
      </c>
      <c r="G374" s="255" t="s">
        <v>3217</v>
      </c>
      <c r="H374" s="256"/>
    </row>
    <row r="375" customFormat="false" ht="11.25" hidden="false" customHeight="true" outlineLevel="0" collapsed="false">
      <c r="A375" s="257" t="s">
        <v>2954</v>
      </c>
      <c r="B375" s="252" t="n">
        <v>43871</v>
      </c>
      <c r="C375" s="253" t="n">
        <v>1125</v>
      </c>
      <c r="D375" s="262" t="s">
        <v>113</v>
      </c>
      <c r="E375" s="255" t="s">
        <v>139</v>
      </c>
      <c r="F375" s="255" t="n">
        <v>0</v>
      </c>
      <c r="G375" s="255" t="s">
        <v>3218</v>
      </c>
      <c r="H375" s="256"/>
    </row>
    <row r="376" customFormat="false" ht="11.25" hidden="false" customHeight="true" outlineLevel="0" collapsed="false">
      <c r="A376" s="257" t="s">
        <v>2954</v>
      </c>
      <c r="B376" s="252" t="n">
        <v>43871</v>
      </c>
      <c r="C376" s="253" t="n">
        <v>2700</v>
      </c>
      <c r="D376" s="258" t="s">
        <v>30</v>
      </c>
      <c r="E376" s="255" t="s">
        <v>61</v>
      </c>
      <c r="F376" s="255" t="s">
        <v>87</v>
      </c>
      <c r="G376" s="255" t="s">
        <v>3219</v>
      </c>
      <c r="H376" s="256"/>
    </row>
    <row r="377" customFormat="false" ht="11.25" hidden="false" customHeight="true" outlineLevel="0" collapsed="false">
      <c r="A377" s="257" t="s">
        <v>2954</v>
      </c>
      <c r="B377" s="252" t="n">
        <v>43871</v>
      </c>
      <c r="C377" s="253" t="n">
        <v>2700</v>
      </c>
      <c r="D377" s="258" t="s">
        <v>30</v>
      </c>
      <c r="E377" s="255" t="s">
        <v>61</v>
      </c>
      <c r="F377" s="255" t="s">
        <v>87</v>
      </c>
      <c r="G377" s="255" t="s">
        <v>3219</v>
      </c>
      <c r="H377" s="256"/>
    </row>
    <row r="378" customFormat="false" ht="11.25" hidden="false" customHeight="true" outlineLevel="0" collapsed="false">
      <c r="A378" s="260" t="s">
        <v>2954</v>
      </c>
      <c r="B378" s="252" t="n">
        <v>43871</v>
      </c>
      <c r="C378" s="253" t="n">
        <v>300</v>
      </c>
      <c r="D378" s="266" t="s">
        <v>2943</v>
      </c>
      <c r="E378" s="255" t="s">
        <v>2974</v>
      </c>
      <c r="F378" s="255" t="s">
        <v>3009</v>
      </c>
      <c r="G378" s="255"/>
      <c r="H378" s="256"/>
    </row>
    <row r="379" customFormat="false" ht="11.25" hidden="false" customHeight="true" outlineLevel="0" collapsed="false">
      <c r="A379" s="251" t="s">
        <v>2954</v>
      </c>
      <c r="B379" s="252" t="n">
        <v>43871</v>
      </c>
      <c r="C379" s="253" t="n">
        <v>90</v>
      </c>
      <c r="D379" s="254" t="s">
        <v>25</v>
      </c>
      <c r="E379" s="255"/>
      <c r="F379" s="255" t="s">
        <v>3008</v>
      </c>
      <c r="G379" s="255" t="s">
        <v>3220</v>
      </c>
      <c r="H379" s="256"/>
    </row>
    <row r="380" customFormat="false" ht="11.25" hidden="false" customHeight="true" outlineLevel="0" collapsed="false">
      <c r="A380" s="251" t="s">
        <v>2954</v>
      </c>
      <c r="B380" s="252" t="n">
        <v>43872</v>
      </c>
      <c r="C380" s="253" t="n">
        <v>100</v>
      </c>
      <c r="D380" s="254" t="s">
        <v>25</v>
      </c>
      <c r="E380" s="255"/>
      <c r="F380" s="255" t="s">
        <v>2983</v>
      </c>
      <c r="G380" s="255"/>
      <c r="H380" s="256"/>
    </row>
    <row r="381" customFormat="false" ht="11.25" hidden="false" customHeight="true" outlineLevel="0" collapsed="false">
      <c r="A381" s="251" t="s">
        <v>2954</v>
      </c>
      <c r="B381" s="252" t="n">
        <v>43872</v>
      </c>
      <c r="C381" s="253" t="n">
        <v>29500</v>
      </c>
      <c r="D381" s="271" t="s">
        <v>59</v>
      </c>
      <c r="E381" s="255" t="s">
        <v>3013</v>
      </c>
      <c r="F381" s="255" t="s">
        <v>3014</v>
      </c>
      <c r="G381" s="255" t="s">
        <v>2982</v>
      </c>
      <c r="H381" s="256"/>
    </row>
    <row r="382" customFormat="false" ht="11.25" hidden="false" customHeight="true" outlineLevel="0" collapsed="false">
      <c r="A382" s="269" t="s">
        <v>2954</v>
      </c>
      <c r="B382" s="252" t="n">
        <v>43872</v>
      </c>
      <c r="C382" s="253" t="n">
        <v>50000</v>
      </c>
      <c r="D382" s="274" t="s">
        <v>2951</v>
      </c>
      <c r="E382" s="255" t="s">
        <v>59</v>
      </c>
      <c r="F382" s="255" t="s">
        <v>265</v>
      </c>
      <c r="G382" s="255"/>
      <c r="H382" s="256"/>
    </row>
    <row r="383" customFormat="false" ht="11.25" hidden="false" customHeight="true" outlineLevel="0" collapsed="false">
      <c r="A383" s="257" t="s">
        <v>2954</v>
      </c>
      <c r="B383" s="252" t="n">
        <v>43872</v>
      </c>
      <c r="C383" s="253" t="n">
        <v>3500</v>
      </c>
      <c r="D383" s="258" t="s">
        <v>30</v>
      </c>
      <c r="E383" s="255" t="s">
        <v>61</v>
      </c>
      <c r="F383" s="255" t="s">
        <v>62</v>
      </c>
      <c r="G383" s="255" t="s">
        <v>3221</v>
      </c>
      <c r="H383" s="256"/>
    </row>
    <row r="384" customFormat="false" ht="11.25" hidden="false" customHeight="true" outlineLevel="0" collapsed="false">
      <c r="A384" s="257" t="s">
        <v>2954</v>
      </c>
      <c r="B384" s="252" t="n">
        <v>43872</v>
      </c>
      <c r="C384" s="253" t="n">
        <v>4300</v>
      </c>
      <c r="D384" s="258" t="s">
        <v>30</v>
      </c>
      <c r="E384" s="255" t="s">
        <v>61</v>
      </c>
      <c r="F384" s="255" t="s">
        <v>137</v>
      </c>
      <c r="G384" s="255" t="s">
        <v>3222</v>
      </c>
      <c r="H384" s="256"/>
    </row>
    <row r="385" customFormat="false" ht="11.25" hidden="false" customHeight="true" outlineLevel="0" collapsed="false">
      <c r="A385" s="260" t="s">
        <v>2954</v>
      </c>
      <c r="B385" s="252" t="n">
        <v>43872</v>
      </c>
      <c r="C385" s="253" t="n">
        <v>330</v>
      </c>
      <c r="D385" s="263" t="s">
        <v>2952</v>
      </c>
      <c r="E385" s="255" t="s">
        <v>2963</v>
      </c>
      <c r="F385" s="255" t="s">
        <v>3223</v>
      </c>
      <c r="G385" s="255"/>
      <c r="H385" s="256"/>
    </row>
    <row r="386" customFormat="false" ht="11.25" hidden="false" customHeight="true" outlineLevel="0" collapsed="false">
      <c r="A386" s="260" t="s">
        <v>2954</v>
      </c>
      <c r="B386" s="252" t="n">
        <v>43872</v>
      </c>
      <c r="C386" s="253" t="n">
        <v>20</v>
      </c>
      <c r="D386" s="266" t="s">
        <v>2943</v>
      </c>
      <c r="E386" s="255" t="s">
        <v>3067</v>
      </c>
      <c r="F386" s="255" t="s">
        <v>2982</v>
      </c>
      <c r="G386" s="255" t="s">
        <v>3069</v>
      </c>
      <c r="H386" s="256"/>
    </row>
    <row r="387" customFormat="false" ht="11.25" hidden="false" customHeight="true" outlineLevel="0" collapsed="false">
      <c r="A387" s="260" t="s">
        <v>2954</v>
      </c>
      <c r="B387" s="252" t="n">
        <v>43872</v>
      </c>
      <c r="C387" s="253" t="n">
        <v>500</v>
      </c>
      <c r="D387" s="261" t="s">
        <v>105</v>
      </c>
      <c r="E387" s="255" t="s">
        <v>3023</v>
      </c>
      <c r="F387" s="255" t="s">
        <v>3116</v>
      </c>
      <c r="G387" s="255" t="s">
        <v>162</v>
      </c>
      <c r="H387" s="256"/>
    </row>
    <row r="388" customFormat="false" ht="11.25" hidden="false" customHeight="true" outlineLevel="0" collapsed="false">
      <c r="A388" s="260" t="s">
        <v>2954</v>
      </c>
      <c r="B388" s="252" t="n">
        <v>43872</v>
      </c>
      <c r="C388" s="253" t="n">
        <v>5000</v>
      </c>
      <c r="D388" s="275" t="s">
        <v>133</v>
      </c>
      <c r="E388" s="255" t="s">
        <v>49</v>
      </c>
      <c r="F388" s="255" t="s">
        <v>134</v>
      </c>
      <c r="G388" s="255"/>
      <c r="H388" s="256"/>
    </row>
    <row r="389" customFormat="false" ht="11.25" hidden="false" customHeight="true" outlineLevel="0" collapsed="false">
      <c r="A389" s="251" t="s">
        <v>2954</v>
      </c>
      <c r="B389" s="252" t="n">
        <v>43872</v>
      </c>
      <c r="C389" s="253" t="n">
        <v>1000</v>
      </c>
      <c r="D389" s="254" t="s">
        <v>25</v>
      </c>
      <c r="E389" s="255"/>
      <c r="F389" s="255" t="s">
        <v>3008</v>
      </c>
      <c r="G389" s="255"/>
      <c r="H389" s="256"/>
    </row>
    <row r="390" customFormat="false" ht="11.25" hidden="false" customHeight="true" outlineLevel="0" collapsed="false">
      <c r="A390" s="251" t="s">
        <v>2954</v>
      </c>
      <c r="B390" s="252" t="n">
        <v>43872</v>
      </c>
      <c r="C390" s="253" t="n">
        <v>1500</v>
      </c>
      <c r="D390" s="254" t="s">
        <v>25</v>
      </c>
      <c r="E390" s="255" t="s">
        <v>3107</v>
      </c>
      <c r="F390" s="255" t="s">
        <v>134</v>
      </c>
      <c r="G390" s="255" t="s">
        <v>3224</v>
      </c>
      <c r="H390" s="256"/>
    </row>
    <row r="391" customFormat="false" ht="11.25" hidden="false" customHeight="true" outlineLevel="0" collapsed="false">
      <c r="A391" s="260" t="s">
        <v>2954</v>
      </c>
      <c r="B391" s="252" t="n">
        <v>43872</v>
      </c>
      <c r="C391" s="253" t="n">
        <v>700</v>
      </c>
      <c r="D391" s="261" t="s">
        <v>105</v>
      </c>
      <c r="E391" s="255" t="s">
        <v>3023</v>
      </c>
      <c r="F391" s="255" t="s">
        <v>134</v>
      </c>
      <c r="G391" s="255" t="s">
        <v>3225</v>
      </c>
      <c r="H391" s="256"/>
    </row>
    <row r="392" customFormat="false" ht="11.25" hidden="false" customHeight="true" outlineLevel="0" collapsed="false">
      <c r="A392" s="251" t="s">
        <v>2954</v>
      </c>
      <c r="B392" s="252" t="n">
        <v>43873</v>
      </c>
      <c r="C392" s="253" t="n">
        <v>27000</v>
      </c>
      <c r="D392" s="254" t="s">
        <v>25</v>
      </c>
      <c r="E392" s="255"/>
      <c r="F392" s="255" t="s">
        <v>3003</v>
      </c>
      <c r="G392" s="255"/>
      <c r="H392" s="256"/>
    </row>
    <row r="393" customFormat="false" ht="11.25" hidden="false" customHeight="true" outlineLevel="0" collapsed="false">
      <c r="A393" s="251" t="s">
        <v>2954</v>
      </c>
      <c r="B393" s="252" t="n">
        <v>43873</v>
      </c>
      <c r="C393" s="253" t="n">
        <v>300</v>
      </c>
      <c r="D393" s="254" t="s">
        <v>25</v>
      </c>
      <c r="E393" s="255"/>
      <c r="F393" s="255" t="s">
        <v>68</v>
      </c>
      <c r="G393" s="255"/>
      <c r="H393" s="256"/>
    </row>
    <row r="394" customFormat="false" ht="11.25" hidden="false" customHeight="true" outlineLevel="0" collapsed="false">
      <c r="A394" s="257" t="s">
        <v>2954</v>
      </c>
      <c r="B394" s="252" t="n">
        <v>43873</v>
      </c>
      <c r="C394" s="253" t="n">
        <v>36000</v>
      </c>
      <c r="D394" s="258" t="s">
        <v>30</v>
      </c>
      <c r="E394" s="255" t="s">
        <v>174</v>
      </c>
      <c r="F394" s="255" t="s">
        <v>32</v>
      </c>
      <c r="G394" s="255"/>
      <c r="H394" s="256"/>
    </row>
    <row r="395" customFormat="false" ht="11.25" hidden="false" customHeight="true" outlineLevel="0" collapsed="false">
      <c r="A395" s="251" t="s">
        <v>2954</v>
      </c>
      <c r="B395" s="252" t="n">
        <v>43873</v>
      </c>
      <c r="C395" s="253" t="n">
        <v>500</v>
      </c>
      <c r="D395" s="254" t="s">
        <v>25</v>
      </c>
      <c r="E395" s="255"/>
      <c r="F395" s="255" t="s">
        <v>3003</v>
      </c>
      <c r="G395" s="255"/>
      <c r="H395" s="256"/>
    </row>
    <row r="396" customFormat="false" ht="11.25" hidden="false" customHeight="true" outlineLevel="0" collapsed="false">
      <c r="A396" s="251" t="s">
        <v>2954</v>
      </c>
      <c r="B396" s="252" t="n">
        <v>43873</v>
      </c>
      <c r="C396" s="253" t="n">
        <v>90</v>
      </c>
      <c r="D396" s="254" t="s">
        <v>25</v>
      </c>
      <c r="E396" s="255"/>
      <c r="F396" s="255" t="s">
        <v>2983</v>
      </c>
      <c r="G396" s="255"/>
      <c r="H396" s="256"/>
    </row>
    <row r="397" customFormat="false" ht="11.25" hidden="false" customHeight="true" outlineLevel="0" collapsed="false">
      <c r="A397" s="257" t="s">
        <v>2954</v>
      </c>
      <c r="B397" s="252" t="n">
        <v>43873</v>
      </c>
      <c r="C397" s="281" t="n">
        <v>2500</v>
      </c>
      <c r="D397" s="258" t="s">
        <v>30</v>
      </c>
      <c r="E397" s="255" t="s">
        <v>61</v>
      </c>
      <c r="F397" s="255" t="s">
        <v>270</v>
      </c>
      <c r="G397" s="255" t="s">
        <v>3226</v>
      </c>
      <c r="H397" s="256"/>
    </row>
    <row r="398" customFormat="false" ht="11.25" hidden="false" customHeight="true" outlineLevel="0" collapsed="false">
      <c r="A398" s="257" t="s">
        <v>2954</v>
      </c>
      <c r="B398" s="252" t="n">
        <v>43873</v>
      </c>
      <c r="C398" s="281" t="n">
        <v>7000</v>
      </c>
      <c r="D398" s="258" t="s">
        <v>30</v>
      </c>
      <c r="E398" s="255" t="s">
        <v>61</v>
      </c>
      <c r="F398" s="255" t="s">
        <v>270</v>
      </c>
      <c r="G398" s="255" t="s">
        <v>3227</v>
      </c>
      <c r="H398" s="256"/>
    </row>
    <row r="399" customFormat="false" ht="11.25" hidden="false" customHeight="true" outlineLevel="0" collapsed="false">
      <c r="A399" s="257" t="s">
        <v>2954</v>
      </c>
      <c r="B399" s="252" t="n">
        <v>43873</v>
      </c>
      <c r="C399" s="281" t="n">
        <v>3300</v>
      </c>
      <c r="D399" s="258" t="s">
        <v>30</v>
      </c>
      <c r="E399" s="255" t="s">
        <v>174</v>
      </c>
      <c r="F399" s="255" t="s">
        <v>187</v>
      </c>
      <c r="G399" s="255" t="s">
        <v>3228</v>
      </c>
      <c r="H399" s="256"/>
    </row>
    <row r="400" customFormat="false" ht="11.25" hidden="false" customHeight="true" outlineLevel="0" collapsed="false">
      <c r="A400" s="260" t="s">
        <v>2954</v>
      </c>
      <c r="B400" s="252" t="n">
        <v>43873</v>
      </c>
      <c r="C400" s="281" t="n">
        <v>2500</v>
      </c>
      <c r="D400" s="266" t="s">
        <v>2943</v>
      </c>
      <c r="E400" s="255" t="s">
        <v>2974</v>
      </c>
      <c r="F400" s="255" t="s">
        <v>3229</v>
      </c>
      <c r="G400" s="255"/>
      <c r="H400" s="256"/>
    </row>
    <row r="401" customFormat="false" ht="11.25" hidden="false" customHeight="true" outlineLevel="0" collapsed="false">
      <c r="A401" s="260" t="s">
        <v>2954</v>
      </c>
      <c r="B401" s="252" t="n">
        <v>43873</v>
      </c>
      <c r="C401" s="281" t="n">
        <v>300</v>
      </c>
      <c r="D401" s="266" t="s">
        <v>2943</v>
      </c>
      <c r="E401" s="255" t="s">
        <v>2974</v>
      </c>
      <c r="F401" s="255" t="s">
        <v>2983</v>
      </c>
      <c r="G401" s="255"/>
      <c r="H401" s="256"/>
    </row>
    <row r="402" customFormat="false" ht="11.25" hidden="false" customHeight="true" outlineLevel="0" collapsed="false">
      <c r="A402" s="251" t="s">
        <v>2954</v>
      </c>
      <c r="B402" s="252" t="n">
        <v>43873</v>
      </c>
      <c r="C402" s="253" t="n">
        <v>5000</v>
      </c>
      <c r="D402" s="254" t="s">
        <v>25</v>
      </c>
      <c r="E402" s="255"/>
      <c r="F402" s="255" t="s">
        <v>2969</v>
      </c>
      <c r="G402" s="255"/>
      <c r="H402" s="256"/>
    </row>
    <row r="403" customFormat="false" ht="11.25" hidden="false" customHeight="true" outlineLevel="0" collapsed="false">
      <c r="A403" s="251" t="s">
        <v>2954</v>
      </c>
      <c r="B403" s="252" t="n">
        <v>43873</v>
      </c>
      <c r="C403" s="253" t="n">
        <v>3000</v>
      </c>
      <c r="D403" s="254" t="s">
        <v>25</v>
      </c>
      <c r="E403" s="255"/>
      <c r="F403" s="255" t="s">
        <v>46</v>
      </c>
      <c r="G403" s="255"/>
      <c r="H403" s="256"/>
    </row>
    <row r="404" customFormat="false" ht="11.25" hidden="false" customHeight="true" outlineLevel="0" collapsed="false">
      <c r="A404" s="257" t="s">
        <v>2954</v>
      </c>
      <c r="B404" s="252" t="n">
        <v>43873</v>
      </c>
      <c r="C404" s="253" t="n">
        <v>85</v>
      </c>
      <c r="D404" s="262" t="s">
        <v>113</v>
      </c>
      <c r="E404" s="255" t="s">
        <v>139</v>
      </c>
      <c r="F404" s="255" t="s">
        <v>275</v>
      </c>
      <c r="G404" s="255" t="s">
        <v>3197</v>
      </c>
      <c r="H404" s="256"/>
    </row>
    <row r="405" customFormat="false" ht="11.25" hidden="false" customHeight="true" outlineLevel="0" collapsed="false">
      <c r="A405" s="260" t="s">
        <v>2954</v>
      </c>
      <c r="B405" s="252" t="n">
        <v>43873</v>
      </c>
      <c r="C405" s="253" t="n">
        <v>5000</v>
      </c>
      <c r="D405" s="275" t="s">
        <v>133</v>
      </c>
      <c r="E405" s="255" t="s">
        <v>49</v>
      </c>
      <c r="F405" s="255" t="s">
        <v>134</v>
      </c>
      <c r="G405" s="255"/>
      <c r="H405" s="256"/>
    </row>
    <row r="406" customFormat="false" ht="11.25" hidden="false" customHeight="true" outlineLevel="0" collapsed="false">
      <c r="A406" s="260" t="s">
        <v>2954</v>
      </c>
      <c r="B406" s="252" t="n">
        <v>43874</v>
      </c>
      <c r="C406" s="253" t="n">
        <v>1350</v>
      </c>
      <c r="D406" s="263" t="s">
        <v>2952</v>
      </c>
      <c r="E406" s="255" t="s">
        <v>2963</v>
      </c>
      <c r="F406" s="255" t="s">
        <v>3230</v>
      </c>
      <c r="G406" s="255"/>
      <c r="H406" s="256"/>
    </row>
    <row r="407" customFormat="false" ht="11.25" hidden="false" customHeight="true" outlineLevel="0" collapsed="false">
      <c r="A407" s="251" t="s">
        <v>2954</v>
      </c>
      <c r="B407" s="252" t="n">
        <v>43874</v>
      </c>
      <c r="C407" s="253" t="n">
        <v>90</v>
      </c>
      <c r="D407" s="254" t="s">
        <v>25</v>
      </c>
      <c r="E407" s="255"/>
      <c r="F407" s="255" t="s">
        <v>3001</v>
      </c>
      <c r="G407" s="255"/>
      <c r="H407" s="256"/>
    </row>
    <row r="408" customFormat="false" ht="11.25" hidden="false" customHeight="true" outlineLevel="0" collapsed="false">
      <c r="A408" s="257" t="s">
        <v>2954</v>
      </c>
      <c r="B408" s="252" t="n">
        <v>43874</v>
      </c>
      <c r="C408" s="253" t="n">
        <v>195</v>
      </c>
      <c r="D408" s="272" t="s">
        <v>64</v>
      </c>
      <c r="E408" s="255" t="s">
        <v>143</v>
      </c>
      <c r="F408" s="255" t="s">
        <v>3231</v>
      </c>
      <c r="G408" s="255" t="s">
        <v>3232</v>
      </c>
      <c r="H408" s="256"/>
    </row>
    <row r="409" customFormat="false" ht="11.25" hidden="false" customHeight="true" outlineLevel="0" collapsed="false">
      <c r="A409" s="251" t="s">
        <v>2954</v>
      </c>
      <c r="B409" s="252" t="n">
        <v>43874</v>
      </c>
      <c r="C409" s="253" t="n">
        <v>5000</v>
      </c>
      <c r="D409" s="254" t="s">
        <v>25</v>
      </c>
      <c r="E409" s="255"/>
      <c r="F409" s="255" t="s">
        <v>3009</v>
      </c>
      <c r="G409" s="255"/>
      <c r="H409" s="256"/>
    </row>
    <row r="410" customFormat="false" ht="11.25" hidden="false" customHeight="true" outlineLevel="0" collapsed="false">
      <c r="A410" s="251" t="s">
        <v>2954</v>
      </c>
      <c r="B410" s="252" t="n">
        <v>43874</v>
      </c>
      <c r="C410" s="253" t="n">
        <v>4000</v>
      </c>
      <c r="D410" s="254" t="s">
        <v>25</v>
      </c>
      <c r="E410" s="255"/>
      <c r="F410" s="255" t="s">
        <v>3053</v>
      </c>
      <c r="G410" s="255"/>
      <c r="H410" s="256"/>
    </row>
    <row r="411" customFormat="false" ht="11.25" hidden="false" customHeight="true" outlineLevel="0" collapsed="false">
      <c r="A411" s="251" t="s">
        <v>2954</v>
      </c>
      <c r="B411" s="252" t="n">
        <v>43874</v>
      </c>
      <c r="C411" s="253" t="n">
        <v>10035</v>
      </c>
      <c r="D411" s="254" t="s">
        <v>25</v>
      </c>
      <c r="E411" s="255"/>
      <c r="F411" s="255" t="s">
        <v>2966</v>
      </c>
      <c r="G411" s="255"/>
      <c r="H411" s="256"/>
    </row>
    <row r="412" customFormat="false" ht="11.25" hidden="false" customHeight="true" outlineLevel="0" collapsed="false">
      <c r="A412" s="251" t="s">
        <v>2954</v>
      </c>
      <c r="B412" s="252" t="n">
        <v>43874</v>
      </c>
      <c r="C412" s="253" t="n">
        <v>5000</v>
      </c>
      <c r="D412" s="254" t="s">
        <v>25</v>
      </c>
      <c r="E412" s="255"/>
      <c r="F412" s="255" t="s">
        <v>2983</v>
      </c>
      <c r="G412" s="255"/>
      <c r="H412" s="256"/>
    </row>
    <row r="413" customFormat="false" ht="11.25" hidden="false" customHeight="true" outlineLevel="0" collapsed="false">
      <c r="A413" s="257" t="s">
        <v>2954</v>
      </c>
      <c r="B413" s="252" t="n">
        <v>43874</v>
      </c>
      <c r="C413" s="253" t="n">
        <v>1200</v>
      </c>
      <c r="D413" s="258" t="s">
        <v>30</v>
      </c>
      <c r="E413" s="255" t="s">
        <v>61</v>
      </c>
      <c r="F413" s="255" t="s">
        <v>62</v>
      </c>
      <c r="G413" s="255" t="s">
        <v>3221</v>
      </c>
      <c r="H413" s="256"/>
    </row>
    <row r="414" customFormat="false" ht="11.25" hidden="false" customHeight="true" outlineLevel="0" collapsed="false">
      <c r="A414" s="257" t="s">
        <v>2954</v>
      </c>
      <c r="B414" s="252" t="n">
        <v>43874</v>
      </c>
      <c r="C414" s="253" t="n">
        <v>4000</v>
      </c>
      <c r="D414" s="258" t="s">
        <v>30</v>
      </c>
      <c r="E414" s="255" t="s">
        <v>61</v>
      </c>
      <c r="F414" s="255" t="s">
        <v>62</v>
      </c>
      <c r="G414" s="255" t="s">
        <v>3233</v>
      </c>
      <c r="H414" s="256"/>
    </row>
    <row r="415" customFormat="false" ht="11.25" hidden="false" customHeight="true" outlineLevel="0" collapsed="false">
      <c r="A415" s="251" t="s">
        <v>2954</v>
      </c>
      <c r="B415" s="252" t="n">
        <v>43874</v>
      </c>
      <c r="C415" s="253" t="n">
        <v>500</v>
      </c>
      <c r="D415" s="254" t="s">
        <v>25</v>
      </c>
      <c r="E415" s="255"/>
      <c r="F415" s="255" t="s">
        <v>3009</v>
      </c>
      <c r="G415" s="255"/>
      <c r="H415" s="256"/>
    </row>
    <row r="416" customFormat="false" ht="11.25" hidden="false" customHeight="true" outlineLevel="0" collapsed="false">
      <c r="A416" s="260" t="s">
        <v>2954</v>
      </c>
      <c r="B416" s="252" t="n">
        <v>43874</v>
      </c>
      <c r="C416" s="253" t="n">
        <v>300</v>
      </c>
      <c r="D416" s="266" t="s">
        <v>2943</v>
      </c>
      <c r="E416" s="255" t="s">
        <v>2974</v>
      </c>
      <c r="F416" s="255" t="s">
        <v>3009</v>
      </c>
      <c r="G416" s="255"/>
      <c r="H416" s="256"/>
    </row>
    <row r="417" customFormat="false" ht="11.25" hidden="false" customHeight="true" outlineLevel="0" collapsed="false">
      <c r="A417" s="251" t="s">
        <v>2954</v>
      </c>
      <c r="B417" s="252" t="n">
        <v>43874</v>
      </c>
      <c r="C417" s="253" t="n">
        <v>1100</v>
      </c>
      <c r="D417" s="254" t="s">
        <v>25</v>
      </c>
      <c r="E417" s="255"/>
      <c r="F417" s="255" t="s">
        <v>68</v>
      </c>
      <c r="G417" s="255" t="s">
        <v>3234</v>
      </c>
      <c r="H417" s="256"/>
    </row>
    <row r="418" customFormat="false" ht="11.25" hidden="false" customHeight="true" outlineLevel="0" collapsed="false">
      <c r="A418" s="251" t="s">
        <v>2954</v>
      </c>
      <c r="B418" s="252" t="n">
        <v>43874</v>
      </c>
      <c r="C418" s="253" t="n">
        <v>1000</v>
      </c>
      <c r="D418" s="254" t="s">
        <v>25</v>
      </c>
      <c r="E418" s="255"/>
      <c r="F418" s="255" t="s">
        <v>3235</v>
      </c>
      <c r="G418" s="255"/>
      <c r="H418" s="256"/>
    </row>
    <row r="419" customFormat="false" ht="11.25" hidden="false" customHeight="true" outlineLevel="0" collapsed="false">
      <c r="A419" s="251" t="s">
        <v>2954</v>
      </c>
      <c r="B419" s="252" t="n">
        <v>43874</v>
      </c>
      <c r="C419" s="253" t="n">
        <v>5000</v>
      </c>
      <c r="D419" s="254" t="s">
        <v>25</v>
      </c>
      <c r="E419" s="255"/>
      <c r="F419" s="255" t="s">
        <v>3031</v>
      </c>
      <c r="G419" s="255"/>
      <c r="H419" s="256"/>
    </row>
    <row r="420" customFormat="false" ht="11.25" hidden="false" customHeight="true" outlineLevel="0" collapsed="false">
      <c r="A420" s="260" t="s">
        <v>2954</v>
      </c>
      <c r="B420" s="252" t="n">
        <v>43875</v>
      </c>
      <c r="C420" s="253" t="n">
        <v>10000</v>
      </c>
      <c r="D420" s="261" t="s">
        <v>105</v>
      </c>
      <c r="E420" s="255" t="s">
        <v>106</v>
      </c>
      <c r="F420" s="255" t="s">
        <v>204</v>
      </c>
      <c r="G420" s="255" t="s">
        <v>3236</v>
      </c>
      <c r="H420" s="256"/>
    </row>
    <row r="421" customFormat="false" ht="11.25" hidden="false" customHeight="true" outlineLevel="0" collapsed="false">
      <c r="A421" s="251" t="s">
        <v>2954</v>
      </c>
      <c r="B421" s="252" t="n">
        <v>43875</v>
      </c>
      <c r="C421" s="253" t="n">
        <v>2000</v>
      </c>
      <c r="D421" s="254" t="s">
        <v>25</v>
      </c>
      <c r="E421" s="255"/>
      <c r="F421" s="255" t="s">
        <v>2955</v>
      </c>
      <c r="G421" s="255"/>
      <c r="H421" s="256"/>
    </row>
    <row r="422" customFormat="false" ht="11.25" hidden="false" customHeight="true" outlineLevel="0" collapsed="false">
      <c r="A422" s="257" t="s">
        <v>2954</v>
      </c>
      <c r="B422" s="252" t="n">
        <v>43875</v>
      </c>
      <c r="C422" s="253" t="n">
        <v>3300</v>
      </c>
      <c r="D422" s="258" t="s">
        <v>30</v>
      </c>
      <c r="E422" s="255" t="s">
        <v>61</v>
      </c>
      <c r="F422" s="255" t="s">
        <v>62</v>
      </c>
      <c r="G422" s="255" t="s">
        <v>3237</v>
      </c>
      <c r="H422" s="256"/>
    </row>
    <row r="423" customFormat="false" ht="11.25" hidden="false" customHeight="true" outlineLevel="0" collapsed="false">
      <c r="A423" s="251" t="s">
        <v>2954</v>
      </c>
      <c r="B423" s="252" t="n">
        <v>43875</v>
      </c>
      <c r="C423" s="253" t="n">
        <v>10000</v>
      </c>
      <c r="D423" s="254" t="s">
        <v>25</v>
      </c>
      <c r="E423" s="255"/>
      <c r="F423" s="255" t="s">
        <v>2961</v>
      </c>
      <c r="G423" s="255"/>
      <c r="H423" s="256"/>
    </row>
    <row r="424" customFormat="false" ht="11.25" hidden="false" customHeight="true" outlineLevel="0" collapsed="false">
      <c r="A424" s="251" t="s">
        <v>2954</v>
      </c>
      <c r="B424" s="252" t="n">
        <v>43875</v>
      </c>
      <c r="C424" s="253" t="n">
        <v>15000</v>
      </c>
      <c r="D424" s="254" t="s">
        <v>25</v>
      </c>
      <c r="E424" s="255"/>
      <c r="F424" s="255" t="s">
        <v>3038</v>
      </c>
      <c r="G424" s="255"/>
      <c r="H424" s="256"/>
    </row>
    <row r="425" customFormat="false" ht="11.25" hidden="false" customHeight="true" outlineLevel="0" collapsed="false">
      <c r="A425" s="251" t="s">
        <v>2954</v>
      </c>
      <c r="B425" s="252" t="n">
        <v>43875</v>
      </c>
      <c r="C425" s="253" t="n">
        <v>20000</v>
      </c>
      <c r="D425" s="254" t="s">
        <v>25</v>
      </c>
      <c r="E425" s="255"/>
      <c r="F425" s="255" t="s">
        <v>3053</v>
      </c>
      <c r="G425" s="255"/>
      <c r="H425" s="256"/>
    </row>
    <row r="426" customFormat="false" ht="11.25" hidden="false" customHeight="true" outlineLevel="0" collapsed="false">
      <c r="A426" s="257" t="s">
        <v>2954</v>
      </c>
      <c r="B426" s="252" t="n">
        <v>43875</v>
      </c>
      <c r="C426" s="253" t="n">
        <v>1600</v>
      </c>
      <c r="D426" s="262" t="s">
        <v>113</v>
      </c>
      <c r="E426" s="255" t="s">
        <v>139</v>
      </c>
      <c r="F426" s="255" t="s">
        <v>295</v>
      </c>
      <c r="G426" s="255" t="s">
        <v>3238</v>
      </c>
      <c r="H426" s="256"/>
    </row>
    <row r="427" customFormat="false" ht="11.25" hidden="false" customHeight="true" outlineLevel="0" collapsed="false">
      <c r="A427" s="257" t="s">
        <v>2954</v>
      </c>
      <c r="B427" s="252" t="n">
        <v>43875</v>
      </c>
      <c r="C427" s="253" t="n">
        <v>2500</v>
      </c>
      <c r="D427" s="258" t="s">
        <v>30</v>
      </c>
      <c r="E427" s="255" t="s">
        <v>61</v>
      </c>
      <c r="F427" s="255" t="s">
        <v>270</v>
      </c>
      <c r="G427" s="255" t="s">
        <v>3239</v>
      </c>
      <c r="H427" s="256"/>
    </row>
    <row r="428" customFormat="false" ht="11.25" hidden="false" customHeight="true" outlineLevel="0" collapsed="false">
      <c r="A428" s="251" t="s">
        <v>2954</v>
      </c>
      <c r="B428" s="252" t="n">
        <v>43875</v>
      </c>
      <c r="C428" s="281" t="n">
        <v>2450</v>
      </c>
      <c r="D428" s="254" t="s">
        <v>25</v>
      </c>
      <c r="E428" s="255"/>
      <c r="F428" s="255" t="s">
        <v>2955</v>
      </c>
      <c r="G428" s="255" t="s">
        <v>3240</v>
      </c>
      <c r="H428" s="256"/>
    </row>
    <row r="429" customFormat="false" ht="11.25" hidden="false" customHeight="true" outlineLevel="0" collapsed="false">
      <c r="A429" s="260" t="s">
        <v>2954</v>
      </c>
      <c r="B429" s="252" t="n">
        <v>43875</v>
      </c>
      <c r="C429" s="281" t="n">
        <v>300</v>
      </c>
      <c r="D429" s="266" t="s">
        <v>2943</v>
      </c>
      <c r="E429" s="255" t="s">
        <v>2974</v>
      </c>
      <c r="F429" s="255" t="s">
        <v>3009</v>
      </c>
      <c r="G429" s="255"/>
      <c r="H429" s="256"/>
    </row>
    <row r="430" customFormat="false" ht="11.25" hidden="false" customHeight="true" outlineLevel="0" collapsed="false">
      <c r="A430" s="260" t="s">
        <v>2954</v>
      </c>
      <c r="B430" s="252" t="n">
        <v>43875</v>
      </c>
      <c r="C430" s="281" t="n">
        <v>500</v>
      </c>
      <c r="D430" s="266" t="s">
        <v>2943</v>
      </c>
      <c r="E430" s="255" t="s">
        <v>2974</v>
      </c>
      <c r="F430" s="255" t="s">
        <v>3012</v>
      </c>
      <c r="G430" s="255"/>
      <c r="H430" s="256"/>
    </row>
    <row r="431" customFormat="false" ht="11.25" hidden="false" customHeight="true" outlineLevel="0" collapsed="false">
      <c r="A431" s="257" t="s">
        <v>2954</v>
      </c>
      <c r="B431" s="252" t="n">
        <v>43875</v>
      </c>
      <c r="C431" s="253" t="n">
        <v>4000</v>
      </c>
      <c r="D431" s="258" t="s">
        <v>30</v>
      </c>
      <c r="E431" s="255" t="s">
        <v>61</v>
      </c>
      <c r="F431" s="255" t="s">
        <v>62</v>
      </c>
      <c r="G431" s="255" t="s">
        <v>3241</v>
      </c>
      <c r="H431" s="256"/>
    </row>
    <row r="432" customFormat="false" ht="11.25" hidden="false" customHeight="true" outlineLevel="0" collapsed="false">
      <c r="A432" s="269" t="s">
        <v>2954</v>
      </c>
      <c r="B432" s="252" t="n">
        <v>43875</v>
      </c>
      <c r="C432" s="253" t="n">
        <v>25000</v>
      </c>
      <c r="D432" s="274" t="s">
        <v>2951</v>
      </c>
      <c r="E432" s="255" t="s">
        <v>59</v>
      </c>
      <c r="F432" s="255" t="s">
        <v>265</v>
      </c>
      <c r="G432" s="255"/>
      <c r="H432" s="256"/>
    </row>
    <row r="433" customFormat="false" ht="11.25" hidden="false" customHeight="true" outlineLevel="0" collapsed="false">
      <c r="A433" s="257" t="s">
        <v>2954</v>
      </c>
      <c r="B433" s="252" t="n">
        <v>43875</v>
      </c>
      <c r="C433" s="253" t="n">
        <v>4000</v>
      </c>
      <c r="D433" s="258" t="s">
        <v>30</v>
      </c>
      <c r="E433" s="255" t="s">
        <v>61</v>
      </c>
      <c r="F433" s="255" t="s">
        <v>62</v>
      </c>
      <c r="G433" s="255" t="s">
        <v>3242</v>
      </c>
      <c r="H433" s="256"/>
    </row>
    <row r="434" customFormat="false" ht="11.25" hidden="false" customHeight="true" outlineLevel="0" collapsed="false">
      <c r="A434" s="251" t="s">
        <v>2954</v>
      </c>
      <c r="B434" s="252" t="n">
        <v>43875</v>
      </c>
      <c r="C434" s="253" t="n">
        <v>500</v>
      </c>
      <c r="D434" s="254" t="s">
        <v>25</v>
      </c>
      <c r="E434" s="255"/>
      <c r="F434" s="255" t="s">
        <v>3166</v>
      </c>
      <c r="G434" s="255"/>
      <c r="H434" s="256"/>
    </row>
    <row r="435" customFormat="false" ht="11.25" hidden="false" customHeight="true" outlineLevel="0" collapsed="false">
      <c r="A435" s="260" t="s">
        <v>2954</v>
      </c>
      <c r="B435" s="252" t="n">
        <v>43876</v>
      </c>
      <c r="C435" s="281" t="n">
        <v>20000</v>
      </c>
      <c r="D435" s="261" t="s">
        <v>105</v>
      </c>
      <c r="E435" s="255" t="s">
        <v>106</v>
      </c>
      <c r="F435" s="255" t="s">
        <v>204</v>
      </c>
      <c r="G435" s="255" t="s">
        <v>3243</v>
      </c>
      <c r="H435" s="256"/>
    </row>
    <row r="436" customFormat="false" ht="11.25" hidden="false" customHeight="true" outlineLevel="0" collapsed="false">
      <c r="A436" s="257" t="s">
        <v>2954</v>
      </c>
      <c r="B436" s="252" t="n">
        <v>43876</v>
      </c>
      <c r="C436" s="253" t="n">
        <v>3300</v>
      </c>
      <c r="D436" s="258" t="s">
        <v>30</v>
      </c>
      <c r="E436" s="255" t="s">
        <v>61</v>
      </c>
      <c r="F436" s="255" t="s">
        <v>62</v>
      </c>
      <c r="G436" s="255" t="s">
        <v>3244</v>
      </c>
      <c r="H436" s="256"/>
    </row>
    <row r="437" customFormat="false" ht="11.25" hidden="false" customHeight="true" outlineLevel="0" collapsed="false">
      <c r="A437" s="251" t="s">
        <v>2954</v>
      </c>
      <c r="B437" s="252" t="n">
        <v>43876</v>
      </c>
      <c r="C437" s="253" t="n">
        <v>5000</v>
      </c>
      <c r="D437" s="254" t="s">
        <v>25</v>
      </c>
      <c r="E437" s="255"/>
      <c r="F437" s="255" t="s">
        <v>3245</v>
      </c>
      <c r="G437" s="255"/>
      <c r="H437" s="256"/>
    </row>
    <row r="438" customFormat="false" ht="11.25" hidden="false" customHeight="true" outlineLevel="0" collapsed="false">
      <c r="A438" s="257" t="s">
        <v>2954</v>
      </c>
      <c r="B438" s="252" t="n">
        <v>43876</v>
      </c>
      <c r="C438" s="253" t="n">
        <v>3500</v>
      </c>
      <c r="D438" s="258" t="s">
        <v>30</v>
      </c>
      <c r="E438" s="255" t="s">
        <v>61</v>
      </c>
      <c r="F438" s="255" t="s">
        <v>62</v>
      </c>
      <c r="G438" s="255" t="s">
        <v>3246</v>
      </c>
      <c r="H438" s="256"/>
    </row>
    <row r="439" customFormat="false" ht="11.25" hidden="false" customHeight="true" outlineLevel="0" collapsed="false">
      <c r="A439" s="251" t="s">
        <v>2954</v>
      </c>
      <c r="B439" s="252" t="n">
        <v>43876</v>
      </c>
      <c r="C439" s="253" t="n">
        <v>15000</v>
      </c>
      <c r="D439" s="254" t="s">
        <v>25</v>
      </c>
      <c r="E439" s="255"/>
      <c r="F439" s="255" t="s">
        <v>3001</v>
      </c>
      <c r="G439" s="255"/>
      <c r="H439" s="256"/>
    </row>
    <row r="440" customFormat="false" ht="11.25" hidden="false" customHeight="true" outlineLevel="0" collapsed="false">
      <c r="A440" s="257" t="s">
        <v>2954</v>
      </c>
      <c r="B440" s="252" t="n">
        <v>43876</v>
      </c>
      <c r="C440" s="253" t="n">
        <v>900</v>
      </c>
      <c r="D440" s="258" t="s">
        <v>30</v>
      </c>
      <c r="E440" s="255" t="s">
        <v>182</v>
      </c>
      <c r="F440" s="255" t="s">
        <v>3040</v>
      </c>
      <c r="G440" s="255" t="s">
        <v>3247</v>
      </c>
      <c r="H440" s="256"/>
    </row>
    <row r="441" customFormat="false" ht="11.25" hidden="false" customHeight="true" outlineLevel="0" collapsed="false">
      <c r="A441" s="257" t="s">
        <v>2954</v>
      </c>
      <c r="B441" s="252" t="n">
        <v>43876</v>
      </c>
      <c r="C441" s="253" t="n">
        <v>6000</v>
      </c>
      <c r="D441" s="258" t="s">
        <v>30</v>
      </c>
      <c r="E441" s="255" t="s">
        <v>61</v>
      </c>
      <c r="F441" s="255" t="s">
        <v>137</v>
      </c>
      <c r="G441" s="255" t="s">
        <v>3248</v>
      </c>
      <c r="H441" s="256"/>
    </row>
    <row r="442" customFormat="false" ht="11.25" hidden="false" customHeight="true" outlineLevel="0" collapsed="false">
      <c r="A442" s="251" t="s">
        <v>2954</v>
      </c>
      <c r="B442" s="252" t="n">
        <v>43876</v>
      </c>
      <c r="C442" s="253" t="n">
        <v>10000</v>
      </c>
      <c r="D442" s="254" t="s">
        <v>25</v>
      </c>
      <c r="E442" s="255"/>
      <c r="F442" s="255" t="s">
        <v>3012</v>
      </c>
      <c r="G442" s="255"/>
      <c r="H442" s="256"/>
    </row>
    <row r="443" customFormat="false" ht="11.25" hidden="false" customHeight="true" outlineLevel="0" collapsed="false">
      <c r="A443" s="257" t="s">
        <v>2954</v>
      </c>
      <c r="B443" s="252" t="n">
        <v>43876</v>
      </c>
      <c r="C443" s="253" t="n">
        <v>1500</v>
      </c>
      <c r="D443" s="265" t="s">
        <v>80</v>
      </c>
      <c r="E443" s="255" t="s">
        <v>110</v>
      </c>
      <c r="F443" s="255" t="s">
        <v>95</v>
      </c>
      <c r="G443" s="255" t="s">
        <v>3249</v>
      </c>
      <c r="H443" s="256"/>
    </row>
    <row r="444" customFormat="false" ht="11.25" hidden="false" customHeight="true" outlineLevel="0" collapsed="false">
      <c r="A444" s="260" t="s">
        <v>2954</v>
      </c>
      <c r="B444" s="252" t="n">
        <v>43876</v>
      </c>
      <c r="C444" s="253" t="n">
        <v>300</v>
      </c>
      <c r="D444" s="266" t="s">
        <v>2943</v>
      </c>
      <c r="E444" s="255" t="s">
        <v>2974</v>
      </c>
      <c r="F444" s="255" t="s">
        <v>2983</v>
      </c>
      <c r="G444" s="255"/>
      <c r="H444" s="256"/>
    </row>
    <row r="445" customFormat="false" ht="11.25" hidden="false" customHeight="true" outlineLevel="0" collapsed="false">
      <c r="A445" s="257" t="s">
        <v>2954</v>
      </c>
      <c r="B445" s="252" t="n">
        <v>43876</v>
      </c>
      <c r="C445" s="253" t="n">
        <v>2700</v>
      </c>
      <c r="D445" s="258" t="s">
        <v>30</v>
      </c>
      <c r="E445" s="255" t="s">
        <v>61</v>
      </c>
      <c r="F445" s="255" t="s">
        <v>87</v>
      </c>
      <c r="G445" s="255" t="s">
        <v>3250</v>
      </c>
      <c r="H445" s="256"/>
    </row>
    <row r="446" customFormat="false" ht="11.25" hidden="false" customHeight="true" outlineLevel="0" collapsed="false">
      <c r="A446" s="257" t="s">
        <v>2954</v>
      </c>
      <c r="B446" s="252" t="n">
        <v>43876</v>
      </c>
      <c r="C446" s="253" t="n">
        <v>2700</v>
      </c>
      <c r="D446" s="258" t="s">
        <v>30</v>
      </c>
      <c r="E446" s="255" t="s">
        <v>61</v>
      </c>
      <c r="F446" s="255" t="s">
        <v>87</v>
      </c>
      <c r="G446" s="255" t="s">
        <v>3251</v>
      </c>
      <c r="H446" s="256"/>
    </row>
    <row r="447" customFormat="false" ht="11.25" hidden="false" customHeight="true" outlineLevel="0" collapsed="false">
      <c r="A447" s="257" t="s">
        <v>2954</v>
      </c>
      <c r="B447" s="252" t="n">
        <v>43876</v>
      </c>
      <c r="C447" s="253" t="n">
        <v>2800</v>
      </c>
      <c r="D447" s="258" t="s">
        <v>30</v>
      </c>
      <c r="E447" s="255" t="s">
        <v>61</v>
      </c>
      <c r="F447" s="255" t="s">
        <v>137</v>
      </c>
      <c r="G447" s="255" t="s">
        <v>3252</v>
      </c>
      <c r="H447" s="256"/>
    </row>
    <row r="448" customFormat="false" ht="11.25" hidden="false" customHeight="true" outlineLevel="0" collapsed="false">
      <c r="A448" s="257" t="s">
        <v>2954</v>
      </c>
      <c r="B448" s="252" t="n">
        <v>43876</v>
      </c>
      <c r="C448" s="253" t="n">
        <v>5800</v>
      </c>
      <c r="D448" s="258" t="s">
        <v>30</v>
      </c>
      <c r="E448" s="255" t="s">
        <v>61</v>
      </c>
      <c r="F448" s="255" t="s">
        <v>62</v>
      </c>
      <c r="G448" s="255" t="s">
        <v>3253</v>
      </c>
      <c r="H448" s="256"/>
    </row>
    <row r="449" customFormat="false" ht="11.25" hidden="false" customHeight="true" outlineLevel="0" collapsed="false">
      <c r="A449" s="251" t="s">
        <v>2954</v>
      </c>
      <c r="B449" s="252" t="n">
        <v>43876</v>
      </c>
      <c r="C449" s="253" t="n">
        <v>6300</v>
      </c>
      <c r="D449" s="271" t="s">
        <v>59</v>
      </c>
      <c r="E449" s="255" t="s">
        <v>3103</v>
      </c>
      <c r="F449" s="255" t="s">
        <v>3254</v>
      </c>
      <c r="G449" s="255" t="s">
        <v>3255</v>
      </c>
      <c r="H449" s="256"/>
    </row>
    <row r="450" customFormat="false" ht="11.25" hidden="false" customHeight="true" outlineLevel="0" collapsed="false">
      <c r="A450" s="257" t="s">
        <v>2954</v>
      </c>
      <c r="B450" s="252" t="n">
        <v>43877</v>
      </c>
      <c r="C450" s="253" t="n">
        <v>3000</v>
      </c>
      <c r="D450" s="258" t="s">
        <v>30</v>
      </c>
      <c r="E450" s="255" t="s">
        <v>61</v>
      </c>
      <c r="F450" s="255" t="s">
        <v>62</v>
      </c>
      <c r="G450" s="255" t="s">
        <v>3256</v>
      </c>
      <c r="H450" s="256"/>
    </row>
    <row r="451" customFormat="false" ht="11.25" hidden="false" customHeight="true" outlineLevel="0" collapsed="false">
      <c r="A451" s="257" t="s">
        <v>2954</v>
      </c>
      <c r="B451" s="252" t="n">
        <v>43877</v>
      </c>
      <c r="C451" s="253" t="n">
        <v>780</v>
      </c>
      <c r="D451" s="262" t="s">
        <v>113</v>
      </c>
      <c r="E451" s="255" t="s">
        <v>139</v>
      </c>
      <c r="F451" s="255" t="s">
        <v>3257</v>
      </c>
      <c r="G451" s="255"/>
      <c r="H451" s="256"/>
    </row>
    <row r="452" customFormat="false" ht="11.25" hidden="false" customHeight="true" outlineLevel="0" collapsed="false">
      <c r="A452" s="260" t="s">
        <v>2954</v>
      </c>
      <c r="B452" s="252" t="n">
        <v>43877</v>
      </c>
      <c r="C452" s="253" t="n">
        <v>20000</v>
      </c>
      <c r="D452" s="261" t="s">
        <v>105</v>
      </c>
      <c r="E452" s="255" t="s">
        <v>106</v>
      </c>
      <c r="F452" s="255" t="s">
        <v>204</v>
      </c>
      <c r="G452" s="255" t="s">
        <v>3243</v>
      </c>
      <c r="H452" s="256"/>
    </row>
    <row r="453" customFormat="false" ht="11.25" hidden="false" customHeight="true" outlineLevel="0" collapsed="false">
      <c r="A453" s="257" t="s">
        <v>2954</v>
      </c>
      <c r="B453" s="252" t="n">
        <v>43877</v>
      </c>
      <c r="C453" s="253" t="n">
        <v>2800</v>
      </c>
      <c r="D453" s="258" t="s">
        <v>30</v>
      </c>
      <c r="E453" s="255" t="s">
        <v>61</v>
      </c>
      <c r="F453" s="255" t="s">
        <v>137</v>
      </c>
      <c r="G453" s="255" t="s">
        <v>3258</v>
      </c>
      <c r="H453" s="256"/>
    </row>
    <row r="454" customFormat="false" ht="11.25" hidden="false" customHeight="true" outlineLevel="0" collapsed="false">
      <c r="A454" s="260" t="s">
        <v>2954</v>
      </c>
      <c r="B454" s="252" t="n">
        <v>43877</v>
      </c>
      <c r="C454" s="253" t="n">
        <v>520</v>
      </c>
      <c r="D454" s="263" t="s">
        <v>2952</v>
      </c>
      <c r="E454" s="255" t="s">
        <v>2963</v>
      </c>
      <c r="F454" s="255" t="s">
        <v>218</v>
      </c>
      <c r="G454" s="255"/>
      <c r="H454" s="256"/>
    </row>
    <row r="455" customFormat="false" ht="11.25" hidden="false" customHeight="true" outlineLevel="0" collapsed="false">
      <c r="A455" s="251" t="s">
        <v>2954</v>
      </c>
      <c r="B455" s="252" t="n">
        <v>43877</v>
      </c>
      <c r="C455" s="253" t="n">
        <v>15000</v>
      </c>
      <c r="D455" s="254" t="s">
        <v>25</v>
      </c>
      <c r="E455" s="255"/>
      <c r="F455" s="255" t="s">
        <v>43</v>
      </c>
      <c r="G455" s="255"/>
      <c r="H455" s="256"/>
    </row>
    <row r="456" customFormat="false" ht="11.25" hidden="false" customHeight="true" outlineLevel="0" collapsed="false">
      <c r="A456" s="251" t="s">
        <v>2954</v>
      </c>
      <c r="B456" s="252" t="n">
        <v>43877</v>
      </c>
      <c r="C456" s="253" t="n">
        <v>500</v>
      </c>
      <c r="D456" s="254" t="s">
        <v>25</v>
      </c>
      <c r="E456" s="255" t="s">
        <v>3061</v>
      </c>
      <c r="F456" s="255" t="s">
        <v>3150</v>
      </c>
      <c r="G456" s="255" t="s">
        <v>3259</v>
      </c>
      <c r="H456" s="256"/>
    </row>
    <row r="457" customFormat="false" ht="11.25" hidden="false" customHeight="true" outlineLevel="0" collapsed="false">
      <c r="A457" s="269" t="s">
        <v>2954</v>
      </c>
      <c r="B457" s="252" t="n">
        <v>43877</v>
      </c>
      <c r="C457" s="253" t="n">
        <v>300</v>
      </c>
      <c r="D457" s="278" t="s">
        <v>3093</v>
      </c>
      <c r="E457" s="255" t="s">
        <v>3260</v>
      </c>
      <c r="F457" s="255" t="s">
        <v>3261</v>
      </c>
      <c r="G457" s="255" t="s">
        <v>3262</v>
      </c>
      <c r="H457" s="256"/>
    </row>
    <row r="458" customFormat="false" ht="11.25" hidden="false" customHeight="true" outlineLevel="0" collapsed="false">
      <c r="A458" s="251" t="s">
        <v>2954</v>
      </c>
      <c r="B458" s="252" t="n">
        <v>43878</v>
      </c>
      <c r="C458" s="253" t="n">
        <v>22000</v>
      </c>
      <c r="D458" s="254" t="s">
        <v>25</v>
      </c>
      <c r="E458" s="255"/>
      <c r="F458" s="255" t="s">
        <v>3263</v>
      </c>
      <c r="G458" s="255"/>
      <c r="H458" s="256"/>
    </row>
    <row r="459" customFormat="false" ht="11.25" hidden="false" customHeight="true" outlineLevel="0" collapsed="false">
      <c r="A459" s="251" t="s">
        <v>2954</v>
      </c>
      <c r="B459" s="252" t="n">
        <v>43878</v>
      </c>
      <c r="C459" s="253" t="n">
        <v>1100</v>
      </c>
      <c r="D459" s="254" t="s">
        <v>25</v>
      </c>
      <c r="E459" s="255"/>
      <c r="F459" s="255" t="s">
        <v>3038</v>
      </c>
      <c r="G459" s="255" t="s">
        <v>3234</v>
      </c>
      <c r="H459" s="256"/>
    </row>
    <row r="460" customFormat="false" ht="11.25" hidden="false" customHeight="true" outlineLevel="0" collapsed="false">
      <c r="A460" s="251" t="s">
        <v>2954</v>
      </c>
      <c r="B460" s="252" t="n">
        <v>43878</v>
      </c>
      <c r="C460" s="253" t="n">
        <v>35</v>
      </c>
      <c r="D460" s="254" t="s">
        <v>25</v>
      </c>
      <c r="E460" s="255"/>
      <c r="F460" s="255" t="s">
        <v>2966</v>
      </c>
      <c r="G460" s="255"/>
      <c r="H460" s="256"/>
    </row>
    <row r="461" customFormat="false" ht="11.25" hidden="false" customHeight="true" outlineLevel="0" collapsed="false">
      <c r="A461" s="260" t="s">
        <v>2954</v>
      </c>
      <c r="B461" s="252" t="n">
        <v>43878</v>
      </c>
      <c r="C461" s="253" t="n">
        <v>26800</v>
      </c>
      <c r="D461" s="267" t="s">
        <v>186</v>
      </c>
      <c r="E461" s="255" t="s">
        <v>173</v>
      </c>
      <c r="F461" s="255" t="s">
        <v>2978</v>
      </c>
      <c r="G461" s="255" t="s">
        <v>3196</v>
      </c>
      <c r="H461" s="256"/>
    </row>
    <row r="462" customFormat="false" ht="11.25" hidden="false" customHeight="true" outlineLevel="0" collapsed="false">
      <c r="A462" s="257" t="s">
        <v>2954</v>
      </c>
      <c r="B462" s="252" t="n">
        <v>43878</v>
      </c>
      <c r="C462" s="253" t="n">
        <v>340</v>
      </c>
      <c r="D462" s="272" t="s">
        <v>64</v>
      </c>
      <c r="E462" s="255" t="s">
        <v>3264</v>
      </c>
      <c r="F462" s="255" t="s">
        <v>3265</v>
      </c>
      <c r="G462" s="255"/>
      <c r="H462" s="256"/>
    </row>
    <row r="463" customFormat="false" ht="11.25" hidden="false" customHeight="true" outlineLevel="0" collapsed="false">
      <c r="A463" s="260" t="s">
        <v>2954</v>
      </c>
      <c r="B463" s="252" t="n">
        <v>43878</v>
      </c>
      <c r="C463" s="253" t="n">
        <v>300</v>
      </c>
      <c r="D463" s="266" t="s">
        <v>2943</v>
      </c>
      <c r="E463" s="255" t="s">
        <v>2974</v>
      </c>
      <c r="F463" s="255" t="s">
        <v>3009</v>
      </c>
      <c r="G463" s="255"/>
      <c r="H463" s="256"/>
    </row>
    <row r="464" customFormat="false" ht="11.25" hidden="false" customHeight="true" outlineLevel="0" collapsed="false">
      <c r="A464" s="257" t="s">
        <v>2954</v>
      </c>
      <c r="B464" s="252" t="n">
        <v>43878</v>
      </c>
      <c r="C464" s="253" t="n">
        <v>1300</v>
      </c>
      <c r="D464" s="265" t="s">
        <v>80</v>
      </c>
      <c r="E464" s="255" t="s">
        <v>81</v>
      </c>
      <c r="F464" s="255" t="s">
        <v>190</v>
      </c>
      <c r="G464" s="255" t="s">
        <v>3266</v>
      </c>
      <c r="H464" s="256"/>
    </row>
    <row r="465" customFormat="false" ht="11.25" hidden="false" customHeight="true" outlineLevel="0" collapsed="false">
      <c r="A465" s="251" t="s">
        <v>2954</v>
      </c>
      <c r="B465" s="252" t="n">
        <v>43878</v>
      </c>
      <c r="C465" s="253" t="n">
        <v>2500</v>
      </c>
      <c r="D465" s="254" t="s">
        <v>25</v>
      </c>
      <c r="E465" s="255"/>
      <c r="F465" s="255" t="s">
        <v>3031</v>
      </c>
      <c r="G465" s="255" t="s">
        <v>3267</v>
      </c>
      <c r="H465" s="256"/>
    </row>
    <row r="466" customFormat="false" ht="11.25" hidden="false" customHeight="true" outlineLevel="0" collapsed="false">
      <c r="A466" s="257" t="s">
        <v>2954</v>
      </c>
      <c r="B466" s="252" t="n">
        <v>43878</v>
      </c>
      <c r="C466" s="253" t="n">
        <v>1400</v>
      </c>
      <c r="D466" s="258" t="s">
        <v>30</v>
      </c>
      <c r="E466" s="255" t="s">
        <v>31</v>
      </c>
      <c r="F466" s="255" t="s">
        <v>147</v>
      </c>
      <c r="G466" s="255" t="s">
        <v>3268</v>
      </c>
      <c r="H466" s="256"/>
    </row>
    <row r="467" customFormat="false" ht="11.25" hidden="false" customHeight="true" outlineLevel="0" collapsed="false">
      <c r="A467" s="260" t="s">
        <v>2954</v>
      </c>
      <c r="B467" s="252" t="n">
        <v>43879</v>
      </c>
      <c r="C467" s="253" t="n">
        <v>1000</v>
      </c>
      <c r="D467" s="266" t="s">
        <v>2943</v>
      </c>
      <c r="E467" s="255" t="s">
        <v>2974</v>
      </c>
      <c r="F467" s="255" t="s">
        <v>2982</v>
      </c>
      <c r="G467" s="255"/>
      <c r="H467" s="256"/>
    </row>
    <row r="468" customFormat="false" ht="11.25" hidden="false" customHeight="true" outlineLevel="0" collapsed="false">
      <c r="A468" s="251" t="s">
        <v>2954</v>
      </c>
      <c r="B468" s="252" t="n">
        <v>43879</v>
      </c>
      <c r="C468" s="253" t="n">
        <v>20000</v>
      </c>
      <c r="D468" s="254" t="s">
        <v>25</v>
      </c>
      <c r="E468" s="255"/>
      <c r="F468" s="255" t="s">
        <v>68</v>
      </c>
      <c r="G468" s="255"/>
      <c r="H468" s="256"/>
    </row>
    <row r="469" customFormat="false" ht="11.25" hidden="false" customHeight="true" outlineLevel="0" collapsed="false">
      <c r="A469" s="251" t="s">
        <v>2954</v>
      </c>
      <c r="B469" s="252" t="n">
        <v>43879</v>
      </c>
      <c r="C469" s="253" t="n">
        <v>6000</v>
      </c>
      <c r="D469" s="254" t="s">
        <v>25</v>
      </c>
      <c r="E469" s="255"/>
      <c r="F469" s="255" t="s">
        <v>2960</v>
      </c>
      <c r="G469" s="255"/>
      <c r="H469" s="256"/>
    </row>
    <row r="470" customFormat="false" ht="11.25" hidden="false" customHeight="true" outlineLevel="0" collapsed="false">
      <c r="A470" s="260" t="s">
        <v>2954</v>
      </c>
      <c r="B470" s="252" t="n">
        <v>43879</v>
      </c>
      <c r="C470" s="253" t="n">
        <v>300</v>
      </c>
      <c r="D470" s="266" t="s">
        <v>2943</v>
      </c>
      <c r="E470" s="255" t="s">
        <v>2974</v>
      </c>
      <c r="F470" s="255" t="s">
        <v>3009</v>
      </c>
      <c r="G470" s="255"/>
      <c r="H470" s="256"/>
    </row>
    <row r="471" customFormat="false" ht="11.25" hidden="false" customHeight="true" outlineLevel="0" collapsed="false">
      <c r="A471" s="251" t="s">
        <v>2954</v>
      </c>
      <c r="B471" s="252" t="n">
        <v>43879</v>
      </c>
      <c r="C471" s="253" t="n">
        <v>100</v>
      </c>
      <c r="D471" s="254" t="s">
        <v>25</v>
      </c>
      <c r="E471" s="255"/>
      <c r="F471" s="255" t="s">
        <v>3009</v>
      </c>
      <c r="G471" s="255"/>
      <c r="H471" s="256"/>
    </row>
    <row r="472" customFormat="false" ht="11.25" hidden="false" customHeight="true" outlineLevel="0" collapsed="false">
      <c r="A472" s="257" t="s">
        <v>2954</v>
      </c>
      <c r="B472" s="252" t="n">
        <v>43879</v>
      </c>
      <c r="C472" s="253" t="n">
        <v>66850</v>
      </c>
      <c r="D472" s="258" t="s">
        <v>30</v>
      </c>
      <c r="E472" s="255" t="s">
        <v>174</v>
      </c>
      <c r="F472" s="255" t="s">
        <v>32</v>
      </c>
      <c r="G472" s="255"/>
      <c r="H472" s="256"/>
    </row>
    <row r="473" customFormat="false" ht="11.25" hidden="false" customHeight="true" outlineLevel="0" collapsed="false">
      <c r="A473" s="260" t="s">
        <v>2954</v>
      </c>
      <c r="B473" s="252" t="n">
        <v>43879</v>
      </c>
      <c r="C473" s="253" t="n">
        <v>320</v>
      </c>
      <c r="D473" s="268" t="s">
        <v>48</v>
      </c>
      <c r="E473" s="255" t="s">
        <v>3004</v>
      </c>
      <c r="F473" s="255" t="s">
        <v>3018</v>
      </c>
      <c r="G473" s="255" t="s">
        <v>3269</v>
      </c>
      <c r="H473" s="256"/>
    </row>
    <row r="474" customFormat="false" ht="11.25" hidden="false" customHeight="true" outlineLevel="0" collapsed="false">
      <c r="A474" s="257" t="s">
        <v>2954</v>
      </c>
      <c r="B474" s="252" t="n">
        <v>43879</v>
      </c>
      <c r="C474" s="253" t="n">
        <v>2700</v>
      </c>
      <c r="D474" s="258" t="s">
        <v>30</v>
      </c>
      <c r="E474" s="255" t="s">
        <v>61</v>
      </c>
      <c r="F474" s="255" t="s">
        <v>270</v>
      </c>
      <c r="G474" s="255" t="s">
        <v>3270</v>
      </c>
      <c r="H474" s="256"/>
    </row>
    <row r="475" customFormat="false" ht="11.25" hidden="false" customHeight="true" outlineLevel="0" collapsed="false">
      <c r="A475" s="251" t="s">
        <v>2954</v>
      </c>
      <c r="B475" s="252" t="n">
        <v>43880</v>
      </c>
      <c r="C475" s="253" t="n">
        <v>9000</v>
      </c>
      <c r="D475" s="254" t="s">
        <v>25</v>
      </c>
      <c r="E475" s="255"/>
      <c r="F475" s="255" t="s">
        <v>2960</v>
      </c>
      <c r="G475" s="255"/>
      <c r="H475" s="256"/>
    </row>
    <row r="476" customFormat="false" ht="11.25" hidden="false" customHeight="true" outlineLevel="0" collapsed="false">
      <c r="A476" s="251" t="s">
        <v>2954</v>
      </c>
      <c r="B476" s="252" t="n">
        <v>43880</v>
      </c>
      <c r="C476" s="253" t="n">
        <v>15000</v>
      </c>
      <c r="D476" s="254" t="s">
        <v>25</v>
      </c>
      <c r="E476" s="255"/>
      <c r="F476" s="255" t="s">
        <v>2969</v>
      </c>
      <c r="G476" s="255"/>
      <c r="H476" s="256"/>
    </row>
    <row r="477" customFormat="false" ht="11.25" hidden="false" customHeight="true" outlineLevel="0" collapsed="false">
      <c r="A477" s="251" t="s">
        <v>2954</v>
      </c>
      <c r="B477" s="252" t="n">
        <v>43880</v>
      </c>
      <c r="C477" s="253" t="n">
        <v>5000</v>
      </c>
      <c r="D477" s="254" t="s">
        <v>25</v>
      </c>
      <c r="E477" s="255"/>
      <c r="F477" s="255" t="s">
        <v>3166</v>
      </c>
      <c r="G477" s="255"/>
      <c r="H477" s="256"/>
    </row>
    <row r="478" customFormat="false" ht="11.25" hidden="false" customHeight="true" outlineLevel="0" collapsed="false">
      <c r="A478" s="257" t="s">
        <v>2954</v>
      </c>
      <c r="B478" s="252" t="n">
        <v>43880</v>
      </c>
      <c r="C478" s="253" t="n">
        <v>20000</v>
      </c>
      <c r="D478" s="262" t="s">
        <v>113</v>
      </c>
      <c r="E478" s="255" t="s">
        <v>139</v>
      </c>
      <c r="F478" s="255" t="s">
        <v>3271</v>
      </c>
      <c r="G478" s="255" t="s">
        <v>2992</v>
      </c>
      <c r="H478" s="256"/>
    </row>
    <row r="479" customFormat="false" ht="11.25" hidden="false" customHeight="true" outlineLevel="0" collapsed="false">
      <c r="A479" s="260" t="s">
        <v>2954</v>
      </c>
      <c r="B479" s="252" t="n">
        <v>43880</v>
      </c>
      <c r="C479" s="253" t="n">
        <v>90</v>
      </c>
      <c r="D479" s="266" t="s">
        <v>2943</v>
      </c>
      <c r="E479" s="255" t="s">
        <v>2974</v>
      </c>
      <c r="F479" s="255" t="s">
        <v>2982</v>
      </c>
      <c r="G479" s="255" t="s">
        <v>3220</v>
      </c>
      <c r="H479" s="256"/>
    </row>
    <row r="480" customFormat="false" ht="11.25" hidden="false" customHeight="true" outlineLevel="0" collapsed="false">
      <c r="A480" s="260" t="s">
        <v>2954</v>
      </c>
      <c r="B480" s="252" t="n">
        <v>43880</v>
      </c>
      <c r="C480" s="253" t="n">
        <v>10</v>
      </c>
      <c r="D480" s="266" t="s">
        <v>2943</v>
      </c>
      <c r="E480" s="255" t="s">
        <v>3067</v>
      </c>
      <c r="F480" s="255" t="s">
        <v>2982</v>
      </c>
      <c r="G480" s="255" t="s">
        <v>3069</v>
      </c>
      <c r="H480" s="256"/>
    </row>
    <row r="481" customFormat="false" ht="11.25" hidden="false" customHeight="true" outlineLevel="0" collapsed="false">
      <c r="A481" s="260" t="s">
        <v>2954</v>
      </c>
      <c r="B481" s="252" t="n">
        <v>43880</v>
      </c>
      <c r="C481" s="253" t="n">
        <v>550</v>
      </c>
      <c r="D481" s="266" t="s">
        <v>2943</v>
      </c>
      <c r="E481" s="255" t="s">
        <v>2974</v>
      </c>
      <c r="F481" s="255" t="s">
        <v>2983</v>
      </c>
      <c r="G481" s="255"/>
      <c r="H481" s="256"/>
    </row>
    <row r="482" customFormat="false" ht="11.25" hidden="false" customHeight="true" outlineLevel="0" collapsed="false">
      <c r="A482" s="251" t="s">
        <v>2954</v>
      </c>
      <c r="B482" s="252" t="n">
        <v>43880</v>
      </c>
      <c r="C482" s="253" t="n">
        <v>50</v>
      </c>
      <c r="D482" s="254" t="s">
        <v>25</v>
      </c>
      <c r="E482" s="255"/>
      <c r="F482" s="255" t="s">
        <v>2983</v>
      </c>
      <c r="G482" s="255"/>
      <c r="H482" s="256"/>
    </row>
    <row r="483" customFormat="false" ht="11.25" hidden="false" customHeight="true" outlineLevel="0" collapsed="false">
      <c r="A483" s="257" t="s">
        <v>2954</v>
      </c>
      <c r="B483" s="252" t="n">
        <v>43880</v>
      </c>
      <c r="C483" s="253" t="n">
        <v>6460</v>
      </c>
      <c r="D483" s="258" t="s">
        <v>30</v>
      </c>
      <c r="E483" s="255" t="s">
        <v>174</v>
      </c>
      <c r="F483" s="255" t="s">
        <v>187</v>
      </c>
      <c r="G483" s="255"/>
      <c r="H483" s="256"/>
    </row>
    <row r="484" customFormat="false" ht="11.25" hidden="false" customHeight="true" outlineLevel="0" collapsed="false">
      <c r="A484" s="269" t="s">
        <v>2954</v>
      </c>
      <c r="B484" s="252" t="n">
        <v>43880</v>
      </c>
      <c r="C484" s="253" t="n">
        <v>100000</v>
      </c>
      <c r="D484" s="274" t="s">
        <v>2951</v>
      </c>
      <c r="E484" s="255" t="s">
        <v>59</v>
      </c>
      <c r="F484" s="255" t="s">
        <v>265</v>
      </c>
      <c r="G484" s="255"/>
      <c r="H484" s="256"/>
    </row>
    <row r="485" customFormat="false" ht="11.25" hidden="false" customHeight="true" outlineLevel="0" collapsed="false">
      <c r="A485" s="260" t="s">
        <v>2954</v>
      </c>
      <c r="B485" s="252" t="n">
        <v>43880</v>
      </c>
      <c r="C485" s="253" t="n">
        <v>430</v>
      </c>
      <c r="D485" s="268" t="s">
        <v>48</v>
      </c>
      <c r="E485" s="255" t="s">
        <v>49</v>
      </c>
      <c r="F485" s="255" t="s">
        <v>3272</v>
      </c>
      <c r="G485" s="255" t="s">
        <v>3273</v>
      </c>
      <c r="H485" s="256"/>
    </row>
    <row r="486" customFormat="false" ht="11.25" hidden="false" customHeight="true" outlineLevel="0" collapsed="false">
      <c r="A486" s="251" t="s">
        <v>2954</v>
      </c>
      <c r="B486" s="252" t="n">
        <v>43880</v>
      </c>
      <c r="C486" s="253" t="n">
        <v>90</v>
      </c>
      <c r="D486" s="254" t="s">
        <v>25</v>
      </c>
      <c r="E486" s="255"/>
      <c r="F486" s="255" t="s">
        <v>43</v>
      </c>
      <c r="G486" s="255" t="s">
        <v>3220</v>
      </c>
      <c r="H486" s="256"/>
    </row>
    <row r="487" customFormat="false" ht="11.25" hidden="false" customHeight="true" outlineLevel="0" collapsed="false">
      <c r="A487" s="257" t="s">
        <v>2954</v>
      </c>
      <c r="B487" s="252" t="n">
        <v>43880</v>
      </c>
      <c r="C487" s="253" t="n">
        <v>2700</v>
      </c>
      <c r="D487" s="258" t="s">
        <v>30</v>
      </c>
      <c r="E487" s="255" t="s">
        <v>61</v>
      </c>
      <c r="F487" s="255" t="s">
        <v>87</v>
      </c>
      <c r="G487" s="255" t="s">
        <v>3219</v>
      </c>
      <c r="H487" s="256"/>
    </row>
    <row r="488" customFormat="false" ht="11.25" hidden="false" customHeight="true" outlineLevel="0" collapsed="false">
      <c r="A488" s="257" t="s">
        <v>2954</v>
      </c>
      <c r="B488" s="252" t="n">
        <v>43880</v>
      </c>
      <c r="C488" s="253" t="n">
        <v>1280</v>
      </c>
      <c r="D488" s="258" t="s">
        <v>30</v>
      </c>
      <c r="E488" s="255" t="s">
        <v>61</v>
      </c>
      <c r="F488" s="255" t="s">
        <v>87</v>
      </c>
      <c r="G488" s="255" t="s">
        <v>3274</v>
      </c>
      <c r="H488" s="256"/>
    </row>
    <row r="489" customFormat="false" ht="11.25" hidden="false" customHeight="true" outlineLevel="0" collapsed="false">
      <c r="A489" s="257" t="s">
        <v>2954</v>
      </c>
      <c r="B489" s="252" t="n">
        <v>43880</v>
      </c>
      <c r="C489" s="253" t="n">
        <v>560</v>
      </c>
      <c r="D489" s="258" t="s">
        <v>30</v>
      </c>
      <c r="E489" s="255" t="s">
        <v>61</v>
      </c>
      <c r="F489" s="255" t="s">
        <v>87</v>
      </c>
      <c r="G489" s="255" t="s">
        <v>3275</v>
      </c>
      <c r="H489" s="256"/>
    </row>
    <row r="490" customFormat="false" ht="11.25" hidden="false" customHeight="true" outlineLevel="0" collapsed="false">
      <c r="A490" s="251" t="s">
        <v>2954</v>
      </c>
      <c r="B490" s="252" t="n">
        <v>43880</v>
      </c>
      <c r="C490" s="253" t="n">
        <v>5000</v>
      </c>
      <c r="D490" s="254" t="s">
        <v>25</v>
      </c>
      <c r="E490" s="255"/>
      <c r="F490" s="255" t="s">
        <v>3009</v>
      </c>
      <c r="G490" s="255"/>
      <c r="H490" s="256"/>
    </row>
    <row r="491" customFormat="false" ht="11.25" hidden="false" customHeight="true" outlineLevel="0" collapsed="false">
      <c r="A491" s="251" t="s">
        <v>2954</v>
      </c>
      <c r="B491" s="252" t="n">
        <v>43881</v>
      </c>
      <c r="C491" s="253" t="n">
        <v>3000</v>
      </c>
      <c r="D491" s="254" t="s">
        <v>25</v>
      </c>
      <c r="E491" s="255"/>
      <c r="F491" s="255" t="s">
        <v>2983</v>
      </c>
      <c r="G491" s="255"/>
      <c r="H491" s="256"/>
    </row>
    <row r="492" customFormat="false" ht="11.25" hidden="false" customHeight="true" outlineLevel="0" collapsed="false">
      <c r="A492" s="251" t="s">
        <v>2954</v>
      </c>
      <c r="B492" s="252" t="n">
        <v>43881</v>
      </c>
      <c r="C492" s="253" t="n">
        <v>10000</v>
      </c>
      <c r="D492" s="254" t="s">
        <v>25</v>
      </c>
      <c r="E492" s="255"/>
      <c r="F492" s="255" t="s">
        <v>3020</v>
      </c>
      <c r="G492" s="255"/>
      <c r="H492" s="256"/>
    </row>
    <row r="493" customFormat="false" ht="11.25" hidden="false" customHeight="true" outlineLevel="0" collapsed="false">
      <c r="A493" s="257" t="s">
        <v>2954</v>
      </c>
      <c r="B493" s="252" t="n">
        <v>43881</v>
      </c>
      <c r="C493" s="253" t="n">
        <v>2915</v>
      </c>
      <c r="D493" s="262" t="s">
        <v>113</v>
      </c>
      <c r="E493" s="255" t="s">
        <v>114</v>
      </c>
      <c r="F493" s="255" t="s">
        <v>3276</v>
      </c>
      <c r="G493" s="255" t="s">
        <v>3277</v>
      </c>
      <c r="H493" s="256"/>
    </row>
    <row r="494" customFormat="false" ht="11.25" hidden="false" customHeight="true" outlineLevel="0" collapsed="false">
      <c r="A494" s="260" t="s">
        <v>2954</v>
      </c>
      <c r="B494" s="252" t="n">
        <v>43881</v>
      </c>
      <c r="C494" s="253" t="n">
        <v>2000</v>
      </c>
      <c r="D494" s="266" t="s">
        <v>2943</v>
      </c>
      <c r="E494" s="255" t="s">
        <v>2974</v>
      </c>
      <c r="F494" s="255" t="s">
        <v>2982</v>
      </c>
      <c r="G494" s="255"/>
      <c r="H494" s="256"/>
    </row>
    <row r="495" customFormat="false" ht="11.25" hidden="false" customHeight="true" outlineLevel="0" collapsed="false">
      <c r="A495" s="260" t="s">
        <v>2954</v>
      </c>
      <c r="B495" s="252" t="n">
        <v>43881</v>
      </c>
      <c r="C495" s="253" t="n">
        <v>300</v>
      </c>
      <c r="D495" s="266" t="s">
        <v>2943</v>
      </c>
      <c r="E495" s="255" t="s">
        <v>2974</v>
      </c>
      <c r="F495" s="255" t="s">
        <v>2983</v>
      </c>
      <c r="G495" s="255"/>
      <c r="H495" s="256"/>
    </row>
    <row r="496" customFormat="false" ht="11.25" hidden="false" customHeight="true" outlineLevel="0" collapsed="false">
      <c r="A496" s="257" t="s">
        <v>2954</v>
      </c>
      <c r="B496" s="252" t="n">
        <v>43881</v>
      </c>
      <c r="C496" s="253" t="n">
        <v>9500</v>
      </c>
      <c r="D496" s="258" t="s">
        <v>30</v>
      </c>
      <c r="E496" s="255" t="s">
        <v>72</v>
      </c>
      <c r="F496" s="255" t="s">
        <v>210</v>
      </c>
      <c r="G496" s="255" t="s">
        <v>3278</v>
      </c>
      <c r="H496" s="256"/>
    </row>
    <row r="497" customFormat="false" ht="11.25" hidden="false" customHeight="true" outlineLevel="0" collapsed="false">
      <c r="A497" s="257" t="s">
        <v>2954</v>
      </c>
      <c r="B497" s="252" t="n">
        <v>43881</v>
      </c>
      <c r="C497" s="253" t="n">
        <v>20000</v>
      </c>
      <c r="D497" s="262" t="s">
        <v>113</v>
      </c>
      <c r="E497" s="255" t="s">
        <v>139</v>
      </c>
      <c r="F497" s="255" t="s">
        <v>3271</v>
      </c>
      <c r="G497" s="282" t="s">
        <v>2992</v>
      </c>
      <c r="H497" s="256"/>
    </row>
    <row r="498" customFormat="false" ht="11.25" hidden="false" customHeight="true" outlineLevel="0" collapsed="false">
      <c r="A498" s="257" t="s">
        <v>2954</v>
      </c>
      <c r="B498" s="252" t="n">
        <v>43881</v>
      </c>
      <c r="C498" s="253" t="n">
        <v>780</v>
      </c>
      <c r="D498" s="262" t="s">
        <v>113</v>
      </c>
      <c r="E498" s="255" t="s">
        <v>139</v>
      </c>
      <c r="F498" s="255" t="n">
        <v>0</v>
      </c>
      <c r="G498" s="255" t="s">
        <v>3279</v>
      </c>
      <c r="H498" s="256"/>
    </row>
    <row r="499" customFormat="false" ht="11.25" hidden="false" customHeight="true" outlineLevel="0" collapsed="false">
      <c r="A499" s="257" t="s">
        <v>2954</v>
      </c>
      <c r="B499" s="252" t="n">
        <v>43881</v>
      </c>
      <c r="C499" s="253" t="n">
        <v>1000</v>
      </c>
      <c r="D499" s="265" t="s">
        <v>80</v>
      </c>
      <c r="E499" s="255" t="s">
        <v>110</v>
      </c>
      <c r="F499" s="255" t="s">
        <v>3168</v>
      </c>
      <c r="G499" s="255" t="s">
        <v>3280</v>
      </c>
      <c r="H499" s="256"/>
    </row>
    <row r="500" customFormat="false" ht="11.25" hidden="false" customHeight="true" outlineLevel="0" collapsed="false">
      <c r="A500" s="251" t="s">
        <v>2954</v>
      </c>
      <c r="B500" s="252" t="n">
        <v>43881</v>
      </c>
      <c r="C500" s="253" t="n">
        <v>800</v>
      </c>
      <c r="D500" s="279" t="s">
        <v>3112</v>
      </c>
      <c r="E500" s="255" t="s">
        <v>145</v>
      </c>
      <c r="F500" s="255" t="s">
        <v>23</v>
      </c>
      <c r="G500" s="255" t="s">
        <v>3281</v>
      </c>
      <c r="H500" s="256"/>
    </row>
    <row r="501" customFormat="false" ht="11.25" hidden="false" customHeight="true" outlineLevel="0" collapsed="false">
      <c r="A501" s="251" t="s">
        <v>2954</v>
      </c>
      <c r="B501" s="252" t="n">
        <v>43881</v>
      </c>
      <c r="C501" s="253" t="n">
        <v>90</v>
      </c>
      <c r="D501" s="254" t="s">
        <v>25</v>
      </c>
      <c r="E501" s="255"/>
      <c r="F501" s="255" t="s">
        <v>2983</v>
      </c>
      <c r="G501" s="255"/>
      <c r="H501" s="256"/>
    </row>
    <row r="502" customFormat="false" ht="11.25" hidden="false" customHeight="true" outlineLevel="0" collapsed="false">
      <c r="A502" s="251" t="s">
        <v>2954</v>
      </c>
      <c r="B502" s="252" t="n">
        <v>43882</v>
      </c>
      <c r="C502" s="253" t="n">
        <v>1000</v>
      </c>
      <c r="D502" s="254" t="s">
        <v>25</v>
      </c>
      <c r="E502" s="255"/>
      <c r="F502" s="255" t="s">
        <v>3019</v>
      </c>
      <c r="G502" s="255"/>
      <c r="H502" s="256"/>
    </row>
    <row r="503" customFormat="false" ht="11.25" hidden="false" customHeight="true" outlineLevel="0" collapsed="false">
      <c r="A503" s="257" t="s">
        <v>2954</v>
      </c>
      <c r="B503" s="252" t="n">
        <v>43882</v>
      </c>
      <c r="C503" s="253" t="n">
        <v>2000</v>
      </c>
      <c r="D503" s="262" t="s">
        <v>113</v>
      </c>
      <c r="E503" s="255" t="s">
        <v>139</v>
      </c>
      <c r="F503" s="255" t="s">
        <v>190</v>
      </c>
      <c r="G503" s="255" t="s">
        <v>3148</v>
      </c>
      <c r="H503" s="256"/>
    </row>
    <row r="504" customFormat="false" ht="11.25" hidden="false" customHeight="true" outlineLevel="0" collapsed="false">
      <c r="A504" s="257" t="s">
        <v>2954</v>
      </c>
      <c r="B504" s="252" t="n">
        <v>43882</v>
      </c>
      <c r="C504" s="253" t="n">
        <v>2930</v>
      </c>
      <c r="D504" s="258" t="s">
        <v>30</v>
      </c>
      <c r="E504" s="255" t="s">
        <v>174</v>
      </c>
      <c r="F504" s="255" t="s">
        <v>187</v>
      </c>
      <c r="G504" s="255" t="s">
        <v>3282</v>
      </c>
      <c r="H504" s="256"/>
    </row>
    <row r="505" customFormat="false" ht="11.25" hidden="false" customHeight="true" outlineLevel="0" collapsed="false">
      <c r="A505" s="251" t="s">
        <v>2954</v>
      </c>
      <c r="B505" s="252" t="n">
        <v>43882</v>
      </c>
      <c r="C505" s="253" t="n">
        <v>1000</v>
      </c>
      <c r="D505" s="254" t="s">
        <v>25</v>
      </c>
      <c r="E505" s="255"/>
      <c r="F505" s="255" t="s">
        <v>3077</v>
      </c>
      <c r="G505" s="255"/>
      <c r="H505" s="256"/>
    </row>
    <row r="506" customFormat="false" ht="11.25" hidden="false" customHeight="true" outlineLevel="0" collapsed="false">
      <c r="A506" s="251" t="s">
        <v>2954</v>
      </c>
      <c r="B506" s="252" t="n">
        <v>43882</v>
      </c>
      <c r="C506" s="253" t="n">
        <v>15000</v>
      </c>
      <c r="D506" s="254" t="s">
        <v>25</v>
      </c>
      <c r="E506" s="255"/>
      <c r="F506" s="255" t="s">
        <v>3017</v>
      </c>
      <c r="G506" s="255"/>
      <c r="H506" s="256"/>
    </row>
    <row r="507" customFormat="false" ht="11.25" hidden="false" customHeight="true" outlineLevel="0" collapsed="false">
      <c r="A507" s="251" t="s">
        <v>2954</v>
      </c>
      <c r="B507" s="252" t="n">
        <v>43882</v>
      </c>
      <c r="C507" s="253" t="n">
        <v>10000</v>
      </c>
      <c r="D507" s="254" t="s">
        <v>25</v>
      </c>
      <c r="E507" s="255"/>
      <c r="F507" s="255" t="s">
        <v>2966</v>
      </c>
      <c r="G507" s="255"/>
      <c r="H507" s="256"/>
    </row>
    <row r="508" customFormat="false" ht="11.25" hidden="false" customHeight="true" outlineLevel="0" collapsed="false">
      <c r="A508" s="260" t="s">
        <v>2954</v>
      </c>
      <c r="B508" s="252" t="n">
        <v>43882</v>
      </c>
      <c r="C508" s="253" t="n">
        <v>500</v>
      </c>
      <c r="D508" s="266" t="s">
        <v>2943</v>
      </c>
      <c r="E508" s="255" t="s">
        <v>2974</v>
      </c>
      <c r="F508" s="255" t="s">
        <v>3009</v>
      </c>
      <c r="G508" s="255"/>
      <c r="H508" s="256"/>
    </row>
    <row r="509" customFormat="false" ht="11.25" hidden="false" customHeight="true" outlineLevel="0" collapsed="false">
      <c r="A509" s="269" t="s">
        <v>2954</v>
      </c>
      <c r="B509" s="252" t="n">
        <v>43882</v>
      </c>
      <c r="C509" s="253" t="n">
        <v>48000</v>
      </c>
      <c r="D509" s="274" t="s">
        <v>2951</v>
      </c>
      <c r="E509" s="255" t="s">
        <v>59</v>
      </c>
      <c r="F509" s="255" t="s">
        <v>265</v>
      </c>
      <c r="G509" s="255"/>
      <c r="H509" s="256"/>
    </row>
    <row r="510" customFormat="false" ht="11.25" hidden="false" customHeight="true" outlineLevel="0" collapsed="false">
      <c r="A510" s="257" t="s">
        <v>2954</v>
      </c>
      <c r="B510" s="252" t="n">
        <v>43882</v>
      </c>
      <c r="C510" s="253" t="n">
        <v>130</v>
      </c>
      <c r="D510" s="262" t="s">
        <v>113</v>
      </c>
      <c r="E510" s="255" t="s">
        <v>114</v>
      </c>
      <c r="F510" s="255" t="s">
        <v>3009</v>
      </c>
      <c r="G510" s="255" t="s">
        <v>3283</v>
      </c>
      <c r="H510" s="256"/>
    </row>
    <row r="511" customFormat="false" ht="11.25" hidden="false" customHeight="true" outlineLevel="0" collapsed="false">
      <c r="A511" s="257" t="s">
        <v>2954</v>
      </c>
      <c r="B511" s="252" t="n">
        <v>43882</v>
      </c>
      <c r="C511" s="253" t="n">
        <v>7055</v>
      </c>
      <c r="D511" s="265" t="s">
        <v>80</v>
      </c>
      <c r="E511" s="255" t="s">
        <v>2970</v>
      </c>
      <c r="F511" s="255" t="s">
        <v>148</v>
      </c>
      <c r="G511" s="255" t="s">
        <v>3284</v>
      </c>
      <c r="H511" s="256"/>
    </row>
    <row r="512" customFormat="false" ht="11.25" hidden="false" customHeight="true" outlineLevel="0" collapsed="false">
      <c r="A512" s="257" t="s">
        <v>2954</v>
      </c>
      <c r="B512" s="252" t="n">
        <v>43882</v>
      </c>
      <c r="C512" s="253" t="n">
        <v>1470</v>
      </c>
      <c r="D512" s="265" t="s">
        <v>80</v>
      </c>
      <c r="E512" s="255" t="s">
        <v>2970</v>
      </c>
      <c r="F512" s="255" t="s">
        <v>148</v>
      </c>
      <c r="G512" s="282" t="s">
        <v>3285</v>
      </c>
      <c r="H512" s="256"/>
    </row>
    <row r="513" customFormat="false" ht="11.25" hidden="false" customHeight="true" outlineLevel="0" collapsed="false">
      <c r="A513" s="260" t="s">
        <v>2954</v>
      </c>
      <c r="B513" s="252" t="n">
        <v>43883</v>
      </c>
      <c r="C513" s="253" t="n">
        <v>500</v>
      </c>
      <c r="D513" s="267" t="s">
        <v>186</v>
      </c>
      <c r="E513" s="255" t="s">
        <v>176</v>
      </c>
      <c r="F513" s="255" t="s">
        <v>3085</v>
      </c>
      <c r="G513" s="255"/>
      <c r="H513" s="256"/>
    </row>
    <row r="514" customFormat="false" ht="11.25" hidden="false" customHeight="true" outlineLevel="0" collapsed="false">
      <c r="A514" s="257" t="s">
        <v>2954</v>
      </c>
      <c r="B514" s="252" t="n">
        <v>43883</v>
      </c>
      <c r="C514" s="253" t="n">
        <v>2700</v>
      </c>
      <c r="D514" s="258" t="s">
        <v>30</v>
      </c>
      <c r="E514" s="255" t="s">
        <v>61</v>
      </c>
      <c r="F514" s="255" t="s">
        <v>87</v>
      </c>
      <c r="G514" s="255" t="s">
        <v>3251</v>
      </c>
      <c r="H514" s="256"/>
    </row>
    <row r="515" customFormat="false" ht="11.25" hidden="false" customHeight="true" outlineLevel="0" collapsed="false">
      <c r="A515" s="257" t="s">
        <v>2954</v>
      </c>
      <c r="B515" s="252" t="n">
        <v>43883</v>
      </c>
      <c r="C515" s="253" t="n">
        <v>1600</v>
      </c>
      <c r="D515" s="258" t="s">
        <v>30</v>
      </c>
      <c r="E515" s="255" t="s">
        <v>61</v>
      </c>
      <c r="F515" s="255" t="s">
        <v>87</v>
      </c>
      <c r="G515" s="255" t="s">
        <v>3286</v>
      </c>
      <c r="H515" s="256"/>
    </row>
    <row r="516" customFormat="false" ht="11.25" hidden="false" customHeight="true" outlineLevel="0" collapsed="false">
      <c r="A516" s="257" t="s">
        <v>2954</v>
      </c>
      <c r="B516" s="252" t="n">
        <v>43883</v>
      </c>
      <c r="C516" s="253" t="n">
        <v>1600</v>
      </c>
      <c r="D516" s="258" t="s">
        <v>30</v>
      </c>
      <c r="E516" s="255" t="s">
        <v>61</v>
      </c>
      <c r="F516" s="255" t="s">
        <v>87</v>
      </c>
      <c r="G516" s="255" t="s">
        <v>3286</v>
      </c>
      <c r="H516" s="256"/>
    </row>
    <row r="517" customFormat="false" ht="11.25" hidden="false" customHeight="true" outlineLevel="0" collapsed="false">
      <c r="A517" s="257" t="s">
        <v>2954</v>
      </c>
      <c r="B517" s="252" t="n">
        <v>43883</v>
      </c>
      <c r="C517" s="253" t="n">
        <v>800</v>
      </c>
      <c r="D517" s="258" t="s">
        <v>30</v>
      </c>
      <c r="E517" s="255" t="s">
        <v>61</v>
      </c>
      <c r="F517" s="255" t="s">
        <v>87</v>
      </c>
      <c r="G517" s="255" t="s">
        <v>3287</v>
      </c>
      <c r="H517" s="256"/>
    </row>
    <row r="518" customFormat="false" ht="11.25" hidden="false" customHeight="true" outlineLevel="0" collapsed="false">
      <c r="A518" s="251" t="s">
        <v>2954</v>
      </c>
      <c r="B518" s="252" t="n">
        <v>43883</v>
      </c>
      <c r="C518" s="253" t="n">
        <v>5000</v>
      </c>
      <c r="D518" s="254" t="s">
        <v>25</v>
      </c>
      <c r="E518" s="255"/>
      <c r="F518" s="255" t="s">
        <v>3019</v>
      </c>
      <c r="G518" s="255"/>
      <c r="H518" s="256"/>
    </row>
    <row r="519" customFormat="false" ht="11.25" hidden="false" customHeight="true" outlineLevel="0" collapsed="false">
      <c r="A519" s="251" t="s">
        <v>2954</v>
      </c>
      <c r="B519" s="252" t="n">
        <v>43883</v>
      </c>
      <c r="C519" s="253" t="n">
        <v>1000</v>
      </c>
      <c r="D519" s="254" t="s">
        <v>25</v>
      </c>
      <c r="E519" s="255"/>
      <c r="F519" s="255" t="s">
        <v>3038</v>
      </c>
      <c r="G519" s="255"/>
      <c r="H519" s="256"/>
    </row>
    <row r="520" customFormat="false" ht="11.25" hidden="false" customHeight="true" outlineLevel="0" collapsed="false">
      <c r="A520" s="251" t="s">
        <v>2954</v>
      </c>
      <c r="B520" s="252" t="n">
        <v>43883</v>
      </c>
      <c r="C520" s="253" t="n">
        <v>1000</v>
      </c>
      <c r="D520" s="254" t="s">
        <v>25</v>
      </c>
      <c r="E520" s="255"/>
      <c r="F520" s="255" t="s">
        <v>3288</v>
      </c>
      <c r="G520" s="255"/>
      <c r="H520" s="256"/>
    </row>
    <row r="521" customFormat="false" ht="11.25" hidden="false" customHeight="true" outlineLevel="0" collapsed="false">
      <c r="A521" s="251" t="s">
        <v>2954</v>
      </c>
      <c r="B521" s="252" t="n">
        <v>43883</v>
      </c>
      <c r="C521" s="253" t="n">
        <v>22000</v>
      </c>
      <c r="D521" s="254" t="s">
        <v>25</v>
      </c>
      <c r="E521" s="255"/>
      <c r="F521" s="255" t="s">
        <v>46</v>
      </c>
      <c r="G521" s="255"/>
      <c r="H521" s="256"/>
    </row>
    <row r="522" customFormat="false" ht="11.25" hidden="false" customHeight="true" outlineLevel="0" collapsed="false">
      <c r="A522" s="260" t="s">
        <v>2954</v>
      </c>
      <c r="B522" s="252" t="n">
        <v>43883</v>
      </c>
      <c r="C522" s="253" t="n">
        <v>330</v>
      </c>
      <c r="D522" s="263" t="s">
        <v>2952</v>
      </c>
      <c r="E522" s="255" t="s">
        <v>2963</v>
      </c>
      <c r="F522" s="255" t="s">
        <v>2964</v>
      </c>
      <c r="G522" s="255"/>
      <c r="H522" s="256"/>
    </row>
    <row r="523" customFormat="false" ht="11.25" hidden="false" customHeight="true" outlineLevel="0" collapsed="false">
      <c r="A523" s="260" t="s">
        <v>2954</v>
      </c>
      <c r="B523" s="252" t="n">
        <v>43883</v>
      </c>
      <c r="C523" s="253" t="n">
        <v>500</v>
      </c>
      <c r="D523" s="266" t="s">
        <v>2943</v>
      </c>
      <c r="E523" s="255" t="s">
        <v>2974</v>
      </c>
      <c r="F523" s="255" t="s">
        <v>3012</v>
      </c>
      <c r="G523" s="255"/>
      <c r="H523" s="256"/>
    </row>
    <row r="524" customFormat="false" ht="11.25" hidden="false" customHeight="true" outlineLevel="0" collapsed="false">
      <c r="A524" s="283" t="s">
        <v>2954</v>
      </c>
      <c r="B524" s="252" t="n">
        <v>43883</v>
      </c>
      <c r="C524" s="253" t="n">
        <v>30000</v>
      </c>
      <c r="D524" s="279" t="s">
        <v>3112</v>
      </c>
      <c r="E524" s="255" t="s">
        <v>59</v>
      </c>
      <c r="F524" s="255" t="s">
        <v>3113</v>
      </c>
      <c r="G524" s="255"/>
      <c r="H524" s="256"/>
    </row>
    <row r="525" customFormat="false" ht="11.25" hidden="false" customHeight="true" outlineLevel="0" collapsed="false">
      <c r="A525" s="260" t="s">
        <v>2954</v>
      </c>
      <c r="B525" s="252" t="n">
        <v>43883</v>
      </c>
      <c r="C525" s="253" t="n">
        <v>300</v>
      </c>
      <c r="D525" s="266" t="s">
        <v>2943</v>
      </c>
      <c r="E525" s="255" t="s">
        <v>2974</v>
      </c>
      <c r="F525" s="255" t="s">
        <v>3009</v>
      </c>
      <c r="G525" s="255"/>
      <c r="H525" s="256"/>
    </row>
    <row r="526" customFormat="false" ht="11.25" hidden="false" customHeight="true" outlineLevel="0" collapsed="false">
      <c r="A526" s="251" t="s">
        <v>2954</v>
      </c>
      <c r="B526" s="252" t="n">
        <v>43883</v>
      </c>
      <c r="C526" s="253" t="n">
        <v>15000</v>
      </c>
      <c r="D526" s="254" t="s">
        <v>25</v>
      </c>
      <c r="E526" s="255"/>
      <c r="F526" s="255" t="s">
        <v>2955</v>
      </c>
      <c r="G526" s="255"/>
      <c r="H526" s="256"/>
    </row>
    <row r="527" customFormat="false" ht="11.25" hidden="false" customHeight="true" outlineLevel="0" collapsed="false">
      <c r="A527" s="269" t="s">
        <v>2954</v>
      </c>
      <c r="B527" s="252" t="n">
        <v>43883</v>
      </c>
      <c r="C527" s="253" t="n">
        <v>1000</v>
      </c>
      <c r="D527" s="270" t="s">
        <v>2948</v>
      </c>
      <c r="E527" s="255" t="s">
        <v>3289</v>
      </c>
      <c r="F527" s="255" t="s">
        <v>46</v>
      </c>
      <c r="G527" s="255"/>
      <c r="H527" s="256"/>
    </row>
    <row r="528" customFormat="false" ht="11.25" hidden="false" customHeight="true" outlineLevel="0" collapsed="false">
      <c r="A528" s="269" t="s">
        <v>2954</v>
      </c>
      <c r="B528" s="252" t="n">
        <v>43883</v>
      </c>
      <c r="C528" s="253" t="n">
        <v>1000</v>
      </c>
      <c r="D528" s="270" t="s">
        <v>2948</v>
      </c>
      <c r="E528" s="255" t="s">
        <v>3289</v>
      </c>
      <c r="F528" s="255" t="s">
        <v>3017</v>
      </c>
      <c r="G528" s="255"/>
      <c r="H528" s="256"/>
    </row>
    <row r="529" customFormat="false" ht="11.25" hidden="false" customHeight="true" outlineLevel="0" collapsed="false">
      <c r="A529" s="269" t="s">
        <v>2954</v>
      </c>
      <c r="B529" s="252" t="n">
        <v>43883</v>
      </c>
      <c r="C529" s="253" t="n">
        <v>1000</v>
      </c>
      <c r="D529" s="270" t="s">
        <v>2948</v>
      </c>
      <c r="E529" s="255" t="s">
        <v>3289</v>
      </c>
      <c r="F529" s="255" t="s">
        <v>3053</v>
      </c>
      <c r="G529" s="255"/>
      <c r="H529" s="256"/>
    </row>
    <row r="530" customFormat="false" ht="11.25" hidden="false" customHeight="true" outlineLevel="0" collapsed="false">
      <c r="A530" s="269" t="s">
        <v>2954</v>
      </c>
      <c r="B530" s="252" t="n">
        <v>43883</v>
      </c>
      <c r="C530" s="253" t="n">
        <v>1000</v>
      </c>
      <c r="D530" s="270" t="s">
        <v>2948</v>
      </c>
      <c r="E530" s="255" t="s">
        <v>3289</v>
      </c>
      <c r="F530" s="255" t="s">
        <v>3150</v>
      </c>
      <c r="G530" s="255"/>
      <c r="H530" s="256"/>
    </row>
    <row r="531" customFormat="false" ht="11.25" hidden="false" customHeight="true" outlineLevel="0" collapsed="false">
      <c r="A531" s="269" t="s">
        <v>2954</v>
      </c>
      <c r="B531" s="252" t="n">
        <v>43883</v>
      </c>
      <c r="C531" s="253" t="n">
        <v>1000</v>
      </c>
      <c r="D531" s="270" t="s">
        <v>2948</v>
      </c>
      <c r="E531" s="255" t="s">
        <v>3289</v>
      </c>
      <c r="F531" s="255" t="s">
        <v>294</v>
      </c>
      <c r="G531" s="255"/>
      <c r="H531" s="256"/>
    </row>
    <row r="532" customFormat="false" ht="11.25" hidden="false" customHeight="true" outlineLevel="0" collapsed="false">
      <c r="A532" s="257" t="s">
        <v>2954</v>
      </c>
      <c r="B532" s="252" t="n">
        <v>43884</v>
      </c>
      <c r="C532" s="253" t="n">
        <v>2800</v>
      </c>
      <c r="D532" s="258" t="s">
        <v>30</v>
      </c>
      <c r="E532" s="255" t="s">
        <v>61</v>
      </c>
      <c r="F532" s="255" t="s">
        <v>270</v>
      </c>
      <c r="G532" s="255" t="s">
        <v>3290</v>
      </c>
      <c r="H532" s="256"/>
    </row>
    <row r="533" customFormat="false" ht="11.25" hidden="false" customHeight="true" outlineLevel="0" collapsed="false">
      <c r="A533" s="260" t="s">
        <v>2954</v>
      </c>
      <c r="B533" s="252" t="n">
        <v>43884</v>
      </c>
      <c r="C533" s="253" t="n">
        <v>200</v>
      </c>
      <c r="D533" s="266" t="s">
        <v>2943</v>
      </c>
      <c r="E533" s="255" t="s">
        <v>2974</v>
      </c>
      <c r="F533" s="255" t="s">
        <v>3138</v>
      </c>
      <c r="G533" s="255"/>
      <c r="H533" s="256"/>
    </row>
    <row r="534" customFormat="false" ht="11.25" hidden="false" customHeight="true" outlineLevel="0" collapsed="false">
      <c r="A534" s="257" t="s">
        <v>2954</v>
      </c>
      <c r="B534" s="252" t="n">
        <v>43884</v>
      </c>
      <c r="C534" s="253" t="n">
        <v>2500</v>
      </c>
      <c r="D534" s="258" t="s">
        <v>30</v>
      </c>
      <c r="E534" s="255" t="s">
        <v>61</v>
      </c>
      <c r="F534" s="255" t="s">
        <v>270</v>
      </c>
      <c r="G534" s="255" t="s">
        <v>3291</v>
      </c>
      <c r="H534" s="256"/>
    </row>
    <row r="535" customFormat="false" ht="11.25" hidden="false" customHeight="true" outlineLevel="0" collapsed="false">
      <c r="A535" s="257" t="s">
        <v>2954</v>
      </c>
      <c r="B535" s="252" t="n">
        <v>43884</v>
      </c>
      <c r="C535" s="253" t="n">
        <v>780</v>
      </c>
      <c r="D535" s="262" t="s">
        <v>113</v>
      </c>
      <c r="E535" s="255" t="s">
        <v>139</v>
      </c>
      <c r="F535" s="255" t="s">
        <v>2991</v>
      </c>
      <c r="G535" s="255" t="s">
        <v>3292</v>
      </c>
      <c r="H535" s="256"/>
    </row>
    <row r="536" customFormat="false" ht="11.25" hidden="false" customHeight="true" outlineLevel="0" collapsed="false">
      <c r="A536" s="269" t="s">
        <v>2954</v>
      </c>
      <c r="B536" s="252" t="n">
        <v>43884</v>
      </c>
      <c r="C536" s="253" t="n">
        <v>1000</v>
      </c>
      <c r="D536" s="270" t="s">
        <v>2948</v>
      </c>
      <c r="E536" s="255" t="s">
        <v>3289</v>
      </c>
      <c r="F536" s="255" t="s">
        <v>3009</v>
      </c>
      <c r="G536" s="255"/>
      <c r="H536" s="256"/>
    </row>
    <row r="537" customFormat="false" ht="11.25" hidden="false" customHeight="true" outlineLevel="0" collapsed="false">
      <c r="A537" s="269" t="s">
        <v>2954</v>
      </c>
      <c r="B537" s="252" t="n">
        <v>43884</v>
      </c>
      <c r="C537" s="253" t="n">
        <v>1000</v>
      </c>
      <c r="D537" s="270" t="s">
        <v>2948</v>
      </c>
      <c r="E537" s="255" t="s">
        <v>3289</v>
      </c>
      <c r="F537" s="255" t="s">
        <v>2955</v>
      </c>
      <c r="G537" s="255"/>
      <c r="H537" s="256"/>
    </row>
    <row r="538" customFormat="false" ht="11.25" hidden="false" customHeight="true" outlineLevel="0" collapsed="false">
      <c r="A538" s="269" t="s">
        <v>2954</v>
      </c>
      <c r="B538" s="252" t="n">
        <v>43884</v>
      </c>
      <c r="C538" s="253" t="n">
        <v>1000</v>
      </c>
      <c r="D538" s="270" t="s">
        <v>2948</v>
      </c>
      <c r="E538" s="255" t="s">
        <v>3289</v>
      </c>
      <c r="F538" s="255" t="s">
        <v>3101</v>
      </c>
      <c r="G538" s="255"/>
      <c r="H538" s="256"/>
    </row>
    <row r="539" customFormat="false" ht="11.25" hidden="false" customHeight="true" outlineLevel="0" collapsed="false">
      <c r="A539" s="269" t="s">
        <v>2954</v>
      </c>
      <c r="B539" s="252" t="n">
        <v>43884</v>
      </c>
      <c r="C539" s="253" t="n">
        <v>1000</v>
      </c>
      <c r="D539" s="270" t="s">
        <v>2948</v>
      </c>
      <c r="E539" s="255" t="s">
        <v>3289</v>
      </c>
      <c r="F539" s="255" t="s">
        <v>3038</v>
      </c>
      <c r="G539" s="255"/>
      <c r="H539" s="256"/>
    </row>
    <row r="540" customFormat="false" ht="11.25" hidden="false" customHeight="true" outlineLevel="0" collapsed="false">
      <c r="A540" s="269" t="s">
        <v>2954</v>
      </c>
      <c r="B540" s="252" t="n">
        <v>43884</v>
      </c>
      <c r="C540" s="253" t="n">
        <v>1000</v>
      </c>
      <c r="D540" s="270" t="s">
        <v>2948</v>
      </c>
      <c r="E540" s="255" t="s">
        <v>3289</v>
      </c>
      <c r="F540" s="255" t="s">
        <v>3001</v>
      </c>
      <c r="G540" s="255"/>
      <c r="H540" s="256"/>
    </row>
    <row r="541" customFormat="false" ht="11.25" hidden="false" customHeight="true" outlineLevel="0" collapsed="false">
      <c r="A541" s="269" t="s">
        <v>2954</v>
      </c>
      <c r="B541" s="252" t="n">
        <v>43884</v>
      </c>
      <c r="C541" s="253" t="n">
        <v>1000</v>
      </c>
      <c r="D541" s="270" t="s">
        <v>2948</v>
      </c>
      <c r="E541" s="255" t="s">
        <v>3289</v>
      </c>
      <c r="F541" s="255" t="s">
        <v>3293</v>
      </c>
      <c r="G541" s="255"/>
      <c r="H541" s="256"/>
    </row>
    <row r="542" customFormat="false" ht="11.25" hidden="false" customHeight="true" outlineLevel="0" collapsed="false">
      <c r="A542" s="269" t="s">
        <v>2954</v>
      </c>
      <c r="B542" s="252" t="n">
        <v>43884</v>
      </c>
      <c r="C542" s="253" t="n">
        <v>1000</v>
      </c>
      <c r="D542" s="270" t="s">
        <v>2948</v>
      </c>
      <c r="E542" s="255" t="s">
        <v>3289</v>
      </c>
      <c r="F542" s="255" t="s">
        <v>2969</v>
      </c>
      <c r="G542" s="255"/>
      <c r="H542" s="256"/>
    </row>
    <row r="543" customFormat="false" ht="11.25" hidden="false" customHeight="true" outlineLevel="0" collapsed="false">
      <c r="A543" s="269" t="s">
        <v>2954</v>
      </c>
      <c r="B543" s="252" t="n">
        <v>43884</v>
      </c>
      <c r="C543" s="253" t="n">
        <v>1000</v>
      </c>
      <c r="D543" s="270" t="s">
        <v>2948</v>
      </c>
      <c r="E543" s="255" t="s">
        <v>3289</v>
      </c>
      <c r="F543" s="255" t="s">
        <v>2960</v>
      </c>
      <c r="G543" s="255"/>
      <c r="H543" s="256"/>
    </row>
    <row r="544" customFormat="false" ht="11.25" hidden="false" customHeight="true" outlineLevel="0" collapsed="false">
      <c r="A544" s="269" t="s">
        <v>2954</v>
      </c>
      <c r="B544" s="252" t="n">
        <v>43884</v>
      </c>
      <c r="C544" s="253" t="n">
        <v>1000</v>
      </c>
      <c r="D544" s="270" t="s">
        <v>2948</v>
      </c>
      <c r="E544" s="255" t="s">
        <v>3289</v>
      </c>
      <c r="F544" s="255" t="s">
        <v>3065</v>
      </c>
      <c r="G544" s="255"/>
      <c r="H544" s="256"/>
    </row>
    <row r="545" customFormat="false" ht="11.25" hidden="false" customHeight="true" outlineLevel="0" collapsed="false">
      <c r="A545" s="269" t="s">
        <v>2954</v>
      </c>
      <c r="B545" s="252" t="n">
        <v>43884</v>
      </c>
      <c r="C545" s="253" t="n">
        <v>1000</v>
      </c>
      <c r="D545" s="270" t="s">
        <v>2948</v>
      </c>
      <c r="E545" s="255" t="s">
        <v>3289</v>
      </c>
      <c r="F545" s="255" t="s">
        <v>3157</v>
      </c>
      <c r="G545" s="255"/>
      <c r="H545" s="256"/>
    </row>
    <row r="546" customFormat="false" ht="11.25" hidden="false" customHeight="true" outlineLevel="0" collapsed="false">
      <c r="A546" s="257" t="s">
        <v>2954</v>
      </c>
      <c r="B546" s="252" t="n">
        <v>43885</v>
      </c>
      <c r="C546" s="253" t="n">
        <v>300</v>
      </c>
      <c r="D546" s="265" t="s">
        <v>80</v>
      </c>
      <c r="E546" s="255" t="s">
        <v>3032</v>
      </c>
      <c r="F546" s="255" t="s">
        <v>3033</v>
      </c>
      <c r="G546" s="255" t="s">
        <v>3294</v>
      </c>
      <c r="H546" s="256"/>
    </row>
    <row r="547" customFormat="false" ht="11.25" hidden="false" customHeight="true" outlineLevel="0" collapsed="false">
      <c r="A547" s="257" t="s">
        <v>2954</v>
      </c>
      <c r="B547" s="252" t="n">
        <v>43885</v>
      </c>
      <c r="C547" s="253" t="n">
        <v>300</v>
      </c>
      <c r="D547" s="265" t="s">
        <v>80</v>
      </c>
      <c r="E547" s="255" t="s">
        <v>3032</v>
      </c>
      <c r="F547" s="255" t="s">
        <v>3033</v>
      </c>
      <c r="G547" s="255" t="s">
        <v>3295</v>
      </c>
      <c r="H547" s="256"/>
    </row>
    <row r="548" customFormat="false" ht="11.25" hidden="false" customHeight="true" outlineLevel="0" collapsed="false">
      <c r="A548" s="257" t="s">
        <v>2954</v>
      </c>
      <c r="B548" s="252" t="n">
        <v>43885</v>
      </c>
      <c r="C548" s="253" t="n">
        <v>300</v>
      </c>
      <c r="D548" s="265" t="s">
        <v>80</v>
      </c>
      <c r="E548" s="255" t="s">
        <v>3032</v>
      </c>
      <c r="F548" s="255" t="s">
        <v>3033</v>
      </c>
      <c r="G548" s="255" t="s">
        <v>3219</v>
      </c>
      <c r="H548" s="256"/>
    </row>
    <row r="549" customFormat="false" ht="11.25" hidden="false" customHeight="true" outlineLevel="0" collapsed="false">
      <c r="A549" s="251" t="s">
        <v>2954</v>
      </c>
      <c r="B549" s="252" t="n">
        <v>43885</v>
      </c>
      <c r="C549" s="253" t="n">
        <v>300</v>
      </c>
      <c r="D549" s="254" t="s">
        <v>25</v>
      </c>
      <c r="E549" s="255"/>
      <c r="F549" s="255" t="s">
        <v>68</v>
      </c>
      <c r="G549" s="255" t="s">
        <v>3296</v>
      </c>
      <c r="H549" s="256"/>
    </row>
    <row r="550" customFormat="false" ht="11.25" hidden="false" customHeight="true" outlineLevel="0" collapsed="false">
      <c r="A550" s="257" t="s">
        <v>2954</v>
      </c>
      <c r="B550" s="252" t="n">
        <v>43885</v>
      </c>
      <c r="C550" s="253" t="n">
        <v>3325</v>
      </c>
      <c r="D550" s="262" t="s">
        <v>113</v>
      </c>
      <c r="E550" s="255" t="s">
        <v>139</v>
      </c>
      <c r="F550" s="255" t="s">
        <v>3297</v>
      </c>
      <c r="G550" s="255" t="s">
        <v>2992</v>
      </c>
      <c r="H550" s="256"/>
    </row>
    <row r="551" customFormat="false" ht="11.25" hidden="false" customHeight="true" outlineLevel="0" collapsed="false">
      <c r="A551" s="260" t="s">
        <v>2954</v>
      </c>
      <c r="B551" s="252" t="n">
        <v>43885</v>
      </c>
      <c r="C551" s="253" t="n">
        <v>300</v>
      </c>
      <c r="D551" s="266" t="s">
        <v>2943</v>
      </c>
      <c r="E551" s="255" t="s">
        <v>2974</v>
      </c>
      <c r="F551" s="255" t="s">
        <v>3298</v>
      </c>
      <c r="G551" s="255"/>
      <c r="H551" s="256"/>
    </row>
    <row r="552" customFormat="false" ht="11.25" hidden="false" customHeight="true" outlineLevel="0" collapsed="false">
      <c r="A552" s="251" t="s">
        <v>2954</v>
      </c>
      <c r="B552" s="252" t="n">
        <v>43885</v>
      </c>
      <c r="C552" s="253" t="n">
        <v>10000</v>
      </c>
      <c r="D552" s="254" t="s">
        <v>25</v>
      </c>
      <c r="E552" s="255"/>
      <c r="F552" s="255" t="s">
        <v>2961</v>
      </c>
      <c r="G552" s="255"/>
      <c r="H552" s="256"/>
    </row>
    <row r="553" customFormat="false" ht="11.25" hidden="false" customHeight="true" outlineLevel="0" collapsed="false">
      <c r="A553" s="251" t="s">
        <v>2954</v>
      </c>
      <c r="B553" s="252" t="n">
        <v>43885</v>
      </c>
      <c r="C553" s="253" t="n">
        <v>15000</v>
      </c>
      <c r="D553" s="254" t="s">
        <v>25</v>
      </c>
      <c r="E553" s="255"/>
      <c r="F553" s="255" t="s">
        <v>3157</v>
      </c>
      <c r="G553" s="255"/>
      <c r="H553" s="256"/>
    </row>
    <row r="554" customFormat="false" ht="11.25" hidden="false" customHeight="true" outlineLevel="0" collapsed="false">
      <c r="A554" s="260" t="s">
        <v>2954</v>
      </c>
      <c r="B554" s="252" t="n">
        <v>43885</v>
      </c>
      <c r="C554" s="253" t="n">
        <v>20000</v>
      </c>
      <c r="D554" s="261" t="s">
        <v>105</v>
      </c>
      <c r="E554" s="255" t="s">
        <v>106</v>
      </c>
      <c r="F554" s="255" t="s">
        <v>204</v>
      </c>
      <c r="G554" s="255"/>
      <c r="H554" s="256"/>
    </row>
    <row r="555" customFormat="false" ht="11.25" hidden="false" customHeight="true" outlineLevel="0" collapsed="false">
      <c r="A555" s="257" t="s">
        <v>2954</v>
      </c>
      <c r="B555" s="252" t="n">
        <v>43885</v>
      </c>
      <c r="C555" s="253" t="n">
        <v>2700</v>
      </c>
      <c r="D555" s="258" t="s">
        <v>30</v>
      </c>
      <c r="E555" s="255" t="s">
        <v>61</v>
      </c>
      <c r="F555" s="255" t="s">
        <v>62</v>
      </c>
      <c r="G555" s="255" t="s">
        <v>3299</v>
      </c>
      <c r="H555" s="256"/>
    </row>
    <row r="556" customFormat="false" ht="11.25" hidden="false" customHeight="true" outlineLevel="0" collapsed="false">
      <c r="A556" s="257" t="s">
        <v>2954</v>
      </c>
      <c r="B556" s="252" t="n">
        <v>43885</v>
      </c>
      <c r="C556" s="253" t="n">
        <v>2600</v>
      </c>
      <c r="D556" s="258" t="s">
        <v>30</v>
      </c>
      <c r="E556" s="255" t="s">
        <v>61</v>
      </c>
      <c r="F556" s="255" t="s">
        <v>270</v>
      </c>
      <c r="G556" s="255" t="s">
        <v>3300</v>
      </c>
      <c r="H556" s="256"/>
    </row>
    <row r="557" customFormat="false" ht="11.25" hidden="false" customHeight="true" outlineLevel="0" collapsed="false">
      <c r="A557" s="257" t="s">
        <v>2954</v>
      </c>
      <c r="B557" s="252" t="n">
        <v>43885</v>
      </c>
      <c r="C557" s="253" t="n">
        <v>2700</v>
      </c>
      <c r="D557" s="258" t="s">
        <v>30</v>
      </c>
      <c r="E557" s="255" t="s">
        <v>61</v>
      </c>
      <c r="F557" s="255" t="s">
        <v>270</v>
      </c>
      <c r="G557" s="255" t="s">
        <v>3301</v>
      </c>
      <c r="H557" s="256"/>
    </row>
    <row r="558" customFormat="false" ht="11.25" hidden="false" customHeight="true" outlineLevel="0" collapsed="false">
      <c r="A558" s="269" t="s">
        <v>2954</v>
      </c>
      <c r="B558" s="252" t="n">
        <v>43885</v>
      </c>
      <c r="C558" s="253" t="n">
        <v>3000</v>
      </c>
      <c r="D558" s="278" t="s">
        <v>3093</v>
      </c>
      <c r="E558" s="255" t="s">
        <v>3260</v>
      </c>
      <c r="F558" s="255" t="s">
        <v>3302</v>
      </c>
      <c r="G558" s="255" t="s">
        <v>3303</v>
      </c>
      <c r="H558" s="256"/>
    </row>
    <row r="559" customFormat="false" ht="11.25" hidden="false" customHeight="true" outlineLevel="0" collapsed="false">
      <c r="A559" s="251" t="s">
        <v>2954</v>
      </c>
      <c r="B559" s="252" t="n">
        <v>43886</v>
      </c>
      <c r="C559" s="253" t="n">
        <v>9000</v>
      </c>
      <c r="D559" s="254" t="s">
        <v>25</v>
      </c>
      <c r="E559" s="255"/>
      <c r="F559" s="255" t="s">
        <v>3003</v>
      </c>
      <c r="G559" s="255"/>
      <c r="H559" s="256"/>
    </row>
    <row r="560" customFormat="false" ht="11.25" hidden="false" customHeight="true" outlineLevel="0" collapsed="false">
      <c r="A560" s="251" t="s">
        <v>2954</v>
      </c>
      <c r="B560" s="252" t="n">
        <v>43886</v>
      </c>
      <c r="C560" s="253" t="n">
        <v>25000</v>
      </c>
      <c r="D560" s="254" t="s">
        <v>25</v>
      </c>
      <c r="E560" s="255"/>
      <c r="F560" s="255" t="s">
        <v>3038</v>
      </c>
      <c r="G560" s="255"/>
      <c r="H560" s="256"/>
    </row>
    <row r="561" customFormat="false" ht="11.25" hidden="false" customHeight="true" outlineLevel="0" collapsed="false">
      <c r="A561" s="251" t="s">
        <v>2954</v>
      </c>
      <c r="B561" s="252" t="n">
        <v>43886</v>
      </c>
      <c r="C561" s="253" t="n">
        <v>1000</v>
      </c>
      <c r="D561" s="254" t="s">
        <v>25</v>
      </c>
      <c r="E561" s="255"/>
      <c r="F561" s="255" t="s">
        <v>3166</v>
      </c>
      <c r="G561" s="255"/>
      <c r="H561" s="256"/>
    </row>
    <row r="562" customFormat="false" ht="11.25" hidden="false" customHeight="true" outlineLevel="0" collapsed="false">
      <c r="A562" s="257" t="s">
        <v>2954</v>
      </c>
      <c r="B562" s="252" t="n">
        <v>43886</v>
      </c>
      <c r="C562" s="253" t="n">
        <v>20000</v>
      </c>
      <c r="D562" s="262" t="s">
        <v>113</v>
      </c>
      <c r="E562" s="255" t="s">
        <v>139</v>
      </c>
      <c r="F562" s="255" t="s">
        <v>3016</v>
      </c>
      <c r="G562" s="255" t="s">
        <v>2992</v>
      </c>
      <c r="H562" s="256"/>
    </row>
    <row r="563" customFormat="false" ht="11.25" hidden="false" customHeight="true" outlineLevel="0" collapsed="false">
      <c r="A563" s="260" t="s">
        <v>2954</v>
      </c>
      <c r="B563" s="252" t="n">
        <v>43886</v>
      </c>
      <c r="C563" s="253" t="n">
        <v>400</v>
      </c>
      <c r="D563" s="268" t="s">
        <v>48</v>
      </c>
      <c r="E563" s="255" t="s">
        <v>49</v>
      </c>
      <c r="F563" s="255" t="s">
        <v>3155</v>
      </c>
      <c r="G563" s="255" t="s">
        <v>3156</v>
      </c>
      <c r="H563" s="256"/>
    </row>
    <row r="564" customFormat="false" ht="11.25" hidden="false" customHeight="true" outlineLevel="0" collapsed="false">
      <c r="A564" s="260" t="s">
        <v>2954</v>
      </c>
      <c r="B564" s="252" t="n">
        <v>43886</v>
      </c>
      <c r="C564" s="253" t="n">
        <v>250</v>
      </c>
      <c r="D564" s="266" t="s">
        <v>2943</v>
      </c>
      <c r="E564" s="255" t="s">
        <v>2974</v>
      </c>
      <c r="F564" s="255" t="s">
        <v>3009</v>
      </c>
      <c r="G564" s="255"/>
      <c r="H564" s="256"/>
    </row>
    <row r="565" customFormat="false" ht="11.25" hidden="false" customHeight="true" outlineLevel="0" collapsed="false">
      <c r="A565" s="251" t="s">
        <v>2954</v>
      </c>
      <c r="B565" s="252" t="n">
        <v>43886</v>
      </c>
      <c r="C565" s="253" t="n">
        <v>11200</v>
      </c>
      <c r="D565" s="271" t="s">
        <v>59</v>
      </c>
      <c r="E565" s="255" t="s">
        <v>3103</v>
      </c>
      <c r="F565" s="255" t="s">
        <v>3104</v>
      </c>
      <c r="G565" s="255" t="s">
        <v>3304</v>
      </c>
      <c r="H565" s="256"/>
    </row>
    <row r="566" customFormat="false" ht="11.25" hidden="false" customHeight="true" outlineLevel="0" collapsed="false">
      <c r="A566" s="251" t="s">
        <v>2954</v>
      </c>
      <c r="B566" s="252" t="n">
        <v>43887</v>
      </c>
      <c r="C566" s="253" t="n">
        <v>10000</v>
      </c>
      <c r="D566" s="254" t="s">
        <v>25</v>
      </c>
      <c r="E566" s="255"/>
      <c r="F566" s="255" t="s">
        <v>3019</v>
      </c>
      <c r="G566" s="255"/>
      <c r="H566" s="256"/>
    </row>
    <row r="567" customFormat="false" ht="11.25" hidden="false" customHeight="true" outlineLevel="0" collapsed="false">
      <c r="A567" s="251" t="s">
        <v>2954</v>
      </c>
      <c r="B567" s="252" t="n">
        <v>43887</v>
      </c>
      <c r="C567" s="253" t="n">
        <v>10200</v>
      </c>
      <c r="D567" s="254" t="s">
        <v>25</v>
      </c>
      <c r="E567" s="255"/>
      <c r="F567" s="255" t="s">
        <v>3012</v>
      </c>
      <c r="G567" s="255"/>
      <c r="H567" s="256"/>
    </row>
    <row r="568" customFormat="false" ht="11.25" hidden="false" customHeight="true" outlineLevel="0" collapsed="false">
      <c r="A568" s="251" t="s">
        <v>2954</v>
      </c>
      <c r="B568" s="252" t="n">
        <v>43887</v>
      </c>
      <c r="C568" s="253" t="n">
        <v>10000</v>
      </c>
      <c r="D568" s="254" t="s">
        <v>25</v>
      </c>
      <c r="E568" s="255"/>
      <c r="F568" s="255" t="s">
        <v>3157</v>
      </c>
      <c r="G568" s="255"/>
      <c r="H568" s="256"/>
    </row>
    <row r="569" customFormat="false" ht="11.25" hidden="false" customHeight="true" outlineLevel="0" collapsed="false">
      <c r="A569" s="251" t="s">
        <v>2954</v>
      </c>
      <c r="B569" s="252" t="n">
        <v>43887</v>
      </c>
      <c r="C569" s="253" t="n">
        <v>10000</v>
      </c>
      <c r="D569" s="254" t="s">
        <v>25</v>
      </c>
      <c r="E569" s="255"/>
      <c r="F569" s="255" t="s">
        <v>3009</v>
      </c>
      <c r="G569" s="255"/>
      <c r="H569" s="256"/>
    </row>
    <row r="570" customFormat="false" ht="11.25" hidden="false" customHeight="true" outlineLevel="0" collapsed="false">
      <c r="A570" s="257" t="s">
        <v>2954</v>
      </c>
      <c r="B570" s="252" t="n">
        <v>43887</v>
      </c>
      <c r="C570" s="253" t="n">
        <v>2900</v>
      </c>
      <c r="D570" s="258" t="s">
        <v>30</v>
      </c>
      <c r="E570" s="255" t="s">
        <v>61</v>
      </c>
      <c r="F570" s="255" t="s">
        <v>137</v>
      </c>
      <c r="G570" s="255" t="s">
        <v>3305</v>
      </c>
      <c r="H570" s="256"/>
    </row>
    <row r="571" customFormat="false" ht="11.25" hidden="false" customHeight="true" outlineLevel="0" collapsed="false">
      <c r="A571" s="260" t="s">
        <v>2954</v>
      </c>
      <c r="B571" s="252" t="n">
        <v>43887</v>
      </c>
      <c r="C571" s="253" t="n">
        <v>1000</v>
      </c>
      <c r="D571" s="266" t="s">
        <v>2943</v>
      </c>
      <c r="E571" s="255" t="s">
        <v>2974</v>
      </c>
      <c r="F571" s="255" t="s">
        <v>3306</v>
      </c>
      <c r="G571" s="255"/>
      <c r="H571" s="256"/>
    </row>
    <row r="572" customFormat="false" ht="11.25" hidden="false" customHeight="true" outlineLevel="0" collapsed="false">
      <c r="A572" s="260" t="s">
        <v>2954</v>
      </c>
      <c r="B572" s="252" t="n">
        <v>43887</v>
      </c>
      <c r="C572" s="253" t="n">
        <v>400</v>
      </c>
      <c r="D572" s="266" t="s">
        <v>2943</v>
      </c>
      <c r="E572" s="255" t="s">
        <v>2974</v>
      </c>
      <c r="F572" s="255" t="s">
        <v>3009</v>
      </c>
      <c r="G572" s="255"/>
      <c r="H572" s="256"/>
    </row>
    <row r="573" customFormat="false" ht="11.25" hidden="false" customHeight="true" outlineLevel="0" collapsed="false">
      <c r="A573" s="260" t="s">
        <v>2954</v>
      </c>
      <c r="B573" s="252" t="n">
        <v>43887</v>
      </c>
      <c r="C573" s="253" t="n">
        <v>2000</v>
      </c>
      <c r="D573" s="266" t="s">
        <v>2943</v>
      </c>
      <c r="E573" s="255" t="s">
        <v>2974</v>
      </c>
      <c r="F573" s="255" t="s">
        <v>2982</v>
      </c>
      <c r="G573" s="255"/>
      <c r="H573" s="256"/>
    </row>
    <row r="574" customFormat="false" ht="11.25" hidden="false" customHeight="true" outlineLevel="0" collapsed="false">
      <c r="A574" s="257" t="s">
        <v>2954</v>
      </c>
      <c r="B574" s="252" t="n">
        <v>43887</v>
      </c>
      <c r="C574" s="253" t="n">
        <v>3975</v>
      </c>
      <c r="D574" s="262" t="s">
        <v>113</v>
      </c>
      <c r="E574" s="255" t="s">
        <v>139</v>
      </c>
      <c r="F574" s="255" t="n">
        <v>0</v>
      </c>
      <c r="G574" s="255" t="s">
        <v>3307</v>
      </c>
      <c r="H574" s="256"/>
    </row>
    <row r="575" customFormat="false" ht="11.25" hidden="false" customHeight="true" outlineLevel="0" collapsed="false">
      <c r="A575" s="251" t="s">
        <v>2954</v>
      </c>
      <c r="B575" s="252" t="n">
        <v>43887</v>
      </c>
      <c r="C575" s="253" t="n">
        <v>1000</v>
      </c>
      <c r="D575" s="254" t="s">
        <v>25</v>
      </c>
      <c r="E575" s="255"/>
      <c r="F575" s="255" t="s">
        <v>3308</v>
      </c>
      <c r="G575" s="255"/>
      <c r="H575" s="256"/>
    </row>
    <row r="576" customFormat="false" ht="11.25" hidden="false" customHeight="true" outlineLevel="0" collapsed="false">
      <c r="A576" s="251" t="s">
        <v>2954</v>
      </c>
      <c r="B576" s="252" t="n">
        <v>43887</v>
      </c>
      <c r="C576" s="253" t="n">
        <v>400</v>
      </c>
      <c r="D576" s="254" t="s">
        <v>25</v>
      </c>
      <c r="E576" s="255" t="s">
        <v>3107</v>
      </c>
      <c r="F576" s="255" t="s">
        <v>3157</v>
      </c>
      <c r="G576" s="255" t="s">
        <v>3309</v>
      </c>
      <c r="H576" s="256"/>
    </row>
    <row r="577" customFormat="false" ht="11.25" hidden="false" customHeight="true" outlineLevel="0" collapsed="false">
      <c r="A577" s="257" t="s">
        <v>2954</v>
      </c>
      <c r="B577" s="252" t="n">
        <v>43887</v>
      </c>
      <c r="C577" s="253" t="n">
        <v>2900</v>
      </c>
      <c r="D577" s="258" t="s">
        <v>30</v>
      </c>
      <c r="E577" s="255" t="s">
        <v>61</v>
      </c>
      <c r="F577" s="255" t="s">
        <v>137</v>
      </c>
      <c r="G577" s="255" t="s">
        <v>3310</v>
      </c>
      <c r="H577" s="256"/>
    </row>
    <row r="578" customFormat="false" ht="11.25" hidden="false" customHeight="true" outlineLevel="0" collapsed="false">
      <c r="A578" s="251" t="s">
        <v>2954</v>
      </c>
      <c r="B578" s="252" t="n">
        <v>43888</v>
      </c>
      <c r="C578" s="253" t="n">
        <v>1000</v>
      </c>
      <c r="D578" s="254" t="s">
        <v>25</v>
      </c>
      <c r="E578" s="255"/>
      <c r="F578" s="255" t="s">
        <v>3053</v>
      </c>
      <c r="G578" s="255"/>
      <c r="H578" s="256"/>
    </row>
    <row r="579" customFormat="false" ht="11.25" hidden="false" customHeight="true" outlineLevel="0" collapsed="false">
      <c r="A579" s="251" t="s">
        <v>2954</v>
      </c>
      <c r="B579" s="252" t="n">
        <v>43888</v>
      </c>
      <c r="C579" s="253" t="n">
        <v>25000</v>
      </c>
      <c r="D579" s="254" t="s">
        <v>25</v>
      </c>
      <c r="E579" s="255"/>
      <c r="F579" s="255" t="s">
        <v>3020</v>
      </c>
      <c r="G579" s="255"/>
      <c r="H579" s="256"/>
    </row>
    <row r="580" customFormat="false" ht="11.25" hidden="false" customHeight="true" outlineLevel="0" collapsed="false">
      <c r="A580" s="251" t="s">
        <v>2954</v>
      </c>
      <c r="B580" s="252" t="n">
        <v>43888</v>
      </c>
      <c r="C580" s="253" t="n">
        <v>10000</v>
      </c>
      <c r="D580" s="254" t="s">
        <v>25</v>
      </c>
      <c r="E580" s="255"/>
      <c r="F580" s="255" t="s">
        <v>3235</v>
      </c>
      <c r="G580" s="255"/>
      <c r="H580" s="256"/>
    </row>
    <row r="581" customFormat="false" ht="11.25" hidden="false" customHeight="true" outlineLevel="0" collapsed="false">
      <c r="A581" s="251" t="s">
        <v>2954</v>
      </c>
      <c r="B581" s="252" t="n">
        <v>43888</v>
      </c>
      <c r="C581" s="253" t="n">
        <v>11500</v>
      </c>
      <c r="D581" s="254" t="s">
        <v>25</v>
      </c>
      <c r="E581" s="255"/>
      <c r="F581" s="255" t="s">
        <v>2955</v>
      </c>
      <c r="G581" s="255"/>
      <c r="H581" s="256"/>
    </row>
    <row r="582" customFormat="false" ht="11.25" hidden="false" customHeight="true" outlineLevel="0" collapsed="false">
      <c r="A582" s="257" t="s">
        <v>2954</v>
      </c>
      <c r="B582" s="252" t="n">
        <v>43888</v>
      </c>
      <c r="C582" s="253" t="n">
        <v>150</v>
      </c>
      <c r="D582" s="272" t="s">
        <v>64</v>
      </c>
      <c r="E582" s="255" t="s">
        <v>3026</v>
      </c>
      <c r="F582" s="255" t="s">
        <v>3311</v>
      </c>
      <c r="G582" s="255"/>
      <c r="H582" s="256"/>
    </row>
    <row r="583" customFormat="false" ht="11.25" hidden="false" customHeight="true" outlineLevel="0" collapsed="false">
      <c r="A583" s="260" t="s">
        <v>2954</v>
      </c>
      <c r="B583" s="252" t="n">
        <v>43888</v>
      </c>
      <c r="C583" s="253" t="n">
        <v>300</v>
      </c>
      <c r="D583" s="280" t="s">
        <v>156</v>
      </c>
      <c r="E583" s="255" t="s">
        <v>3129</v>
      </c>
      <c r="F583" s="255" t="s">
        <v>73</v>
      </c>
      <c r="G583" s="255" t="s">
        <v>3312</v>
      </c>
      <c r="H583" s="256"/>
    </row>
    <row r="584" customFormat="false" ht="11.25" hidden="false" customHeight="true" outlineLevel="0" collapsed="false">
      <c r="A584" s="260" t="s">
        <v>2954</v>
      </c>
      <c r="B584" s="252" t="n">
        <v>43888</v>
      </c>
      <c r="C584" s="253" t="n">
        <v>230</v>
      </c>
      <c r="D584" s="266" t="s">
        <v>2943</v>
      </c>
      <c r="E584" s="255" t="s">
        <v>2974</v>
      </c>
      <c r="F584" s="255" t="s">
        <v>2983</v>
      </c>
      <c r="G584" s="255"/>
      <c r="H584" s="256"/>
    </row>
    <row r="585" customFormat="false" ht="11.25" hidden="false" customHeight="true" outlineLevel="0" collapsed="false">
      <c r="A585" s="257" t="s">
        <v>2954</v>
      </c>
      <c r="B585" s="252" t="n">
        <v>43888</v>
      </c>
      <c r="C585" s="253" t="n">
        <v>310</v>
      </c>
      <c r="D585" s="262" t="s">
        <v>113</v>
      </c>
      <c r="E585" s="255" t="s">
        <v>139</v>
      </c>
      <c r="F585" s="255" t="s">
        <v>3313</v>
      </c>
      <c r="G585" s="255"/>
      <c r="H585" s="256"/>
    </row>
    <row r="586" customFormat="false" ht="11.25" hidden="false" customHeight="true" outlineLevel="0" collapsed="false">
      <c r="A586" s="257" t="s">
        <v>2954</v>
      </c>
      <c r="B586" s="252" t="n">
        <v>43888</v>
      </c>
      <c r="C586" s="253" t="n">
        <v>2000</v>
      </c>
      <c r="D586" s="258" t="s">
        <v>30</v>
      </c>
      <c r="E586" s="255" t="s">
        <v>31</v>
      </c>
      <c r="F586" s="255" t="s">
        <v>147</v>
      </c>
      <c r="G586" s="255" t="s">
        <v>3314</v>
      </c>
      <c r="H586" s="256"/>
    </row>
    <row r="587" customFormat="false" ht="11.25" hidden="false" customHeight="true" outlineLevel="0" collapsed="false">
      <c r="A587" s="269" t="s">
        <v>2954</v>
      </c>
      <c r="B587" s="252" t="n">
        <v>43888</v>
      </c>
      <c r="C587" s="253" t="n">
        <v>43200</v>
      </c>
      <c r="D587" s="274" t="s">
        <v>2951</v>
      </c>
      <c r="E587" s="255" t="s">
        <v>59</v>
      </c>
      <c r="F587" s="255" t="s">
        <v>265</v>
      </c>
      <c r="G587" s="255" t="s">
        <v>3315</v>
      </c>
      <c r="H587" s="256"/>
    </row>
    <row r="588" customFormat="false" ht="11.25" hidden="false" customHeight="true" outlineLevel="0" collapsed="false">
      <c r="A588" s="257" t="s">
        <v>2954</v>
      </c>
      <c r="B588" s="252" t="n">
        <v>43888</v>
      </c>
      <c r="C588" s="253" t="n">
        <v>35</v>
      </c>
      <c r="D588" s="272" t="s">
        <v>64</v>
      </c>
      <c r="E588" s="255" t="s">
        <v>3026</v>
      </c>
      <c r="F588" s="255" t="s">
        <v>3316</v>
      </c>
      <c r="G588" s="255"/>
      <c r="H588" s="256"/>
    </row>
    <row r="589" customFormat="false" ht="11.25" hidden="false" customHeight="true" outlineLevel="0" collapsed="false">
      <c r="A589" s="251" t="s">
        <v>2954</v>
      </c>
      <c r="B589" s="252" t="n">
        <v>43889</v>
      </c>
      <c r="C589" s="253" t="n">
        <v>10000</v>
      </c>
      <c r="D589" s="254" t="s">
        <v>25</v>
      </c>
      <c r="E589" s="255"/>
      <c r="F589" s="255" t="s">
        <v>2983</v>
      </c>
      <c r="G589" s="255"/>
      <c r="H589" s="256"/>
    </row>
    <row r="590" customFormat="false" ht="11.25" hidden="false" customHeight="true" outlineLevel="0" collapsed="false">
      <c r="A590" s="257" t="s">
        <v>2954</v>
      </c>
      <c r="B590" s="252" t="n">
        <v>43889</v>
      </c>
      <c r="C590" s="253" t="n">
        <v>205</v>
      </c>
      <c r="D590" s="272" t="s">
        <v>64</v>
      </c>
      <c r="E590" s="255" t="s">
        <v>3026</v>
      </c>
      <c r="F590" s="255" t="s">
        <v>3317</v>
      </c>
      <c r="G590" s="255"/>
      <c r="H590" s="256"/>
    </row>
    <row r="591" customFormat="false" ht="11.25" hidden="false" customHeight="true" outlineLevel="0" collapsed="false">
      <c r="A591" s="260" t="s">
        <v>2954</v>
      </c>
      <c r="B591" s="252" t="n">
        <v>43889</v>
      </c>
      <c r="C591" s="253" t="n">
        <v>520</v>
      </c>
      <c r="D591" s="263" t="s">
        <v>2952</v>
      </c>
      <c r="E591" s="255" t="s">
        <v>2963</v>
      </c>
      <c r="F591" s="255" t="s">
        <v>2964</v>
      </c>
      <c r="G591" s="255"/>
      <c r="H591" s="256"/>
    </row>
    <row r="592" customFormat="false" ht="11.25" hidden="false" customHeight="true" outlineLevel="0" collapsed="false">
      <c r="A592" s="251" t="s">
        <v>2954</v>
      </c>
      <c r="B592" s="252" t="n">
        <v>43889</v>
      </c>
      <c r="C592" s="253" t="n">
        <v>3500</v>
      </c>
      <c r="D592" s="254" t="s">
        <v>25</v>
      </c>
      <c r="E592" s="255"/>
      <c r="F592" s="255" t="s">
        <v>2955</v>
      </c>
      <c r="G592" s="255"/>
      <c r="H592" s="256"/>
    </row>
    <row r="593" customFormat="false" ht="11.25" hidden="false" customHeight="true" outlineLevel="0" collapsed="false">
      <c r="A593" s="257" t="s">
        <v>2954</v>
      </c>
      <c r="B593" s="252" t="n">
        <v>43889</v>
      </c>
      <c r="C593" s="253" t="n">
        <v>3500</v>
      </c>
      <c r="D593" s="258" t="s">
        <v>30</v>
      </c>
      <c r="E593" s="255" t="s">
        <v>61</v>
      </c>
      <c r="F593" s="255" t="s">
        <v>62</v>
      </c>
      <c r="G593" s="255" t="s">
        <v>3318</v>
      </c>
      <c r="H593" s="256"/>
    </row>
    <row r="594" customFormat="false" ht="11.25" hidden="false" customHeight="true" outlineLevel="0" collapsed="false">
      <c r="A594" s="257" t="s">
        <v>2954</v>
      </c>
      <c r="B594" s="252" t="n">
        <v>43889</v>
      </c>
      <c r="C594" s="253" t="n">
        <v>795</v>
      </c>
      <c r="D594" s="262" t="s">
        <v>113</v>
      </c>
      <c r="E594" s="255" t="s">
        <v>139</v>
      </c>
      <c r="F594" s="255" t="s">
        <v>3319</v>
      </c>
      <c r="G594" s="255" t="s">
        <v>3320</v>
      </c>
      <c r="H594" s="256"/>
    </row>
    <row r="595" customFormat="false" ht="11.25" hidden="false" customHeight="true" outlineLevel="0" collapsed="false">
      <c r="A595" s="260" t="s">
        <v>2954</v>
      </c>
      <c r="B595" s="252" t="n">
        <v>43889</v>
      </c>
      <c r="C595" s="253" t="n">
        <v>300</v>
      </c>
      <c r="D595" s="266" t="s">
        <v>2943</v>
      </c>
      <c r="E595" s="255" t="s">
        <v>2974</v>
      </c>
      <c r="F595" s="255" t="s">
        <v>2983</v>
      </c>
      <c r="G595" s="255"/>
      <c r="H595" s="256"/>
    </row>
    <row r="596" customFormat="false" ht="11.25" hidden="false" customHeight="true" outlineLevel="0" collapsed="false">
      <c r="A596" s="269" t="s">
        <v>2954</v>
      </c>
      <c r="B596" s="252" t="n">
        <v>43889</v>
      </c>
      <c r="C596" s="253" t="n">
        <v>50000</v>
      </c>
      <c r="D596" s="274" t="s">
        <v>2951</v>
      </c>
      <c r="E596" s="255" t="s">
        <v>59</v>
      </c>
      <c r="F596" s="255" t="s">
        <v>265</v>
      </c>
      <c r="G596" s="255"/>
      <c r="H596" s="256"/>
    </row>
    <row r="597" customFormat="false" ht="11.25" hidden="false" customHeight="true" outlineLevel="0" collapsed="false">
      <c r="A597" s="251" t="s">
        <v>2954</v>
      </c>
      <c r="B597" s="252" t="n">
        <v>43889</v>
      </c>
      <c r="C597" s="253" t="n">
        <v>7000</v>
      </c>
      <c r="D597" s="254" t="s">
        <v>25</v>
      </c>
      <c r="E597" s="255"/>
      <c r="F597" s="255" t="s">
        <v>3150</v>
      </c>
      <c r="G597" s="255"/>
      <c r="H597" s="256"/>
    </row>
    <row r="598" customFormat="false" ht="11.25" hidden="false" customHeight="true" outlineLevel="0" collapsed="false">
      <c r="A598" s="257" t="s">
        <v>2954</v>
      </c>
      <c r="B598" s="252" t="n">
        <v>43890</v>
      </c>
      <c r="C598" s="253" t="n">
        <v>7000</v>
      </c>
      <c r="D598" s="262" t="s">
        <v>113</v>
      </c>
      <c r="E598" s="255" t="s">
        <v>139</v>
      </c>
      <c r="F598" s="255" t="s">
        <v>235</v>
      </c>
      <c r="G598" s="255" t="s">
        <v>3321</v>
      </c>
      <c r="H598" s="256"/>
    </row>
    <row r="599" customFormat="false" ht="11.25" hidden="false" customHeight="true" outlineLevel="0" collapsed="false">
      <c r="A599" s="257" t="s">
        <v>2954</v>
      </c>
      <c r="B599" s="252" t="n">
        <v>43890</v>
      </c>
      <c r="C599" s="253" t="n">
        <v>2700</v>
      </c>
      <c r="D599" s="258" t="s">
        <v>30</v>
      </c>
      <c r="E599" s="255" t="s">
        <v>61</v>
      </c>
      <c r="F599" s="255" t="s">
        <v>87</v>
      </c>
      <c r="G599" s="255" t="s">
        <v>3322</v>
      </c>
      <c r="H599" s="256"/>
    </row>
    <row r="600" customFormat="false" ht="11.25" hidden="false" customHeight="true" outlineLevel="0" collapsed="false">
      <c r="A600" s="257" t="s">
        <v>2954</v>
      </c>
      <c r="B600" s="252" t="n">
        <v>43890</v>
      </c>
      <c r="C600" s="253" t="n">
        <v>1800</v>
      </c>
      <c r="D600" s="265" t="s">
        <v>80</v>
      </c>
      <c r="E600" s="255" t="s">
        <v>2970</v>
      </c>
      <c r="F600" s="255" t="s">
        <v>148</v>
      </c>
      <c r="G600" s="255" t="s">
        <v>2970</v>
      </c>
      <c r="H600" s="256"/>
    </row>
    <row r="601" customFormat="false" ht="11.25" hidden="false" customHeight="true" outlineLevel="0" collapsed="false">
      <c r="A601" s="257" t="s">
        <v>2954</v>
      </c>
      <c r="B601" s="252" t="n">
        <v>43890</v>
      </c>
      <c r="C601" s="253" t="n">
        <v>7600</v>
      </c>
      <c r="D601" s="262" t="s">
        <v>113</v>
      </c>
      <c r="E601" s="255" t="s">
        <v>114</v>
      </c>
      <c r="F601" s="255" t="s">
        <v>148</v>
      </c>
      <c r="G601" s="255" t="s">
        <v>3323</v>
      </c>
      <c r="H601" s="256"/>
    </row>
    <row r="602" customFormat="false" ht="11.25" hidden="false" customHeight="true" outlineLevel="0" collapsed="false">
      <c r="A602" s="260" t="s">
        <v>2954</v>
      </c>
      <c r="B602" s="252" t="n">
        <v>43890</v>
      </c>
      <c r="C602" s="253" t="n">
        <v>300</v>
      </c>
      <c r="D602" s="266" t="s">
        <v>2943</v>
      </c>
      <c r="E602" s="255" t="s">
        <v>2974</v>
      </c>
      <c r="F602" s="255" t="s">
        <v>3009</v>
      </c>
      <c r="G602" s="255"/>
      <c r="H602" s="256"/>
    </row>
    <row r="603" customFormat="false" ht="11.25" hidden="false" customHeight="true" outlineLevel="0" collapsed="false">
      <c r="A603" s="257" t="s">
        <v>2954</v>
      </c>
      <c r="B603" s="252" t="n">
        <v>43890</v>
      </c>
      <c r="C603" s="253" t="n">
        <v>5000</v>
      </c>
      <c r="D603" s="258" t="s">
        <v>30</v>
      </c>
      <c r="E603" s="255" t="s">
        <v>61</v>
      </c>
      <c r="F603" s="255" t="s">
        <v>270</v>
      </c>
      <c r="G603" s="255" t="s">
        <v>3324</v>
      </c>
      <c r="H603" s="256"/>
    </row>
    <row r="604" customFormat="false" ht="11.25" hidden="false" customHeight="true" outlineLevel="0" collapsed="false">
      <c r="A604" s="251" t="s">
        <v>2954</v>
      </c>
      <c r="B604" s="252" t="n">
        <v>43890</v>
      </c>
      <c r="C604" s="253" t="n">
        <v>3000</v>
      </c>
      <c r="D604" s="254" t="s">
        <v>25</v>
      </c>
      <c r="E604" s="255"/>
      <c r="F604" s="255" t="s">
        <v>3001</v>
      </c>
      <c r="G604" s="255"/>
      <c r="H604" s="256"/>
    </row>
    <row r="605" customFormat="false" ht="11.25" hidden="false" customHeight="true" outlineLevel="0" collapsed="false">
      <c r="A605" s="251" t="s">
        <v>2954</v>
      </c>
      <c r="B605" s="252" t="n">
        <v>43890</v>
      </c>
      <c r="C605" s="253" t="n">
        <v>3000</v>
      </c>
      <c r="D605" s="254" t="s">
        <v>25</v>
      </c>
      <c r="E605" s="255"/>
      <c r="F605" s="255" t="s">
        <v>3293</v>
      </c>
      <c r="G605" s="255"/>
      <c r="H605" s="256"/>
    </row>
    <row r="606" customFormat="false" ht="11.25" hidden="false" customHeight="true" outlineLevel="0" collapsed="false">
      <c r="A606" s="251" t="s">
        <v>2954</v>
      </c>
      <c r="B606" s="252" t="n">
        <v>43890</v>
      </c>
      <c r="C606" s="253" t="n">
        <v>23000</v>
      </c>
      <c r="D606" s="254" t="s">
        <v>25</v>
      </c>
      <c r="E606" s="255"/>
      <c r="F606" s="255" t="s">
        <v>3150</v>
      </c>
      <c r="G606" s="255"/>
      <c r="H606" s="256"/>
    </row>
    <row r="607" customFormat="false" ht="11.25" hidden="false" customHeight="true" outlineLevel="0" collapsed="false">
      <c r="A607" s="251" t="s">
        <v>2954</v>
      </c>
      <c r="B607" s="252" t="n">
        <v>43890</v>
      </c>
      <c r="C607" s="253" t="n">
        <v>2450</v>
      </c>
      <c r="D607" s="254" t="s">
        <v>25</v>
      </c>
      <c r="E607" s="255"/>
      <c r="F607" s="255" t="s">
        <v>2955</v>
      </c>
      <c r="G607" s="255" t="s">
        <v>3325</v>
      </c>
      <c r="H607" s="256"/>
    </row>
    <row r="608" customFormat="false" ht="11.25" hidden="false" customHeight="true" outlineLevel="0" collapsed="false">
      <c r="A608" s="251" t="s">
        <v>2954</v>
      </c>
      <c r="B608" s="252" t="n">
        <v>43890</v>
      </c>
      <c r="C608" s="253" t="n">
        <v>2500</v>
      </c>
      <c r="D608" s="254" t="s">
        <v>25</v>
      </c>
      <c r="E608" s="255"/>
      <c r="F608" s="255" t="s">
        <v>46</v>
      </c>
      <c r="G608" s="255" t="s">
        <v>3326</v>
      </c>
      <c r="H608" s="256"/>
    </row>
    <row r="609" customFormat="false" ht="11.25" hidden="false" customHeight="true" outlineLevel="0" collapsed="false">
      <c r="A609" s="251" t="s">
        <v>2954</v>
      </c>
      <c r="B609" s="252" t="n">
        <v>43891</v>
      </c>
      <c r="C609" s="253" t="n">
        <v>15000</v>
      </c>
      <c r="D609" s="254" t="s">
        <v>25</v>
      </c>
      <c r="E609" s="255"/>
      <c r="F609" s="255" t="s">
        <v>2969</v>
      </c>
      <c r="G609" s="255"/>
      <c r="H609" s="256"/>
    </row>
    <row r="610" customFormat="false" ht="11.25" hidden="false" customHeight="true" outlineLevel="0" collapsed="false">
      <c r="A610" s="251" t="s">
        <v>2954</v>
      </c>
      <c r="B610" s="252" t="n">
        <v>43891</v>
      </c>
      <c r="C610" s="253" t="n">
        <v>6000</v>
      </c>
      <c r="D610" s="254" t="s">
        <v>25</v>
      </c>
      <c r="E610" s="255"/>
      <c r="F610" s="255" t="s">
        <v>46</v>
      </c>
      <c r="G610" s="255"/>
      <c r="H610" s="256"/>
    </row>
    <row r="611" customFormat="false" ht="11.25" hidden="false" customHeight="true" outlineLevel="0" collapsed="false">
      <c r="A611" s="257" t="s">
        <v>2954</v>
      </c>
      <c r="B611" s="252" t="n">
        <v>43891</v>
      </c>
      <c r="C611" s="253" t="n">
        <v>2700</v>
      </c>
      <c r="D611" s="265" t="s">
        <v>80</v>
      </c>
      <c r="E611" s="255" t="s">
        <v>110</v>
      </c>
      <c r="F611" s="255" t="s">
        <v>95</v>
      </c>
      <c r="G611" s="255" t="s">
        <v>3327</v>
      </c>
      <c r="H611" s="256"/>
    </row>
    <row r="612" customFormat="false" ht="11.25" hidden="false" customHeight="true" outlineLevel="0" collapsed="false">
      <c r="A612" s="257" t="s">
        <v>2954</v>
      </c>
      <c r="B612" s="252" t="n">
        <v>43891</v>
      </c>
      <c r="C612" s="253" t="n">
        <v>500</v>
      </c>
      <c r="D612" s="265" t="s">
        <v>80</v>
      </c>
      <c r="E612" s="255" t="s">
        <v>110</v>
      </c>
      <c r="F612" s="255" t="s">
        <v>95</v>
      </c>
      <c r="G612" s="255" t="s">
        <v>3328</v>
      </c>
      <c r="H612" s="256"/>
    </row>
    <row r="613" customFormat="false" ht="11.25" hidden="false" customHeight="true" outlineLevel="0" collapsed="false">
      <c r="A613" s="260" t="s">
        <v>2954</v>
      </c>
      <c r="B613" s="252" t="n">
        <v>43891</v>
      </c>
      <c r="C613" s="253" t="n">
        <v>1500</v>
      </c>
      <c r="D613" s="264" t="s">
        <v>2940</v>
      </c>
      <c r="E613" s="255" t="s">
        <v>2968</v>
      </c>
      <c r="F613" s="255" t="s">
        <v>3171</v>
      </c>
      <c r="G613" s="255"/>
      <c r="H613" s="256"/>
    </row>
    <row r="614" customFormat="false" ht="11.25" hidden="false" customHeight="true" outlineLevel="0" collapsed="false">
      <c r="A614" s="257" t="s">
        <v>2954</v>
      </c>
      <c r="B614" s="252" t="n">
        <v>43892</v>
      </c>
      <c r="C614" s="253" t="n">
        <v>300</v>
      </c>
      <c r="D614" s="265" t="s">
        <v>80</v>
      </c>
      <c r="E614" s="255" t="s">
        <v>3032</v>
      </c>
      <c r="F614" s="255" t="s">
        <v>3033</v>
      </c>
      <c r="G614" s="255" t="s">
        <v>3329</v>
      </c>
      <c r="H614" s="256"/>
    </row>
    <row r="615" customFormat="false" ht="11.25" hidden="false" customHeight="true" outlineLevel="0" collapsed="false">
      <c r="A615" s="257" t="s">
        <v>2954</v>
      </c>
      <c r="B615" s="252" t="n">
        <v>43892</v>
      </c>
      <c r="C615" s="253" t="n">
        <v>300</v>
      </c>
      <c r="D615" s="265" t="s">
        <v>80</v>
      </c>
      <c r="E615" s="255" t="s">
        <v>3032</v>
      </c>
      <c r="F615" s="255" t="s">
        <v>3033</v>
      </c>
      <c r="G615" s="255" t="s">
        <v>3330</v>
      </c>
      <c r="H615" s="256"/>
    </row>
    <row r="616" customFormat="false" ht="11.25" hidden="false" customHeight="true" outlineLevel="0" collapsed="false">
      <c r="A616" s="257" t="s">
        <v>2954</v>
      </c>
      <c r="B616" s="252" t="n">
        <v>43892</v>
      </c>
      <c r="C616" s="253" t="n">
        <v>300</v>
      </c>
      <c r="D616" s="265" t="s">
        <v>80</v>
      </c>
      <c r="E616" s="255" t="s">
        <v>3032</v>
      </c>
      <c r="F616" s="255" t="s">
        <v>3033</v>
      </c>
      <c r="G616" s="255" t="s">
        <v>3331</v>
      </c>
      <c r="H616" s="256"/>
    </row>
    <row r="617" customFormat="false" ht="11.25" hidden="false" customHeight="true" outlineLevel="0" collapsed="false">
      <c r="A617" s="257" t="s">
        <v>2954</v>
      </c>
      <c r="B617" s="252" t="n">
        <v>43892</v>
      </c>
      <c r="C617" s="253" t="n">
        <v>14000</v>
      </c>
      <c r="D617" s="258" t="s">
        <v>30</v>
      </c>
      <c r="E617" s="255" t="s">
        <v>61</v>
      </c>
      <c r="F617" s="255" t="s">
        <v>137</v>
      </c>
      <c r="G617" s="255" t="s">
        <v>3332</v>
      </c>
      <c r="H617" s="256"/>
    </row>
    <row r="618" customFormat="false" ht="11.25" hidden="false" customHeight="true" outlineLevel="0" collapsed="false">
      <c r="A618" s="257" t="s">
        <v>2954</v>
      </c>
      <c r="B618" s="252" t="n">
        <v>43892</v>
      </c>
      <c r="C618" s="253" t="n">
        <v>200</v>
      </c>
      <c r="D618" s="272" t="s">
        <v>64</v>
      </c>
      <c r="E618" s="255" t="s">
        <v>3026</v>
      </c>
      <c r="F618" s="255" t="s">
        <v>3138</v>
      </c>
      <c r="G618" s="255" t="s">
        <v>67</v>
      </c>
      <c r="H618" s="256"/>
    </row>
    <row r="619" customFormat="false" ht="11.25" hidden="false" customHeight="true" outlineLevel="0" collapsed="false">
      <c r="A619" s="260" t="s">
        <v>2954</v>
      </c>
      <c r="B619" s="252" t="n">
        <v>43892</v>
      </c>
      <c r="C619" s="253" t="n">
        <v>1000</v>
      </c>
      <c r="D619" s="266" t="s">
        <v>2943</v>
      </c>
      <c r="E619" s="255" t="s">
        <v>2974</v>
      </c>
      <c r="F619" s="255" t="s">
        <v>2982</v>
      </c>
      <c r="G619" s="255"/>
      <c r="H619" s="256"/>
    </row>
    <row r="620" customFormat="false" ht="11.25" hidden="false" customHeight="true" outlineLevel="0" collapsed="false">
      <c r="A620" s="257" t="s">
        <v>2954</v>
      </c>
      <c r="B620" s="252" t="n">
        <v>43892</v>
      </c>
      <c r="C620" s="253" t="n">
        <v>10000</v>
      </c>
      <c r="D620" s="258" t="s">
        <v>30</v>
      </c>
      <c r="E620" s="255" t="s">
        <v>72</v>
      </c>
      <c r="F620" s="255" t="s">
        <v>210</v>
      </c>
      <c r="G620" s="255"/>
      <c r="H620" s="256"/>
    </row>
    <row r="621" customFormat="false" ht="11.25" hidden="false" customHeight="true" outlineLevel="0" collapsed="false">
      <c r="A621" s="251" t="s">
        <v>2954</v>
      </c>
      <c r="B621" s="252" t="n">
        <v>43892</v>
      </c>
      <c r="C621" s="253" t="n">
        <v>9000</v>
      </c>
      <c r="D621" s="254" t="s">
        <v>25</v>
      </c>
      <c r="E621" s="255"/>
      <c r="F621" s="255" t="s">
        <v>46</v>
      </c>
      <c r="G621" s="255"/>
      <c r="H621" s="256"/>
    </row>
    <row r="622" customFormat="false" ht="11.25" hidden="false" customHeight="true" outlineLevel="0" collapsed="false">
      <c r="A622" s="251" t="s">
        <v>2954</v>
      </c>
      <c r="B622" s="252" t="n">
        <v>43892</v>
      </c>
      <c r="C622" s="253" t="n">
        <v>15000</v>
      </c>
      <c r="D622" s="254" t="s">
        <v>25</v>
      </c>
      <c r="E622" s="255"/>
      <c r="F622" s="255" t="s">
        <v>3012</v>
      </c>
      <c r="G622" s="255"/>
      <c r="H622" s="256"/>
    </row>
    <row r="623" customFormat="false" ht="11.25" hidden="false" customHeight="true" outlineLevel="0" collapsed="false">
      <c r="A623" s="260" t="s">
        <v>2954</v>
      </c>
      <c r="B623" s="252" t="n">
        <v>43892</v>
      </c>
      <c r="C623" s="253" t="n">
        <v>300</v>
      </c>
      <c r="D623" s="266" t="s">
        <v>2943</v>
      </c>
      <c r="E623" s="255" t="s">
        <v>2974</v>
      </c>
      <c r="F623" s="255" t="s">
        <v>3138</v>
      </c>
      <c r="G623" s="255"/>
      <c r="H623" s="256"/>
    </row>
    <row r="624" customFormat="false" ht="11.25" hidden="false" customHeight="true" outlineLevel="0" collapsed="false">
      <c r="A624" s="257" t="s">
        <v>2954</v>
      </c>
      <c r="B624" s="252" t="n">
        <v>43892</v>
      </c>
      <c r="C624" s="253" t="n">
        <v>3100</v>
      </c>
      <c r="D624" s="258" t="s">
        <v>30</v>
      </c>
      <c r="E624" s="255" t="s">
        <v>61</v>
      </c>
      <c r="F624" s="255" t="s">
        <v>137</v>
      </c>
      <c r="G624" s="255" t="s">
        <v>3333</v>
      </c>
      <c r="H624" s="256"/>
    </row>
    <row r="625" customFormat="false" ht="11.25" hidden="false" customHeight="true" outlineLevel="0" collapsed="false">
      <c r="A625" s="257" t="s">
        <v>2954</v>
      </c>
      <c r="B625" s="252" t="n">
        <v>43892</v>
      </c>
      <c r="C625" s="253" t="n">
        <v>795</v>
      </c>
      <c r="D625" s="262" t="s">
        <v>113</v>
      </c>
      <c r="E625" s="255" t="s">
        <v>139</v>
      </c>
      <c r="F625" s="255" t="n">
        <v>0</v>
      </c>
      <c r="G625" s="255" t="s">
        <v>3334</v>
      </c>
      <c r="H625" s="256"/>
    </row>
    <row r="626" customFormat="false" ht="11.25" hidden="false" customHeight="true" outlineLevel="0" collapsed="false">
      <c r="A626" s="257" t="s">
        <v>2954</v>
      </c>
      <c r="B626" s="252" t="n">
        <v>43892</v>
      </c>
      <c r="C626" s="253" t="n">
        <v>2700</v>
      </c>
      <c r="D626" s="258" t="s">
        <v>30</v>
      </c>
      <c r="E626" s="255" t="s">
        <v>61</v>
      </c>
      <c r="F626" s="255" t="s">
        <v>270</v>
      </c>
      <c r="G626" s="255" t="s">
        <v>3335</v>
      </c>
      <c r="H626" s="256"/>
    </row>
    <row r="627" customFormat="false" ht="11.25" hidden="false" customHeight="true" outlineLevel="0" collapsed="false">
      <c r="A627" s="257" t="s">
        <v>2954</v>
      </c>
      <c r="B627" s="252" t="n">
        <v>43892</v>
      </c>
      <c r="C627" s="253" t="n">
        <v>3600</v>
      </c>
      <c r="D627" s="258" t="s">
        <v>30</v>
      </c>
      <c r="E627" s="255" t="s">
        <v>31</v>
      </c>
      <c r="F627" s="255" t="s">
        <v>147</v>
      </c>
      <c r="G627" s="255" t="s">
        <v>3336</v>
      </c>
      <c r="H627" s="256"/>
    </row>
    <row r="628" customFormat="false" ht="11.25" hidden="false" customHeight="true" outlineLevel="0" collapsed="false">
      <c r="A628" s="257" t="s">
        <v>2954</v>
      </c>
      <c r="B628" s="252" t="n">
        <v>43893</v>
      </c>
      <c r="C628" s="253" t="n">
        <v>18800</v>
      </c>
      <c r="D628" s="258" t="s">
        <v>30</v>
      </c>
      <c r="E628" s="255" t="s">
        <v>174</v>
      </c>
      <c r="F628" s="255" t="s">
        <v>32</v>
      </c>
      <c r="G628" s="255"/>
      <c r="H628" s="256"/>
    </row>
    <row r="629" customFormat="false" ht="11.25" hidden="false" customHeight="true" outlineLevel="0" collapsed="false">
      <c r="A629" s="260" t="s">
        <v>2954</v>
      </c>
      <c r="B629" s="252" t="n">
        <v>43893</v>
      </c>
      <c r="C629" s="253" t="n">
        <v>200</v>
      </c>
      <c r="D629" s="266" t="s">
        <v>2943</v>
      </c>
      <c r="E629" s="255" t="s">
        <v>2974</v>
      </c>
      <c r="F629" s="255" t="s">
        <v>3166</v>
      </c>
      <c r="G629" s="255"/>
      <c r="H629" s="256"/>
    </row>
    <row r="630" customFormat="false" ht="11.25" hidden="false" customHeight="true" outlineLevel="0" collapsed="false">
      <c r="A630" s="251" t="s">
        <v>2954</v>
      </c>
      <c r="B630" s="252" t="n">
        <v>43893</v>
      </c>
      <c r="C630" s="253" t="n">
        <v>10000</v>
      </c>
      <c r="D630" s="254" t="s">
        <v>25</v>
      </c>
      <c r="E630" s="255"/>
      <c r="F630" s="255" t="s">
        <v>43</v>
      </c>
      <c r="G630" s="255"/>
      <c r="H630" s="256"/>
    </row>
    <row r="631" customFormat="false" ht="11.25" hidden="false" customHeight="true" outlineLevel="0" collapsed="false">
      <c r="A631" s="251" t="s">
        <v>2954</v>
      </c>
      <c r="B631" s="252" t="n">
        <v>43893</v>
      </c>
      <c r="C631" s="253" t="n">
        <v>2000</v>
      </c>
      <c r="D631" s="254" t="s">
        <v>25</v>
      </c>
      <c r="E631" s="255"/>
      <c r="F631" s="255" t="s">
        <v>3001</v>
      </c>
      <c r="G631" s="255"/>
      <c r="H631" s="256"/>
    </row>
    <row r="632" customFormat="false" ht="11.25" hidden="false" customHeight="true" outlineLevel="0" collapsed="false">
      <c r="A632" s="251" t="s">
        <v>2954</v>
      </c>
      <c r="B632" s="252" t="n">
        <v>43893</v>
      </c>
      <c r="C632" s="253" t="n">
        <v>10000</v>
      </c>
      <c r="D632" s="254" t="s">
        <v>25</v>
      </c>
      <c r="E632" s="255"/>
      <c r="F632" s="255" t="s">
        <v>3053</v>
      </c>
      <c r="G632" s="255"/>
      <c r="H632" s="256"/>
    </row>
    <row r="633" customFormat="false" ht="11.25" hidden="false" customHeight="true" outlineLevel="0" collapsed="false">
      <c r="A633" s="251" t="s">
        <v>2954</v>
      </c>
      <c r="B633" s="252" t="n">
        <v>43893</v>
      </c>
      <c r="C633" s="253" t="n">
        <v>200</v>
      </c>
      <c r="D633" s="254" t="s">
        <v>25</v>
      </c>
      <c r="E633" s="255"/>
      <c r="F633" s="255" t="s">
        <v>2966</v>
      </c>
      <c r="G633" s="255"/>
      <c r="H633" s="256"/>
    </row>
    <row r="634" customFormat="false" ht="11.25" hidden="false" customHeight="true" outlineLevel="0" collapsed="false">
      <c r="A634" s="257" t="s">
        <v>2954</v>
      </c>
      <c r="B634" s="252" t="n">
        <v>43893</v>
      </c>
      <c r="C634" s="253" t="n">
        <v>2200</v>
      </c>
      <c r="D634" s="258" t="s">
        <v>30</v>
      </c>
      <c r="E634" s="255" t="s">
        <v>61</v>
      </c>
      <c r="F634" s="255" t="s">
        <v>137</v>
      </c>
      <c r="G634" s="255" t="s">
        <v>3337</v>
      </c>
      <c r="H634" s="256"/>
    </row>
    <row r="635" customFormat="false" ht="11.25" hidden="false" customHeight="true" outlineLevel="0" collapsed="false">
      <c r="A635" s="257" t="s">
        <v>2954</v>
      </c>
      <c r="B635" s="252" t="n">
        <v>43893</v>
      </c>
      <c r="C635" s="253" t="n">
        <v>2900</v>
      </c>
      <c r="D635" s="258" t="s">
        <v>30</v>
      </c>
      <c r="E635" s="255" t="s">
        <v>61</v>
      </c>
      <c r="F635" s="255" t="s">
        <v>270</v>
      </c>
      <c r="G635" s="255" t="s">
        <v>3338</v>
      </c>
      <c r="H635" s="256"/>
    </row>
    <row r="636" customFormat="false" ht="11.25" hidden="false" customHeight="true" outlineLevel="0" collapsed="false">
      <c r="A636" s="260" t="s">
        <v>2954</v>
      </c>
      <c r="B636" s="252" t="n">
        <v>43893</v>
      </c>
      <c r="C636" s="253" t="n">
        <v>300</v>
      </c>
      <c r="D636" s="266" t="s">
        <v>2943</v>
      </c>
      <c r="E636" s="255" t="s">
        <v>2974</v>
      </c>
      <c r="F636" s="255" t="s">
        <v>2983</v>
      </c>
      <c r="G636" s="255"/>
      <c r="H636" s="256"/>
    </row>
    <row r="637" customFormat="false" ht="11.25" hidden="false" customHeight="true" outlineLevel="0" collapsed="false">
      <c r="A637" s="257" t="s">
        <v>2954</v>
      </c>
      <c r="B637" s="252" t="n">
        <v>43893</v>
      </c>
      <c r="C637" s="253" t="n">
        <v>620</v>
      </c>
      <c r="D637" s="272" t="s">
        <v>64</v>
      </c>
      <c r="E637" s="255" t="s">
        <v>3026</v>
      </c>
      <c r="F637" s="255" t="s">
        <v>211</v>
      </c>
      <c r="G637" s="255" t="s">
        <v>3339</v>
      </c>
      <c r="H637" s="256"/>
    </row>
    <row r="638" customFormat="false" ht="11.25" hidden="false" customHeight="true" outlineLevel="0" collapsed="false">
      <c r="A638" s="269" t="s">
        <v>2954</v>
      </c>
      <c r="B638" s="252" t="n">
        <v>43893</v>
      </c>
      <c r="C638" s="253" t="n">
        <v>95000</v>
      </c>
      <c r="D638" s="274" t="s">
        <v>2951</v>
      </c>
      <c r="E638" s="255" t="s">
        <v>59</v>
      </c>
      <c r="F638" s="255" t="s">
        <v>265</v>
      </c>
      <c r="G638" s="255"/>
      <c r="H638" s="256"/>
    </row>
    <row r="639" customFormat="false" ht="11.25" hidden="false" customHeight="true" outlineLevel="0" collapsed="false">
      <c r="A639" s="257" t="s">
        <v>2954</v>
      </c>
      <c r="B639" s="252" t="n">
        <v>43893</v>
      </c>
      <c r="C639" s="253" t="n">
        <v>1700</v>
      </c>
      <c r="D639" s="258" t="s">
        <v>30</v>
      </c>
      <c r="E639" s="255" t="s">
        <v>61</v>
      </c>
      <c r="F639" s="255" t="s">
        <v>62</v>
      </c>
      <c r="G639" s="255" t="s">
        <v>3340</v>
      </c>
      <c r="H639" s="256"/>
    </row>
    <row r="640" customFormat="false" ht="11.25" hidden="false" customHeight="true" outlineLevel="0" collapsed="false">
      <c r="A640" s="251" t="s">
        <v>2954</v>
      </c>
      <c r="B640" s="252" t="n">
        <v>43893</v>
      </c>
      <c r="C640" s="253" t="n">
        <v>1000</v>
      </c>
      <c r="D640" s="254" t="s">
        <v>25</v>
      </c>
      <c r="E640" s="255"/>
      <c r="F640" s="255" t="s">
        <v>3001</v>
      </c>
      <c r="G640" s="255" t="s">
        <v>3341</v>
      </c>
      <c r="H640" s="256"/>
    </row>
    <row r="641" customFormat="false" ht="11.25" hidden="false" customHeight="true" outlineLevel="0" collapsed="false">
      <c r="A641" s="251" t="s">
        <v>2954</v>
      </c>
      <c r="B641" s="252" t="n">
        <v>43893</v>
      </c>
      <c r="C641" s="253" t="n">
        <v>1000</v>
      </c>
      <c r="D641" s="254" t="s">
        <v>25</v>
      </c>
      <c r="E641" s="255"/>
      <c r="F641" s="255" t="s">
        <v>3038</v>
      </c>
      <c r="G641" s="255" t="s">
        <v>3341</v>
      </c>
      <c r="H641" s="256"/>
    </row>
    <row r="642" customFormat="false" ht="11.25" hidden="false" customHeight="true" outlineLevel="0" collapsed="false">
      <c r="A642" s="251" t="s">
        <v>2954</v>
      </c>
      <c r="B642" s="252" t="n">
        <v>43893</v>
      </c>
      <c r="C642" s="253" t="n">
        <v>950</v>
      </c>
      <c r="D642" s="254" t="s">
        <v>25</v>
      </c>
      <c r="E642" s="255"/>
      <c r="F642" s="255" t="s">
        <v>3009</v>
      </c>
      <c r="G642" s="255" t="s">
        <v>3341</v>
      </c>
      <c r="H642" s="256"/>
    </row>
    <row r="643" customFormat="false" ht="11.25" hidden="false" customHeight="true" outlineLevel="0" collapsed="false">
      <c r="A643" s="251" t="s">
        <v>2954</v>
      </c>
      <c r="B643" s="252" t="n">
        <v>43893</v>
      </c>
      <c r="C643" s="253" t="n">
        <v>5000</v>
      </c>
      <c r="D643" s="254" t="s">
        <v>25</v>
      </c>
      <c r="E643" s="255"/>
      <c r="F643" s="255" t="s">
        <v>3166</v>
      </c>
      <c r="G643" s="255"/>
      <c r="H643" s="256"/>
    </row>
    <row r="644" customFormat="false" ht="11.25" hidden="false" customHeight="true" outlineLevel="0" collapsed="false">
      <c r="A644" s="260" t="s">
        <v>2954</v>
      </c>
      <c r="B644" s="252" t="n">
        <v>43893</v>
      </c>
      <c r="C644" s="253" t="n">
        <v>2500</v>
      </c>
      <c r="D644" s="267" t="s">
        <v>186</v>
      </c>
      <c r="E644" s="255" t="s">
        <v>173</v>
      </c>
      <c r="F644" s="255" t="s">
        <v>3194</v>
      </c>
      <c r="G644" s="255" t="s">
        <v>3342</v>
      </c>
      <c r="H644" s="256"/>
    </row>
    <row r="645" customFormat="false" ht="11.25" hidden="false" customHeight="true" outlineLevel="0" collapsed="false">
      <c r="A645" s="251" t="s">
        <v>2954</v>
      </c>
      <c r="B645" s="252" t="n">
        <v>43893</v>
      </c>
      <c r="C645" s="253" t="n">
        <v>1500</v>
      </c>
      <c r="D645" s="254" t="s">
        <v>25</v>
      </c>
      <c r="E645" s="255"/>
      <c r="F645" s="255" t="s">
        <v>2983</v>
      </c>
      <c r="G645" s="255"/>
      <c r="H645" s="256"/>
    </row>
    <row r="646" customFormat="false" ht="11.25" hidden="false" customHeight="true" outlineLevel="0" collapsed="false">
      <c r="A646" s="260" t="s">
        <v>2954</v>
      </c>
      <c r="B646" s="252" t="n">
        <v>43894</v>
      </c>
      <c r="C646" s="253" t="n">
        <v>500</v>
      </c>
      <c r="D646" s="266" t="s">
        <v>2943</v>
      </c>
      <c r="E646" s="255" t="s">
        <v>2974</v>
      </c>
      <c r="F646" s="255" t="s">
        <v>3009</v>
      </c>
      <c r="G646" s="255"/>
      <c r="H646" s="256"/>
    </row>
    <row r="647" customFormat="false" ht="11.25" hidden="false" customHeight="true" outlineLevel="0" collapsed="false">
      <c r="A647" s="257" t="s">
        <v>2954</v>
      </c>
      <c r="B647" s="252" t="n">
        <v>43894</v>
      </c>
      <c r="C647" s="253" t="n">
        <v>6760</v>
      </c>
      <c r="D647" s="265" t="s">
        <v>80</v>
      </c>
      <c r="E647" s="255" t="s">
        <v>81</v>
      </c>
      <c r="F647" s="255" t="s">
        <v>190</v>
      </c>
      <c r="G647" s="255" t="s">
        <v>3343</v>
      </c>
      <c r="H647" s="256"/>
    </row>
    <row r="648" customFormat="false" ht="11.25" hidden="false" customHeight="true" outlineLevel="0" collapsed="false">
      <c r="A648" s="251" t="s">
        <v>2954</v>
      </c>
      <c r="B648" s="252" t="n">
        <v>43894</v>
      </c>
      <c r="C648" s="253" t="n">
        <v>10000</v>
      </c>
      <c r="D648" s="271" t="s">
        <v>59</v>
      </c>
      <c r="E648" s="255" t="s">
        <v>3103</v>
      </c>
      <c r="F648" s="255" t="s">
        <v>3059</v>
      </c>
      <c r="G648" s="255"/>
      <c r="H648" s="256"/>
    </row>
    <row r="649" customFormat="false" ht="11.25" hidden="false" customHeight="true" outlineLevel="0" collapsed="false">
      <c r="A649" s="251" t="s">
        <v>2954</v>
      </c>
      <c r="B649" s="252" t="n">
        <v>43894</v>
      </c>
      <c r="C649" s="253" t="n">
        <v>5000</v>
      </c>
      <c r="D649" s="254" t="s">
        <v>25</v>
      </c>
      <c r="E649" s="255"/>
      <c r="F649" s="255" t="s">
        <v>3293</v>
      </c>
      <c r="G649" s="255"/>
      <c r="H649" s="256"/>
    </row>
    <row r="650" customFormat="false" ht="11.25" hidden="false" customHeight="true" outlineLevel="0" collapsed="false">
      <c r="A650" s="251" t="s">
        <v>2954</v>
      </c>
      <c r="B650" s="252" t="n">
        <v>43894</v>
      </c>
      <c r="C650" s="253" t="n">
        <v>500</v>
      </c>
      <c r="D650" s="254" t="s">
        <v>25</v>
      </c>
      <c r="E650" s="255"/>
      <c r="F650" s="255" t="s">
        <v>2955</v>
      </c>
      <c r="G650" s="255"/>
      <c r="H650" s="256"/>
    </row>
    <row r="651" customFormat="false" ht="11.25" hidden="false" customHeight="true" outlineLevel="0" collapsed="false">
      <c r="A651" s="251" t="s">
        <v>2954</v>
      </c>
      <c r="B651" s="252" t="n">
        <v>43894</v>
      </c>
      <c r="C651" s="253" t="n">
        <v>10000</v>
      </c>
      <c r="D651" s="254" t="s">
        <v>25</v>
      </c>
      <c r="E651" s="255"/>
      <c r="F651" s="255" t="s">
        <v>2966</v>
      </c>
      <c r="G651" s="255"/>
      <c r="H651" s="256"/>
    </row>
    <row r="652" customFormat="false" ht="11.25" hidden="false" customHeight="true" outlineLevel="0" collapsed="false">
      <c r="A652" s="260" t="s">
        <v>2954</v>
      </c>
      <c r="B652" s="252" t="n">
        <v>43894</v>
      </c>
      <c r="C652" s="253" t="n">
        <v>1000</v>
      </c>
      <c r="D652" s="266" t="s">
        <v>2943</v>
      </c>
      <c r="E652" s="255" t="s">
        <v>2974</v>
      </c>
      <c r="F652" s="255" t="s">
        <v>2982</v>
      </c>
      <c r="G652" s="255"/>
      <c r="H652" s="256"/>
    </row>
    <row r="653" customFormat="false" ht="11.25" hidden="false" customHeight="true" outlineLevel="0" collapsed="false">
      <c r="A653" s="257" t="s">
        <v>2954</v>
      </c>
      <c r="B653" s="252" t="n">
        <v>43894</v>
      </c>
      <c r="C653" s="253" t="n">
        <v>3400</v>
      </c>
      <c r="D653" s="258" t="s">
        <v>30</v>
      </c>
      <c r="E653" s="255" t="s">
        <v>61</v>
      </c>
      <c r="F653" s="255" t="s">
        <v>137</v>
      </c>
      <c r="G653" s="255" t="s">
        <v>3344</v>
      </c>
      <c r="H653" s="256"/>
    </row>
    <row r="654" customFormat="false" ht="11.25" hidden="false" customHeight="true" outlineLevel="0" collapsed="false">
      <c r="A654" s="257" t="s">
        <v>2954</v>
      </c>
      <c r="B654" s="252" t="n">
        <v>43894</v>
      </c>
      <c r="C654" s="253" t="n">
        <v>1800</v>
      </c>
      <c r="D654" s="258" t="s">
        <v>30</v>
      </c>
      <c r="E654" s="255" t="s">
        <v>61</v>
      </c>
      <c r="F654" s="255" t="s">
        <v>270</v>
      </c>
      <c r="G654" s="255" t="s">
        <v>3345</v>
      </c>
      <c r="H654" s="256"/>
    </row>
    <row r="655" customFormat="false" ht="11.25" hidden="false" customHeight="true" outlineLevel="0" collapsed="false">
      <c r="A655" s="257" t="s">
        <v>2954</v>
      </c>
      <c r="B655" s="252" t="n">
        <v>43894</v>
      </c>
      <c r="C655" s="253" t="n">
        <v>5000</v>
      </c>
      <c r="D655" s="258" t="s">
        <v>30</v>
      </c>
      <c r="E655" s="255" t="s">
        <v>61</v>
      </c>
      <c r="F655" s="255" t="s">
        <v>62</v>
      </c>
      <c r="G655" s="255" t="s">
        <v>3346</v>
      </c>
      <c r="H655" s="256"/>
    </row>
    <row r="656" customFormat="false" ht="11.25" hidden="false" customHeight="true" outlineLevel="0" collapsed="false">
      <c r="A656" s="251" t="s">
        <v>2954</v>
      </c>
      <c r="B656" s="252" t="n">
        <v>43895</v>
      </c>
      <c r="C656" s="253" t="n">
        <v>25000</v>
      </c>
      <c r="D656" s="254" t="s">
        <v>25</v>
      </c>
      <c r="E656" s="255"/>
      <c r="F656" s="255" t="s">
        <v>3003</v>
      </c>
      <c r="G656" s="255"/>
      <c r="H656" s="256"/>
    </row>
    <row r="657" customFormat="false" ht="11.25" hidden="false" customHeight="true" outlineLevel="0" collapsed="false">
      <c r="A657" s="251" t="s">
        <v>2954</v>
      </c>
      <c r="B657" s="252" t="n">
        <v>43895</v>
      </c>
      <c r="C657" s="253" t="n">
        <v>10000</v>
      </c>
      <c r="D657" s="254" t="s">
        <v>25</v>
      </c>
      <c r="E657" s="255"/>
      <c r="F657" s="255" t="s">
        <v>2960</v>
      </c>
      <c r="G657" s="255"/>
      <c r="H657" s="256"/>
    </row>
    <row r="658" customFormat="false" ht="11.25" hidden="false" customHeight="true" outlineLevel="0" collapsed="false">
      <c r="A658" s="251" t="s">
        <v>2954</v>
      </c>
      <c r="B658" s="252" t="n">
        <v>43895</v>
      </c>
      <c r="C658" s="253" t="n">
        <v>15000</v>
      </c>
      <c r="D658" s="254" t="s">
        <v>25</v>
      </c>
      <c r="E658" s="255"/>
      <c r="F658" s="255" t="s">
        <v>3306</v>
      </c>
      <c r="G658" s="255"/>
      <c r="H658" s="256"/>
    </row>
    <row r="659" customFormat="false" ht="11.25" hidden="false" customHeight="true" outlineLevel="0" collapsed="false">
      <c r="A659" s="251" t="s">
        <v>2954</v>
      </c>
      <c r="B659" s="252" t="n">
        <v>43895</v>
      </c>
      <c r="C659" s="253" t="n">
        <v>10000</v>
      </c>
      <c r="D659" s="254" t="s">
        <v>25</v>
      </c>
      <c r="E659" s="255"/>
      <c r="F659" s="255" t="s">
        <v>2961</v>
      </c>
      <c r="G659" s="255"/>
      <c r="H659" s="256"/>
    </row>
    <row r="660" customFormat="false" ht="11.25" hidden="false" customHeight="true" outlineLevel="0" collapsed="false">
      <c r="A660" s="260" t="s">
        <v>2954</v>
      </c>
      <c r="B660" s="252" t="n">
        <v>43895</v>
      </c>
      <c r="C660" s="253" t="n">
        <v>135</v>
      </c>
      <c r="D660" s="268" t="s">
        <v>48</v>
      </c>
      <c r="E660" s="255" t="s">
        <v>3004</v>
      </c>
      <c r="F660" s="255" t="s">
        <v>3018</v>
      </c>
      <c r="G660" s="255" t="s">
        <v>3347</v>
      </c>
      <c r="H660" s="256"/>
    </row>
    <row r="661" customFormat="false" ht="11.25" hidden="false" customHeight="true" outlineLevel="0" collapsed="false">
      <c r="A661" s="260" t="s">
        <v>2954</v>
      </c>
      <c r="B661" s="252" t="n">
        <v>43895</v>
      </c>
      <c r="C661" s="253" t="n">
        <v>700</v>
      </c>
      <c r="D661" s="268" t="s">
        <v>48</v>
      </c>
      <c r="E661" s="255" t="s">
        <v>49</v>
      </c>
      <c r="F661" s="255" t="s">
        <v>239</v>
      </c>
      <c r="G661" s="255" t="s">
        <v>3348</v>
      </c>
      <c r="H661" s="256"/>
    </row>
    <row r="662" customFormat="false" ht="11.25" hidden="false" customHeight="true" outlineLevel="0" collapsed="false">
      <c r="A662" s="260" t="s">
        <v>2954</v>
      </c>
      <c r="B662" s="252" t="n">
        <v>43895</v>
      </c>
      <c r="C662" s="253" t="n">
        <v>500</v>
      </c>
      <c r="D662" s="266" t="s">
        <v>2943</v>
      </c>
      <c r="E662" s="255" t="s">
        <v>2974</v>
      </c>
      <c r="F662" s="255" t="s">
        <v>3009</v>
      </c>
      <c r="G662" s="255"/>
      <c r="H662" s="256"/>
    </row>
    <row r="663" customFormat="false" ht="11.25" hidden="false" customHeight="true" outlineLevel="0" collapsed="false">
      <c r="A663" s="257" t="s">
        <v>2954</v>
      </c>
      <c r="B663" s="252" t="n">
        <v>43895</v>
      </c>
      <c r="C663" s="253" t="n">
        <v>3000</v>
      </c>
      <c r="D663" s="258" t="s">
        <v>30</v>
      </c>
      <c r="E663" s="255" t="s">
        <v>61</v>
      </c>
      <c r="F663" s="255" t="s">
        <v>137</v>
      </c>
      <c r="G663" s="255" t="s">
        <v>3349</v>
      </c>
      <c r="H663" s="256"/>
    </row>
    <row r="664" customFormat="false" ht="11.25" hidden="false" customHeight="true" outlineLevel="0" collapsed="false">
      <c r="A664" s="269" t="s">
        <v>2954</v>
      </c>
      <c r="B664" s="252" t="n">
        <v>43895</v>
      </c>
      <c r="C664" s="253" t="n">
        <v>23000</v>
      </c>
      <c r="D664" s="274" t="s">
        <v>2951</v>
      </c>
      <c r="E664" s="255" t="s">
        <v>59</v>
      </c>
      <c r="F664" s="255" t="s">
        <v>265</v>
      </c>
      <c r="G664" s="255"/>
      <c r="H664" s="256"/>
    </row>
    <row r="665" customFormat="false" ht="11.25" hidden="false" customHeight="true" outlineLevel="0" collapsed="false">
      <c r="A665" s="257" t="s">
        <v>2954</v>
      </c>
      <c r="B665" s="252" t="n">
        <v>43895</v>
      </c>
      <c r="C665" s="253" t="n">
        <v>3400</v>
      </c>
      <c r="D665" s="258" t="s">
        <v>30</v>
      </c>
      <c r="E665" s="255" t="s">
        <v>61</v>
      </c>
      <c r="F665" s="255" t="s">
        <v>137</v>
      </c>
      <c r="G665" s="255" t="s">
        <v>3350</v>
      </c>
      <c r="H665" s="256"/>
    </row>
    <row r="666" customFormat="false" ht="11.25" hidden="false" customHeight="true" outlineLevel="0" collapsed="false">
      <c r="A666" s="257" t="s">
        <v>2954</v>
      </c>
      <c r="B666" s="252" t="n">
        <v>43895</v>
      </c>
      <c r="C666" s="253" t="n">
        <v>600</v>
      </c>
      <c r="D666" s="262" t="s">
        <v>113</v>
      </c>
      <c r="E666" s="255" t="s">
        <v>139</v>
      </c>
      <c r="F666" s="255" t="s">
        <v>3351</v>
      </c>
      <c r="G666" s="255" t="s">
        <v>3352</v>
      </c>
      <c r="H666" s="256"/>
    </row>
    <row r="667" customFormat="false" ht="11.25" hidden="false" customHeight="true" outlineLevel="0" collapsed="false">
      <c r="A667" s="251" t="s">
        <v>2954</v>
      </c>
      <c r="B667" s="252" t="n">
        <v>43895</v>
      </c>
      <c r="C667" s="253" t="n">
        <v>1000</v>
      </c>
      <c r="D667" s="254" t="s">
        <v>25</v>
      </c>
      <c r="E667" s="255"/>
      <c r="F667" s="255" t="s">
        <v>3031</v>
      </c>
      <c r="G667" s="255"/>
      <c r="H667" s="256"/>
    </row>
    <row r="668" customFormat="false" ht="11.25" hidden="false" customHeight="true" outlineLevel="0" collapsed="false">
      <c r="A668" s="251" t="s">
        <v>2954</v>
      </c>
      <c r="B668" s="252" t="n">
        <v>43895</v>
      </c>
      <c r="C668" s="253" t="n">
        <v>10000</v>
      </c>
      <c r="D668" s="254" t="s">
        <v>25</v>
      </c>
      <c r="E668" s="255"/>
      <c r="F668" s="255" t="s">
        <v>3001</v>
      </c>
      <c r="G668" s="255"/>
      <c r="H668" s="256"/>
    </row>
    <row r="669" customFormat="false" ht="11.25" hidden="false" customHeight="true" outlineLevel="0" collapsed="false">
      <c r="A669" s="251" t="s">
        <v>2954</v>
      </c>
      <c r="B669" s="252" t="n">
        <v>43896</v>
      </c>
      <c r="C669" s="253" t="n">
        <v>3000</v>
      </c>
      <c r="D669" s="254" t="s">
        <v>25</v>
      </c>
      <c r="E669" s="255"/>
      <c r="F669" s="255" t="s">
        <v>3138</v>
      </c>
      <c r="G669" s="255"/>
      <c r="H669" s="256"/>
    </row>
    <row r="670" customFormat="false" ht="11.25" hidden="false" customHeight="true" outlineLevel="0" collapsed="false">
      <c r="A670" s="251" t="s">
        <v>2954</v>
      </c>
      <c r="B670" s="252" t="n">
        <v>43896</v>
      </c>
      <c r="C670" s="253" t="n">
        <v>10000</v>
      </c>
      <c r="D670" s="254" t="s">
        <v>25</v>
      </c>
      <c r="E670" s="255"/>
      <c r="F670" s="255" t="s">
        <v>2955</v>
      </c>
      <c r="G670" s="255"/>
      <c r="H670" s="256"/>
    </row>
    <row r="671" customFormat="false" ht="11.25" hidden="false" customHeight="true" outlineLevel="0" collapsed="false">
      <c r="A671" s="251" t="s">
        <v>2954</v>
      </c>
      <c r="B671" s="252" t="n">
        <v>43896</v>
      </c>
      <c r="C671" s="253" t="n">
        <v>4500</v>
      </c>
      <c r="D671" s="254" t="s">
        <v>25</v>
      </c>
      <c r="E671" s="255"/>
      <c r="F671" s="255" t="s">
        <v>3009</v>
      </c>
      <c r="G671" s="255" t="s">
        <v>3353</v>
      </c>
      <c r="H671" s="256"/>
    </row>
    <row r="672" customFormat="false" ht="11.25" hidden="false" customHeight="true" outlineLevel="0" collapsed="false">
      <c r="A672" s="257" t="s">
        <v>2954</v>
      </c>
      <c r="B672" s="252" t="n">
        <v>43896</v>
      </c>
      <c r="C672" s="253" t="n">
        <v>1590</v>
      </c>
      <c r="D672" s="262" t="s">
        <v>113</v>
      </c>
      <c r="E672" s="255" t="s">
        <v>139</v>
      </c>
      <c r="F672" s="255" t="n">
        <v>0</v>
      </c>
      <c r="G672" s="255" t="s">
        <v>3354</v>
      </c>
      <c r="H672" s="256"/>
    </row>
    <row r="673" customFormat="false" ht="11.25" hidden="false" customHeight="true" outlineLevel="0" collapsed="false">
      <c r="A673" s="260" t="s">
        <v>2954</v>
      </c>
      <c r="B673" s="252" t="n">
        <v>43896</v>
      </c>
      <c r="C673" s="253" t="n">
        <v>1000</v>
      </c>
      <c r="D673" s="266" t="s">
        <v>2943</v>
      </c>
      <c r="E673" s="255" t="s">
        <v>2974</v>
      </c>
      <c r="F673" s="255" t="s">
        <v>2982</v>
      </c>
      <c r="G673" s="255"/>
      <c r="H673" s="256"/>
    </row>
    <row r="674" customFormat="false" ht="11.25" hidden="false" customHeight="true" outlineLevel="0" collapsed="false">
      <c r="A674" s="257" t="s">
        <v>2954</v>
      </c>
      <c r="B674" s="252" t="n">
        <v>43896</v>
      </c>
      <c r="C674" s="253" t="n">
        <v>3300</v>
      </c>
      <c r="D674" s="258" t="s">
        <v>30</v>
      </c>
      <c r="E674" s="255" t="s">
        <v>61</v>
      </c>
      <c r="F674" s="255" t="s">
        <v>62</v>
      </c>
      <c r="G674" s="255" t="s">
        <v>3355</v>
      </c>
      <c r="H674" s="256"/>
    </row>
    <row r="675" customFormat="false" ht="11.25" hidden="false" customHeight="true" outlineLevel="0" collapsed="false">
      <c r="A675" s="251" t="s">
        <v>2954</v>
      </c>
      <c r="B675" s="252" t="n">
        <v>43896</v>
      </c>
      <c r="C675" s="253" t="n">
        <v>100</v>
      </c>
      <c r="D675" s="254" t="s">
        <v>25</v>
      </c>
      <c r="E675" s="255"/>
      <c r="F675" s="255" t="s">
        <v>2983</v>
      </c>
      <c r="G675" s="255"/>
      <c r="H675" s="256"/>
    </row>
    <row r="676" customFormat="false" ht="11.25" hidden="false" customHeight="true" outlineLevel="0" collapsed="false">
      <c r="A676" s="260" t="s">
        <v>2954</v>
      </c>
      <c r="B676" s="252" t="n">
        <v>43896</v>
      </c>
      <c r="C676" s="253" t="n">
        <v>600</v>
      </c>
      <c r="D676" s="266" t="s">
        <v>2943</v>
      </c>
      <c r="E676" s="255" t="s">
        <v>2974</v>
      </c>
      <c r="F676" s="255" t="s">
        <v>3138</v>
      </c>
      <c r="G676" s="255"/>
      <c r="H676" s="256"/>
    </row>
    <row r="677" customFormat="false" ht="11.25" hidden="false" customHeight="true" outlineLevel="0" collapsed="false">
      <c r="A677" s="251" t="s">
        <v>2954</v>
      </c>
      <c r="B677" s="252" t="n">
        <v>43896</v>
      </c>
      <c r="C677" s="253" t="n">
        <v>100</v>
      </c>
      <c r="D677" s="254" t="s">
        <v>25</v>
      </c>
      <c r="E677" s="255"/>
      <c r="F677" s="255" t="s">
        <v>43</v>
      </c>
      <c r="G677" s="255"/>
      <c r="H677" s="256"/>
    </row>
    <row r="678" customFormat="false" ht="11.25" hidden="false" customHeight="true" outlineLevel="0" collapsed="false">
      <c r="A678" s="251" t="s">
        <v>2954</v>
      </c>
      <c r="B678" s="252" t="n">
        <v>43896</v>
      </c>
      <c r="C678" s="253" t="n">
        <v>100</v>
      </c>
      <c r="D678" s="254" t="s">
        <v>25</v>
      </c>
      <c r="E678" s="255"/>
      <c r="F678" s="255" t="s">
        <v>3137</v>
      </c>
      <c r="G678" s="255"/>
      <c r="H678" s="256"/>
    </row>
    <row r="679" customFormat="false" ht="11.25" hidden="false" customHeight="true" outlineLevel="0" collapsed="false">
      <c r="A679" s="251" t="s">
        <v>2954</v>
      </c>
      <c r="B679" s="252" t="n">
        <v>43896</v>
      </c>
      <c r="C679" s="253" t="n">
        <v>5000</v>
      </c>
      <c r="D679" s="254" t="s">
        <v>25</v>
      </c>
      <c r="E679" s="255"/>
      <c r="F679" s="255" t="s">
        <v>3009</v>
      </c>
      <c r="G679" s="255"/>
      <c r="H679" s="256"/>
    </row>
    <row r="680" customFormat="false" ht="11.25" hidden="false" customHeight="true" outlineLevel="0" collapsed="false">
      <c r="A680" s="257" t="s">
        <v>2954</v>
      </c>
      <c r="B680" s="252" t="n">
        <v>43896</v>
      </c>
      <c r="C680" s="253" t="n">
        <v>1125</v>
      </c>
      <c r="D680" s="272" t="s">
        <v>64</v>
      </c>
      <c r="E680" s="255" t="s">
        <v>191</v>
      </c>
      <c r="F680" s="255" t="s">
        <v>256</v>
      </c>
      <c r="G680" s="255" t="s">
        <v>3356</v>
      </c>
      <c r="H680" s="256"/>
    </row>
    <row r="681" customFormat="false" ht="11.25" hidden="false" customHeight="true" outlineLevel="0" collapsed="false">
      <c r="A681" s="257" t="s">
        <v>2954</v>
      </c>
      <c r="B681" s="252" t="n">
        <v>43896</v>
      </c>
      <c r="C681" s="253" t="n">
        <v>45000</v>
      </c>
      <c r="D681" s="262" t="s">
        <v>113</v>
      </c>
      <c r="E681" s="255" t="s">
        <v>139</v>
      </c>
      <c r="F681" s="255" t="s">
        <v>3271</v>
      </c>
      <c r="G681" s="255" t="s">
        <v>2992</v>
      </c>
      <c r="H681" s="256"/>
    </row>
    <row r="682" customFormat="false" ht="11.25" hidden="false" customHeight="true" outlineLevel="0" collapsed="false">
      <c r="A682" s="260" t="s">
        <v>2954</v>
      </c>
      <c r="B682" s="252" t="n">
        <v>43896</v>
      </c>
      <c r="C682" s="253" t="n">
        <v>400</v>
      </c>
      <c r="D682" s="268" t="s">
        <v>48</v>
      </c>
      <c r="E682" s="255" t="s">
        <v>49</v>
      </c>
      <c r="F682" s="255" t="s">
        <v>3155</v>
      </c>
      <c r="G682" s="255" t="s">
        <v>3156</v>
      </c>
      <c r="H682" s="256"/>
    </row>
    <row r="683" customFormat="false" ht="11.25" hidden="false" customHeight="true" outlineLevel="0" collapsed="false">
      <c r="A683" s="269" t="s">
        <v>2954</v>
      </c>
      <c r="B683" s="252" t="n">
        <v>43896</v>
      </c>
      <c r="C683" s="253" t="n">
        <v>3700</v>
      </c>
      <c r="D683" s="270" t="s">
        <v>2948</v>
      </c>
      <c r="E683" s="255" t="s">
        <v>3289</v>
      </c>
      <c r="F683" s="255" t="s">
        <v>3357</v>
      </c>
      <c r="G683" s="255" t="s">
        <v>3358</v>
      </c>
      <c r="H683" s="256"/>
    </row>
    <row r="684" customFormat="false" ht="11.25" hidden="false" customHeight="true" outlineLevel="0" collapsed="false">
      <c r="A684" s="251" t="s">
        <v>2954</v>
      </c>
      <c r="B684" s="252" t="n">
        <v>43896</v>
      </c>
      <c r="C684" s="253" t="n">
        <v>400</v>
      </c>
      <c r="D684" s="279" t="s">
        <v>3112</v>
      </c>
      <c r="E684" s="255" t="s">
        <v>145</v>
      </c>
      <c r="F684" s="255" t="s">
        <v>23</v>
      </c>
      <c r="G684" s="255" t="s">
        <v>3358</v>
      </c>
      <c r="H684" s="256"/>
    </row>
    <row r="685" customFormat="false" ht="11.25" hidden="false" customHeight="true" outlineLevel="0" collapsed="false">
      <c r="A685" s="251" t="s">
        <v>2954</v>
      </c>
      <c r="B685" s="252" t="n">
        <v>43896</v>
      </c>
      <c r="C685" s="253" t="n">
        <v>400</v>
      </c>
      <c r="D685" s="254" t="s">
        <v>25</v>
      </c>
      <c r="E685" s="255"/>
      <c r="F685" s="255" t="s">
        <v>46</v>
      </c>
      <c r="G685" s="255" t="s">
        <v>3358</v>
      </c>
      <c r="H685" s="256"/>
    </row>
    <row r="686" customFormat="false" ht="11.25" hidden="false" customHeight="true" outlineLevel="0" collapsed="false">
      <c r="A686" s="251" t="s">
        <v>2954</v>
      </c>
      <c r="B686" s="252" t="n">
        <v>43896</v>
      </c>
      <c r="C686" s="253" t="n">
        <v>400</v>
      </c>
      <c r="D686" s="254" t="s">
        <v>25</v>
      </c>
      <c r="E686" s="255"/>
      <c r="F686" s="255" t="s">
        <v>3008</v>
      </c>
      <c r="G686" s="255" t="s">
        <v>3358</v>
      </c>
      <c r="H686" s="256"/>
    </row>
    <row r="687" customFormat="false" ht="11.25" hidden="false" customHeight="true" outlineLevel="0" collapsed="false">
      <c r="A687" s="251" t="s">
        <v>2954</v>
      </c>
      <c r="B687" s="252" t="n">
        <v>43896</v>
      </c>
      <c r="C687" s="253" t="n">
        <v>400</v>
      </c>
      <c r="D687" s="254" t="s">
        <v>25</v>
      </c>
      <c r="E687" s="255"/>
      <c r="F687" s="255" t="s">
        <v>68</v>
      </c>
      <c r="G687" s="255" t="s">
        <v>3358</v>
      </c>
      <c r="H687" s="256"/>
    </row>
    <row r="688" customFormat="false" ht="11.25" hidden="false" customHeight="true" outlineLevel="0" collapsed="false">
      <c r="A688" s="251" t="s">
        <v>2954</v>
      </c>
      <c r="B688" s="252" t="n">
        <v>43896</v>
      </c>
      <c r="C688" s="253" t="n">
        <v>400</v>
      </c>
      <c r="D688" s="254" t="s">
        <v>25</v>
      </c>
      <c r="E688" s="255"/>
      <c r="F688" s="255" t="s">
        <v>294</v>
      </c>
      <c r="G688" s="255" t="s">
        <v>3358</v>
      </c>
      <c r="H688" s="256"/>
    </row>
    <row r="689" customFormat="false" ht="11.25" hidden="false" customHeight="true" outlineLevel="0" collapsed="false">
      <c r="A689" s="251" t="s">
        <v>2954</v>
      </c>
      <c r="B689" s="252" t="n">
        <v>43896</v>
      </c>
      <c r="C689" s="253" t="n">
        <v>400</v>
      </c>
      <c r="D689" s="254" t="s">
        <v>25</v>
      </c>
      <c r="E689" s="255"/>
      <c r="F689" s="255" t="s">
        <v>2969</v>
      </c>
      <c r="G689" s="255" t="s">
        <v>3358</v>
      </c>
      <c r="H689" s="256"/>
    </row>
    <row r="690" customFormat="false" ht="11.25" hidden="false" customHeight="true" outlineLevel="0" collapsed="false">
      <c r="A690" s="251" t="s">
        <v>2954</v>
      </c>
      <c r="B690" s="252" t="n">
        <v>43896</v>
      </c>
      <c r="C690" s="253" t="n">
        <v>400</v>
      </c>
      <c r="D690" s="254" t="s">
        <v>25</v>
      </c>
      <c r="E690" s="255"/>
      <c r="F690" s="255" t="s">
        <v>3359</v>
      </c>
      <c r="G690" s="255" t="s">
        <v>3358</v>
      </c>
      <c r="H690" s="256"/>
    </row>
    <row r="691" customFormat="false" ht="11.25" hidden="false" customHeight="true" outlineLevel="0" collapsed="false">
      <c r="A691" s="251" t="s">
        <v>2954</v>
      </c>
      <c r="B691" s="252" t="n">
        <v>43896</v>
      </c>
      <c r="C691" s="253" t="n">
        <v>400</v>
      </c>
      <c r="D691" s="254" t="s">
        <v>25</v>
      </c>
      <c r="E691" s="255"/>
      <c r="F691" s="255" t="s">
        <v>2955</v>
      </c>
      <c r="G691" s="255" t="s">
        <v>3358</v>
      </c>
      <c r="H691" s="256"/>
    </row>
    <row r="692" customFormat="false" ht="11.25" hidden="false" customHeight="true" outlineLevel="0" collapsed="false">
      <c r="A692" s="251" t="s">
        <v>2954</v>
      </c>
      <c r="B692" s="252" t="n">
        <v>43896</v>
      </c>
      <c r="C692" s="253" t="n">
        <v>400</v>
      </c>
      <c r="D692" s="254" t="s">
        <v>25</v>
      </c>
      <c r="E692" s="255"/>
      <c r="F692" s="255" t="s">
        <v>3053</v>
      </c>
      <c r="G692" s="255" t="s">
        <v>3358</v>
      </c>
      <c r="H692" s="256"/>
    </row>
    <row r="693" customFormat="false" ht="11.25" hidden="false" customHeight="true" outlineLevel="0" collapsed="false">
      <c r="A693" s="251" t="s">
        <v>2954</v>
      </c>
      <c r="B693" s="252" t="n">
        <v>43896</v>
      </c>
      <c r="C693" s="253" t="n">
        <v>400</v>
      </c>
      <c r="D693" s="254" t="s">
        <v>25</v>
      </c>
      <c r="E693" s="255"/>
      <c r="F693" s="255" t="s">
        <v>3001</v>
      </c>
      <c r="G693" s="255" t="s">
        <v>3358</v>
      </c>
      <c r="H693" s="256"/>
    </row>
    <row r="694" customFormat="false" ht="11.25" hidden="false" customHeight="true" outlineLevel="0" collapsed="false">
      <c r="A694" s="260" t="s">
        <v>2954</v>
      </c>
      <c r="B694" s="252" t="n">
        <v>43897</v>
      </c>
      <c r="C694" s="253" t="n">
        <v>330</v>
      </c>
      <c r="D694" s="263" t="s">
        <v>2952</v>
      </c>
      <c r="E694" s="255" t="s">
        <v>2963</v>
      </c>
      <c r="F694" s="255" t="s">
        <v>218</v>
      </c>
      <c r="G694" s="255"/>
      <c r="H694" s="256"/>
    </row>
    <row r="695" customFormat="false" ht="11.25" hidden="false" customHeight="true" outlineLevel="0" collapsed="false">
      <c r="A695" s="251" t="s">
        <v>2954</v>
      </c>
      <c r="B695" s="252" t="n">
        <v>43897</v>
      </c>
      <c r="C695" s="253" t="n">
        <v>5000</v>
      </c>
      <c r="D695" s="254" t="s">
        <v>25</v>
      </c>
      <c r="E695" s="255"/>
      <c r="F695" s="255" t="s">
        <v>2969</v>
      </c>
      <c r="G695" s="255"/>
      <c r="H695" s="256"/>
    </row>
    <row r="696" customFormat="false" ht="11.25" hidden="false" customHeight="true" outlineLevel="0" collapsed="false">
      <c r="A696" s="260" t="s">
        <v>2954</v>
      </c>
      <c r="B696" s="252" t="n">
        <v>43897</v>
      </c>
      <c r="C696" s="253" t="n">
        <v>200</v>
      </c>
      <c r="D696" s="266" t="s">
        <v>2943</v>
      </c>
      <c r="E696" s="255" t="s">
        <v>2974</v>
      </c>
      <c r="F696" s="255" t="s">
        <v>3138</v>
      </c>
      <c r="G696" s="255"/>
      <c r="H696" s="256"/>
    </row>
    <row r="697" customFormat="false" ht="11.25" hidden="false" customHeight="true" outlineLevel="0" collapsed="false">
      <c r="A697" s="260" t="s">
        <v>2954</v>
      </c>
      <c r="B697" s="252" t="n">
        <v>43897</v>
      </c>
      <c r="C697" s="253" t="n">
        <v>15000</v>
      </c>
      <c r="D697" s="261" t="s">
        <v>105</v>
      </c>
      <c r="E697" s="255" t="s">
        <v>106</v>
      </c>
      <c r="F697" s="255" t="s">
        <v>204</v>
      </c>
      <c r="G697" s="255" t="s">
        <v>3243</v>
      </c>
      <c r="H697" s="256"/>
    </row>
    <row r="698" customFormat="false" ht="11.25" hidden="false" customHeight="true" outlineLevel="0" collapsed="false">
      <c r="A698" s="251" t="s">
        <v>2954</v>
      </c>
      <c r="B698" s="252" t="n">
        <v>43897</v>
      </c>
      <c r="C698" s="253" t="n">
        <v>2000</v>
      </c>
      <c r="D698" s="254" t="s">
        <v>25</v>
      </c>
      <c r="E698" s="255"/>
      <c r="F698" s="255" t="s">
        <v>3138</v>
      </c>
      <c r="G698" s="255"/>
      <c r="H698" s="256"/>
    </row>
    <row r="699" customFormat="false" ht="11.25" hidden="false" customHeight="true" outlineLevel="0" collapsed="false">
      <c r="A699" s="251" t="s">
        <v>2954</v>
      </c>
      <c r="B699" s="252" t="n">
        <v>43897</v>
      </c>
      <c r="C699" s="253" t="n">
        <v>90</v>
      </c>
      <c r="D699" s="279" t="s">
        <v>3112</v>
      </c>
      <c r="E699" s="255" t="s">
        <v>145</v>
      </c>
      <c r="F699" s="255" t="s">
        <v>23</v>
      </c>
      <c r="G699" s="255" t="s">
        <v>3220</v>
      </c>
      <c r="H699" s="256"/>
    </row>
    <row r="700" customFormat="false" ht="11.25" hidden="false" customHeight="true" outlineLevel="0" collapsed="false">
      <c r="A700" s="251" t="s">
        <v>2954</v>
      </c>
      <c r="B700" s="252" t="n">
        <v>43897</v>
      </c>
      <c r="C700" s="253" t="n">
        <v>15000</v>
      </c>
      <c r="D700" s="254" t="s">
        <v>25</v>
      </c>
      <c r="E700" s="255"/>
      <c r="F700" s="255" t="s">
        <v>3088</v>
      </c>
      <c r="G700" s="255"/>
      <c r="H700" s="256"/>
    </row>
    <row r="701" customFormat="false" ht="11.25" hidden="false" customHeight="true" outlineLevel="0" collapsed="false">
      <c r="A701" s="251" t="s">
        <v>2954</v>
      </c>
      <c r="B701" s="252" t="n">
        <v>43897</v>
      </c>
      <c r="C701" s="253" t="n">
        <v>5000</v>
      </c>
      <c r="D701" s="254" t="s">
        <v>25</v>
      </c>
      <c r="E701" s="255"/>
      <c r="F701" s="255" t="s">
        <v>3293</v>
      </c>
      <c r="G701" s="255"/>
      <c r="H701" s="256"/>
    </row>
    <row r="702" customFormat="false" ht="11.25" hidden="false" customHeight="true" outlineLevel="0" collapsed="false">
      <c r="A702" s="257" t="s">
        <v>2954</v>
      </c>
      <c r="B702" s="252" t="n">
        <v>43897</v>
      </c>
      <c r="C702" s="253" t="n">
        <v>360</v>
      </c>
      <c r="D702" s="272" t="s">
        <v>64</v>
      </c>
      <c r="E702" s="255" t="s">
        <v>3026</v>
      </c>
      <c r="F702" s="255" t="s">
        <v>3360</v>
      </c>
      <c r="G702" s="255" t="s">
        <v>3361</v>
      </c>
      <c r="H702" s="256"/>
    </row>
    <row r="703" customFormat="false" ht="11.25" hidden="false" customHeight="true" outlineLevel="0" collapsed="false">
      <c r="A703" s="257" t="s">
        <v>2954</v>
      </c>
      <c r="B703" s="252" t="n">
        <v>43897</v>
      </c>
      <c r="C703" s="253" t="n">
        <v>3500</v>
      </c>
      <c r="D703" s="258" t="s">
        <v>30</v>
      </c>
      <c r="E703" s="255" t="s">
        <v>61</v>
      </c>
      <c r="F703" s="255" t="s">
        <v>62</v>
      </c>
      <c r="G703" s="255" t="s">
        <v>3362</v>
      </c>
      <c r="H703" s="256"/>
    </row>
    <row r="704" customFormat="false" ht="11.25" hidden="false" customHeight="true" outlineLevel="0" collapsed="false">
      <c r="A704" s="251" t="s">
        <v>2954</v>
      </c>
      <c r="B704" s="252" t="n">
        <v>43897</v>
      </c>
      <c r="C704" s="253" t="n">
        <v>2000</v>
      </c>
      <c r="D704" s="254" t="s">
        <v>25</v>
      </c>
      <c r="E704" s="255"/>
      <c r="F704" s="255" t="s">
        <v>68</v>
      </c>
      <c r="G704" s="255"/>
      <c r="H704" s="256"/>
    </row>
    <row r="705" customFormat="false" ht="11.25" hidden="false" customHeight="true" outlineLevel="0" collapsed="false">
      <c r="A705" s="251" t="s">
        <v>2954</v>
      </c>
      <c r="B705" s="252" t="n">
        <v>43897</v>
      </c>
      <c r="C705" s="253" t="n">
        <v>30</v>
      </c>
      <c r="D705" s="254" t="s">
        <v>25</v>
      </c>
      <c r="E705" s="255"/>
      <c r="F705" s="255" t="s">
        <v>2960</v>
      </c>
      <c r="G705" s="255" t="s">
        <v>3363</v>
      </c>
      <c r="H705" s="256"/>
    </row>
    <row r="706" customFormat="false" ht="11.25" hidden="false" customHeight="true" outlineLevel="0" collapsed="false">
      <c r="A706" s="251" t="s">
        <v>2954</v>
      </c>
      <c r="B706" s="252" t="n">
        <v>43897</v>
      </c>
      <c r="C706" s="253" t="n">
        <v>400</v>
      </c>
      <c r="D706" s="254" t="s">
        <v>25</v>
      </c>
      <c r="E706" s="255"/>
      <c r="F706" s="255" t="s">
        <v>3150</v>
      </c>
      <c r="G706" s="255" t="s">
        <v>3358</v>
      </c>
      <c r="H706" s="256"/>
    </row>
    <row r="707" customFormat="false" ht="11.25" hidden="false" customHeight="true" outlineLevel="0" collapsed="false">
      <c r="A707" s="251" t="s">
        <v>2954</v>
      </c>
      <c r="B707" s="252" t="n">
        <v>43897</v>
      </c>
      <c r="C707" s="253" t="n">
        <v>400</v>
      </c>
      <c r="D707" s="254" t="s">
        <v>25</v>
      </c>
      <c r="E707" s="255"/>
      <c r="F707" s="255" t="s">
        <v>3088</v>
      </c>
      <c r="G707" s="255" t="s">
        <v>3358</v>
      </c>
      <c r="H707" s="256"/>
    </row>
    <row r="708" customFormat="false" ht="11.25" hidden="false" customHeight="true" outlineLevel="0" collapsed="false">
      <c r="A708" s="251" t="s">
        <v>2954</v>
      </c>
      <c r="B708" s="252" t="n">
        <v>43897</v>
      </c>
      <c r="C708" s="253" t="n">
        <v>400</v>
      </c>
      <c r="D708" s="254" t="s">
        <v>25</v>
      </c>
      <c r="E708" s="255"/>
      <c r="F708" s="255" t="s">
        <v>2960</v>
      </c>
      <c r="G708" s="255" t="s">
        <v>3358</v>
      </c>
      <c r="H708" s="256"/>
    </row>
    <row r="709" customFormat="false" ht="11.25" hidden="false" customHeight="true" outlineLevel="0" collapsed="false">
      <c r="A709" s="251" t="s">
        <v>2954</v>
      </c>
      <c r="B709" s="252" t="n">
        <v>43897</v>
      </c>
      <c r="C709" s="253" t="n">
        <v>400</v>
      </c>
      <c r="D709" s="254" t="s">
        <v>25</v>
      </c>
      <c r="E709" s="255"/>
      <c r="F709" s="255" t="s">
        <v>3293</v>
      </c>
      <c r="G709" s="282" t="s">
        <v>3358</v>
      </c>
      <c r="H709" s="256"/>
    </row>
    <row r="710" customFormat="false" ht="11.25" hidden="false" customHeight="true" outlineLevel="0" collapsed="false">
      <c r="A710" s="251" t="s">
        <v>2954</v>
      </c>
      <c r="B710" s="252" t="n">
        <v>43897</v>
      </c>
      <c r="C710" s="253" t="n">
        <v>400</v>
      </c>
      <c r="D710" s="254" t="s">
        <v>25</v>
      </c>
      <c r="E710" s="255"/>
      <c r="F710" s="255" t="s">
        <v>3138</v>
      </c>
      <c r="G710" s="255" t="s">
        <v>3358</v>
      </c>
      <c r="H710" s="256"/>
    </row>
    <row r="711" customFormat="false" ht="11.25" hidden="false" customHeight="true" outlineLevel="0" collapsed="false">
      <c r="A711" s="251" t="s">
        <v>2954</v>
      </c>
      <c r="B711" s="252" t="n">
        <v>43897</v>
      </c>
      <c r="C711" s="253" t="n">
        <v>400</v>
      </c>
      <c r="D711" s="254" t="s">
        <v>25</v>
      </c>
      <c r="E711" s="255"/>
      <c r="F711" s="255" t="s">
        <v>3009</v>
      </c>
      <c r="G711" s="255" t="s">
        <v>3358</v>
      </c>
      <c r="H711" s="256"/>
    </row>
    <row r="712" customFormat="false" ht="11.25" hidden="false" customHeight="true" outlineLevel="0" collapsed="false">
      <c r="A712" s="251" t="s">
        <v>2954</v>
      </c>
      <c r="B712" s="252" t="n">
        <v>43897</v>
      </c>
      <c r="C712" s="253" t="n">
        <v>400</v>
      </c>
      <c r="D712" s="254" t="s">
        <v>25</v>
      </c>
      <c r="E712" s="255"/>
      <c r="F712" s="255" t="s">
        <v>3364</v>
      </c>
      <c r="G712" s="255" t="s">
        <v>3358</v>
      </c>
      <c r="H712" s="256"/>
    </row>
    <row r="713" customFormat="false" ht="11.25" hidden="false" customHeight="true" outlineLevel="0" collapsed="false">
      <c r="A713" s="251" t="s">
        <v>2954</v>
      </c>
      <c r="B713" s="252" t="n">
        <v>43898</v>
      </c>
      <c r="C713" s="253" t="n">
        <v>10000</v>
      </c>
      <c r="D713" s="254" t="s">
        <v>25</v>
      </c>
      <c r="E713" s="255"/>
      <c r="F713" s="255" t="s">
        <v>3053</v>
      </c>
      <c r="G713" s="282"/>
      <c r="H713" s="256"/>
    </row>
    <row r="714" customFormat="false" ht="11.25" hidden="false" customHeight="true" outlineLevel="0" collapsed="false">
      <c r="A714" s="269" t="s">
        <v>2954</v>
      </c>
      <c r="B714" s="252" t="n">
        <v>43898</v>
      </c>
      <c r="C714" s="253" t="n">
        <v>2000</v>
      </c>
      <c r="D714" s="270" t="s">
        <v>2948</v>
      </c>
      <c r="E714" s="255" t="s">
        <v>3289</v>
      </c>
      <c r="F714" s="255" t="s">
        <v>3003</v>
      </c>
      <c r="G714" s="255"/>
      <c r="H714" s="256"/>
    </row>
    <row r="715" customFormat="false" ht="11.25" hidden="false" customHeight="true" outlineLevel="0" collapsed="false">
      <c r="A715" s="269" t="s">
        <v>2954</v>
      </c>
      <c r="B715" s="252" t="n">
        <v>43898</v>
      </c>
      <c r="C715" s="253" t="n">
        <v>1000</v>
      </c>
      <c r="D715" s="270" t="s">
        <v>2948</v>
      </c>
      <c r="E715" s="255" t="s">
        <v>3289</v>
      </c>
      <c r="F715" s="255" t="s">
        <v>3020</v>
      </c>
      <c r="G715" s="255"/>
      <c r="H715" s="256"/>
    </row>
    <row r="716" customFormat="false" ht="11.25" hidden="false" customHeight="true" outlineLevel="0" collapsed="false">
      <c r="A716" s="269" t="s">
        <v>2954</v>
      </c>
      <c r="B716" s="252" t="n">
        <v>43898</v>
      </c>
      <c r="C716" s="253" t="n">
        <v>1000</v>
      </c>
      <c r="D716" s="270" t="s">
        <v>2948</v>
      </c>
      <c r="E716" s="255" t="s">
        <v>3289</v>
      </c>
      <c r="F716" s="255" t="s">
        <v>2961</v>
      </c>
      <c r="G716" s="255"/>
      <c r="H716" s="256"/>
    </row>
    <row r="717" customFormat="false" ht="11.25" hidden="false" customHeight="true" outlineLevel="0" collapsed="false">
      <c r="A717" s="269" t="s">
        <v>2954</v>
      </c>
      <c r="B717" s="252" t="n">
        <v>43898</v>
      </c>
      <c r="C717" s="253" t="n">
        <v>1000</v>
      </c>
      <c r="D717" s="270" t="s">
        <v>2948</v>
      </c>
      <c r="E717" s="255" t="s">
        <v>3289</v>
      </c>
      <c r="F717" s="255" t="s">
        <v>43</v>
      </c>
      <c r="G717" s="255"/>
      <c r="H717" s="256"/>
    </row>
    <row r="718" customFormat="false" ht="11.25" hidden="false" customHeight="true" outlineLevel="0" collapsed="false">
      <c r="A718" s="269" t="s">
        <v>2954</v>
      </c>
      <c r="B718" s="252" t="n">
        <v>43898</v>
      </c>
      <c r="C718" s="253" t="n">
        <v>1000</v>
      </c>
      <c r="D718" s="270" t="s">
        <v>2948</v>
      </c>
      <c r="E718" s="255" t="s">
        <v>3289</v>
      </c>
      <c r="F718" s="255" t="s">
        <v>2966</v>
      </c>
      <c r="G718" s="255"/>
      <c r="H718" s="256"/>
    </row>
    <row r="719" customFormat="false" ht="11.25" hidden="false" customHeight="true" outlineLevel="0" collapsed="false">
      <c r="A719" s="269" t="s">
        <v>2954</v>
      </c>
      <c r="B719" s="252" t="n">
        <v>43898</v>
      </c>
      <c r="C719" s="253" t="n">
        <v>1000</v>
      </c>
      <c r="D719" s="270" t="s">
        <v>2948</v>
      </c>
      <c r="E719" s="255" t="s">
        <v>3289</v>
      </c>
      <c r="F719" s="255" t="s">
        <v>3012</v>
      </c>
      <c r="G719" s="255"/>
      <c r="H719" s="256"/>
    </row>
    <row r="720" customFormat="false" ht="11.25" hidden="false" customHeight="true" outlineLevel="0" collapsed="false">
      <c r="A720" s="269" t="s">
        <v>2954</v>
      </c>
      <c r="B720" s="252" t="n">
        <v>43898</v>
      </c>
      <c r="C720" s="253" t="n">
        <v>500</v>
      </c>
      <c r="D720" s="270" t="s">
        <v>2948</v>
      </c>
      <c r="E720" s="255" t="s">
        <v>3289</v>
      </c>
      <c r="F720" s="255" t="s">
        <v>3216</v>
      </c>
      <c r="G720" s="255"/>
      <c r="H720" s="256"/>
    </row>
    <row r="721" customFormat="false" ht="11.25" hidden="false" customHeight="true" outlineLevel="0" collapsed="false">
      <c r="A721" s="251" t="s">
        <v>2954</v>
      </c>
      <c r="B721" s="252" t="n">
        <v>43899</v>
      </c>
      <c r="C721" s="253" t="n">
        <v>5000</v>
      </c>
      <c r="D721" s="254" t="s">
        <v>25</v>
      </c>
      <c r="E721" s="255"/>
      <c r="F721" s="255" t="s">
        <v>3019</v>
      </c>
      <c r="G721" s="255"/>
      <c r="H721" s="256"/>
    </row>
    <row r="722" customFormat="false" ht="11.25" hidden="false" customHeight="true" outlineLevel="0" collapsed="false">
      <c r="A722" s="251" t="s">
        <v>2954</v>
      </c>
      <c r="B722" s="252" t="n">
        <v>43899</v>
      </c>
      <c r="C722" s="253" t="n">
        <v>300</v>
      </c>
      <c r="D722" s="254" t="s">
        <v>25</v>
      </c>
      <c r="E722" s="255"/>
      <c r="F722" s="255" t="s">
        <v>68</v>
      </c>
      <c r="G722" s="255"/>
      <c r="H722" s="256"/>
    </row>
    <row r="723" customFormat="false" ht="11.25" hidden="false" customHeight="true" outlineLevel="0" collapsed="false">
      <c r="A723" s="251" t="s">
        <v>2954</v>
      </c>
      <c r="B723" s="252" t="n">
        <v>43899</v>
      </c>
      <c r="C723" s="253" t="n">
        <v>3000</v>
      </c>
      <c r="D723" s="254" t="s">
        <v>25</v>
      </c>
      <c r="E723" s="255"/>
      <c r="F723" s="255" t="s">
        <v>3008</v>
      </c>
      <c r="G723" s="255"/>
      <c r="H723" s="256"/>
    </row>
    <row r="724" customFormat="false" ht="11.25" hidden="false" customHeight="true" outlineLevel="0" collapsed="false">
      <c r="A724" s="257" t="s">
        <v>2954</v>
      </c>
      <c r="B724" s="252" t="n">
        <v>43899</v>
      </c>
      <c r="C724" s="253" t="n">
        <v>1800</v>
      </c>
      <c r="D724" s="265" t="s">
        <v>80</v>
      </c>
      <c r="E724" s="255" t="s">
        <v>2970</v>
      </c>
      <c r="F724" s="255" t="s">
        <v>148</v>
      </c>
      <c r="G724" s="255" t="s">
        <v>2970</v>
      </c>
      <c r="H724" s="256"/>
    </row>
    <row r="725" customFormat="false" ht="11.25" hidden="false" customHeight="true" outlineLevel="0" collapsed="false">
      <c r="A725" s="260" t="s">
        <v>2954</v>
      </c>
      <c r="B725" s="252" t="n">
        <v>43899</v>
      </c>
      <c r="C725" s="253" t="n">
        <v>20000</v>
      </c>
      <c r="D725" s="261" t="s">
        <v>105</v>
      </c>
      <c r="E725" s="255" t="s">
        <v>106</v>
      </c>
      <c r="F725" s="255" t="s">
        <v>204</v>
      </c>
      <c r="G725" s="255" t="s">
        <v>3243</v>
      </c>
      <c r="H725" s="256"/>
    </row>
    <row r="726" customFormat="false" ht="11.25" hidden="false" customHeight="true" outlineLevel="0" collapsed="false">
      <c r="A726" s="260" t="s">
        <v>2954</v>
      </c>
      <c r="B726" s="252" t="n">
        <v>43899</v>
      </c>
      <c r="C726" s="253" t="n">
        <v>16800</v>
      </c>
      <c r="D726" s="267" t="s">
        <v>186</v>
      </c>
      <c r="E726" s="255" t="s">
        <v>173</v>
      </c>
      <c r="F726" s="255" t="s">
        <v>3365</v>
      </c>
      <c r="G726" s="255" t="s">
        <v>3366</v>
      </c>
      <c r="H726" s="256"/>
    </row>
    <row r="727" customFormat="false" ht="11.25" hidden="false" customHeight="true" outlineLevel="0" collapsed="false">
      <c r="A727" s="251" t="s">
        <v>2954</v>
      </c>
      <c r="B727" s="252" t="n">
        <v>43900</v>
      </c>
      <c r="C727" s="253" t="n">
        <v>100</v>
      </c>
      <c r="D727" s="254" t="s">
        <v>25</v>
      </c>
      <c r="E727" s="255"/>
      <c r="F727" s="255" t="s">
        <v>2983</v>
      </c>
      <c r="G727" s="255"/>
      <c r="H727" s="256"/>
    </row>
    <row r="728" customFormat="false" ht="11.25" hidden="false" customHeight="true" outlineLevel="0" collapsed="false">
      <c r="A728" s="257" t="s">
        <v>2954</v>
      </c>
      <c r="B728" s="252" t="n">
        <v>43900</v>
      </c>
      <c r="C728" s="253" t="n">
        <v>275</v>
      </c>
      <c r="D728" s="272" t="s">
        <v>64</v>
      </c>
      <c r="E728" s="255" t="s">
        <v>3026</v>
      </c>
      <c r="F728" s="255" t="s">
        <v>3216</v>
      </c>
      <c r="G728" s="255" t="s">
        <v>3367</v>
      </c>
      <c r="H728" s="256"/>
    </row>
    <row r="729" customFormat="false" ht="11.25" hidden="false" customHeight="true" outlineLevel="0" collapsed="false">
      <c r="A729" s="260" t="s">
        <v>2954</v>
      </c>
      <c r="B729" s="252" t="n">
        <v>43900</v>
      </c>
      <c r="C729" s="253" t="n">
        <v>1000</v>
      </c>
      <c r="D729" s="266" t="s">
        <v>2943</v>
      </c>
      <c r="E729" s="255" t="s">
        <v>2974</v>
      </c>
      <c r="F729" s="255" t="s">
        <v>2982</v>
      </c>
      <c r="G729" s="255"/>
      <c r="H729" s="256"/>
    </row>
    <row r="730" customFormat="false" ht="11.25" hidden="false" customHeight="true" outlineLevel="0" collapsed="false">
      <c r="A730" s="260" t="s">
        <v>2954</v>
      </c>
      <c r="B730" s="252" t="n">
        <v>43900</v>
      </c>
      <c r="C730" s="253" t="n">
        <v>350</v>
      </c>
      <c r="D730" s="266" t="s">
        <v>2943</v>
      </c>
      <c r="E730" s="255" t="s">
        <v>2974</v>
      </c>
      <c r="F730" s="255" t="s">
        <v>2983</v>
      </c>
      <c r="G730" s="255"/>
      <c r="H730" s="256"/>
    </row>
    <row r="731" customFormat="false" ht="11.25" hidden="false" customHeight="true" outlineLevel="0" collapsed="false">
      <c r="A731" s="257" t="s">
        <v>2954</v>
      </c>
      <c r="B731" s="252" t="n">
        <v>43900</v>
      </c>
      <c r="C731" s="253" t="n">
        <v>2800</v>
      </c>
      <c r="D731" s="258" t="s">
        <v>30</v>
      </c>
      <c r="E731" s="255" t="s">
        <v>61</v>
      </c>
      <c r="F731" s="255" t="s">
        <v>137</v>
      </c>
      <c r="G731" s="255" t="s">
        <v>3368</v>
      </c>
      <c r="H731" s="256"/>
    </row>
    <row r="732" customFormat="false" ht="11.25" hidden="false" customHeight="true" outlineLevel="0" collapsed="false">
      <c r="A732" s="260" t="s">
        <v>2954</v>
      </c>
      <c r="B732" s="252" t="n">
        <v>43900</v>
      </c>
      <c r="C732" s="253" t="n">
        <v>140</v>
      </c>
      <c r="D732" s="268" t="s">
        <v>48</v>
      </c>
      <c r="E732" s="255" t="s">
        <v>3004</v>
      </c>
      <c r="F732" s="255" t="s">
        <v>3018</v>
      </c>
      <c r="G732" s="255" t="s">
        <v>3369</v>
      </c>
      <c r="H732" s="256"/>
    </row>
    <row r="733" customFormat="false" ht="11.25" hidden="false" customHeight="true" outlineLevel="0" collapsed="false">
      <c r="A733" s="257" t="s">
        <v>2954</v>
      </c>
      <c r="B733" s="252" t="n">
        <v>43900</v>
      </c>
      <c r="C733" s="253" t="n">
        <v>2600</v>
      </c>
      <c r="D733" s="258" t="s">
        <v>30</v>
      </c>
      <c r="E733" s="255" t="s">
        <v>61</v>
      </c>
      <c r="F733" s="255" t="s">
        <v>270</v>
      </c>
      <c r="G733" s="255" t="s">
        <v>3370</v>
      </c>
      <c r="H733" s="256"/>
    </row>
    <row r="734" customFormat="false" ht="11.25" hidden="false" customHeight="true" outlineLevel="0" collapsed="false">
      <c r="A734" s="260" t="s">
        <v>2954</v>
      </c>
      <c r="B734" s="252" t="n">
        <v>43900</v>
      </c>
      <c r="C734" s="253" t="n">
        <v>90</v>
      </c>
      <c r="D734" s="266" t="s">
        <v>2943</v>
      </c>
      <c r="E734" s="255" t="s">
        <v>2974</v>
      </c>
      <c r="F734" s="255" t="s">
        <v>3229</v>
      </c>
      <c r="G734" s="255" t="s">
        <v>3220</v>
      </c>
      <c r="H734" s="256"/>
    </row>
    <row r="735" customFormat="false" ht="11.25" hidden="false" customHeight="true" outlineLevel="0" collapsed="false">
      <c r="A735" s="257" t="s">
        <v>2954</v>
      </c>
      <c r="B735" s="252" t="n">
        <v>43900</v>
      </c>
      <c r="C735" s="253" t="n">
        <v>220</v>
      </c>
      <c r="D735" s="272" t="s">
        <v>64</v>
      </c>
      <c r="E735" s="255" t="s">
        <v>3187</v>
      </c>
      <c r="F735" s="255" t="s">
        <v>275</v>
      </c>
      <c r="G735" s="255" t="s">
        <v>3317</v>
      </c>
      <c r="H735" s="256"/>
    </row>
    <row r="736" customFormat="false" ht="11.25" hidden="false" customHeight="true" outlineLevel="0" collapsed="false">
      <c r="A736" s="269" t="s">
        <v>2954</v>
      </c>
      <c r="B736" s="252" t="n">
        <v>43900</v>
      </c>
      <c r="C736" s="253" t="n">
        <v>500</v>
      </c>
      <c r="D736" s="276" t="s">
        <v>58</v>
      </c>
      <c r="E736" s="255" t="s">
        <v>91</v>
      </c>
      <c r="F736" s="255" t="s">
        <v>3371</v>
      </c>
      <c r="G736" s="255" t="s">
        <v>3035</v>
      </c>
      <c r="H736" s="256"/>
    </row>
    <row r="737" customFormat="false" ht="11.25" hidden="false" customHeight="true" outlineLevel="0" collapsed="false">
      <c r="A737" s="251" t="s">
        <v>2954</v>
      </c>
      <c r="B737" s="252" t="n">
        <v>43901</v>
      </c>
      <c r="C737" s="253" t="n">
        <v>12000</v>
      </c>
      <c r="D737" s="254" t="s">
        <v>25</v>
      </c>
      <c r="E737" s="255"/>
      <c r="F737" s="255" t="s">
        <v>3003</v>
      </c>
      <c r="G737" s="255"/>
      <c r="H737" s="256"/>
    </row>
    <row r="738" customFormat="false" ht="11.25" hidden="false" customHeight="true" outlineLevel="0" collapsed="false">
      <c r="A738" s="251" t="s">
        <v>2954</v>
      </c>
      <c r="B738" s="252" t="n">
        <v>43901</v>
      </c>
      <c r="C738" s="253" t="n">
        <v>15000</v>
      </c>
      <c r="D738" s="254" t="s">
        <v>25</v>
      </c>
      <c r="E738" s="255"/>
      <c r="F738" s="255" t="s">
        <v>43</v>
      </c>
      <c r="G738" s="255"/>
      <c r="H738" s="256"/>
    </row>
    <row r="739" customFormat="false" ht="11.25" hidden="false" customHeight="true" outlineLevel="0" collapsed="false">
      <c r="A739" s="251" t="s">
        <v>2954</v>
      </c>
      <c r="B739" s="252" t="n">
        <v>43901</v>
      </c>
      <c r="C739" s="253" t="n">
        <v>29500</v>
      </c>
      <c r="D739" s="271" t="s">
        <v>59</v>
      </c>
      <c r="E739" s="255" t="s">
        <v>3013</v>
      </c>
      <c r="F739" s="255" t="s">
        <v>3014</v>
      </c>
      <c r="G739" s="255" t="s">
        <v>2982</v>
      </c>
      <c r="H739" s="256"/>
    </row>
    <row r="740" customFormat="false" ht="11.25" hidden="false" customHeight="true" outlineLevel="0" collapsed="false">
      <c r="A740" s="257" t="s">
        <v>2954</v>
      </c>
      <c r="B740" s="252" t="n">
        <v>43901</v>
      </c>
      <c r="C740" s="253" t="n">
        <v>4500</v>
      </c>
      <c r="D740" s="258" t="s">
        <v>30</v>
      </c>
      <c r="E740" s="255" t="s">
        <v>61</v>
      </c>
      <c r="F740" s="255" t="s">
        <v>62</v>
      </c>
      <c r="G740" s="255" t="s">
        <v>3372</v>
      </c>
      <c r="H740" s="256"/>
    </row>
    <row r="741" customFormat="false" ht="11.25" hidden="false" customHeight="true" outlineLevel="0" collapsed="false">
      <c r="A741" s="260" t="s">
        <v>2954</v>
      </c>
      <c r="B741" s="252" t="n">
        <v>43901</v>
      </c>
      <c r="C741" s="253" t="n">
        <v>10000</v>
      </c>
      <c r="D741" s="275" t="s">
        <v>133</v>
      </c>
      <c r="E741" s="255" t="s">
        <v>49</v>
      </c>
      <c r="F741" s="255" t="s">
        <v>134</v>
      </c>
      <c r="G741" s="255" t="s">
        <v>3373</v>
      </c>
      <c r="H741" s="256"/>
    </row>
    <row r="742" customFormat="false" ht="11.25" hidden="false" customHeight="true" outlineLevel="0" collapsed="false">
      <c r="A742" s="260" t="s">
        <v>2954</v>
      </c>
      <c r="B742" s="252" t="n">
        <v>43901</v>
      </c>
      <c r="C742" s="253" t="n">
        <v>500</v>
      </c>
      <c r="D742" s="266" t="s">
        <v>2943</v>
      </c>
      <c r="E742" s="255" t="s">
        <v>2974</v>
      </c>
      <c r="F742" s="255" t="s">
        <v>2982</v>
      </c>
      <c r="G742" s="255"/>
      <c r="H742" s="256"/>
    </row>
    <row r="743" customFormat="false" ht="11.25" hidden="false" customHeight="true" outlineLevel="0" collapsed="false">
      <c r="A743" s="257" t="s">
        <v>2954</v>
      </c>
      <c r="B743" s="252" t="n">
        <v>43901</v>
      </c>
      <c r="C743" s="253" t="n">
        <v>105</v>
      </c>
      <c r="D743" s="272" t="s">
        <v>64</v>
      </c>
      <c r="E743" s="255" t="s">
        <v>3374</v>
      </c>
      <c r="F743" s="255" t="s">
        <v>275</v>
      </c>
      <c r="G743" s="255" t="s">
        <v>3375</v>
      </c>
      <c r="H743" s="256"/>
    </row>
    <row r="744" customFormat="false" ht="11.25" hidden="false" customHeight="true" outlineLevel="0" collapsed="false">
      <c r="A744" s="257" t="s">
        <v>2954</v>
      </c>
      <c r="B744" s="252" t="n">
        <v>43901</v>
      </c>
      <c r="C744" s="253" t="n">
        <v>56720</v>
      </c>
      <c r="D744" s="258" t="s">
        <v>30</v>
      </c>
      <c r="E744" s="255" t="s">
        <v>174</v>
      </c>
      <c r="F744" s="255" t="s">
        <v>32</v>
      </c>
      <c r="G744" s="255"/>
      <c r="H744" s="256"/>
    </row>
    <row r="745" customFormat="false" ht="11.25" hidden="false" customHeight="true" outlineLevel="0" collapsed="false">
      <c r="A745" s="251" t="s">
        <v>2954</v>
      </c>
      <c r="B745" s="252" t="n">
        <v>43901</v>
      </c>
      <c r="C745" s="253" t="n">
        <v>500</v>
      </c>
      <c r="D745" s="254" t="s">
        <v>25</v>
      </c>
      <c r="E745" s="255" t="s">
        <v>3107</v>
      </c>
      <c r="F745" s="255" t="s">
        <v>3017</v>
      </c>
      <c r="G745" s="255" t="s">
        <v>3376</v>
      </c>
      <c r="H745" s="256"/>
    </row>
    <row r="746" customFormat="false" ht="11.25" hidden="false" customHeight="true" outlineLevel="0" collapsed="false">
      <c r="A746" s="251" t="s">
        <v>2954</v>
      </c>
      <c r="B746" s="252" t="n">
        <v>43901</v>
      </c>
      <c r="C746" s="253" t="n">
        <v>500</v>
      </c>
      <c r="D746" s="254" t="s">
        <v>25</v>
      </c>
      <c r="E746" s="255" t="s">
        <v>3107</v>
      </c>
      <c r="F746" s="255" t="s">
        <v>3114</v>
      </c>
      <c r="G746" s="255" t="s">
        <v>3376</v>
      </c>
      <c r="H746" s="256"/>
    </row>
    <row r="747" customFormat="false" ht="11.25" hidden="false" customHeight="true" outlineLevel="0" collapsed="false">
      <c r="A747" s="260" t="s">
        <v>2954</v>
      </c>
      <c r="B747" s="252" t="n">
        <v>43901</v>
      </c>
      <c r="C747" s="253" t="n">
        <v>350</v>
      </c>
      <c r="D747" s="266" t="s">
        <v>2943</v>
      </c>
      <c r="E747" s="255" t="s">
        <v>2974</v>
      </c>
      <c r="F747" s="255" t="s">
        <v>3138</v>
      </c>
      <c r="G747" s="255"/>
      <c r="H747" s="256"/>
    </row>
    <row r="748" customFormat="false" ht="11.25" hidden="false" customHeight="true" outlineLevel="0" collapsed="false">
      <c r="A748" s="251" t="s">
        <v>2954</v>
      </c>
      <c r="B748" s="252" t="n">
        <v>43901</v>
      </c>
      <c r="C748" s="253" t="n">
        <v>5000</v>
      </c>
      <c r="D748" s="254" t="s">
        <v>25</v>
      </c>
      <c r="E748" s="255"/>
      <c r="F748" s="255" t="s">
        <v>2983</v>
      </c>
      <c r="G748" s="255"/>
      <c r="H748" s="256"/>
    </row>
    <row r="749" customFormat="false" ht="11.25" hidden="false" customHeight="true" outlineLevel="0" collapsed="false">
      <c r="A749" s="257" t="s">
        <v>2954</v>
      </c>
      <c r="B749" s="252" t="n">
        <v>43901</v>
      </c>
      <c r="C749" s="253" t="n">
        <v>550</v>
      </c>
      <c r="D749" s="265" t="s">
        <v>80</v>
      </c>
      <c r="E749" s="255" t="s">
        <v>81</v>
      </c>
      <c r="F749" s="255" t="s">
        <v>3377</v>
      </c>
      <c r="G749" s="255" t="s">
        <v>3378</v>
      </c>
      <c r="H749" s="256"/>
    </row>
    <row r="750" customFormat="false" ht="11.25" hidden="false" customHeight="true" outlineLevel="0" collapsed="false">
      <c r="A750" s="251" t="s">
        <v>2954</v>
      </c>
      <c r="B750" s="252" t="n">
        <v>43901</v>
      </c>
      <c r="C750" s="253" t="n">
        <v>180</v>
      </c>
      <c r="D750" s="254" t="s">
        <v>25</v>
      </c>
      <c r="E750" s="255"/>
      <c r="F750" s="255" t="s">
        <v>43</v>
      </c>
      <c r="G750" s="255" t="s">
        <v>3379</v>
      </c>
      <c r="H750" s="256"/>
    </row>
    <row r="751" customFormat="false" ht="11.25" hidden="false" customHeight="true" outlineLevel="0" collapsed="false">
      <c r="A751" s="251" t="s">
        <v>2954</v>
      </c>
      <c r="B751" s="252" t="n">
        <v>43901</v>
      </c>
      <c r="C751" s="253" t="n">
        <v>3000</v>
      </c>
      <c r="D751" s="254" t="s">
        <v>25</v>
      </c>
      <c r="E751" s="255"/>
      <c r="F751" s="255" t="s">
        <v>3012</v>
      </c>
      <c r="G751" s="255" t="s">
        <v>35</v>
      </c>
      <c r="H751" s="256"/>
    </row>
    <row r="752" customFormat="false" ht="11.25" hidden="false" customHeight="true" outlineLevel="0" collapsed="false">
      <c r="A752" s="251" t="s">
        <v>2954</v>
      </c>
      <c r="B752" s="252" t="n">
        <v>43902</v>
      </c>
      <c r="C752" s="253" t="n">
        <v>15000</v>
      </c>
      <c r="D752" s="254" t="s">
        <v>25</v>
      </c>
      <c r="E752" s="255"/>
      <c r="F752" s="255" t="s">
        <v>2966</v>
      </c>
      <c r="G752" s="255"/>
      <c r="H752" s="256"/>
    </row>
    <row r="753" customFormat="false" ht="11.25" hidden="false" customHeight="true" outlineLevel="0" collapsed="false">
      <c r="A753" s="251" t="s">
        <v>2954</v>
      </c>
      <c r="B753" s="252" t="n">
        <v>43902</v>
      </c>
      <c r="C753" s="253" t="n">
        <v>5000</v>
      </c>
      <c r="D753" s="254" t="s">
        <v>25</v>
      </c>
      <c r="E753" s="255"/>
      <c r="F753" s="255" t="s">
        <v>3031</v>
      </c>
      <c r="G753" s="255"/>
      <c r="H753" s="256"/>
    </row>
    <row r="754" customFormat="false" ht="11.25" hidden="false" customHeight="true" outlineLevel="0" collapsed="false">
      <c r="A754" s="257" t="s">
        <v>2954</v>
      </c>
      <c r="B754" s="252" t="n">
        <v>43902</v>
      </c>
      <c r="C754" s="253" t="n">
        <v>2800</v>
      </c>
      <c r="D754" s="258" t="s">
        <v>30</v>
      </c>
      <c r="E754" s="255" t="s">
        <v>61</v>
      </c>
      <c r="F754" s="255" t="s">
        <v>270</v>
      </c>
      <c r="G754" s="255" t="s">
        <v>3380</v>
      </c>
      <c r="H754" s="256"/>
    </row>
    <row r="755" customFormat="false" ht="11.25" hidden="false" customHeight="true" outlineLevel="0" collapsed="false">
      <c r="A755" s="257" t="s">
        <v>2954</v>
      </c>
      <c r="B755" s="252" t="n">
        <v>43902</v>
      </c>
      <c r="C755" s="253" t="n">
        <v>3000</v>
      </c>
      <c r="D755" s="258" t="s">
        <v>30</v>
      </c>
      <c r="E755" s="255" t="s">
        <v>61</v>
      </c>
      <c r="F755" s="255" t="s">
        <v>62</v>
      </c>
      <c r="G755" s="255" t="s">
        <v>3381</v>
      </c>
      <c r="H755" s="256"/>
    </row>
    <row r="756" customFormat="false" ht="11.25" hidden="false" customHeight="true" outlineLevel="0" collapsed="false">
      <c r="A756" s="269" t="s">
        <v>2954</v>
      </c>
      <c r="B756" s="252" t="n">
        <v>43902</v>
      </c>
      <c r="C756" s="253" t="n">
        <v>58000</v>
      </c>
      <c r="D756" s="274" t="s">
        <v>2951</v>
      </c>
      <c r="E756" s="255" t="s">
        <v>59</v>
      </c>
      <c r="F756" s="255" t="s">
        <v>265</v>
      </c>
      <c r="G756" s="255"/>
      <c r="H756" s="256"/>
    </row>
    <row r="757" customFormat="false" ht="11.25" hidden="false" customHeight="true" outlineLevel="0" collapsed="false">
      <c r="A757" s="257" t="s">
        <v>2954</v>
      </c>
      <c r="B757" s="252" t="n">
        <v>43902</v>
      </c>
      <c r="C757" s="253" t="n">
        <v>2600</v>
      </c>
      <c r="D757" s="258" t="s">
        <v>30</v>
      </c>
      <c r="E757" s="255" t="s">
        <v>61</v>
      </c>
      <c r="F757" s="255" t="s">
        <v>270</v>
      </c>
      <c r="G757" s="255" t="s">
        <v>3382</v>
      </c>
      <c r="H757" s="256"/>
    </row>
    <row r="758" customFormat="false" ht="11.25" hidden="false" customHeight="true" outlineLevel="0" collapsed="false">
      <c r="A758" s="260" t="s">
        <v>2954</v>
      </c>
      <c r="B758" s="252" t="n">
        <v>43902</v>
      </c>
      <c r="C758" s="253" t="n">
        <v>450</v>
      </c>
      <c r="D758" s="263" t="s">
        <v>2952</v>
      </c>
      <c r="E758" s="255" t="s">
        <v>2963</v>
      </c>
      <c r="F758" s="255" t="n">
        <v>0</v>
      </c>
      <c r="G758" s="255"/>
      <c r="H758" s="256"/>
    </row>
    <row r="759" customFormat="false" ht="11.25" hidden="false" customHeight="true" outlineLevel="0" collapsed="false">
      <c r="A759" s="251" t="s">
        <v>2954</v>
      </c>
      <c r="B759" s="252" t="n">
        <v>43902</v>
      </c>
      <c r="C759" s="253" t="n">
        <v>1000</v>
      </c>
      <c r="D759" s="254" t="s">
        <v>25</v>
      </c>
      <c r="E759" s="255"/>
      <c r="F759" s="255" t="s">
        <v>3101</v>
      </c>
      <c r="G759" s="255"/>
      <c r="H759" s="256"/>
    </row>
    <row r="760" customFormat="false" ht="11.25" hidden="false" customHeight="true" outlineLevel="0" collapsed="false">
      <c r="A760" s="251" t="s">
        <v>2954</v>
      </c>
      <c r="B760" s="252" t="n">
        <v>43902</v>
      </c>
      <c r="C760" s="253" t="n">
        <v>2350</v>
      </c>
      <c r="D760" s="279" t="s">
        <v>3112</v>
      </c>
      <c r="E760" s="255" t="s">
        <v>145</v>
      </c>
      <c r="F760" s="255" t="s">
        <v>23</v>
      </c>
      <c r="G760" s="255" t="s">
        <v>3383</v>
      </c>
      <c r="H760" s="256"/>
    </row>
    <row r="761" customFormat="false" ht="11.25" hidden="false" customHeight="true" outlineLevel="0" collapsed="false">
      <c r="A761" s="257" t="s">
        <v>2954</v>
      </c>
      <c r="B761" s="252" t="n">
        <v>43902</v>
      </c>
      <c r="C761" s="253" t="n">
        <v>3300</v>
      </c>
      <c r="D761" s="258" t="s">
        <v>30</v>
      </c>
      <c r="E761" s="255" t="s">
        <v>61</v>
      </c>
      <c r="F761" s="255" t="s">
        <v>62</v>
      </c>
      <c r="G761" s="255" t="s">
        <v>3384</v>
      </c>
      <c r="H761" s="256"/>
    </row>
    <row r="762" customFormat="false" ht="11.25" hidden="false" customHeight="true" outlineLevel="0" collapsed="false">
      <c r="A762" s="257" t="s">
        <v>2954</v>
      </c>
      <c r="B762" s="252" t="n">
        <v>43903</v>
      </c>
      <c r="C762" s="253" t="n">
        <v>1400</v>
      </c>
      <c r="D762" s="262" t="s">
        <v>113</v>
      </c>
      <c r="E762" s="255" t="s">
        <v>139</v>
      </c>
      <c r="F762" s="255" t="s">
        <v>190</v>
      </c>
      <c r="G762" s="255" t="s">
        <v>3385</v>
      </c>
      <c r="H762" s="256"/>
    </row>
    <row r="763" customFormat="false" ht="11.25" hidden="false" customHeight="true" outlineLevel="0" collapsed="false">
      <c r="A763" s="257" t="s">
        <v>2954</v>
      </c>
      <c r="B763" s="252" t="n">
        <v>43903</v>
      </c>
      <c r="C763" s="253" t="n">
        <v>4020</v>
      </c>
      <c r="D763" s="258" t="s">
        <v>30</v>
      </c>
      <c r="E763" s="255" t="s">
        <v>31</v>
      </c>
      <c r="F763" s="255" t="s">
        <v>147</v>
      </c>
      <c r="G763" s="255" t="s">
        <v>3386</v>
      </c>
      <c r="H763" s="256"/>
    </row>
    <row r="764" customFormat="false" ht="11.25" hidden="false" customHeight="true" outlineLevel="0" collapsed="false">
      <c r="A764" s="260" t="s">
        <v>2954</v>
      </c>
      <c r="B764" s="252" t="n">
        <v>43903</v>
      </c>
      <c r="C764" s="253" t="n">
        <v>600</v>
      </c>
      <c r="D764" s="266" t="s">
        <v>2943</v>
      </c>
      <c r="E764" s="255" t="s">
        <v>2974</v>
      </c>
      <c r="F764" s="255" t="s">
        <v>3387</v>
      </c>
      <c r="G764" s="255"/>
      <c r="H764" s="256"/>
    </row>
    <row r="765" customFormat="false" ht="11.25" hidden="false" customHeight="true" outlineLevel="0" collapsed="false">
      <c r="A765" s="260" t="s">
        <v>2954</v>
      </c>
      <c r="B765" s="252" t="n">
        <v>43903</v>
      </c>
      <c r="C765" s="253" t="n">
        <v>1000</v>
      </c>
      <c r="D765" s="266" t="s">
        <v>2943</v>
      </c>
      <c r="E765" s="255" t="s">
        <v>2974</v>
      </c>
      <c r="F765" s="255" t="s">
        <v>2982</v>
      </c>
      <c r="G765" s="255"/>
      <c r="H765" s="256"/>
    </row>
    <row r="766" customFormat="false" ht="11.25" hidden="false" customHeight="true" outlineLevel="0" collapsed="false">
      <c r="A766" s="251" t="s">
        <v>2954</v>
      </c>
      <c r="B766" s="252" t="n">
        <v>43903</v>
      </c>
      <c r="C766" s="253" t="n">
        <v>10000</v>
      </c>
      <c r="D766" s="254" t="s">
        <v>25</v>
      </c>
      <c r="E766" s="255"/>
      <c r="F766" s="255" t="s">
        <v>3012</v>
      </c>
      <c r="G766" s="255"/>
      <c r="H766" s="256"/>
    </row>
    <row r="767" customFormat="false" ht="11.25" hidden="false" customHeight="true" outlineLevel="0" collapsed="false">
      <c r="A767" s="257" t="s">
        <v>2954</v>
      </c>
      <c r="B767" s="252" t="n">
        <v>43903</v>
      </c>
      <c r="C767" s="253" t="n">
        <v>15000</v>
      </c>
      <c r="D767" s="262" t="s">
        <v>113</v>
      </c>
      <c r="E767" s="255" t="s">
        <v>139</v>
      </c>
      <c r="F767" s="255" t="s">
        <v>3271</v>
      </c>
      <c r="G767" s="255" t="s">
        <v>2992</v>
      </c>
      <c r="H767" s="256"/>
    </row>
    <row r="768" customFormat="false" ht="11.25" hidden="false" customHeight="true" outlineLevel="0" collapsed="false">
      <c r="A768" s="251" t="s">
        <v>2954</v>
      </c>
      <c r="B768" s="252" t="n">
        <v>43903</v>
      </c>
      <c r="C768" s="253" t="n">
        <v>10000</v>
      </c>
      <c r="D768" s="254" t="s">
        <v>25</v>
      </c>
      <c r="E768" s="255"/>
      <c r="F768" s="255" t="s">
        <v>3009</v>
      </c>
      <c r="G768" s="255"/>
      <c r="H768" s="256"/>
    </row>
    <row r="769" customFormat="false" ht="11.25" hidden="false" customHeight="true" outlineLevel="0" collapsed="false">
      <c r="A769" s="251" t="s">
        <v>2954</v>
      </c>
      <c r="B769" s="252" t="n">
        <v>43903</v>
      </c>
      <c r="C769" s="253" t="n">
        <v>4650</v>
      </c>
      <c r="D769" s="254" t="s">
        <v>25</v>
      </c>
      <c r="E769" s="255"/>
      <c r="F769" s="255" t="s">
        <v>3157</v>
      </c>
      <c r="G769" s="255" t="s">
        <v>3388</v>
      </c>
      <c r="H769" s="256"/>
    </row>
    <row r="770" customFormat="false" ht="11.25" hidden="false" customHeight="true" outlineLevel="0" collapsed="false">
      <c r="A770" s="251" t="s">
        <v>2954</v>
      </c>
      <c r="B770" s="252" t="n">
        <v>43903</v>
      </c>
      <c r="C770" s="253" t="n">
        <v>1000</v>
      </c>
      <c r="D770" s="254" t="s">
        <v>25</v>
      </c>
      <c r="E770" s="255"/>
      <c r="F770" s="255" t="s">
        <v>3166</v>
      </c>
      <c r="G770" s="255"/>
      <c r="H770" s="256"/>
    </row>
    <row r="771" customFormat="false" ht="11.25" hidden="false" customHeight="true" outlineLevel="0" collapsed="false">
      <c r="A771" s="269" t="s">
        <v>2954</v>
      </c>
      <c r="B771" s="252" t="n">
        <v>43903</v>
      </c>
      <c r="C771" s="253" t="n">
        <v>20000</v>
      </c>
      <c r="D771" s="274" t="s">
        <v>2951</v>
      </c>
      <c r="E771" s="255" t="s">
        <v>59</v>
      </c>
      <c r="F771" s="255" t="s">
        <v>265</v>
      </c>
      <c r="G771" s="255"/>
      <c r="H771" s="256"/>
    </row>
    <row r="772" customFormat="false" ht="11.25" hidden="false" customHeight="true" outlineLevel="0" collapsed="false">
      <c r="A772" s="257" t="s">
        <v>2954</v>
      </c>
      <c r="B772" s="252" t="n">
        <v>43904</v>
      </c>
      <c r="C772" s="253" t="n">
        <v>1590</v>
      </c>
      <c r="D772" s="262" t="s">
        <v>113</v>
      </c>
      <c r="E772" s="255" t="s">
        <v>139</v>
      </c>
      <c r="F772" s="255" t="s">
        <v>3389</v>
      </c>
      <c r="G772" s="255"/>
      <c r="H772" s="256"/>
    </row>
    <row r="773" customFormat="false" ht="11.25" hidden="false" customHeight="true" outlineLevel="0" collapsed="false">
      <c r="A773" s="251" t="s">
        <v>2954</v>
      </c>
      <c r="B773" s="252" t="n">
        <v>43904</v>
      </c>
      <c r="C773" s="253" t="n">
        <v>6000</v>
      </c>
      <c r="D773" s="254" t="s">
        <v>25</v>
      </c>
      <c r="E773" s="255"/>
      <c r="F773" s="255" t="s">
        <v>298</v>
      </c>
      <c r="G773" s="255" t="s">
        <v>3007</v>
      </c>
      <c r="H773" s="256"/>
    </row>
    <row r="774" customFormat="false" ht="11.25" hidden="false" customHeight="true" outlineLevel="0" collapsed="false">
      <c r="A774" s="251" t="s">
        <v>2954</v>
      </c>
      <c r="B774" s="252" t="n">
        <v>43904</v>
      </c>
      <c r="C774" s="253" t="n">
        <v>15000</v>
      </c>
      <c r="D774" s="254" t="s">
        <v>25</v>
      </c>
      <c r="E774" s="255"/>
      <c r="F774" s="255" t="s">
        <v>3008</v>
      </c>
      <c r="G774" s="255"/>
      <c r="H774" s="256"/>
    </row>
    <row r="775" customFormat="false" ht="11.25" hidden="false" customHeight="true" outlineLevel="0" collapsed="false">
      <c r="A775" s="251" t="s">
        <v>2954</v>
      </c>
      <c r="B775" s="252" t="n">
        <v>43904</v>
      </c>
      <c r="C775" s="253" t="n">
        <v>10000</v>
      </c>
      <c r="D775" s="254" t="s">
        <v>25</v>
      </c>
      <c r="E775" s="255"/>
      <c r="F775" s="255" t="s">
        <v>3053</v>
      </c>
      <c r="G775" s="255"/>
      <c r="H775" s="256"/>
    </row>
    <row r="776" customFormat="false" ht="11.25" hidden="false" customHeight="true" outlineLevel="0" collapsed="false">
      <c r="A776" s="260" t="s">
        <v>2954</v>
      </c>
      <c r="B776" s="252" t="n">
        <v>43904</v>
      </c>
      <c r="C776" s="253" t="n">
        <v>300</v>
      </c>
      <c r="D776" s="266" t="s">
        <v>2943</v>
      </c>
      <c r="E776" s="255" t="s">
        <v>2974</v>
      </c>
      <c r="F776" s="255" t="s">
        <v>3138</v>
      </c>
      <c r="G776" s="255"/>
      <c r="H776" s="256"/>
    </row>
    <row r="777" customFormat="false" ht="11.25" hidden="false" customHeight="true" outlineLevel="0" collapsed="false">
      <c r="A777" s="260" t="s">
        <v>2954</v>
      </c>
      <c r="B777" s="252" t="n">
        <v>43904</v>
      </c>
      <c r="C777" s="253" t="n">
        <v>1000</v>
      </c>
      <c r="D777" s="266" t="s">
        <v>2943</v>
      </c>
      <c r="E777" s="255" t="s">
        <v>2974</v>
      </c>
      <c r="F777" s="255" t="s">
        <v>2982</v>
      </c>
      <c r="G777" s="255"/>
      <c r="H777" s="256"/>
    </row>
    <row r="778" customFormat="false" ht="11.25" hidden="false" customHeight="true" outlineLevel="0" collapsed="false">
      <c r="A778" s="251" t="s">
        <v>2954</v>
      </c>
      <c r="B778" s="252" t="n">
        <v>43904</v>
      </c>
      <c r="C778" s="253" t="n">
        <v>1000</v>
      </c>
      <c r="D778" s="254" t="s">
        <v>25</v>
      </c>
      <c r="E778" s="255"/>
      <c r="F778" s="255" t="s">
        <v>2955</v>
      </c>
      <c r="G778" s="255"/>
      <c r="H778" s="256"/>
    </row>
    <row r="779" customFormat="false" ht="11.25" hidden="false" customHeight="true" outlineLevel="0" collapsed="false">
      <c r="A779" s="260" t="s">
        <v>2954</v>
      </c>
      <c r="B779" s="252" t="n">
        <v>43905</v>
      </c>
      <c r="C779" s="253" t="n">
        <v>2000</v>
      </c>
      <c r="D779" s="246" t="s">
        <v>110</v>
      </c>
      <c r="E779" s="255" t="s">
        <v>184</v>
      </c>
      <c r="F779" s="255" t="s">
        <v>3390</v>
      </c>
      <c r="G779" s="255" t="s">
        <v>3391</v>
      </c>
      <c r="H779" s="256"/>
    </row>
    <row r="780" customFormat="false" ht="11.25" hidden="false" customHeight="true" outlineLevel="0" collapsed="false">
      <c r="A780" s="260" t="s">
        <v>2954</v>
      </c>
      <c r="B780" s="252" t="n">
        <v>43905</v>
      </c>
      <c r="C780" s="253" t="n">
        <v>300</v>
      </c>
      <c r="D780" s="266" t="s">
        <v>2943</v>
      </c>
      <c r="E780" s="255" t="s">
        <v>2974</v>
      </c>
      <c r="F780" s="255" t="s">
        <v>3138</v>
      </c>
      <c r="G780" s="255"/>
      <c r="H780" s="256"/>
    </row>
    <row r="781" customFormat="false" ht="11.25" hidden="false" customHeight="true" outlineLevel="0" collapsed="false">
      <c r="A781" s="257" t="s">
        <v>2954</v>
      </c>
      <c r="B781" s="252" t="n">
        <v>43905</v>
      </c>
      <c r="C781" s="253" t="n">
        <v>3500</v>
      </c>
      <c r="D781" s="258" t="s">
        <v>30</v>
      </c>
      <c r="E781" s="255" t="s">
        <v>61</v>
      </c>
      <c r="F781" s="255" t="s">
        <v>62</v>
      </c>
      <c r="G781" s="255" t="s">
        <v>3392</v>
      </c>
      <c r="H781" s="256"/>
    </row>
    <row r="782" customFormat="false" ht="11.25" hidden="false" customHeight="true" outlineLevel="0" collapsed="false">
      <c r="A782" s="257" t="s">
        <v>2954</v>
      </c>
      <c r="B782" s="252" t="n">
        <v>43905</v>
      </c>
      <c r="C782" s="253" t="n">
        <v>20</v>
      </c>
      <c r="D782" s="272" t="s">
        <v>64</v>
      </c>
      <c r="E782" s="255" t="s">
        <v>3374</v>
      </c>
      <c r="F782" s="255" t="s">
        <v>3393</v>
      </c>
      <c r="G782" s="255" t="s">
        <v>3394</v>
      </c>
      <c r="H782" s="256"/>
    </row>
    <row r="783" customFormat="false" ht="11.25" hidden="false" customHeight="true" outlineLevel="0" collapsed="false">
      <c r="A783" s="251" t="s">
        <v>2954</v>
      </c>
      <c r="B783" s="252" t="n">
        <v>43905</v>
      </c>
      <c r="C783" s="253" t="n">
        <v>5000</v>
      </c>
      <c r="D783" s="254" t="s">
        <v>25</v>
      </c>
      <c r="E783" s="255"/>
      <c r="F783" s="255" t="s">
        <v>3077</v>
      </c>
      <c r="G783" s="255"/>
      <c r="H783" s="256"/>
    </row>
    <row r="784" customFormat="false" ht="11.25" hidden="false" customHeight="true" outlineLevel="0" collapsed="false">
      <c r="A784" s="251" t="s">
        <v>2954</v>
      </c>
      <c r="B784" s="252" t="n">
        <v>43905</v>
      </c>
      <c r="C784" s="253" t="n">
        <v>10000</v>
      </c>
      <c r="D784" s="254" t="s">
        <v>25</v>
      </c>
      <c r="E784" s="255"/>
      <c r="F784" s="255" t="s">
        <v>294</v>
      </c>
      <c r="G784" s="255"/>
      <c r="H784" s="256"/>
    </row>
    <row r="785" customFormat="false" ht="11.25" hidden="false" customHeight="true" outlineLevel="0" collapsed="false">
      <c r="A785" s="257" t="s">
        <v>2954</v>
      </c>
      <c r="B785" s="252" t="n">
        <v>43905</v>
      </c>
      <c r="C785" s="253" t="n">
        <v>3500</v>
      </c>
      <c r="D785" s="258" t="s">
        <v>30</v>
      </c>
      <c r="E785" s="255" t="s">
        <v>61</v>
      </c>
      <c r="F785" s="255" t="s">
        <v>62</v>
      </c>
      <c r="G785" s="255" t="s">
        <v>3395</v>
      </c>
      <c r="H785" s="256"/>
    </row>
    <row r="786" customFormat="false" ht="11.25" hidden="false" customHeight="true" outlineLevel="0" collapsed="false">
      <c r="A786" s="251" t="s">
        <v>2954</v>
      </c>
      <c r="B786" s="252" t="n">
        <v>43905</v>
      </c>
      <c r="C786" s="253" t="n">
        <v>15000</v>
      </c>
      <c r="D786" s="254" t="s">
        <v>25</v>
      </c>
      <c r="E786" s="255"/>
      <c r="F786" s="255" t="s">
        <v>3001</v>
      </c>
      <c r="G786" s="255"/>
      <c r="H786" s="256"/>
    </row>
    <row r="787" customFormat="false" ht="11.25" hidden="false" customHeight="true" outlineLevel="0" collapsed="false">
      <c r="A787" s="251" t="s">
        <v>2954</v>
      </c>
      <c r="B787" s="252" t="n">
        <v>43905</v>
      </c>
      <c r="C787" s="253" t="n">
        <v>2000</v>
      </c>
      <c r="D787" s="254" t="s">
        <v>25</v>
      </c>
      <c r="E787" s="255"/>
      <c r="F787" s="255" t="s">
        <v>3101</v>
      </c>
      <c r="G787" s="255"/>
      <c r="H787" s="256"/>
    </row>
    <row r="788" customFormat="false" ht="11.25" hidden="false" customHeight="true" outlineLevel="0" collapsed="false">
      <c r="A788" s="260" t="s">
        <v>2954</v>
      </c>
      <c r="B788" s="252" t="n">
        <v>43905</v>
      </c>
      <c r="C788" s="253" t="n">
        <v>17000</v>
      </c>
      <c r="D788" s="261" t="s">
        <v>105</v>
      </c>
      <c r="E788" s="255" t="s">
        <v>106</v>
      </c>
      <c r="F788" s="255" t="s">
        <v>204</v>
      </c>
      <c r="G788" s="255" t="s">
        <v>3243</v>
      </c>
      <c r="H788" s="256"/>
    </row>
    <row r="789" customFormat="false" ht="11.25" hidden="false" customHeight="true" outlineLevel="0" collapsed="false">
      <c r="A789" s="257" t="s">
        <v>2954</v>
      </c>
      <c r="B789" s="252" t="n">
        <v>43906</v>
      </c>
      <c r="C789" s="253" t="n">
        <v>300</v>
      </c>
      <c r="D789" s="272" t="s">
        <v>64</v>
      </c>
      <c r="E789" s="255" t="s">
        <v>3026</v>
      </c>
      <c r="F789" s="255" t="s">
        <v>3396</v>
      </c>
      <c r="G789" s="255"/>
      <c r="H789" s="256"/>
    </row>
    <row r="790" customFormat="false" ht="11.25" hidden="false" customHeight="true" outlineLevel="0" collapsed="false">
      <c r="A790" s="260" t="s">
        <v>2954</v>
      </c>
      <c r="B790" s="252" t="n">
        <v>43906</v>
      </c>
      <c r="C790" s="253" t="n">
        <v>520</v>
      </c>
      <c r="D790" s="263" t="s">
        <v>2952</v>
      </c>
      <c r="E790" s="255" t="s">
        <v>2963</v>
      </c>
      <c r="F790" s="255" t="s">
        <v>2964</v>
      </c>
      <c r="G790" s="255"/>
      <c r="H790" s="256"/>
    </row>
    <row r="791" customFormat="false" ht="11.25" hidden="false" customHeight="true" outlineLevel="0" collapsed="false">
      <c r="A791" s="251" t="s">
        <v>2954</v>
      </c>
      <c r="B791" s="252" t="n">
        <v>43906</v>
      </c>
      <c r="C791" s="253" t="n">
        <v>10000</v>
      </c>
      <c r="D791" s="254" t="s">
        <v>25</v>
      </c>
      <c r="E791" s="255"/>
      <c r="F791" s="255" t="s">
        <v>3003</v>
      </c>
      <c r="G791" s="255"/>
      <c r="H791" s="256"/>
    </row>
    <row r="792" customFormat="false" ht="11.25" hidden="false" customHeight="true" outlineLevel="0" collapsed="false">
      <c r="A792" s="251" t="s">
        <v>2954</v>
      </c>
      <c r="B792" s="252" t="n">
        <v>43906</v>
      </c>
      <c r="C792" s="253" t="n">
        <v>2000</v>
      </c>
      <c r="D792" s="254" t="s">
        <v>25</v>
      </c>
      <c r="E792" s="255"/>
      <c r="F792" s="255" t="s">
        <v>2969</v>
      </c>
      <c r="G792" s="255"/>
      <c r="H792" s="256"/>
    </row>
    <row r="793" customFormat="false" ht="11.25" hidden="false" customHeight="true" outlineLevel="0" collapsed="false">
      <c r="A793" s="251" t="s">
        <v>2954</v>
      </c>
      <c r="B793" s="252" t="n">
        <v>43906</v>
      </c>
      <c r="C793" s="253" t="n">
        <v>5000</v>
      </c>
      <c r="D793" s="254" t="s">
        <v>25</v>
      </c>
      <c r="E793" s="255"/>
      <c r="F793" s="255" t="s">
        <v>2983</v>
      </c>
      <c r="G793" s="255" t="s">
        <v>3397</v>
      </c>
      <c r="H793" s="256"/>
    </row>
    <row r="794" customFormat="false" ht="11.25" hidden="false" customHeight="true" outlineLevel="0" collapsed="false">
      <c r="A794" s="257" t="s">
        <v>2954</v>
      </c>
      <c r="B794" s="252" t="n">
        <v>43906</v>
      </c>
      <c r="C794" s="253" t="n">
        <v>1825</v>
      </c>
      <c r="D794" s="262" t="s">
        <v>113</v>
      </c>
      <c r="E794" s="255" t="s">
        <v>139</v>
      </c>
      <c r="F794" s="255" t="n">
        <v>0</v>
      </c>
      <c r="G794" s="255" t="s">
        <v>3398</v>
      </c>
      <c r="H794" s="256"/>
    </row>
    <row r="795" customFormat="false" ht="11.25" hidden="false" customHeight="true" outlineLevel="0" collapsed="false">
      <c r="A795" s="260" t="s">
        <v>2954</v>
      </c>
      <c r="B795" s="252" t="n">
        <v>43906</v>
      </c>
      <c r="C795" s="253" t="n">
        <v>103000</v>
      </c>
      <c r="D795" s="261" t="s">
        <v>105</v>
      </c>
      <c r="E795" s="255" t="s">
        <v>106</v>
      </c>
      <c r="F795" s="255" t="s">
        <v>204</v>
      </c>
      <c r="G795" s="255" t="s">
        <v>3243</v>
      </c>
      <c r="H795" s="256"/>
    </row>
    <row r="796" customFormat="false" ht="11.25" hidden="false" customHeight="true" outlineLevel="0" collapsed="false">
      <c r="A796" s="257" t="s">
        <v>2954</v>
      </c>
      <c r="B796" s="252" t="n">
        <v>43906</v>
      </c>
      <c r="C796" s="253" t="n">
        <v>8360</v>
      </c>
      <c r="D796" s="265" t="s">
        <v>80</v>
      </c>
      <c r="E796" s="255" t="s">
        <v>81</v>
      </c>
      <c r="F796" s="255" t="s">
        <v>190</v>
      </c>
      <c r="G796" s="255"/>
      <c r="H796" s="256"/>
    </row>
    <row r="797" customFormat="false" ht="11.25" hidden="false" customHeight="true" outlineLevel="0" collapsed="false">
      <c r="A797" s="257" t="s">
        <v>2954</v>
      </c>
      <c r="B797" s="252" t="n">
        <v>43907</v>
      </c>
      <c r="C797" s="253" t="n">
        <v>58300</v>
      </c>
      <c r="D797" s="258" t="s">
        <v>30</v>
      </c>
      <c r="E797" s="255" t="s">
        <v>174</v>
      </c>
      <c r="F797" s="255" t="s">
        <v>32</v>
      </c>
      <c r="G797" s="255"/>
      <c r="H797" s="256"/>
    </row>
    <row r="798" customFormat="false" ht="11.25" hidden="false" customHeight="true" outlineLevel="0" collapsed="false">
      <c r="A798" s="257" t="s">
        <v>2954</v>
      </c>
      <c r="B798" s="252" t="n">
        <v>43907</v>
      </c>
      <c r="C798" s="253" t="n">
        <v>2300</v>
      </c>
      <c r="D798" s="258" t="s">
        <v>30</v>
      </c>
      <c r="E798" s="255" t="s">
        <v>61</v>
      </c>
      <c r="F798" s="255" t="s">
        <v>270</v>
      </c>
      <c r="G798" s="255" t="s">
        <v>3399</v>
      </c>
      <c r="H798" s="256"/>
    </row>
    <row r="799" customFormat="false" ht="11.25" hidden="false" customHeight="true" outlineLevel="0" collapsed="false">
      <c r="A799" s="260" t="s">
        <v>2954</v>
      </c>
      <c r="B799" s="252" t="n">
        <v>43907</v>
      </c>
      <c r="C799" s="253" t="n">
        <v>400</v>
      </c>
      <c r="D799" s="266" t="s">
        <v>2943</v>
      </c>
      <c r="E799" s="255" t="s">
        <v>2974</v>
      </c>
      <c r="F799" s="255" t="s">
        <v>3400</v>
      </c>
      <c r="G799" s="255"/>
      <c r="H799" s="256"/>
    </row>
    <row r="800" customFormat="false" ht="11.25" hidden="false" customHeight="true" outlineLevel="0" collapsed="false">
      <c r="A800" s="260" t="s">
        <v>2954</v>
      </c>
      <c r="B800" s="252" t="n">
        <v>43907</v>
      </c>
      <c r="C800" s="253" t="n">
        <v>1000</v>
      </c>
      <c r="D800" s="266" t="s">
        <v>2943</v>
      </c>
      <c r="E800" s="255" t="s">
        <v>2974</v>
      </c>
      <c r="F800" s="255" t="s">
        <v>2982</v>
      </c>
      <c r="G800" s="255"/>
      <c r="H800" s="256"/>
    </row>
    <row r="801" customFormat="false" ht="11.25" hidden="false" customHeight="true" outlineLevel="0" collapsed="false">
      <c r="A801" s="257" t="s">
        <v>2954</v>
      </c>
      <c r="B801" s="252" t="n">
        <v>43907</v>
      </c>
      <c r="C801" s="253" t="n">
        <v>2800</v>
      </c>
      <c r="D801" s="258" t="s">
        <v>30</v>
      </c>
      <c r="E801" s="255" t="s">
        <v>61</v>
      </c>
      <c r="F801" s="255" t="s">
        <v>270</v>
      </c>
      <c r="G801" s="255" t="s">
        <v>3401</v>
      </c>
      <c r="H801" s="256"/>
    </row>
    <row r="802" customFormat="false" ht="11.25" hidden="false" customHeight="true" outlineLevel="0" collapsed="false">
      <c r="A802" s="260" t="s">
        <v>2954</v>
      </c>
      <c r="B802" s="252" t="n">
        <v>43907</v>
      </c>
      <c r="C802" s="253" t="n">
        <v>90</v>
      </c>
      <c r="D802" s="266" t="s">
        <v>2943</v>
      </c>
      <c r="E802" s="255" t="s">
        <v>2974</v>
      </c>
      <c r="F802" s="255" t="s">
        <v>3229</v>
      </c>
      <c r="G802" s="255" t="s">
        <v>2990</v>
      </c>
      <c r="H802" s="256"/>
    </row>
    <row r="803" customFormat="false" ht="11.25" hidden="false" customHeight="true" outlineLevel="0" collapsed="false">
      <c r="A803" s="283" t="s">
        <v>2954</v>
      </c>
      <c r="B803" s="252" t="n">
        <v>43907</v>
      </c>
      <c r="C803" s="253" t="n">
        <v>30000</v>
      </c>
      <c r="D803" s="279" t="s">
        <v>3112</v>
      </c>
      <c r="E803" s="255" t="s">
        <v>59</v>
      </c>
      <c r="F803" s="255" t="s">
        <v>3113</v>
      </c>
      <c r="G803" s="255"/>
      <c r="H803" s="256"/>
    </row>
    <row r="804" customFormat="false" ht="11.25" hidden="false" customHeight="true" outlineLevel="0" collapsed="false">
      <c r="A804" s="260" t="s">
        <v>2954</v>
      </c>
      <c r="B804" s="252" t="n">
        <v>43907</v>
      </c>
      <c r="C804" s="253" t="n">
        <v>150</v>
      </c>
      <c r="D804" s="263" t="s">
        <v>2952</v>
      </c>
      <c r="E804" s="255" t="s">
        <v>54</v>
      </c>
      <c r="F804" s="255" t="s">
        <v>3402</v>
      </c>
      <c r="G804" s="255"/>
      <c r="H804" s="256"/>
    </row>
    <row r="805" customFormat="false" ht="11.25" hidden="false" customHeight="true" outlineLevel="0" collapsed="false">
      <c r="A805" s="260" t="s">
        <v>2954</v>
      </c>
      <c r="B805" s="252" t="n">
        <v>43907</v>
      </c>
      <c r="C805" s="253" t="n">
        <v>150</v>
      </c>
      <c r="D805" s="263" t="s">
        <v>2952</v>
      </c>
      <c r="E805" s="255" t="s">
        <v>54</v>
      </c>
      <c r="F805" s="255" t="s">
        <v>3017</v>
      </c>
      <c r="G805" s="255"/>
      <c r="H805" s="256"/>
    </row>
    <row r="806" customFormat="false" ht="11.25" hidden="false" customHeight="true" outlineLevel="0" collapsed="false">
      <c r="A806" s="257" t="s">
        <v>2954</v>
      </c>
      <c r="B806" s="252" t="n">
        <v>43907</v>
      </c>
      <c r="C806" s="253" t="n">
        <v>400</v>
      </c>
      <c r="D806" s="265" t="s">
        <v>80</v>
      </c>
      <c r="E806" s="255" t="s">
        <v>110</v>
      </c>
      <c r="F806" s="255" t="s">
        <v>95</v>
      </c>
      <c r="G806" s="255" t="s">
        <v>3401</v>
      </c>
      <c r="H806" s="256"/>
    </row>
    <row r="807" customFormat="false" ht="11.25" hidden="false" customHeight="true" outlineLevel="0" collapsed="false">
      <c r="A807" s="251" t="s">
        <v>2954</v>
      </c>
      <c r="B807" s="252" t="n">
        <v>43908</v>
      </c>
      <c r="C807" s="253" t="n">
        <v>5300</v>
      </c>
      <c r="D807" s="254" t="s">
        <v>25</v>
      </c>
      <c r="E807" s="255"/>
      <c r="F807" s="255" t="s">
        <v>3003</v>
      </c>
      <c r="G807" s="255"/>
      <c r="H807" s="256"/>
    </row>
    <row r="808" customFormat="false" ht="11.25" hidden="false" customHeight="true" outlineLevel="0" collapsed="false">
      <c r="A808" s="251" t="s">
        <v>2954</v>
      </c>
      <c r="B808" s="252" t="n">
        <v>43908</v>
      </c>
      <c r="C808" s="253" t="n">
        <v>1000</v>
      </c>
      <c r="D808" s="254" t="s">
        <v>25</v>
      </c>
      <c r="E808" s="255"/>
      <c r="F808" s="255" t="s">
        <v>3166</v>
      </c>
      <c r="G808" s="255"/>
      <c r="H808" s="256"/>
    </row>
    <row r="809" customFormat="false" ht="11.25" hidden="false" customHeight="true" outlineLevel="0" collapsed="false">
      <c r="A809" s="251" t="s">
        <v>2954</v>
      </c>
      <c r="B809" s="252" t="n">
        <v>43908</v>
      </c>
      <c r="C809" s="253" t="n">
        <v>10000</v>
      </c>
      <c r="D809" s="254" t="s">
        <v>25</v>
      </c>
      <c r="E809" s="255"/>
      <c r="F809" s="255" t="s">
        <v>3012</v>
      </c>
      <c r="G809" s="255"/>
      <c r="H809" s="256"/>
    </row>
    <row r="810" customFormat="false" ht="11.25" hidden="false" customHeight="true" outlineLevel="0" collapsed="false">
      <c r="A810" s="251" t="s">
        <v>2954</v>
      </c>
      <c r="B810" s="252" t="n">
        <v>43908</v>
      </c>
      <c r="C810" s="253" t="n">
        <v>8000</v>
      </c>
      <c r="D810" s="254" t="s">
        <v>25</v>
      </c>
      <c r="E810" s="255"/>
      <c r="F810" s="255" t="s">
        <v>2955</v>
      </c>
      <c r="G810" s="255"/>
      <c r="H810" s="256"/>
    </row>
    <row r="811" customFormat="false" ht="11.25" hidden="false" customHeight="true" outlineLevel="0" collapsed="false">
      <c r="A811" s="257" t="s">
        <v>2954</v>
      </c>
      <c r="B811" s="252" t="n">
        <v>43908</v>
      </c>
      <c r="C811" s="253" t="n">
        <v>3855</v>
      </c>
      <c r="D811" s="258" t="s">
        <v>30</v>
      </c>
      <c r="E811" s="255" t="s">
        <v>174</v>
      </c>
      <c r="F811" s="255" t="s">
        <v>187</v>
      </c>
      <c r="G811" s="255"/>
      <c r="H811" s="256"/>
    </row>
    <row r="812" customFormat="false" ht="11.25" hidden="false" customHeight="true" outlineLevel="0" collapsed="false">
      <c r="A812" s="257" t="s">
        <v>2954</v>
      </c>
      <c r="B812" s="252" t="n">
        <v>43908</v>
      </c>
      <c r="C812" s="253" t="n">
        <v>495</v>
      </c>
      <c r="D812" s="262" t="s">
        <v>113</v>
      </c>
      <c r="E812" s="255" t="s">
        <v>139</v>
      </c>
      <c r="F812" s="255" t="s">
        <v>3403</v>
      </c>
      <c r="G812" s="255" t="s">
        <v>3404</v>
      </c>
      <c r="H812" s="256"/>
    </row>
    <row r="813" customFormat="false" ht="11.25" hidden="false" customHeight="true" outlineLevel="0" collapsed="false">
      <c r="A813" s="251" t="s">
        <v>2954</v>
      </c>
      <c r="B813" s="252" t="n">
        <v>43908</v>
      </c>
      <c r="C813" s="253" t="n">
        <v>5000</v>
      </c>
      <c r="D813" s="254" t="s">
        <v>25</v>
      </c>
      <c r="E813" s="255"/>
      <c r="F813" s="255" t="s">
        <v>3293</v>
      </c>
      <c r="G813" s="255"/>
      <c r="H813" s="256"/>
    </row>
    <row r="814" customFormat="false" ht="11.25" hidden="false" customHeight="true" outlineLevel="0" collapsed="false">
      <c r="A814" s="260" t="s">
        <v>2954</v>
      </c>
      <c r="B814" s="252" t="n">
        <v>43908</v>
      </c>
      <c r="C814" s="253" t="n">
        <v>20000</v>
      </c>
      <c r="D814" s="267" t="s">
        <v>186</v>
      </c>
      <c r="E814" s="255" t="s">
        <v>173</v>
      </c>
      <c r="F814" s="255" t="s">
        <v>3365</v>
      </c>
      <c r="G814" s="255" t="s">
        <v>3366</v>
      </c>
      <c r="H814" s="256"/>
    </row>
    <row r="815" customFormat="false" ht="11.25" hidden="false" customHeight="true" outlineLevel="0" collapsed="false">
      <c r="A815" s="260" t="s">
        <v>2954</v>
      </c>
      <c r="B815" s="252" t="n">
        <v>43908</v>
      </c>
      <c r="C815" s="253" t="n">
        <v>200</v>
      </c>
      <c r="D815" s="266" t="s">
        <v>2943</v>
      </c>
      <c r="E815" s="255" t="s">
        <v>2974</v>
      </c>
      <c r="F815" s="255" t="s">
        <v>3138</v>
      </c>
      <c r="G815" s="255"/>
      <c r="H815" s="256"/>
    </row>
    <row r="816" customFormat="false" ht="11.25" hidden="false" customHeight="true" outlineLevel="0" collapsed="false">
      <c r="A816" s="257" t="s">
        <v>2954</v>
      </c>
      <c r="B816" s="252" t="n">
        <v>43908</v>
      </c>
      <c r="C816" s="253" t="n">
        <v>2000</v>
      </c>
      <c r="D816" s="265" t="s">
        <v>80</v>
      </c>
      <c r="E816" s="255" t="s">
        <v>110</v>
      </c>
      <c r="F816" s="255" t="s">
        <v>95</v>
      </c>
      <c r="G816" s="255" t="s">
        <v>3405</v>
      </c>
      <c r="H816" s="256"/>
    </row>
    <row r="817" customFormat="false" ht="11.25" hidden="false" customHeight="true" outlineLevel="0" collapsed="false">
      <c r="A817" s="251" t="s">
        <v>2954</v>
      </c>
      <c r="B817" s="252" t="n">
        <v>43908</v>
      </c>
      <c r="C817" s="253" t="n">
        <v>300</v>
      </c>
      <c r="D817" s="254" t="s">
        <v>25</v>
      </c>
      <c r="E817" s="255" t="s">
        <v>3061</v>
      </c>
      <c r="F817" s="255" t="s">
        <v>43</v>
      </c>
      <c r="G817" s="255" t="s">
        <v>3406</v>
      </c>
      <c r="H817" s="256"/>
    </row>
    <row r="818" customFormat="false" ht="11.25" hidden="false" customHeight="true" outlineLevel="0" collapsed="false">
      <c r="A818" s="260" t="s">
        <v>2954</v>
      </c>
      <c r="B818" s="252" t="n">
        <v>43908</v>
      </c>
      <c r="C818" s="253" t="n">
        <v>15</v>
      </c>
      <c r="D818" s="267" t="s">
        <v>186</v>
      </c>
      <c r="E818" s="255" t="s">
        <v>2977</v>
      </c>
      <c r="F818" s="255" t="s">
        <v>3407</v>
      </c>
      <c r="G818" s="255" t="s">
        <v>3408</v>
      </c>
      <c r="H818" s="256"/>
    </row>
    <row r="819" customFormat="false" ht="11.25" hidden="false" customHeight="true" outlineLevel="0" collapsed="false">
      <c r="A819" s="257" t="s">
        <v>2954</v>
      </c>
      <c r="B819" s="252" t="n">
        <v>43908</v>
      </c>
      <c r="C819" s="253" t="n">
        <v>21660</v>
      </c>
      <c r="D819" s="262" t="s">
        <v>113</v>
      </c>
      <c r="E819" s="255" t="s">
        <v>114</v>
      </c>
      <c r="F819" s="255" t="s">
        <v>148</v>
      </c>
      <c r="G819" s="255" t="s">
        <v>3409</v>
      </c>
      <c r="H819" s="256"/>
    </row>
    <row r="820" customFormat="false" ht="11.25" hidden="false" customHeight="true" outlineLevel="0" collapsed="false">
      <c r="A820" s="251" t="s">
        <v>2954</v>
      </c>
      <c r="B820" s="252" t="n">
        <v>43909</v>
      </c>
      <c r="C820" s="253" t="n">
        <v>21000</v>
      </c>
      <c r="D820" s="254" t="s">
        <v>25</v>
      </c>
      <c r="E820" s="255"/>
      <c r="F820" s="255" t="s">
        <v>68</v>
      </c>
      <c r="G820" s="255"/>
      <c r="H820" s="256"/>
    </row>
    <row r="821" customFormat="false" ht="11.25" hidden="false" customHeight="true" outlineLevel="0" collapsed="false">
      <c r="A821" s="251" t="s">
        <v>2954</v>
      </c>
      <c r="B821" s="252" t="n">
        <v>43909</v>
      </c>
      <c r="C821" s="253" t="n">
        <v>4000</v>
      </c>
      <c r="D821" s="254" t="s">
        <v>25</v>
      </c>
      <c r="E821" s="255"/>
      <c r="F821" s="255" t="s">
        <v>3410</v>
      </c>
      <c r="G821" s="255" t="s">
        <v>3411</v>
      </c>
      <c r="H821" s="256"/>
    </row>
    <row r="822" customFormat="false" ht="11.25" hidden="false" customHeight="true" outlineLevel="0" collapsed="false">
      <c r="A822" s="251" t="s">
        <v>2954</v>
      </c>
      <c r="B822" s="252" t="n">
        <v>43909</v>
      </c>
      <c r="C822" s="253" t="n">
        <v>8000</v>
      </c>
      <c r="D822" s="254" t="s">
        <v>25</v>
      </c>
      <c r="E822" s="255"/>
      <c r="F822" s="255" t="s">
        <v>3412</v>
      </c>
      <c r="G822" s="255"/>
      <c r="H822" s="256"/>
    </row>
    <row r="823" customFormat="false" ht="11.25" hidden="false" customHeight="true" outlineLevel="0" collapsed="false">
      <c r="A823" s="251" t="s">
        <v>2954</v>
      </c>
      <c r="B823" s="252" t="n">
        <v>43909</v>
      </c>
      <c r="C823" s="253" t="n">
        <v>18000</v>
      </c>
      <c r="D823" s="254" t="s">
        <v>25</v>
      </c>
      <c r="E823" s="255"/>
      <c r="F823" s="255" t="s">
        <v>2960</v>
      </c>
      <c r="G823" s="255"/>
      <c r="H823" s="256"/>
    </row>
    <row r="824" customFormat="false" ht="11.25" hidden="false" customHeight="true" outlineLevel="0" collapsed="false">
      <c r="A824" s="251" t="s">
        <v>2954</v>
      </c>
      <c r="B824" s="252" t="n">
        <v>43909</v>
      </c>
      <c r="C824" s="253" t="n">
        <v>150</v>
      </c>
      <c r="D824" s="279" t="s">
        <v>3112</v>
      </c>
      <c r="E824" s="255" t="s">
        <v>145</v>
      </c>
      <c r="F824" s="255" t="s">
        <v>23</v>
      </c>
      <c r="G824" s="255" t="s">
        <v>3413</v>
      </c>
      <c r="H824" s="256"/>
    </row>
    <row r="825" customFormat="false" ht="11.25" hidden="false" customHeight="true" outlineLevel="0" collapsed="false">
      <c r="A825" s="251" t="s">
        <v>2954</v>
      </c>
      <c r="B825" s="252" t="n">
        <v>43909</v>
      </c>
      <c r="C825" s="253" t="n">
        <v>150</v>
      </c>
      <c r="D825" s="254" t="s">
        <v>25</v>
      </c>
      <c r="E825" s="255"/>
      <c r="F825" s="255" t="s">
        <v>3031</v>
      </c>
      <c r="G825" s="255" t="s">
        <v>3413</v>
      </c>
      <c r="H825" s="256"/>
    </row>
    <row r="826" customFormat="false" ht="11.25" hidden="false" customHeight="true" outlineLevel="0" collapsed="false">
      <c r="A826" s="251" t="s">
        <v>2954</v>
      </c>
      <c r="B826" s="252" t="n">
        <v>43909</v>
      </c>
      <c r="C826" s="253" t="n">
        <v>150</v>
      </c>
      <c r="D826" s="254" t="s">
        <v>25</v>
      </c>
      <c r="E826" s="255"/>
      <c r="F826" s="255" t="s">
        <v>3003</v>
      </c>
      <c r="G826" s="255" t="s">
        <v>3413</v>
      </c>
      <c r="H826" s="256"/>
    </row>
    <row r="827" customFormat="false" ht="11.25" hidden="false" customHeight="true" outlineLevel="0" collapsed="false">
      <c r="A827" s="260" t="s">
        <v>2954</v>
      </c>
      <c r="B827" s="252" t="n">
        <v>43909</v>
      </c>
      <c r="C827" s="253" t="n">
        <v>220</v>
      </c>
      <c r="D827" s="268" t="s">
        <v>48</v>
      </c>
      <c r="E827" s="255" t="s">
        <v>49</v>
      </c>
      <c r="F827" s="255" t="s">
        <v>3198</v>
      </c>
      <c r="G827" s="255" t="s">
        <v>3414</v>
      </c>
      <c r="H827" s="256"/>
    </row>
    <row r="828" customFormat="false" ht="11.25" hidden="false" customHeight="true" outlineLevel="0" collapsed="false">
      <c r="A828" s="257" t="s">
        <v>2954</v>
      </c>
      <c r="B828" s="252" t="n">
        <v>43909</v>
      </c>
      <c r="C828" s="253" t="n">
        <v>1000</v>
      </c>
      <c r="D828" s="258" t="s">
        <v>30</v>
      </c>
      <c r="E828" s="255" t="s">
        <v>61</v>
      </c>
      <c r="F828" s="255" t="s">
        <v>62</v>
      </c>
      <c r="G828" s="255" t="s">
        <v>3415</v>
      </c>
      <c r="H828" s="256"/>
    </row>
    <row r="829" customFormat="false" ht="11.25" hidden="false" customHeight="true" outlineLevel="0" collapsed="false">
      <c r="A829" s="269" t="s">
        <v>2954</v>
      </c>
      <c r="B829" s="252" t="n">
        <v>43909</v>
      </c>
      <c r="C829" s="253" t="n">
        <v>20000</v>
      </c>
      <c r="D829" s="274" t="s">
        <v>2951</v>
      </c>
      <c r="E829" s="255" t="s">
        <v>59</v>
      </c>
      <c r="F829" s="255" t="s">
        <v>265</v>
      </c>
      <c r="G829" s="255" t="s">
        <v>3416</v>
      </c>
      <c r="H829" s="256"/>
    </row>
    <row r="830" customFormat="false" ht="11.25" hidden="false" customHeight="true" outlineLevel="0" collapsed="false">
      <c r="A830" s="251" t="s">
        <v>2954</v>
      </c>
      <c r="B830" s="252" t="n">
        <v>43909</v>
      </c>
      <c r="C830" s="253" t="n">
        <v>5300</v>
      </c>
      <c r="D830" s="254" t="s">
        <v>25</v>
      </c>
      <c r="E830" s="255"/>
      <c r="F830" s="255" t="s">
        <v>2983</v>
      </c>
      <c r="G830" s="255" t="s">
        <v>3417</v>
      </c>
      <c r="H830" s="256"/>
    </row>
    <row r="831" customFormat="false" ht="11.25" hidden="false" customHeight="true" outlineLevel="0" collapsed="false">
      <c r="A831" s="257" t="s">
        <v>2954</v>
      </c>
      <c r="B831" s="252" t="n">
        <v>43909</v>
      </c>
      <c r="C831" s="253" t="n">
        <v>3150</v>
      </c>
      <c r="D831" s="262" t="s">
        <v>113</v>
      </c>
      <c r="E831" s="255" t="s">
        <v>139</v>
      </c>
      <c r="F831" s="255" t="s">
        <v>2983</v>
      </c>
      <c r="G831" s="255" t="s">
        <v>3418</v>
      </c>
      <c r="H831" s="256"/>
    </row>
    <row r="832" customFormat="false" ht="11.25" hidden="false" customHeight="true" outlineLevel="0" collapsed="false">
      <c r="A832" s="260" t="s">
        <v>2954</v>
      </c>
      <c r="B832" s="252" t="n">
        <v>43909</v>
      </c>
      <c r="C832" s="253" t="n">
        <v>1000</v>
      </c>
      <c r="D832" s="266" t="s">
        <v>2943</v>
      </c>
      <c r="E832" s="255" t="s">
        <v>2974</v>
      </c>
      <c r="F832" s="255" t="s">
        <v>2982</v>
      </c>
      <c r="G832" s="255"/>
      <c r="H832" s="256"/>
    </row>
    <row r="833" customFormat="false" ht="11.25" hidden="false" customHeight="true" outlineLevel="0" collapsed="false">
      <c r="A833" s="260" t="s">
        <v>2954</v>
      </c>
      <c r="B833" s="252" t="n">
        <v>43909</v>
      </c>
      <c r="C833" s="253" t="n">
        <v>300</v>
      </c>
      <c r="D833" s="266" t="s">
        <v>2943</v>
      </c>
      <c r="E833" s="255" t="s">
        <v>2974</v>
      </c>
      <c r="F833" s="255" t="s">
        <v>3419</v>
      </c>
      <c r="G833" s="255"/>
      <c r="H833" s="256"/>
    </row>
    <row r="834" customFormat="false" ht="11.25" hidden="false" customHeight="true" outlineLevel="0" collapsed="false">
      <c r="A834" s="260" t="s">
        <v>2954</v>
      </c>
      <c r="B834" s="252" t="n">
        <v>43909</v>
      </c>
      <c r="C834" s="253" t="n">
        <v>440</v>
      </c>
      <c r="D834" s="266" t="s">
        <v>2943</v>
      </c>
      <c r="E834" s="255" t="s">
        <v>3163</v>
      </c>
      <c r="F834" s="255" t="s">
        <v>2982</v>
      </c>
      <c r="G834" s="255" t="s">
        <v>3420</v>
      </c>
      <c r="H834" s="256"/>
    </row>
    <row r="835" customFormat="false" ht="11.25" hidden="false" customHeight="true" outlineLevel="0" collapsed="false">
      <c r="A835" s="260" t="s">
        <v>2954</v>
      </c>
      <c r="B835" s="252" t="n">
        <v>43909</v>
      </c>
      <c r="C835" s="253" t="n">
        <v>50</v>
      </c>
      <c r="D835" s="268" t="s">
        <v>48</v>
      </c>
      <c r="E835" s="255" t="s">
        <v>3004</v>
      </c>
      <c r="F835" s="255" t="s">
        <v>3018</v>
      </c>
      <c r="G835" s="255" t="s">
        <v>3421</v>
      </c>
      <c r="H835" s="256"/>
    </row>
    <row r="836" customFormat="false" ht="11.25" hidden="false" customHeight="true" outlineLevel="0" collapsed="false">
      <c r="A836" s="251" t="s">
        <v>2954</v>
      </c>
      <c r="B836" s="252" t="n">
        <v>43910</v>
      </c>
      <c r="C836" s="253" t="n">
        <v>10000</v>
      </c>
      <c r="D836" s="254" t="s">
        <v>25</v>
      </c>
      <c r="E836" s="255"/>
      <c r="F836" s="255" t="s">
        <v>3157</v>
      </c>
      <c r="G836" s="255"/>
      <c r="H836" s="256"/>
    </row>
    <row r="837" customFormat="false" ht="11.25" hidden="false" customHeight="true" outlineLevel="0" collapsed="false">
      <c r="A837" s="251" t="s">
        <v>2954</v>
      </c>
      <c r="B837" s="252" t="n">
        <v>43910</v>
      </c>
      <c r="C837" s="253" t="n">
        <v>900</v>
      </c>
      <c r="D837" s="254" t="s">
        <v>25</v>
      </c>
      <c r="E837" s="255"/>
      <c r="F837" s="255" t="s">
        <v>2955</v>
      </c>
      <c r="G837" s="255"/>
      <c r="H837" s="256"/>
    </row>
    <row r="838" customFormat="false" ht="11.25" hidden="false" customHeight="true" outlineLevel="0" collapsed="false">
      <c r="A838" s="251" t="s">
        <v>2954</v>
      </c>
      <c r="B838" s="252" t="n">
        <v>43910</v>
      </c>
      <c r="C838" s="253" t="n">
        <v>10000</v>
      </c>
      <c r="D838" s="254" t="s">
        <v>25</v>
      </c>
      <c r="E838" s="255"/>
      <c r="F838" s="255" t="s">
        <v>3009</v>
      </c>
      <c r="G838" s="255"/>
      <c r="H838" s="256"/>
    </row>
    <row r="839" customFormat="false" ht="11.25" hidden="false" customHeight="true" outlineLevel="0" collapsed="false">
      <c r="A839" s="251" t="s">
        <v>2954</v>
      </c>
      <c r="B839" s="252" t="n">
        <v>43910</v>
      </c>
      <c r="C839" s="253" t="n">
        <v>700</v>
      </c>
      <c r="D839" s="254" t="s">
        <v>25</v>
      </c>
      <c r="E839" s="255"/>
      <c r="F839" s="255" t="s">
        <v>3003</v>
      </c>
      <c r="G839" s="255"/>
      <c r="H839" s="256"/>
    </row>
    <row r="840" customFormat="false" ht="11.25" hidden="false" customHeight="true" outlineLevel="0" collapsed="false">
      <c r="A840" s="251" t="s">
        <v>2954</v>
      </c>
      <c r="B840" s="252" t="n">
        <v>43910</v>
      </c>
      <c r="C840" s="253" t="n">
        <v>500</v>
      </c>
      <c r="D840" s="254" t="s">
        <v>25</v>
      </c>
      <c r="E840" s="255"/>
      <c r="F840" s="255" t="s">
        <v>3166</v>
      </c>
      <c r="G840" s="255"/>
      <c r="H840" s="256"/>
    </row>
    <row r="841" customFormat="false" ht="11.25" hidden="false" customHeight="true" outlineLevel="0" collapsed="false">
      <c r="A841" s="251" t="s">
        <v>2954</v>
      </c>
      <c r="B841" s="252" t="n">
        <v>43910</v>
      </c>
      <c r="C841" s="253" t="n">
        <v>100</v>
      </c>
      <c r="D841" s="254" t="s">
        <v>25</v>
      </c>
      <c r="E841" s="255"/>
      <c r="F841" s="255" t="s">
        <v>2961</v>
      </c>
      <c r="G841" s="255"/>
      <c r="H841" s="256"/>
    </row>
    <row r="842" customFormat="false" ht="11.25" hidden="false" customHeight="true" outlineLevel="0" collapsed="false">
      <c r="A842" s="257" t="s">
        <v>2954</v>
      </c>
      <c r="B842" s="252" t="n">
        <v>43910</v>
      </c>
      <c r="C842" s="253" t="n">
        <v>210</v>
      </c>
      <c r="D842" s="272" t="s">
        <v>64</v>
      </c>
      <c r="E842" s="255" t="s">
        <v>3026</v>
      </c>
      <c r="F842" s="255" t="s">
        <v>3422</v>
      </c>
      <c r="G842" s="255" t="s">
        <v>3423</v>
      </c>
      <c r="H842" s="256"/>
    </row>
    <row r="843" customFormat="false" ht="11.25" hidden="false" customHeight="true" outlineLevel="0" collapsed="false">
      <c r="A843" s="251" t="s">
        <v>2954</v>
      </c>
      <c r="B843" s="252" t="n">
        <v>43910</v>
      </c>
      <c r="C843" s="253" t="n">
        <v>2950</v>
      </c>
      <c r="D843" s="254" t="s">
        <v>25</v>
      </c>
      <c r="E843" s="255"/>
      <c r="F843" s="255" t="s">
        <v>46</v>
      </c>
      <c r="G843" s="255" t="s">
        <v>3424</v>
      </c>
      <c r="H843" s="256"/>
    </row>
    <row r="844" customFormat="false" ht="11.25" hidden="false" customHeight="true" outlineLevel="0" collapsed="false">
      <c r="A844" s="251" t="s">
        <v>2954</v>
      </c>
      <c r="B844" s="252" t="n">
        <v>43910</v>
      </c>
      <c r="C844" s="253" t="n">
        <v>2950</v>
      </c>
      <c r="D844" s="254" t="s">
        <v>25</v>
      </c>
      <c r="E844" s="255"/>
      <c r="F844" s="255" t="s">
        <v>2969</v>
      </c>
      <c r="G844" s="255" t="s">
        <v>3424</v>
      </c>
      <c r="H844" s="256"/>
    </row>
    <row r="845" customFormat="false" ht="11.25" hidden="false" customHeight="true" outlineLevel="0" collapsed="false">
      <c r="A845" s="269" t="s">
        <v>2954</v>
      </c>
      <c r="B845" s="252" t="n">
        <v>43910</v>
      </c>
      <c r="C845" s="253" t="n">
        <v>2950</v>
      </c>
      <c r="D845" s="278" t="s">
        <v>3093</v>
      </c>
      <c r="E845" s="255" t="s">
        <v>3260</v>
      </c>
      <c r="F845" s="255" t="s">
        <v>3293</v>
      </c>
      <c r="G845" s="255" t="s">
        <v>3425</v>
      </c>
      <c r="H845" s="256"/>
    </row>
    <row r="846" customFormat="false" ht="11.25" hidden="false" customHeight="true" outlineLevel="0" collapsed="false">
      <c r="A846" s="257" t="s">
        <v>2954</v>
      </c>
      <c r="B846" s="252" t="n">
        <v>43910</v>
      </c>
      <c r="C846" s="253" t="n">
        <v>16205</v>
      </c>
      <c r="D846" s="258" t="s">
        <v>30</v>
      </c>
      <c r="E846" s="255" t="s">
        <v>174</v>
      </c>
      <c r="F846" s="255" t="s">
        <v>187</v>
      </c>
      <c r="G846" s="255"/>
      <c r="H846" s="256"/>
    </row>
    <row r="847" customFormat="false" ht="11.25" hidden="false" customHeight="true" outlineLevel="0" collapsed="false">
      <c r="A847" s="257" t="s">
        <v>2954</v>
      </c>
      <c r="B847" s="252" t="n">
        <v>43910</v>
      </c>
      <c r="C847" s="253" t="n">
        <v>4300</v>
      </c>
      <c r="D847" s="272" t="s">
        <v>64</v>
      </c>
      <c r="E847" s="255" t="s">
        <v>143</v>
      </c>
      <c r="F847" s="255" t="s">
        <v>144</v>
      </c>
      <c r="G847" s="255" t="s">
        <v>3426</v>
      </c>
      <c r="H847" s="256"/>
    </row>
    <row r="848" customFormat="false" ht="11.25" hidden="false" customHeight="true" outlineLevel="0" collapsed="false">
      <c r="A848" s="260" t="s">
        <v>2954</v>
      </c>
      <c r="B848" s="252" t="n">
        <v>43910</v>
      </c>
      <c r="C848" s="253" t="n">
        <v>2000</v>
      </c>
      <c r="D848" s="267" t="s">
        <v>186</v>
      </c>
      <c r="E848" s="255" t="s">
        <v>176</v>
      </c>
      <c r="F848" s="255" t="s">
        <v>3085</v>
      </c>
      <c r="G848" s="255"/>
      <c r="H848" s="256"/>
    </row>
    <row r="849" customFormat="false" ht="11.25" hidden="false" customHeight="true" outlineLevel="0" collapsed="false">
      <c r="A849" s="269" t="s">
        <v>2954</v>
      </c>
      <c r="B849" s="252" t="n">
        <v>43910</v>
      </c>
      <c r="C849" s="253" t="n">
        <v>400000</v>
      </c>
      <c r="D849" s="274" t="s">
        <v>2951</v>
      </c>
      <c r="E849" s="255" t="s">
        <v>59</v>
      </c>
      <c r="F849" s="255" t="s">
        <v>3113</v>
      </c>
      <c r="G849" s="255"/>
      <c r="H849" s="256"/>
    </row>
    <row r="850" customFormat="false" ht="11.25" hidden="false" customHeight="true" outlineLevel="0" collapsed="false">
      <c r="A850" s="251" t="s">
        <v>2954</v>
      </c>
      <c r="B850" s="252" t="n">
        <v>43910</v>
      </c>
      <c r="C850" s="253" t="n">
        <v>15000</v>
      </c>
      <c r="D850" s="254" t="s">
        <v>25</v>
      </c>
      <c r="E850" s="255"/>
      <c r="F850" s="255" t="s">
        <v>3017</v>
      </c>
      <c r="G850" s="255"/>
      <c r="H850" s="256"/>
    </row>
    <row r="851" customFormat="false" ht="11.25" hidden="false" customHeight="true" outlineLevel="0" collapsed="false">
      <c r="A851" s="251" t="s">
        <v>2954</v>
      </c>
      <c r="B851" s="252" t="n">
        <v>43910</v>
      </c>
      <c r="C851" s="253" t="n">
        <v>2000</v>
      </c>
      <c r="D851" s="271" t="s">
        <v>59</v>
      </c>
      <c r="E851" s="255" t="s">
        <v>3103</v>
      </c>
      <c r="F851" s="255" t="s">
        <v>3254</v>
      </c>
      <c r="G851" s="255" t="s">
        <v>3427</v>
      </c>
      <c r="H851" s="256"/>
    </row>
    <row r="852" customFormat="false" ht="11.25" hidden="false" customHeight="true" outlineLevel="0" collapsed="false">
      <c r="A852" s="251" t="s">
        <v>2954</v>
      </c>
      <c r="B852" s="252" t="n">
        <v>43911</v>
      </c>
      <c r="C852" s="253" t="n">
        <v>2500</v>
      </c>
      <c r="D852" s="254" t="s">
        <v>25</v>
      </c>
      <c r="E852" s="255"/>
      <c r="F852" s="255" t="s">
        <v>3101</v>
      </c>
      <c r="G852" s="255"/>
      <c r="H852" s="256"/>
    </row>
    <row r="853" customFormat="false" ht="11.25" hidden="false" customHeight="true" outlineLevel="0" collapsed="false">
      <c r="A853" s="251" t="s">
        <v>2954</v>
      </c>
      <c r="B853" s="252" t="n">
        <v>43911</v>
      </c>
      <c r="C853" s="253" t="n">
        <v>15000</v>
      </c>
      <c r="D853" s="254" t="s">
        <v>25</v>
      </c>
      <c r="E853" s="255"/>
      <c r="F853" s="255" t="s">
        <v>2961</v>
      </c>
      <c r="G853" s="255"/>
      <c r="H853" s="256"/>
    </row>
    <row r="854" customFormat="false" ht="11.25" hidden="false" customHeight="true" outlineLevel="0" collapsed="false">
      <c r="A854" s="257" t="s">
        <v>2954</v>
      </c>
      <c r="B854" s="252" t="n">
        <v>43911</v>
      </c>
      <c r="C854" s="253" t="n">
        <v>1040</v>
      </c>
      <c r="D854" s="258" t="s">
        <v>30</v>
      </c>
      <c r="E854" s="255" t="s">
        <v>61</v>
      </c>
      <c r="F854" s="255" t="s">
        <v>87</v>
      </c>
      <c r="G854" s="255" t="s">
        <v>3428</v>
      </c>
      <c r="H854" s="256"/>
    </row>
    <row r="855" customFormat="false" ht="11.25" hidden="false" customHeight="true" outlineLevel="0" collapsed="false">
      <c r="A855" s="257" t="s">
        <v>2954</v>
      </c>
      <c r="B855" s="252" t="n">
        <v>43911</v>
      </c>
      <c r="C855" s="253" t="n">
        <v>400</v>
      </c>
      <c r="D855" s="258" t="s">
        <v>30</v>
      </c>
      <c r="E855" s="255" t="s">
        <v>61</v>
      </c>
      <c r="F855" s="255" t="s">
        <v>87</v>
      </c>
      <c r="G855" s="255" t="s">
        <v>3429</v>
      </c>
      <c r="H855" s="256"/>
    </row>
    <row r="856" customFormat="false" ht="11.25" hidden="false" customHeight="true" outlineLevel="0" collapsed="false">
      <c r="A856" s="257" t="s">
        <v>2954</v>
      </c>
      <c r="B856" s="252" t="n">
        <v>43911</v>
      </c>
      <c r="C856" s="253" t="n">
        <v>720</v>
      </c>
      <c r="D856" s="258" t="s">
        <v>30</v>
      </c>
      <c r="E856" s="255" t="s">
        <v>61</v>
      </c>
      <c r="F856" s="255" t="s">
        <v>87</v>
      </c>
      <c r="G856" s="255" t="s">
        <v>3430</v>
      </c>
      <c r="H856" s="256"/>
    </row>
    <row r="857" customFormat="false" ht="11.25" hidden="false" customHeight="true" outlineLevel="0" collapsed="false">
      <c r="A857" s="257" t="s">
        <v>2954</v>
      </c>
      <c r="B857" s="252" t="n">
        <v>43911</v>
      </c>
      <c r="C857" s="253" t="n">
        <v>1360</v>
      </c>
      <c r="D857" s="258" t="s">
        <v>30</v>
      </c>
      <c r="E857" s="255" t="s">
        <v>61</v>
      </c>
      <c r="F857" s="255" t="s">
        <v>87</v>
      </c>
      <c r="G857" s="255" t="s">
        <v>3431</v>
      </c>
      <c r="H857" s="256"/>
    </row>
    <row r="858" customFormat="false" ht="11.25" hidden="false" customHeight="true" outlineLevel="0" collapsed="false">
      <c r="A858" s="257" t="s">
        <v>2954</v>
      </c>
      <c r="B858" s="252" t="n">
        <v>43911</v>
      </c>
      <c r="C858" s="253" t="n">
        <v>2560</v>
      </c>
      <c r="D858" s="258" t="s">
        <v>30</v>
      </c>
      <c r="E858" s="255" t="s">
        <v>61</v>
      </c>
      <c r="F858" s="255" t="s">
        <v>87</v>
      </c>
      <c r="G858" s="255" t="s">
        <v>3432</v>
      </c>
      <c r="H858" s="256"/>
    </row>
    <row r="859" customFormat="false" ht="11.25" hidden="false" customHeight="true" outlineLevel="0" collapsed="false">
      <c r="A859" s="260" t="s">
        <v>2954</v>
      </c>
      <c r="B859" s="252" t="n">
        <v>43911</v>
      </c>
      <c r="C859" s="253" t="n">
        <v>400</v>
      </c>
      <c r="D859" s="266" t="s">
        <v>2943</v>
      </c>
      <c r="E859" s="255" t="s">
        <v>2974</v>
      </c>
      <c r="F859" s="255" t="s">
        <v>3433</v>
      </c>
      <c r="G859" s="255"/>
      <c r="H859" s="256"/>
    </row>
    <row r="860" customFormat="false" ht="11.25" hidden="false" customHeight="true" outlineLevel="0" collapsed="false">
      <c r="A860" s="251" t="s">
        <v>2954</v>
      </c>
      <c r="B860" s="252" t="n">
        <v>43911</v>
      </c>
      <c r="C860" s="253" t="n">
        <v>3000</v>
      </c>
      <c r="D860" s="254" t="s">
        <v>25</v>
      </c>
      <c r="E860" s="255"/>
      <c r="F860" s="255" t="s">
        <v>3001</v>
      </c>
      <c r="G860" s="255"/>
      <c r="H860" s="256"/>
    </row>
    <row r="861" customFormat="false" ht="11.25" hidden="false" customHeight="true" outlineLevel="0" collapsed="false">
      <c r="A861" s="260" t="s">
        <v>2954</v>
      </c>
      <c r="B861" s="252" t="n">
        <v>43911</v>
      </c>
      <c r="C861" s="253" t="n">
        <v>220</v>
      </c>
      <c r="D861" s="263" t="s">
        <v>2952</v>
      </c>
      <c r="E861" s="255" t="s">
        <v>2963</v>
      </c>
      <c r="F861" s="255" t="s">
        <v>218</v>
      </c>
      <c r="G861" s="255"/>
      <c r="H861" s="256"/>
    </row>
    <row r="862" customFormat="false" ht="11.25" hidden="false" customHeight="true" outlineLevel="0" collapsed="false">
      <c r="A862" s="251" t="s">
        <v>2954</v>
      </c>
      <c r="B862" s="252" t="n">
        <v>43911</v>
      </c>
      <c r="C862" s="253" t="n">
        <v>5000</v>
      </c>
      <c r="D862" s="254" t="s">
        <v>25</v>
      </c>
      <c r="E862" s="255"/>
      <c r="F862" s="255" t="s">
        <v>2969</v>
      </c>
      <c r="G862" s="255"/>
      <c r="H862" s="256"/>
    </row>
    <row r="863" customFormat="false" ht="11.25" hidden="false" customHeight="true" outlineLevel="0" collapsed="false">
      <c r="A863" s="251" t="s">
        <v>2954</v>
      </c>
      <c r="B863" s="252" t="n">
        <v>43911</v>
      </c>
      <c r="C863" s="253" t="n">
        <v>10000</v>
      </c>
      <c r="D863" s="254" t="s">
        <v>25</v>
      </c>
      <c r="E863" s="255"/>
      <c r="F863" s="255" t="s">
        <v>3003</v>
      </c>
      <c r="G863" s="255"/>
      <c r="H863" s="256"/>
    </row>
    <row r="864" customFormat="false" ht="11.25" hidden="false" customHeight="true" outlineLevel="0" collapsed="false">
      <c r="A864" s="257" t="s">
        <v>2954</v>
      </c>
      <c r="B864" s="252" t="n">
        <v>43912</v>
      </c>
      <c r="C864" s="253" t="n">
        <v>4500</v>
      </c>
      <c r="D864" s="258" t="s">
        <v>30</v>
      </c>
      <c r="E864" s="255" t="s">
        <v>61</v>
      </c>
      <c r="F864" s="255" t="s">
        <v>62</v>
      </c>
      <c r="G864" s="255" t="s">
        <v>3434</v>
      </c>
      <c r="H864" s="256"/>
    </row>
    <row r="865" customFormat="false" ht="11.25" hidden="false" customHeight="true" outlineLevel="0" collapsed="false">
      <c r="A865" s="260" t="s">
        <v>2954</v>
      </c>
      <c r="B865" s="252" t="n">
        <v>43912</v>
      </c>
      <c r="C865" s="253" t="n">
        <v>1500</v>
      </c>
      <c r="D865" s="266" t="s">
        <v>2943</v>
      </c>
      <c r="E865" s="255" t="s">
        <v>2974</v>
      </c>
      <c r="F865" s="255" t="s">
        <v>2982</v>
      </c>
      <c r="G865" s="255"/>
      <c r="H865" s="256"/>
    </row>
    <row r="866" customFormat="false" ht="11.25" hidden="false" customHeight="true" outlineLevel="0" collapsed="false">
      <c r="A866" s="251" t="s">
        <v>2954</v>
      </c>
      <c r="B866" s="252" t="n">
        <v>43912</v>
      </c>
      <c r="C866" s="253" t="n">
        <v>7000</v>
      </c>
      <c r="D866" s="254" t="s">
        <v>25</v>
      </c>
      <c r="E866" s="255"/>
      <c r="F866" s="255" t="s">
        <v>3003</v>
      </c>
      <c r="G866" s="255"/>
      <c r="H866" s="256"/>
    </row>
    <row r="867" customFormat="false" ht="11.25" hidden="false" customHeight="true" outlineLevel="0" collapsed="false">
      <c r="A867" s="260" t="s">
        <v>2954</v>
      </c>
      <c r="B867" s="252" t="n">
        <v>43912</v>
      </c>
      <c r="C867" s="253" t="n">
        <v>300</v>
      </c>
      <c r="D867" s="266" t="s">
        <v>2943</v>
      </c>
      <c r="E867" s="255" t="s">
        <v>2974</v>
      </c>
      <c r="F867" s="255" t="s">
        <v>2983</v>
      </c>
      <c r="G867" s="255"/>
      <c r="H867" s="256"/>
    </row>
    <row r="868" customFormat="false" ht="11.25" hidden="false" customHeight="true" outlineLevel="0" collapsed="false">
      <c r="A868" s="251" t="s">
        <v>2954</v>
      </c>
      <c r="B868" s="252" t="n">
        <v>43912</v>
      </c>
      <c r="C868" s="253" t="n">
        <v>300</v>
      </c>
      <c r="D868" s="254" t="s">
        <v>25</v>
      </c>
      <c r="E868" s="255"/>
      <c r="F868" s="255" t="s">
        <v>68</v>
      </c>
      <c r="G868" s="255" t="s">
        <v>3435</v>
      </c>
      <c r="H868" s="256"/>
    </row>
    <row r="869" customFormat="false" ht="11.25" hidden="false" customHeight="true" outlineLevel="0" collapsed="false">
      <c r="A869" s="251" t="s">
        <v>2954</v>
      </c>
      <c r="B869" s="252" t="n">
        <v>43912</v>
      </c>
      <c r="C869" s="253" t="n">
        <v>300</v>
      </c>
      <c r="D869" s="254" t="s">
        <v>25</v>
      </c>
      <c r="E869" s="255"/>
      <c r="F869" s="255" t="s">
        <v>2969</v>
      </c>
      <c r="G869" s="255" t="s">
        <v>3435</v>
      </c>
      <c r="H869" s="256"/>
    </row>
    <row r="870" customFormat="false" ht="11.25" hidden="false" customHeight="true" outlineLevel="0" collapsed="false">
      <c r="A870" s="251" t="s">
        <v>2954</v>
      </c>
      <c r="B870" s="252" t="n">
        <v>43912</v>
      </c>
      <c r="C870" s="253" t="n">
        <v>300</v>
      </c>
      <c r="D870" s="254" t="s">
        <v>25</v>
      </c>
      <c r="E870" s="255"/>
      <c r="F870" s="255" t="s">
        <v>294</v>
      </c>
      <c r="G870" s="255" t="s">
        <v>3435</v>
      </c>
      <c r="H870" s="256"/>
    </row>
    <row r="871" customFormat="false" ht="11.25" hidden="false" customHeight="true" outlineLevel="0" collapsed="false">
      <c r="A871" s="251" t="s">
        <v>2954</v>
      </c>
      <c r="B871" s="252" t="n">
        <v>43912</v>
      </c>
      <c r="C871" s="253" t="n">
        <v>300</v>
      </c>
      <c r="D871" s="254" t="s">
        <v>25</v>
      </c>
      <c r="E871" s="255"/>
      <c r="F871" s="255" t="s">
        <v>2955</v>
      </c>
      <c r="G871" s="255" t="s">
        <v>3435</v>
      </c>
      <c r="H871" s="256"/>
    </row>
    <row r="872" customFormat="false" ht="11.25" hidden="false" customHeight="true" outlineLevel="0" collapsed="false">
      <c r="A872" s="251" t="s">
        <v>2954</v>
      </c>
      <c r="B872" s="252" t="n">
        <v>43912</v>
      </c>
      <c r="C872" s="253" t="n">
        <v>300</v>
      </c>
      <c r="D872" s="254" t="s">
        <v>25</v>
      </c>
      <c r="E872" s="255"/>
      <c r="F872" s="255" t="s">
        <v>2960</v>
      </c>
      <c r="G872" s="255" t="s">
        <v>3435</v>
      </c>
      <c r="H872" s="256"/>
    </row>
    <row r="873" customFormat="false" ht="11.25" hidden="false" customHeight="true" outlineLevel="0" collapsed="false">
      <c r="A873" s="251" t="s">
        <v>2954</v>
      </c>
      <c r="B873" s="252" t="n">
        <v>43912</v>
      </c>
      <c r="C873" s="253" t="n">
        <v>300</v>
      </c>
      <c r="D873" s="254" t="s">
        <v>25</v>
      </c>
      <c r="E873" s="255"/>
      <c r="F873" s="255" t="s">
        <v>3017</v>
      </c>
      <c r="G873" s="255" t="s">
        <v>3435</v>
      </c>
      <c r="H873" s="256"/>
    </row>
    <row r="874" customFormat="false" ht="11.25" hidden="false" customHeight="true" outlineLevel="0" collapsed="false">
      <c r="A874" s="251" t="s">
        <v>2954</v>
      </c>
      <c r="B874" s="252" t="n">
        <v>43912</v>
      </c>
      <c r="C874" s="253" t="n">
        <v>300</v>
      </c>
      <c r="D874" s="254" t="s">
        <v>25</v>
      </c>
      <c r="E874" s="255"/>
      <c r="F874" s="255" t="s">
        <v>3157</v>
      </c>
      <c r="G874" s="255" t="s">
        <v>3435</v>
      </c>
      <c r="H874" s="256"/>
    </row>
    <row r="875" customFormat="false" ht="11.25" hidden="false" customHeight="true" outlineLevel="0" collapsed="false">
      <c r="A875" s="251" t="s">
        <v>2954</v>
      </c>
      <c r="B875" s="252" t="n">
        <v>43912</v>
      </c>
      <c r="C875" s="253" t="n">
        <v>300</v>
      </c>
      <c r="D875" s="254" t="s">
        <v>25</v>
      </c>
      <c r="E875" s="255"/>
      <c r="F875" s="255" t="s">
        <v>3001</v>
      </c>
      <c r="G875" s="255" t="s">
        <v>3435</v>
      </c>
      <c r="H875" s="256"/>
    </row>
    <row r="876" customFormat="false" ht="11.25" hidden="false" customHeight="true" outlineLevel="0" collapsed="false">
      <c r="A876" s="251" t="s">
        <v>2954</v>
      </c>
      <c r="B876" s="252" t="n">
        <v>43912</v>
      </c>
      <c r="C876" s="253" t="n">
        <v>300</v>
      </c>
      <c r="D876" s="254" t="s">
        <v>25</v>
      </c>
      <c r="E876" s="255"/>
      <c r="F876" s="255" t="s">
        <v>3150</v>
      </c>
      <c r="G876" s="255" t="s">
        <v>3435</v>
      </c>
      <c r="H876" s="256"/>
    </row>
    <row r="877" customFormat="false" ht="11.25" hidden="false" customHeight="true" outlineLevel="0" collapsed="false">
      <c r="A877" s="251" t="s">
        <v>2954</v>
      </c>
      <c r="B877" s="252" t="n">
        <v>43912</v>
      </c>
      <c r="C877" s="253" t="n">
        <v>300</v>
      </c>
      <c r="D877" s="254" t="s">
        <v>25</v>
      </c>
      <c r="E877" s="255"/>
      <c r="F877" s="255" t="s">
        <v>2983</v>
      </c>
      <c r="G877" s="255" t="s">
        <v>3435</v>
      </c>
      <c r="H877" s="256"/>
    </row>
    <row r="878" customFormat="false" ht="11.25" hidden="false" customHeight="true" outlineLevel="0" collapsed="false">
      <c r="A878" s="251" t="s">
        <v>2954</v>
      </c>
      <c r="B878" s="252" t="n">
        <v>43912</v>
      </c>
      <c r="C878" s="253" t="n">
        <v>300</v>
      </c>
      <c r="D878" s="254" t="s">
        <v>25</v>
      </c>
      <c r="E878" s="255"/>
      <c r="F878" s="255" t="s">
        <v>3008</v>
      </c>
      <c r="G878" s="255" t="s">
        <v>3435</v>
      </c>
      <c r="H878" s="256"/>
    </row>
    <row r="879" customFormat="false" ht="11.25" hidden="false" customHeight="true" outlineLevel="0" collapsed="false">
      <c r="A879" s="251" t="s">
        <v>2954</v>
      </c>
      <c r="B879" s="252" t="n">
        <v>43913</v>
      </c>
      <c r="C879" s="253" t="n">
        <v>11740</v>
      </c>
      <c r="D879" s="254" t="s">
        <v>25</v>
      </c>
      <c r="E879" s="255"/>
      <c r="F879" s="255" t="s">
        <v>43</v>
      </c>
      <c r="G879" s="255" t="s">
        <v>3436</v>
      </c>
      <c r="H879" s="256"/>
    </row>
    <row r="880" customFormat="false" ht="11.25" hidden="false" customHeight="true" outlineLevel="0" collapsed="false">
      <c r="A880" s="251" t="s">
        <v>2954</v>
      </c>
      <c r="B880" s="252" t="n">
        <v>43913</v>
      </c>
      <c r="C880" s="253" t="n">
        <v>5000</v>
      </c>
      <c r="D880" s="254" t="s">
        <v>25</v>
      </c>
      <c r="E880" s="255"/>
      <c r="F880" s="255" t="s">
        <v>294</v>
      </c>
      <c r="G880" s="255"/>
      <c r="H880" s="256"/>
    </row>
    <row r="881" customFormat="false" ht="11.25" hidden="false" customHeight="true" outlineLevel="0" collapsed="false">
      <c r="A881" s="251" t="s">
        <v>2954</v>
      </c>
      <c r="B881" s="252" t="n">
        <v>43913</v>
      </c>
      <c r="C881" s="253" t="n">
        <v>10000</v>
      </c>
      <c r="D881" s="254" t="s">
        <v>25</v>
      </c>
      <c r="E881" s="255"/>
      <c r="F881" s="255" t="s">
        <v>2966</v>
      </c>
      <c r="G881" s="255"/>
      <c r="H881" s="256"/>
    </row>
    <row r="882" customFormat="false" ht="11.25" hidden="false" customHeight="true" outlineLevel="0" collapsed="false">
      <c r="A882" s="257" t="s">
        <v>2954</v>
      </c>
      <c r="B882" s="252" t="n">
        <v>43913</v>
      </c>
      <c r="C882" s="253" t="n">
        <v>2900</v>
      </c>
      <c r="D882" s="258" t="s">
        <v>30</v>
      </c>
      <c r="E882" s="255" t="s">
        <v>61</v>
      </c>
      <c r="F882" s="255" t="s">
        <v>137</v>
      </c>
      <c r="G882" s="255" t="s">
        <v>3437</v>
      </c>
      <c r="H882" s="256"/>
    </row>
    <row r="883" customFormat="false" ht="11.25" hidden="false" customHeight="true" outlineLevel="0" collapsed="false">
      <c r="A883" s="260" t="s">
        <v>2954</v>
      </c>
      <c r="B883" s="252" t="n">
        <v>43913</v>
      </c>
      <c r="C883" s="253" t="n">
        <v>260</v>
      </c>
      <c r="D883" s="266" t="s">
        <v>2943</v>
      </c>
      <c r="E883" s="255" t="s">
        <v>2974</v>
      </c>
      <c r="F883" s="255" t="s">
        <v>3138</v>
      </c>
      <c r="G883" s="255"/>
      <c r="H883" s="256"/>
    </row>
    <row r="884" customFormat="false" ht="11.25" hidden="false" customHeight="true" outlineLevel="0" collapsed="false">
      <c r="A884" s="257" t="s">
        <v>2954</v>
      </c>
      <c r="B884" s="252" t="n">
        <v>43913</v>
      </c>
      <c r="C884" s="253" t="n">
        <v>2640</v>
      </c>
      <c r="D884" s="258" t="s">
        <v>30</v>
      </c>
      <c r="E884" s="255" t="s">
        <v>31</v>
      </c>
      <c r="F884" s="255" t="s">
        <v>147</v>
      </c>
      <c r="G884" s="255" t="s">
        <v>3438</v>
      </c>
      <c r="H884" s="256"/>
    </row>
    <row r="885" customFormat="false" ht="11.25" hidden="false" customHeight="true" outlineLevel="0" collapsed="false">
      <c r="A885" s="251" t="s">
        <v>2954</v>
      </c>
      <c r="B885" s="252" t="n">
        <v>43913</v>
      </c>
      <c r="C885" s="253" t="n">
        <v>22000</v>
      </c>
      <c r="D885" s="254" t="s">
        <v>25</v>
      </c>
      <c r="E885" s="255"/>
      <c r="F885" s="255" t="s">
        <v>46</v>
      </c>
      <c r="G885" s="255"/>
      <c r="H885" s="256"/>
    </row>
    <row r="886" customFormat="false" ht="11.25" hidden="false" customHeight="true" outlineLevel="0" collapsed="false">
      <c r="A886" s="251" t="s">
        <v>2954</v>
      </c>
      <c r="B886" s="252" t="n">
        <v>43913</v>
      </c>
      <c r="C886" s="253" t="n">
        <v>20000</v>
      </c>
      <c r="D886" s="254" t="s">
        <v>25</v>
      </c>
      <c r="E886" s="255"/>
      <c r="F886" s="255" t="s">
        <v>3020</v>
      </c>
      <c r="G886" s="255"/>
      <c r="H886" s="256"/>
    </row>
    <row r="887" customFormat="false" ht="11.25" hidden="false" customHeight="true" outlineLevel="0" collapsed="false">
      <c r="A887" s="257" t="s">
        <v>2954</v>
      </c>
      <c r="B887" s="252" t="n">
        <v>43913</v>
      </c>
      <c r="C887" s="253" t="n">
        <v>4200</v>
      </c>
      <c r="D887" s="258" t="s">
        <v>30</v>
      </c>
      <c r="E887" s="255" t="s">
        <v>61</v>
      </c>
      <c r="F887" s="255" t="s">
        <v>137</v>
      </c>
      <c r="G887" s="255" t="s">
        <v>3439</v>
      </c>
      <c r="H887" s="256"/>
    </row>
    <row r="888" customFormat="false" ht="11.25" hidden="false" customHeight="true" outlineLevel="0" collapsed="false">
      <c r="A888" s="257" t="s">
        <v>2954</v>
      </c>
      <c r="B888" s="252" t="n">
        <v>43913</v>
      </c>
      <c r="C888" s="253" t="n">
        <v>3290</v>
      </c>
      <c r="D888" s="262" t="s">
        <v>113</v>
      </c>
      <c r="E888" s="255" t="s">
        <v>65</v>
      </c>
      <c r="F888" s="255" t="s">
        <v>3440</v>
      </c>
      <c r="G888" s="255"/>
      <c r="H888" s="256"/>
    </row>
    <row r="889" customFormat="false" ht="11.25" hidden="false" customHeight="true" outlineLevel="0" collapsed="false">
      <c r="A889" s="257" t="s">
        <v>2954</v>
      </c>
      <c r="B889" s="252" t="n">
        <v>43913</v>
      </c>
      <c r="C889" s="253" t="n">
        <v>7030</v>
      </c>
      <c r="D889" s="258" t="s">
        <v>30</v>
      </c>
      <c r="E889" s="255" t="s">
        <v>174</v>
      </c>
      <c r="F889" s="255" t="s">
        <v>187</v>
      </c>
      <c r="G889" s="255"/>
      <c r="H889" s="256"/>
    </row>
    <row r="890" customFormat="false" ht="11.25" hidden="false" customHeight="true" outlineLevel="0" collapsed="false">
      <c r="A890" s="257" t="s">
        <v>2954</v>
      </c>
      <c r="B890" s="252" t="n">
        <v>43913</v>
      </c>
      <c r="C890" s="253" t="n">
        <v>2600</v>
      </c>
      <c r="D890" s="258" t="s">
        <v>30</v>
      </c>
      <c r="E890" s="255" t="s">
        <v>61</v>
      </c>
      <c r="F890" s="255" t="s">
        <v>87</v>
      </c>
      <c r="G890" s="255" t="s">
        <v>3441</v>
      </c>
      <c r="H890" s="256"/>
    </row>
    <row r="891" customFormat="false" ht="11.25" hidden="false" customHeight="true" outlineLevel="0" collapsed="false">
      <c r="A891" s="257" t="s">
        <v>2954</v>
      </c>
      <c r="B891" s="252" t="n">
        <v>43913</v>
      </c>
      <c r="C891" s="253" t="n">
        <v>2600</v>
      </c>
      <c r="D891" s="258" t="s">
        <v>30</v>
      </c>
      <c r="E891" s="255" t="s">
        <v>61</v>
      </c>
      <c r="F891" s="255" t="s">
        <v>87</v>
      </c>
      <c r="G891" s="255" t="s">
        <v>3441</v>
      </c>
      <c r="H891" s="256"/>
    </row>
    <row r="892" customFormat="false" ht="11.25" hidden="false" customHeight="true" outlineLevel="0" collapsed="false">
      <c r="A892" s="257" t="s">
        <v>2954</v>
      </c>
      <c r="B892" s="252" t="n">
        <v>43913</v>
      </c>
      <c r="C892" s="253" t="n">
        <v>250</v>
      </c>
      <c r="D892" s="272" t="s">
        <v>64</v>
      </c>
      <c r="E892" s="255" t="s">
        <v>3026</v>
      </c>
      <c r="F892" s="255" t="s">
        <v>67</v>
      </c>
      <c r="G892" s="255"/>
      <c r="H892" s="256"/>
    </row>
    <row r="893" customFormat="false" ht="11.25" hidden="false" customHeight="true" outlineLevel="0" collapsed="false">
      <c r="A893" s="257" t="s">
        <v>2954</v>
      </c>
      <c r="B893" s="252" t="n">
        <v>43913</v>
      </c>
      <c r="C893" s="253" t="n">
        <v>200</v>
      </c>
      <c r="D893" s="272" t="s">
        <v>64</v>
      </c>
      <c r="E893" s="255" t="s">
        <v>3026</v>
      </c>
      <c r="F893" s="255" t="s">
        <v>3442</v>
      </c>
      <c r="G893" s="255"/>
      <c r="H893" s="256"/>
    </row>
    <row r="894" customFormat="false" ht="11.25" hidden="false" customHeight="true" outlineLevel="0" collapsed="false">
      <c r="A894" s="251" t="s">
        <v>2954</v>
      </c>
      <c r="B894" s="252" t="n">
        <v>43913</v>
      </c>
      <c r="C894" s="253" t="n">
        <v>50</v>
      </c>
      <c r="D894" s="254" t="s">
        <v>25</v>
      </c>
      <c r="E894" s="255"/>
      <c r="F894" s="255" t="s">
        <v>3138</v>
      </c>
      <c r="G894" s="255" t="s">
        <v>3443</v>
      </c>
      <c r="H894" s="256"/>
    </row>
    <row r="895" customFormat="false" ht="11.25" hidden="false" customHeight="true" outlineLevel="0" collapsed="false">
      <c r="A895" s="257" t="s">
        <v>2954</v>
      </c>
      <c r="B895" s="252" t="n">
        <v>43914</v>
      </c>
      <c r="C895" s="253" t="n">
        <v>2500</v>
      </c>
      <c r="D895" s="258" t="s">
        <v>30</v>
      </c>
      <c r="E895" s="255" t="s">
        <v>61</v>
      </c>
      <c r="F895" s="255" t="s">
        <v>87</v>
      </c>
      <c r="G895" s="255" t="s">
        <v>3444</v>
      </c>
      <c r="H895" s="256"/>
    </row>
    <row r="896" customFormat="false" ht="11.25" hidden="false" customHeight="true" outlineLevel="0" collapsed="false">
      <c r="A896" s="257" t="s">
        <v>2954</v>
      </c>
      <c r="B896" s="252" t="n">
        <v>43914</v>
      </c>
      <c r="C896" s="253" t="n">
        <v>2700</v>
      </c>
      <c r="D896" s="258" t="s">
        <v>30</v>
      </c>
      <c r="E896" s="255" t="s">
        <v>61</v>
      </c>
      <c r="F896" s="255" t="s">
        <v>87</v>
      </c>
      <c r="G896" s="255" t="s">
        <v>3445</v>
      </c>
      <c r="H896" s="256"/>
    </row>
    <row r="897" customFormat="false" ht="11.25" hidden="false" customHeight="true" outlineLevel="0" collapsed="false">
      <c r="A897" s="257" t="s">
        <v>2954</v>
      </c>
      <c r="B897" s="252" t="n">
        <v>43914</v>
      </c>
      <c r="C897" s="253" t="n">
        <v>2600</v>
      </c>
      <c r="D897" s="258" t="s">
        <v>30</v>
      </c>
      <c r="E897" s="255" t="s">
        <v>61</v>
      </c>
      <c r="F897" s="255" t="s">
        <v>87</v>
      </c>
      <c r="G897" s="255" t="s">
        <v>3446</v>
      </c>
      <c r="H897" s="256"/>
    </row>
    <row r="898" customFormat="false" ht="11.25" hidden="false" customHeight="true" outlineLevel="0" collapsed="false">
      <c r="A898" s="251" t="s">
        <v>2954</v>
      </c>
      <c r="B898" s="252" t="n">
        <v>43914</v>
      </c>
      <c r="C898" s="253" t="n">
        <v>5000</v>
      </c>
      <c r="D898" s="254" t="s">
        <v>25</v>
      </c>
      <c r="E898" s="255"/>
      <c r="F898" s="255" t="s">
        <v>2966</v>
      </c>
      <c r="G898" s="255"/>
      <c r="H898" s="256"/>
    </row>
    <row r="899" customFormat="false" ht="11.25" hidden="false" customHeight="true" outlineLevel="0" collapsed="false">
      <c r="A899" s="251" t="s">
        <v>2954</v>
      </c>
      <c r="B899" s="252" t="n">
        <v>43914</v>
      </c>
      <c r="C899" s="253" t="n">
        <v>10000</v>
      </c>
      <c r="D899" s="254" t="s">
        <v>25</v>
      </c>
      <c r="E899" s="255"/>
      <c r="F899" s="255" t="s">
        <v>294</v>
      </c>
      <c r="G899" s="255"/>
      <c r="H899" s="256"/>
    </row>
    <row r="900" customFormat="false" ht="11.25" hidden="false" customHeight="true" outlineLevel="0" collapsed="false">
      <c r="A900" s="257" t="s">
        <v>2954</v>
      </c>
      <c r="B900" s="252" t="n">
        <v>43914</v>
      </c>
      <c r="C900" s="253" t="n">
        <v>8320</v>
      </c>
      <c r="D900" s="258" t="s">
        <v>30</v>
      </c>
      <c r="E900" s="255" t="s">
        <v>31</v>
      </c>
      <c r="F900" s="255" t="s">
        <v>147</v>
      </c>
      <c r="G900" s="255" t="s">
        <v>3447</v>
      </c>
      <c r="H900" s="256"/>
    </row>
    <row r="901" customFormat="false" ht="11.25" hidden="false" customHeight="true" outlineLevel="0" collapsed="false">
      <c r="A901" s="257" t="s">
        <v>2954</v>
      </c>
      <c r="B901" s="252" t="n">
        <v>43914</v>
      </c>
      <c r="C901" s="253" t="n">
        <v>3000</v>
      </c>
      <c r="D901" s="258" t="s">
        <v>30</v>
      </c>
      <c r="E901" s="255" t="s">
        <v>61</v>
      </c>
      <c r="F901" s="255" t="s">
        <v>137</v>
      </c>
      <c r="G901" s="255" t="s">
        <v>3448</v>
      </c>
      <c r="H901" s="256"/>
    </row>
    <row r="902" customFormat="false" ht="11.25" hidden="false" customHeight="true" outlineLevel="0" collapsed="false">
      <c r="A902" s="257" t="s">
        <v>2954</v>
      </c>
      <c r="B902" s="252" t="n">
        <v>43914</v>
      </c>
      <c r="C902" s="253" t="n">
        <v>400</v>
      </c>
      <c r="D902" s="262" t="s">
        <v>113</v>
      </c>
      <c r="E902" s="255" t="s">
        <v>139</v>
      </c>
      <c r="F902" s="255" t="s">
        <v>3449</v>
      </c>
      <c r="G902" s="255"/>
      <c r="H902" s="256"/>
    </row>
    <row r="903" customFormat="false" ht="11.25" hidden="false" customHeight="true" outlineLevel="0" collapsed="false">
      <c r="A903" s="260" t="s">
        <v>2954</v>
      </c>
      <c r="B903" s="252" t="n">
        <v>43914</v>
      </c>
      <c r="C903" s="253" t="n">
        <v>200</v>
      </c>
      <c r="D903" s="263" t="s">
        <v>2952</v>
      </c>
      <c r="E903" s="255" t="s">
        <v>54</v>
      </c>
      <c r="F903" s="255" t="s">
        <v>2969</v>
      </c>
      <c r="G903" s="255"/>
      <c r="H903" s="256"/>
    </row>
    <row r="904" customFormat="false" ht="11.25" hidden="false" customHeight="true" outlineLevel="0" collapsed="false">
      <c r="A904" s="257" t="s">
        <v>2954</v>
      </c>
      <c r="B904" s="252" t="n">
        <v>43914</v>
      </c>
      <c r="C904" s="253" t="n">
        <v>74700</v>
      </c>
      <c r="D904" s="258" t="s">
        <v>30</v>
      </c>
      <c r="E904" s="255" t="s">
        <v>174</v>
      </c>
      <c r="F904" s="255" t="s">
        <v>32</v>
      </c>
      <c r="G904" s="255"/>
      <c r="H904" s="256"/>
    </row>
    <row r="905" customFormat="false" ht="11.25" hidden="false" customHeight="true" outlineLevel="0" collapsed="false">
      <c r="A905" s="260" t="s">
        <v>2954</v>
      </c>
      <c r="B905" s="252" t="n">
        <v>43915</v>
      </c>
      <c r="C905" s="253" t="n">
        <v>75000</v>
      </c>
      <c r="D905" s="261" t="s">
        <v>105</v>
      </c>
      <c r="E905" s="255" t="s">
        <v>106</v>
      </c>
      <c r="F905" s="255" t="s">
        <v>204</v>
      </c>
      <c r="G905" s="255"/>
      <c r="H905" s="256"/>
    </row>
    <row r="906" customFormat="false" ht="11.25" hidden="false" customHeight="true" outlineLevel="0" collapsed="false">
      <c r="A906" s="251" t="s">
        <v>2954</v>
      </c>
      <c r="B906" s="252" t="n">
        <v>43915</v>
      </c>
      <c r="C906" s="253" t="n">
        <v>400</v>
      </c>
      <c r="D906" s="254" t="s">
        <v>25</v>
      </c>
      <c r="E906" s="255" t="s">
        <v>3107</v>
      </c>
      <c r="F906" s="255" t="s">
        <v>3038</v>
      </c>
      <c r="G906" s="255" t="s">
        <v>3450</v>
      </c>
      <c r="H906" s="256"/>
    </row>
    <row r="907" customFormat="false" ht="11.25" hidden="false" customHeight="true" outlineLevel="0" collapsed="false">
      <c r="A907" s="251" t="s">
        <v>2954</v>
      </c>
      <c r="B907" s="252" t="n">
        <v>43915</v>
      </c>
      <c r="C907" s="253" t="n">
        <v>300</v>
      </c>
      <c r="D907" s="254" t="s">
        <v>25</v>
      </c>
      <c r="E907" s="255" t="s">
        <v>3061</v>
      </c>
      <c r="F907" s="255" t="s">
        <v>3038</v>
      </c>
      <c r="G907" s="255" t="s">
        <v>3451</v>
      </c>
      <c r="H907" s="256"/>
    </row>
    <row r="908" customFormat="false" ht="11.25" hidden="false" customHeight="true" outlineLevel="0" collapsed="false">
      <c r="A908" s="260" t="s">
        <v>2954</v>
      </c>
      <c r="B908" s="252" t="n">
        <v>43915</v>
      </c>
      <c r="C908" s="253" t="n">
        <v>400</v>
      </c>
      <c r="D908" s="266" t="s">
        <v>2943</v>
      </c>
      <c r="E908" s="255" t="s">
        <v>2974</v>
      </c>
      <c r="F908" s="255" t="s">
        <v>3157</v>
      </c>
      <c r="G908" s="255"/>
      <c r="H908" s="256"/>
    </row>
    <row r="909" customFormat="false" ht="11.25" hidden="false" customHeight="true" outlineLevel="0" collapsed="false">
      <c r="A909" s="257" t="s">
        <v>2954</v>
      </c>
      <c r="B909" s="252" t="n">
        <v>43915</v>
      </c>
      <c r="C909" s="253" t="n">
        <v>4500</v>
      </c>
      <c r="D909" s="258" t="s">
        <v>30</v>
      </c>
      <c r="E909" s="255" t="s">
        <v>72</v>
      </c>
      <c r="F909" s="255" t="s">
        <v>208</v>
      </c>
      <c r="G909" s="255" t="s">
        <v>3452</v>
      </c>
      <c r="H909" s="256"/>
    </row>
    <row r="910" customFormat="false" ht="11.25" hidden="false" customHeight="true" outlineLevel="0" collapsed="false">
      <c r="A910" s="251" t="s">
        <v>2954</v>
      </c>
      <c r="B910" s="252" t="n">
        <v>43915</v>
      </c>
      <c r="C910" s="253" t="n">
        <v>50</v>
      </c>
      <c r="D910" s="277" t="s">
        <v>306</v>
      </c>
      <c r="E910" s="247" t="s">
        <v>3074</v>
      </c>
      <c r="F910" s="255" t="s">
        <v>3075</v>
      </c>
      <c r="G910" s="255" t="s">
        <v>3453</v>
      </c>
      <c r="H910" s="256"/>
    </row>
    <row r="911" customFormat="false" ht="11.25" hidden="false" customHeight="true" outlineLevel="0" collapsed="false">
      <c r="A911" s="260" t="s">
        <v>2954</v>
      </c>
      <c r="B911" s="252" t="n">
        <v>43915</v>
      </c>
      <c r="C911" s="253" t="n">
        <v>400</v>
      </c>
      <c r="D911" s="268" t="s">
        <v>48</v>
      </c>
      <c r="E911" s="255" t="s">
        <v>49</v>
      </c>
      <c r="F911" s="255" t="s">
        <v>3454</v>
      </c>
      <c r="G911" s="255" t="s">
        <v>3455</v>
      </c>
      <c r="H911" s="256"/>
    </row>
    <row r="912" customFormat="false" ht="11.25" hidden="false" customHeight="true" outlineLevel="0" collapsed="false">
      <c r="A912" s="257" t="s">
        <v>2954</v>
      </c>
      <c r="B912" s="252" t="n">
        <v>43915</v>
      </c>
      <c r="C912" s="253" t="n">
        <v>3000</v>
      </c>
      <c r="D912" s="258" t="s">
        <v>30</v>
      </c>
      <c r="E912" s="255" t="s">
        <v>61</v>
      </c>
      <c r="F912" s="255" t="s">
        <v>62</v>
      </c>
      <c r="G912" s="255" t="s">
        <v>3456</v>
      </c>
      <c r="H912" s="256"/>
    </row>
    <row r="913" customFormat="false" ht="11.25" hidden="false" customHeight="true" outlineLevel="0" collapsed="false">
      <c r="A913" s="257" t="s">
        <v>2954</v>
      </c>
      <c r="B913" s="252" t="n">
        <v>43915</v>
      </c>
      <c r="C913" s="253" t="n">
        <v>1200</v>
      </c>
      <c r="D913" s="262" t="s">
        <v>113</v>
      </c>
      <c r="E913" s="255" t="s">
        <v>139</v>
      </c>
      <c r="F913" s="255" t="s">
        <v>3457</v>
      </c>
      <c r="G913" s="255"/>
      <c r="H913" s="256"/>
    </row>
    <row r="914" customFormat="false" ht="11.25" hidden="false" customHeight="true" outlineLevel="0" collapsed="false">
      <c r="A914" s="269" t="s">
        <v>2954</v>
      </c>
      <c r="B914" s="252" t="n">
        <v>43915</v>
      </c>
      <c r="C914" s="253" t="n">
        <v>1500</v>
      </c>
      <c r="D914" s="276" t="s">
        <v>58</v>
      </c>
      <c r="E914" s="255" t="s">
        <v>3127</v>
      </c>
      <c r="F914" s="255" t="s">
        <v>3458</v>
      </c>
      <c r="G914" s="255" t="s">
        <v>3459</v>
      </c>
      <c r="H914" s="256"/>
    </row>
    <row r="915" customFormat="false" ht="11.25" hidden="false" customHeight="true" outlineLevel="0" collapsed="false">
      <c r="A915" s="257" t="s">
        <v>2954</v>
      </c>
      <c r="B915" s="252" t="n">
        <v>43915</v>
      </c>
      <c r="C915" s="253" t="n">
        <v>6600</v>
      </c>
      <c r="D915" s="265" t="s">
        <v>80</v>
      </c>
      <c r="E915" s="255" t="s">
        <v>151</v>
      </c>
      <c r="F915" s="255" t="s">
        <v>190</v>
      </c>
      <c r="G915" s="255" t="s">
        <v>3460</v>
      </c>
      <c r="H915" s="256"/>
    </row>
    <row r="916" customFormat="false" ht="11.25" hidden="false" customHeight="true" outlineLevel="0" collapsed="false">
      <c r="A916" s="251" t="s">
        <v>2954</v>
      </c>
      <c r="B916" s="252" t="n">
        <v>43915</v>
      </c>
      <c r="C916" s="253" t="n">
        <v>1000</v>
      </c>
      <c r="D916" s="254" t="s">
        <v>25</v>
      </c>
      <c r="E916" s="255"/>
      <c r="F916" s="255" t="s">
        <v>68</v>
      </c>
      <c r="G916" s="255"/>
      <c r="H916" s="256"/>
    </row>
    <row r="917" customFormat="false" ht="11.25" hidden="false" customHeight="true" outlineLevel="0" collapsed="false">
      <c r="A917" s="251" t="s">
        <v>2954</v>
      </c>
      <c r="B917" s="252" t="n">
        <v>43916</v>
      </c>
      <c r="C917" s="253" t="n">
        <v>15000</v>
      </c>
      <c r="D917" s="254" t="s">
        <v>25</v>
      </c>
      <c r="E917" s="255"/>
      <c r="F917" s="255" t="s">
        <v>43</v>
      </c>
      <c r="G917" s="255"/>
      <c r="H917" s="256"/>
    </row>
    <row r="918" customFormat="false" ht="11.25" hidden="false" customHeight="true" outlineLevel="0" collapsed="false">
      <c r="A918" s="251" t="s">
        <v>2954</v>
      </c>
      <c r="B918" s="252" t="n">
        <v>43916</v>
      </c>
      <c r="C918" s="253" t="n">
        <v>25000</v>
      </c>
      <c r="D918" s="254" t="s">
        <v>25</v>
      </c>
      <c r="E918" s="255"/>
      <c r="F918" s="255" t="s">
        <v>3008</v>
      </c>
      <c r="G918" s="255"/>
      <c r="H918" s="256"/>
    </row>
    <row r="919" customFormat="false" ht="11.25" hidden="false" customHeight="true" outlineLevel="0" collapsed="false">
      <c r="A919" s="251" t="s">
        <v>2954</v>
      </c>
      <c r="B919" s="252" t="n">
        <v>43916</v>
      </c>
      <c r="C919" s="253" t="n">
        <v>15000</v>
      </c>
      <c r="D919" s="254" t="s">
        <v>25</v>
      </c>
      <c r="E919" s="255"/>
      <c r="F919" s="255" t="s">
        <v>2955</v>
      </c>
      <c r="G919" s="255"/>
      <c r="H919" s="256"/>
    </row>
    <row r="920" customFormat="false" ht="11.25" hidden="false" customHeight="true" outlineLevel="0" collapsed="false">
      <c r="A920" s="260" t="s">
        <v>2954</v>
      </c>
      <c r="B920" s="252" t="n">
        <v>43916</v>
      </c>
      <c r="C920" s="253" t="n">
        <v>300</v>
      </c>
      <c r="D920" s="266" t="s">
        <v>2943</v>
      </c>
      <c r="E920" s="255" t="s">
        <v>2974</v>
      </c>
      <c r="F920" s="255" t="s">
        <v>3138</v>
      </c>
      <c r="G920" s="255"/>
      <c r="H920" s="256"/>
    </row>
    <row r="921" customFormat="false" ht="11.25" hidden="false" customHeight="true" outlineLevel="0" collapsed="false">
      <c r="A921" s="260" t="s">
        <v>2954</v>
      </c>
      <c r="B921" s="252" t="n">
        <v>43916</v>
      </c>
      <c r="C921" s="253" t="n">
        <v>2000</v>
      </c>
      <c r="D921" s="266" t="s">
        <v>2943</v>
      </c>
      <c r="E921" s="255" t="s">
        <v>2974</v>
      </c>
      <c r="F921" s="255" t="s">
        <v>2982</v>
      </c>
      <c r="G921" s="255"/>
      <c r="H921" s="256"/>
    </row>
    <row r="922" customFormat="false" ht="11.25" hidden="false" customHeight="true" outlineLevel="0" collapsed="false">
      <c r="A922" s="257" t="s">
        <v>2954</v>
      </c>
      <c r="B922" s="252" t="n">
        <v>43916</v>
      </c>
      <c r="C922" s="253" t="n">
        <v>475</v>
      </c>
      <c r="D922" s="272" t="s">
        <v>64</v>
      </c>
      <c r="E922" s="255" t="s">
        <v>3026</v>
      </c>
      <c r="F922" s="255" t="s">
        <v>3461</v>
      </c>
      <c r="G922" s="255"/>
      <c r="H922" s="256"/>
    </row>
    <row r="923" customFormat="false" ht="11.25" hidden="false" customHeight="true" outlineLevel="0" collapsed="false">
      <c r="A923" s="257" t="s">
        <v>2954</v>
      </c>
      <c r="B923" s="252" t="n">
        <v>43916</v>
      </c>
      <c r="C923" s="253" t="n">
        <v>2900</v>
      </c>
      <c r="D923" s="258" t="s">
        <v>30</v>
      </c>
      <c r="E923" s="255" t="s">
        <v>61</v>
      </c>
      <c r="F923" s="255" t="s">
        <v>137</v>
      </c>
      <c r="G923" s="255" t="s">
        <v>3462</v>
      </c>
      <c r="H923" s="256"/>
    </row>
    <row r="924" customFormat="false" ht="11.25" hidden="false" customHeight="true" outlineLevel="0" collapsed="false">
      <c r="A924" s="257" t="s">
        <v>2954</v>
      </c>
      <c r="B924" s="252" t="n">
        <v>43916</v>
      </c>
      <c r="C924" s="253" t="n">
        <v>11000</v>
      </c>
      <c r="D924" s="258" t="s">
        <v>30</v>
      </c>
      <c r="E924" s="255" t="s">
        <v>61</v>
      </c>
      <c r="F924" s="255" t="s">
        <v>137</v>
      </c>
      <c r="G924" s="255" t="s">
        <v>3463</v>
      </c>
      <c r="H924" s="256"/>
    </row>
    <row r="925" customFormat="false" ht="11.25" hidden="false" customHeight="true" outlineLevel="0" collapsed="false">
      <c r="A925" s="260" t="s">
        <v>2954</v>
      </c>
      <c r="B925" s="252" t="n">
        <v>43916</v>
      </c>
      <c r="C925" s="253" t="n">
        <v>380</v>
      </c>
      <c r="D925" s="268" t="s">
        <v>48</v>
      </c>
      <c r="E925" s="255" t="s">
        <v>49</v>
      </c>
      <c r="F925" s="255" t="s">
        <v>3198</v>
      </c>
      <c r="G925" s="255"/>
      <c r="H925" s="256"/>
    </row>
    <row r="926" customFormat="false" ht="11.25" hidden="false" customHeight="true" outlineLevel="0" collapsed="false">
      <c r="A926" s="251" t="s">
        <v>2954</v>
      </c>
      <c r="B926" s="252" t="n">
        <v>43916</v>
      </c>
      <c r="C926" s="253" t="n">
        <v>5</v>
      </c>
      <c r="D926" s="277" t="s">
        <v>306</v>
      </c>
      <c r="E926" s="247" t="s">
        <v>3074</v>
      </c>
      <c r="F926" s="255" t="s">
        <v>3075</v>
      </c>
      <c r="G926" s="255" t="s">
        <v>3464</v>
      </c>
      <c r="H926" s="256"/>
    </row>
    <row r="927" customFormat="false" ht="11.25" hidden="false" customHeight="true" outlineLevel="0" collapsed="false">
      <c r="A927" s="257" t="s">
        <v>2954</v>
      </c>
      <c r="B927" s="252" t="n">
        <v>43916</v>
      </c>
      <c r="C927" s="253" t="n">
        <v>2360</v>
      </c>
      <c r="D927" s="258" t="s">
        <v>30</v>
      </c>
      <c r="E927" s="255" t="s">
        <v>31</v>
      </c>
      <c r="F927" s="255" t="s">
        <v>147</v>
      </c>
      <c r="G927" s="255" t="s">
        <v>3465</v>
      </c>
      <c r="H927" s="256"/>
    </row>
    <row r="928" customFormat="false" ht="11.25" hidden="false" customHeight="true" outlineLevel="0" collapsed="false">
      <c r="A928" s="257" t="s">
        <v>2954</v>
      </c>
      <c r="B928" s="252" t="n">
        <v>43916</v>
      </c>
      <c r="C928" s="253" t="n">
        <v>3100</v>
      </c>
      <c r="D928" s="258" t="s">
        <v>30</v>
      </c>
      <c r="E928" s="255" t="s">
        <v>61</v>
      </c>
      <c r="F928" s="255" t="s">
        <v>270</v>
      </c>
      <c r="G928" s="255" t="s">
        <v>3466</v>
      </c>
      <c r="H928" s="256"/>
    </row>
    <row r="929" customFormat="false" ht="11.25" hidden="false" customHeight="true" outlineLevel="0" collapsed="false">
      <c r="A929" s="260" t="s">
        <v>2954</v>
      </c>
      <c r="B929" s="252" t="n">
        <v>43916</v>
      </c>
      <c r="C929" s="253" t="n">
        <v>300</v>
      </c>
      <c r="D929" s="266" t="s">
        <v>2943</v>
      </c>
      <c r="E929" s="255" t="s">
        <v>2974</v>
      </c>
      <c r="F929" s="255" t="s">
        <v>3138</v>
      </c>
      <c r="G929" s="255" t="s">
        <v>3467</v>
      </c>
      <c r="H929" s="256"/>
    </row>
    <row r="930" customFormat="false" ht="11.25" hidden="false" customHeight="true" outlineLevel="0" collapsed="false">
      <c r="A930" s="251" t="s">
        <v>2954</v>
      </c>
      <c r="B930" s="252" t="n">
        <v>43916</v>
      </c>
      <c r="C930" s="253" t="n">
        <v>1000</v>
      </c>
      <c r="D930" s="254" t="s">
        <v>25</v>
      </c>
      <c r="E930" s="255"/>
      <c r="F930" s="255" t="s">
        <v>3053</v>
      </c>
      <c r="G930" s="255"/>
      <c r="H930" s="256"/>
    </row>
    <row r="931" customFormat="false" ht="11.25" hidden="false" customHeight="true" outlineLevel="0" collapsed="false">
      <c r="A931" s="251" t="s">
        <v>2954</v>
      </c>
      <c r="B931" s="252" t="n">
        <v>43916</v>
      </c>
      <c r="C931" s="253" t="n">
        <v>1000</v>
      </c>
      <c r="D931" s="254" t="s">
        <v>25</v>
      </c>
      <c r="E931" s="255"/>
      <c r="F931" s="255" t="s">
        <v>3001</v>
      </c>
      <c r="G931" s="255"/>
      <c r="H931" s="256"/>
    </row>
    <row r="932" customFormat="false" ht="11.25" hidden="false" customHeight="true" outlineLevel="0" collapsed="false">
      <c r="A932" s="251" t="s">
        <v>2954</v>
      </c>
      <c r="B932" s="252" t="n">
        <v>43916</v>
      </c>
      <c r="C932" s="253" t="n">
        <v>2000</v>
      </c>
      <c r="D932" s="254" t="s">
        <v>25</v>
      </c>
      <c r="E932" s="255"/>
      <c r="F932" s="255" t="s">
        <v>3012</v>
      </c>
      <c r="G932" s="255"/>
      <c r="H932" s="256"/>
    </row>
    <row r="933" customFormat="false" ht="11.25" hidden="false" customHeight="true" outlineLevel="0" collapsed="false">
      <c r="A933" s="251" t="s">
        <v>2954</v>
      </c>
      <c r="B933" s="252" t="n">
        <v>43917</v>
      </c>
      <c r="C933" s="253" t="n">
        <v>10000</v>
      </c>
      <c r="D933" s="254" t="s">
        <v>25</v>
      </c>
      <c r="E933" s="255"/>
      <c r="F933" s="255" t="s">
        <v>68</v>
      </c>
      <c r="G933" s="255"/>
      <c r="H933" s="256"/>
    </row>
    <row r="934" customFormat="false" ht="11.25" hidden="false" customHeight="true" outlineLevel="0" collapsed="false">
      <c r="A934" s="251" t="s">
        <v>2954</v>
      </c>
      <c r="B934" s="252" t="n">
        <v>43917</v>
      </c>
      <c r="C934" s="253" t="n">
        <v>15000</v>
      </c>
      <c r="D934" s="254" t="s">
        <v>25</v>
      </c>
      <c r="E934" s="255"/>
      <c r="F934" s="255" t="s">
        <v>3077</v>
      </c>
      <c r="G934" s="255"/>
      <c r="H934" s="256"/>
    </row>
    <row r="935" customFormat="false" ht="11.25" hidden="false" customHeight="true" outlineLevel="0" collapsed="false">
      <c r="A935" s="260" t="s">
        <v>2954</v>
      </c>
      <c r="B935" s="252" t="n">
        <v>43917</v>
      </c>
      <c r="C935" s="253" t="n">
        <v>500</v>
      </c>
      <c r="D935" s="264" t="s">
        <v>2940</v>
      </c>
      <c r="E935" s="255" t="s">
        <v>2968</v>
      </c>
      <c r="F935" s="255" t="s">
        <v>199</v>
      </c>
      <c r="G935" s="255"/>
      <c r="H935" s="256"/>
    </row>
    <row r="936" customFormat="false" ht="11.25" hidden="false" customHeight="true" outlineLevel="0" collapsed="false">
      <c r="A936" s="257" t="s">
        <v>2954</v>
      </c>
      <c r="B936" s="252" t="n">
        <v>43917</v>
      </c>
      <c r="C936" s="253" t="n">
        <v>3235</v>
      </c>
      <c r="D936" s="258" t="s">
        <v>30</v>
      </c>
      <c r="E936" s="255" t="s">
        <v>174</v>
      </c>
      <c r="F936" s="255" t="s">
        <v>187</v>
      </c>
      <c r="G936" s="255"/>
      <c r="H936" s="256"/>
    </row>
    <row r="937" customFormat="false" ht="11.25" hidden="false" customHeight="true" outlineLevel="0" collapsed="false">
      <c r="A937" s="257" t="s">
        <v>2954</v>
      </c>
      <c r="B937" s="252" t="n">
        <v>43917</v>
      </c>
      <c r="C937" s="253" t="n">
        <v>45</v>
      </c>
      <c r="D937" s="262" t="s">
        <v>113</v>
      </c>
      <c r="E937" s="255" t="s">
        <v>114</v>
      </c>
      <c r="F937" s="255" t="s">
        <v>3468</v>
      </c>
      <c r="G937" s="255"/>
      <c r="H937" s="256"/>
    </row>
    <row r="938" customFormat="false" ht="11.25" hidden="false" customHeight="true" outlineLevel="0" collapsed="false">
      <c r="A938" s="257" t="s">
        <v>2954</v>
      </c>
      <c r="B938" s="252" t="n">
        <v>43917</v>
      </c>
      <c r="C938" s="253" t="n">
        <v>1000</v>
      </c>
      <c r="D938" s="265" t="s">
        <v>80</v>
      </c>
      <c r="E938" s="255" t="s">
        <v>110</v>
      </c>
      <c r="F938" s="255" t="s">
        <v>3168</v>
      </c>
      <c r="G938" s="255" t="s">
        <v>3469</v>
      </c>
      <c r="H938" s="256"/>
    </row>
    <row r="939" customFormat="false" ht="11.25" hidden="false" customHeight="true" outlineLevel="0" collapsed="false">
      <c r="A939" s="257" t="s">
        <v>2954</v>
      </c>
      <c r="B939" s="252" t="n">
        <v>43917</v>
      </c>
      <c r="C939" s="253" t="n">
        <v>1000</v>
      </c>
      <c r="D939" s="265" t="s">
        <v>80</v>
      </c>
      <c r="E939" s="255" t="s">
        <v>110</v>
      </c>
      <c r="F939" s="255" t="s">
        <v>3168</v>
      </c>
      <c r="G939" s="255" t="s">
        <v>3470</v>
      </c>
      <c r="H939" s="256"/>
    </row>
    <row r="940" customFormat="false" ht="11.25" hidden="false" customHeight="true" outlineLevel="0" collapsed="false">
      <c r="A940" s="260" t="s">
        <v>2954</v>
      </c>
      <c r="B940" s="252" t="n">
        <v>43917</v>
      </c>
      <c r="C940" s="253" t="n">
        <v>350</v>
      </c>
      <c r="D940" s="266" t="s">
        <v>2943</v>
      </c>
      <c r="E940" s="255" t="s">
        <v>2974</v>
      </c>
      <c r="F940" s="255" t="s">
        <v>3138</v>
      </c>
      <c r="G940" s="255"/>
      <c r="H940" s="256"/>
    </row>
    <row r="941" customFormat="false" ht="11.25" hidden="false" customHeight="true" outlineLevel="0" collapsed="false">
      <c r="A941" s="251" t="s">
        <v>2954</v>
      </c>
      <c r="B941" s="252" t="n">
        <v>43917</v>
      </c>
      <c r="C941" s="253" t="n">
        <v>500</v>
      </c>
      <c r="D941" s="254" t="s">
        <v>25</v>
      </c>
      <c r="E941" s="255"/>
      <c r="F941" s="255" t="s">
        <v>3138</v>
      </c>
      <c r="G941" s="255"/>
      <c r="H941" s="256"/>
    </row>
    <row r="942" customFormat="false" ht="11.25" hidden="false" customHeight="true" outlineLevel="0" collapsed="false">
      <c r="A942" s="257" t="s">
        <v>2954</v>
      </c>
      <c r="B942" s="252" t="n">
        <v>43917</v>
      </c>
      <c r="C942" s="253" t="n">
        <v>5500</v>
      </c>
      <c r="D942" s="258" t="s">
        <v>30</v>
      </c>
      <c r="E942" s="255" t="s">
        <v>61</v>
      </c>
      <c r="F942" s="255" t="s">
        <v>62</v>
      </c>
      <c r="G942" s="255" t="s">
        <v>3471</v>
      </c>
      <c r="H942" s="256"/>
    </row>
    <row r="943" customFormat="false" ht="11.25" hidden="false" customHeight="true" outlineLevel="0" collapsed="false">
      <c r="A943" s="257" t="s">
        <v>2954</v>
      </c>
      <c r="B943" s="252" t="n">
        <v>43917</v>
      </c>
      <c r="C943" s="253" t="n">
        <v>9800</v>
      </c>
      <c r="D943" s="262" t="s">
        <v>113</v>
      </c>
      <c r="E943" s="255" t="s">
        <v>114</v>
      </c>
      <c r="F943" s="255" t="s">
        <v>148</v>
      </c>
      <c r="G943" s="255" t="s">
        <v>3472</v>
      </c>
      <c r="H943" s="256"/>
    </row>
    <row r="944" customFormat="false" ht="11.25" hidden="false" customHeight="true" outlineLevel="0" collapsed="false">
      <c r="A944" s="260" t="s">
        <v>2954</v>
      </c>
      <c r="B944" s="252" t="n">
        <v>43917</v>
      </c>
      <c r="C944" s="253" t="n">
        <v>400</v>
      </c>
      <c r="D944" s="263" t="s">
        <v>2952</v>
      </c>
      <c r="E944" s="255" t="s">
        <v>54</v>
      </c>
      <c r="F944" s="255" t="s">
        <v>3473</v>
      </c>
      <c r="G944" s="255"/>
      <c r="H944" s="256"/>
    </row>
    <row r="945" customFormat="false" ht="11.25" hidden="false" customHeight="true" outlineLevel="0" collapsed="false">
      <c r="A945" s="257" t="s">
        <v>2954</v>
      </c>
      <c r="B945" s="252" t="n">
        <v>43917</v>
      </c>
      <c r="C945" s="253" t="n">
        <v>575</v>
      </c>
      <c r="D945" s="272" t="s">
        <v>64</v>
      </c>
      <c r="E945" s="255" t="s">
        <v>3026</v>
      </c>
      <c r="F945" s="255" t="s">
        <v>3474</v>
      </c>
      <c r="G945" s="255"/>
      <c r="H945" s="256"/>
    </row>
    <row r="946" customFormat="false" ht="11.25" hidden="false" customHeight="true" outlineLevel="0" collapsed="false">
      <c r="A946" s="251" t="s">
        <v>2954</v>
      </c>
      <c r="B946" s="252" t="n">
        <v>43918</v>
      </c>
      <c r="C946" s="253" t="n">
        <v>30000</v>
      </c>
      <c r="D946" s="254" t="s">
        <v>25</v>
      </c>
      <c r="E946" s="255"/>
      <c r="F946" s="255" t="s">
        <v>3150</v>
      </c>
      <c r="G946" s="255"/>
      <c r="H946" s="256"/>
    </row>
    <row r="947" customFormat="false" ht="11.25" hidden="false" customHeight="true" outlineLevel="0" collapsed="false">
      <c r="A947" s="257" t="s">
        <v>2954</v>
      </c>
      <c r="B947" s="252" t="n">
        <v>43918</v>
      </c>
      <c r="C947" s="253" t="n">
        <v>400</v>
      </c>
      <c r="D947" s="272" t="s">
        <v>64</v>
      </c>
      <c r="E947" s="255" t="s">
        <v>3026</v>
      </c>
      <c r="F947" s="255" t="s">
        <v>3475</v>
      </c>
      <c r="G947" s="255"/>
      <c r="H947" s="256"/>
    </row>
    <row r="948" customFormat="false" ht="11.25" hidden="false" customHeight="true" outlineLevel="0" collapsed="false">
      <c r="A948" s="257" t="s">
        <v>2954</v>
      </c>
      <c r="B948" s="252" t="n">
        <v>43918</v>
      </c>
      <c r="C948" s="253" t="n">
        <v>180</v>
      </c>
      <c r="D948" s="272" t="s">
        <v>64</v>
      </c>
      <c r="E948" s="255" t="s">
        <v>3026</v>
      </c>
      <c r="F948" s="255" t="s">
        <v>3476</v>
      </c>
      <c r="G948" s="255"/>
      <c r="H948" s="256"/>
    </row>
    <row r="949" customFormat="false" ht="11.25" hidden="false" customHeight="true" outlineLevel="0" collapsed="false">
      <c r="A949" s="257" t="s">
        <v>2954</v>
      </c>
      <c r="B949" s="252" t="n">
        <v>43918</v>
      </c>
      <c r="C949" s="253" t="n">
        <v>8500</v>
      </c>
      <c r="D949" s="258" t="s">
        <v>30</v>
      </c>
      <c r="E949" s="255" t="s">
        <v>61</v>
      </c>
      <c r="F949" s="255" t="s">
        <v>62</v>
      </c>
      <c r="G949" s="255" t="s">
        <v>3477</v>
      </c>
      <c r="H949" s="256"/>
    </row>
    <row r="950" customFormat="false" ht="11.25" hidden="false" customHeight="true" outlineLevel="0" collapsed="false">
      <c r="A950" s="257" t="s">
        <v>2954</v>
      </c>
      <c r="B950" s="252" t="n">
        <v>43918</v>
      </c>
      <c r="C950" s="253" t="n">
        <v>3000</v>
      </c>
      <c r="D950" s="258" t="s">
        <v>30</v>
      </c>
      <c r="E950" s="255" t="s">
        <v>61</v>
      </c>
      <c r="F950" s="255" t="s">
        <v>62</v>
      </c>
      <c r="G950" s="255" t="s">
        <v>3478</v>
      </c>
      <c r="H950" s="256"/>
    </row>
    <row r="951" customFormat="false" ht="11.25" hidden="false" customHeight="true" outlineLevel="0" collapsed="false">
      <c r="A951" s="251" t="s">
        <v>2954</v>
      </c>
      <c r="B951" s="252" t="n">
        <v>43918</v>
      </c>
      <c r="C951" s="253" t="n">
        <v>8000</v>
      </c>
      <c r="D951" s="254" t="s">
        <v>25</v>
      </c>
      <c r="E951" s="255"/>
      <c r="F951" s="255" t="s">
        <v>3009</v>
      </c>
      <c r="G951" s="255"/>
      <c r="H951" s="256"/>
    </row>
    <row r="952" customFormat="false" ht="11.25" hidden="false" customHeight="true" outlineLevel="0" collapsed="false">
      <c r="A952" s="251" t="s">
        <v>2954</v>
      </c>
      <c r="B952" s="252" t="n">
        <v>43918</v>
      </c>
      <c r="C952" s="253" t="n">
        <v>5000</v>
      </c>
      <c r="D952" s="254" t="s">
        <v>25</v>
      </c>
      <c r="E952" s="255"/>
      <c r="F952" s="255" t="s">
        <v>3053</v>
      </c>
      <c r="G952" s="255"/>
      <c r="H952" s="256"/>
    </row>
    <row r="953" customFormat="false" ht="11.25" hidden="false" customHeight="true" outlineLevel="0" collapsed="false">
      <c r="A953" s="251" t="s">
        <v>2954</v>
      </c>
      <c r="B953" s="252" t="n">
        <v>43918</v>
      </c>
      <c r="C953" s="253" t="n">
        <v>2000</v>
      </c>
      <c r="D953" s="254" t="s">
        <v>25</v>
      </c>
      <c r="E953" s="255"/>
      <c r="F953" s="255" t="s">
        <v>2960</v>
      </c>
      <c r="G953" s="255"/>
      <c r="H953" s="256"/>
    </row>
    <row r="954" customFormat="false" ht="11.25" hidden="false" customHeight="true" outlineLevel="0" collapsed="false">
      <c r="A954" s="251" t="s">
        <v>2954</v>
      </c>
      <c r="B954" s="252" t="n">
        <v>43918</v>
      </c>
      <c r="C954" s="253" t="n">
        <v>5000</v>
      </c>
      <c r="D954" s="254" t="s">
        <v>25</v>
      </c>
      <c r="E954" s="255"/>
      <c r="F954" s="255" t="s">
        <v>2983</v>
      </c>
      <c r="G954" s="255"/>
      <c r="H954" s="256"/>
    </row>
    <row r="955" customFormat="false" ht="11.25" hidden="false" customHeight="true" outlineLevel="0" collapsed="false">
      <c r="A955" s="251" t="s">
        <v>2954</v>
      </c>
      <c r="B955" s="252" t="n">
        <v>43918</v>
      </c>
      <c r="C955" s="253" t="n">
        <v>3000</v>
      </c>
      <c r="D955" s="254" t="s">
        <v>25</v>
      </c>
      <c r="E955" s="255"/>
      <c r="F955" s="255" t="s">
        <v>3293</v>
      </c>
      <c r="G955" s="255"/>
      <c r="H955" s="256"/>
    </row>
    <row r="956" customFormat="false" ht="11.25" hidden="false" customHeight="true" outlineLevel="0" collapsed="false">
      <c r="A956" s="260" t="s">
        <v>2954</v>
      </c>
      <c r="B956" s="252" t="n">
        <v>43919</v>
      </c>
      <c r="C956" s="253" t="n">
        <v>100000</v>
      </c>
      <c r="D956" s="261" t="s">
        <v>105</v>
      </c>
      <c r="E956" s="255" t="s">
        <v>106</v>
      </c>
      <c r="F956" s="255" t="s">
        <v>204</v>
      </c>
      <c r="G956" s="255" t="s">
        <v>3479</v>
      </c>
      <c r="H956" s="256"/>
    </row>
    <row r="957" customFormat="false" ht="11.25" hidden="false" customHeight="true" outlineLevel="0" collapsed="false">
      <c r="A957" s="260" t="s">
        <v>2954</v>
      </c>
      <c r="B957" s="252" t="n">
        <v>43919</v>
      </c>
      <c r="C957" s="253" t="n">
        <v>200</v>
      </c>
      <c r="D957" s="266" t="s">
        <v>2943</v>
      </c>
      <c r="E957" s="255" t="s">
        <v>2974</v>
      </c>
      <c r="F957" s="255" t="s">
        <v>3157</v>
      </c>
      <c r="G957" s="255"/>
      <c r="H957" s="256"/>
    </row>
    <row r="958" customFormat="false" ht="11.25" hidden="false" customHeight="true" outlineLevel="0" collapsed="false">
      <c r="A958" s="260" t="s">
        <v>2954</v>
      </c>
      <c r="B958" s="252" t="n">
        <v>43919</v>
      </c>
      <c r="C958" s="253" t="n">
        <v>200</v>
      </c>
      <c r="D958" s="266" t="s">
        <v>2943</v>
      </c>
      <c r="E958" s="255" t="s">
        <v>2974</v>
      </c>
      <c r="F958" s="255" t="s">
        <v>2982</v>
      </c>
      <c r="G958" s="255"/>
      <c r="H958" s="256"/>
    </row>
    <row r="959" customFormat="false" ht="11.25" hidden="false" customHeight="true" outlineLevel="0" collapsed="false">
      <c r="A959" s="257" t="s">
        <v>2954</v>
      </c>
      <c r="B959" s="252" t="n">
        <v>43919</v>
      </c>
      <c r="C959" s="253" t="n">
        <v>1500</v>
      </c>
      <c r="D959" s="272" t="s">
        <v>64</v>
      </c>
      <c r="E959" s="255" t="s">
        <v>3026</v>
      </c>
      <c r="F959" s="255" t="s">
        <v>3475</v>
      </c>
      <c r="G959" s="255"/>
      <c r="H959" s="256"/>
    </row>
    <row r="960" customFormat="false" ht="11.25" hidden="false" customHeight="true" outlineLevel="0" collapsed="false">
      <c r="A960" s="251" t="s">
        <v>2954</v>
      </c>
      <c r="B960" s="252" t="n">
        <v>43919</v>
      </c>
      <c r="C960" s="253" t="n">
        <v>500</v>
      </c>
      <c r="D960" s="279" t="s">
        <v>3112</v>
      </c>
      <c r="E960" s="255" t="s">
        <v>145</v>
      </c>
      <c r="F960" s="255" t="s">
        <v>23</v>
      </c>
      <c r="G960" s="255"/>
      <c r="H960" s="256"/>
    </row>
    <row r="961" customFormat="false" ht="11.25" hidden="false" customHeight="true" outlineLevel="0" collapsed="false">
      <c r="A961" s="251" t="s">
        <v>2954</v>
      </c>
      <c r="B961" s="252" t="n">
        <v>43919</v>
      </c>
      <c r="C961" s="253" t="n">
        <v>2000</v>
      </c>
      <c r="D961" s="254" t="s">
        <v>25</v>
      </c>
      <c r="E961" s="255"/>
      <c r="F961" s="255" t="s">
        <v>294</v>
      </c>
      <c r="G961" s="255"/>
      <c r="H961" s="256"/>
    </row>
    <row r="962" customFormat="false" ht="11.25" hidden="false" customHeight="true" outlineLevel="0" collapsed="false">
      <c r="A962" s="251" t="s">
        <v>2954</v>
      </c>
      <c r="B962" s="252" t="n">
        <v>43919</v>
      </c>
      <c r="C962" s="253" t="n">
        <v>15000</v>
      </c>
      <c r="D962" s="254" t="s">
        <v>25</v>
      </c>
      <c r="E962" s="255"/>
      <c r="F962" s="255" t="s">
        <v>3020</v>
      </c>
      <c r="G962" s="255"/>
      <c r="H962" s="256"/>
    </row>
    <row r="963" customFormat="false" ht="11.25" hidden="false" customHeight="true" outlineLevel="0" collapsed="false">
      <c r="A963" s="251" t="s">
        <v>2954</v>
      </c>
      <c r="B963" s="252" t="n">
        <v>43919</v>
      </c>
      <c r="C963" s="253" t="n">
        <v>5000</v>
      </c>
      <c r="D963" s="254" t="s">
        <v>25</v>
      </c>
      <c r="E963" s="255"/>
      <c r="F963" s="255" t="s">
        <v>3053</v>
      </c>
      <c r="G963" s="255"/>
      <c r="H963" s="256"/>
    </row>
    <row r="964" customFormat="false" ht="11.25" hidden="false" customHeight="true" outlineLevel="0" collapsed="false">
      <c r="A964" s="257" t="s">
        <v>2954</v>
      </c>
      <c r="B964" s="252" t="n">
        <v>43920</v>
      </c>
      <c r="C964" s="253" t="n">
        <v>300</v>
      </c>
      <c r="D964" s="265" t="s">
        <v>80</v>
      </c>
      <c r="E964" s="255" t="s">
        <v>3032</v>
      </c>
      <c r="F964" s="255" t="s">
        <v>3480</v>
      </c>
      <c r="G964" s="255" t="s">
        <v>3462</v>
      </c>
      <c r="H964" s="256"/>
    </row>
    <row r="965" customFormat="false" ht="11.25" hidden="false" customHeight="true" outlineLevel="0" collapsed="false">
      <c r="A965" s="257" t="s">
        <v>2954</v>
      </c>
      <c r="B965" s="252" t="n">
        <v>43920</v>
      </c>
      <c r="C965" s="253" t="n">
        <v>300</v>
      </c>
      <c r="D965" s="265" t="s">
        <v>80</v>
      </c>
      <c r="E965" s="255" t="s">
        <v>3032</v>
      </c>
      <c r="F965" s="255" t="s">
        <v>3480</v>
      </c>
      <c r="G965" s="255" t="s">
        <v>3481</v>
      </c>
      <c r="H965" s="256"/>
    </row>
    <row r="966" customFormat="false" ht="11.25" hidden="false" customHeight="true" outlineLevel="0" collapsed="false">
      <c r="A966" s="257" t="s">
        <v>2954</v>
      </c>
      <c r="B966" s="252" t="n">
        <v>43920</v>
      </c>
      <c r="C966" s="253" t="n">
        <v>2700</v>
      </c>
      <c r="D966" s="262" t="s">
        <v>113</v>
      </c>
      <c r="E966" s="255" t="s">
        <v>114</v>
      </c>
      <c r="F966" s="255" t="n">
        <v>0</v>
      </c>
      <c r="G966" s="255" t="s">
        <v>3482</v>
      </c>
      <c r="H966" s="256"/>
    </row>
    <row r="967" customFormat="false" ht="11.25" hidden="false" customHeight="true" outlineLevel="0" collapsed="false">
      <c r="A967" s="257" t="s">
        <v>2954</v>
      </c>
      <c r="B967" s="252" t="n">
        <v>43920</v>
      </c>
      <c r="C967" s="253" t="n">
        <v>300</v>
      </c>
      <c r="D967" s="265" t="s">
        <v>80</v>
      </c>
      <c r="E967" s="255" t="s">
        <v>3032</v>
      </c>
      <c r="F967" s="255" t="s">
        <v>3483</v>
      </c>
      <c r="G967" s="255" t="s">
        <v>3484</v>
      </c>
      <c r="H967" s="256"/>
    </row>
    <row r="968" customFormat="false" ht="11.25" hidden="false" customHeight="true" outlineLevel="0" collapsed="false">
      <c r="A968" s="260" t="s">
        <v>2954</v>
      </c>
      <c r="B968" s="252" t="n">
        <v>43920</v>
      </c>
      <c r="C968" s="253" t="n">
        <v>660</v>
      </c>
      <c r="D968" s="263" t="s">
        <v>2952</v>
      </c>
      <c r="E968" s="255" t="s">
        <v>54</v>
      </c>
      <c r="F968" s="255" t="s">
        <v>218</v>
      </c>
      <c r="G968" s="255"/>
      <c r="H968" s="256"/>
    </row>
    <row r="969" customFormat="false" ht="11.25" hidden="false" customHeight="true" outlineLevel="0" collapsed="false">
      <c r="A969" s="260" t="s">
        <v>2954</v>
      </c>
      <c r="B969" s="252" t="n">
        <v>43920</v>
      </c>
      <c r="C969" s="253" t="n">
        <v>150</v>
      </c>
      <c r="D969" s="263" t="s">
        <v>2952</v>
      </c>
      <c r="E969" s="255" t="s">
        <v>54</v>
      </c>
      <c r="F969" s="255" t="s">
        <v>46</v>
      </c>
      <c r="G969" s="255"/>
      <c r="H969" s="256"/>
    </row>
    <row r="970" customFormat="false" ht="11.25" hidden="false" customHeight="true" outlineLevel="0" collapsed="false">
      <c r="A970" s="257" t="s">
        <v>2954</v>
      </c>
      <c r="B970" s="252" t="n">
        <v>43920</v>
      </c>
      <c r="C970" s="253" t="n">
        <v>2700</v>
      </c>
      <c r="D970" s="258" t="s">
        <v>30</v>
      </c>
      <c r="E970" s="255" t="s">
        <v>61</v>
      </c>
      <c r="F970" s="255" t="s">
        <v>270</v>
      </c>
      <c r="G970" s="255" t="s">
        <v>3485</v>
      </c>
      <c r="H970" s="256"/>
    </row>
    <row r="971" customFormat="false" ht="11.25" hidden="false" customHeight="true" outlineLevel="0" collapsed="false">
      <c r="A971" s="260" t="s">
        <v>2954</v>
      </c>
      <c r="B971" s="252" t="n">
        <v>43920</v>
      </c>
      <c r="C971" s="253" t="n">
        <v>150</v>
      </c>
      <c r="D971" s="263" t="s">
        <v>2952</v>
      </c>
      <c r="E971" s="255" t="s">
        <v>54</v>
      </c>
      <c r="F971" s="255" t="s">
        <v>3101</v>
      </c>
      <c r="G971" s="255"/>
      <c r="H971" s="256"/>
    </row>
    <row r="972" customFormat="false" ht="11.25" hidden="false" customHeight="true" outlineLevel="0" collapsed="false">
      <c r="A972" s="257" t="s">
        <v>2954</v>
      </c>
      <c r="B972" s="252" t="n">
        <v>43920</v>
      </c>
      <c r="C972" s="253" t="n">
        <v>43450</v>
      </c>
      <c r="D972" s="258" t="s">
        <v>30</v>
      </c>
      <c r="E972" s="255" t="s">
        <v>174</v>
      </c>
      <c r="F972" s="255" t="s">
        <v>32</v>
      </c>
      <c r="G972" s="255"/>
      <c r="H972" s="256"/>
    </row>
    <row r="973" customFormat="false" ht="11.25" hidden="false" customHeight="true" outlineLevel="0" collapsed="false">
      <c r="A973" s="251" t="s">
        <v>2954</v>
      </c>
      <c r="B973" s="252" t="n">
        <v>43920</v>
      </c>
      <c r="C973" s="253" t="n">
        <v>1000</v>
      </c>
      <c r="D973" s="254" t="s">
        <v>25</v>
      </c>
      <c r="E973" s="255"/>
      <c r="F973" s="255" t="s">
        <v>3012</v>
      </c>
      <c r="G973" s="255"/>
      <c r="H973" s="256"/>
    </row>
    <row r="974" customFormat="false" ht="11.25" hidden="false" customHeight="true" outlineLevel="0" collapsed="false">
      <c r="A974" s="260" t="s">
        <v>2954</v>
      </c>
      <c r="B974" s="252" t="n">
        <v>43921</v>
      </c>
      <c r="C974" s="253" t="n">
        <v>300</v>
      </c>
      <c r="D974" s="266" t="s">
        <v>2943</v>
      </c>
      <c r="E974" s="255" t="s">
        <v>2974</v>
      </c>
      <c r="F974" s="255" t="s">
        <v>2983</v>
      </c>
      <c r="G974" s="255"/>
      <c r="H974" s="256"/>
    </row>
    <row r="975" customFormat="false" ht="11.25" hidden="false" customHeight="true" outlineLevel="0" collapsed="false">
      <c r="A975" s="260" t="s">
        <v>2954</v>
      </c>
      <c r="B975" s="252" t="n">
        <v>43921</v>
      </c>
      <c r="C975" s="253" t="n">
        <v>1625</v>
      </c>
      <c r="D975" s="268" t="s">
        <v>48</v>
      </c>
      <c r="E975" s="255" t="s">
        <v>49</v>
      </c>
      <c r="F975" s="255" t="s">
        <v>3087</v>
      </c>
      <c r="G975" s="255" t="s">
        <v>3449</v>
      </c>
      <c r="H975" s="256"/>
    </row>
    <row r="976" customFormat="false" ht="11.25" hidden="false" customHeight="true" outlineLevel="0" collapsed="false">
      <c r="A976" s="257" t="s">
        <v>2954</v>
      </c>
      <c r="B976" s="252" t="n">
        <v>43921</v>
      </c>
      <c r="C976" s="253" t="n">
        <v>2500</v>
      </c>
      <c r="D976" s="258" t="s">
        <v>30</v>
      </c>
      <c r="E976" s="255" t="s">
        <v>61</v>
      </c>
      <c r="F976" s="255" t="s">
        <v>270</v>
      </c>
      <c r="G976" s="255" t="s">
        <v>3486</v>
      </c>
      <c r="H976" s="256"/>
    </row>
    <row r="977" customFormat="false" ht="11.25" hidden="false" customHeight="true" outlineLevel="0" collapsed="false">
      <c r="A977" s="257" t="s">
        <v>2954</v>
      </c>
      <c r="B977" s="252" t="n">
        <v>43921</v>
      </c>
      <c r="C977" s="253" t="n">
        <v>2300</v>
      </c>
      <c r="D977" s="258" t="s">
        <v>30</v>
      </c>
      <c r="E977" s="255" t="s">
        <v>61</v>
      </c>
      <c r="F977" s="255" t="s">
        <v>270</v>
      </c>
      <c r="G977" s="255" t="s">
        <v>3487</v>
      </c>
      <c r="H977" s="256"/>
    </row>
    <row r="978" customFormat="false" ht="11.25" hidden="false" customHeight="true" outlineLevel="0" collapsed="false">
      <c r="A978" s="251" t="s">
        <v>2954</v>
      </c>
      <c r="B978" s="252" t="n">
        <v>43921</v>
      </c>
      <c r="C978" s="253" t="n">
        <v>6000</v>
      </c>
      <c r="D978" s="254" t="s">
        <v>25</v>
      </c>
      <c r="E978" s="255"/>
      <c r="F978" s="255" t="s">
        <v>3003</v>
      </c>
      <c r="G978" s="255"/>
      <c r="H978" s="256"/>
    </row>
    <row r="979" customFormat="false" ht="11.25" hidden="false" customHeight="true" outlineLevel="0" collapsed="false">
      <c r="A979" s="251" t="s">
        <v>2954</v>
      </c>
      <c r="B979" s="252" t="n">
        <v>43921</v>
      </c>
      <c r="C979" s="253" t="n">
        <v>5000</v>
      </c>
      <c r="D979" s="254" t="s">
        <v>25</v>
      </c>
      <c r="E979" s="255"/>
      <c r="F979" s="255" t="s">
        <v>3020</v>
      </c>
      <c r="G979" s="255"/>
      <c r="H979" s="256"/>
    </row>
    <row r="980" customFormat="false" ht="11.25" hidden="false" customHeight="true" outlineLevel="0" collapsed="false">
      <c r="A980" s="251" t="s">
        <v>2954</v>
      </c>
      <c r="B980" s="252" t="n">
        <v>43921</v>
      </c>
      <c r="C980" s="253" t="n">
        <v>8000</v>
      </c>
      <c r="D980" s="254" t="s">
        <v>25</v>
      </c>
      <c r="E980" s="255"/>
      <c r="F980" s="255" t="s">
        <v>46</v>
      </c>
      <c r="G980" s="255"/>
      <c r="H980" s="256"/>
    </row>
    <row r="981" customFormat="false" ht="11.25" hidden="false" customHeight="true" outlineLevel="0" collapsed="false">
      <c r="A981" s="251" t="s">
        <v>2954</v>
      </c>
      <c r="B981" s="252" t="n">
        <v>43921</v>
      </c>
      <c r="C981" s="253" t="n">
        <v>8100</v>
      </c>
      <c r="D981" s="254" t="s">
        <v>25</v>
      </c>
      <c r="E981" s="255"/>
      <c r="F981" s="255" t="s">
        <v>3008</v>
      </c>
      <c r="G981" s="255" t="s">
        <v>3488</v>
      </c>
      <c r="H981" s="256"/>
    </row>
    <row r="982" customFormat="false" ht="11.25" hidden="false" customHeight="true" outlineLevel="0" collapsed="false">
      <c r="A982" s="251" t="s">
        <v>2954</v>
      </c>
      <c r="B982" s="252" t="n">
        <v>43921</v>
      </c>
      <c r="C982" s="253" t="n">
        <v>5000</v>
      </c>
      <c r="D982" s="254" t="s">
        <v>25</v>
      </c>
      <c r="E982" s="255"/>
      <c r="F982" s="255" t="s">
        <v>2966</v>
      </c>
      <c r="G982" s="255"/>
      <c r="H982" s="256"/>
    </row>
    <row r="983" customFormat="false" ht="11.25" hidden="false" customHeight="true" outlineLevel="0" collapsed="false">
      <c r="A983" s="251" t="s">
        <v>2954</v>
      </c>
      <c r="B983" s="252" t="n">
        <v>43921</v>
      </c>
      <c r="C983" s="253" t="n">
        <v>15000</v>
      </c>
      <c r="D983" s="254" t="s">
        <v>25</v>
      </c>
      <c r="E983" s="255"/>
      <c r="F983" s="255" t="s">
        <v>3012</v>
      </c>
      <c r="G983" s="255"/>
      <c r="H983" s="256"/>
    </row>
    <row r="984" customFormat="false" ht="11.25" hidden="false" customHeight="true" outlineLevel="0" collapsed="false">
      <c r="A984" s="251" t="s">
        <v>2954</v>
      </c>
      <c r="B984" s="252" t="n">
        <v>43921</v>
      </c>
      <c r="C984" s="253" t="n">
        <v>10000</v>
      </c>
      <c r="D984" s="254" t="s">
        <v>25</v>
      </c>
      <c r="E984" s="255"/>
      <c r="F984" s="255" t="s">
        <v>43</v>
      </c>
      <c r="G984" s="255"/>
      <c r="H984" s="256"/>
    </row>
    <row r="985" customFormat="false" ht="11.25" hidden="false" customHeight="true" outlineLevel="0" collapsed="false">
      <c r="A985" s="251" t="s">
        <v>2954</v>
      </c>
      <c r="B985" s="252" t="n">
        <v>43921</v>
      </c>
      <c r="C985" s="253" t="n">
        <v>10000</v>
      </c>
      <c r="D985" s="254" t="s">
        <v>25</v>
      </c>
      <c r="E985" s="255"/>
      <c r="F985" s="255" t="s">
        <v>2961</v>
      </c>
      <c r="G985" s="255"/>
      <c r="H985" s="256"/>
    </row>
    <row r="986" customFormat="false" ht="11.25" hidden="false" customHeight="true" outlineLevel="0" collapsed="false">
      <c r="A986" s="251" t="s">
        <v>2954</v>
      </c>
      <c r="B986" s="252" t="n">
        <v>43921</v>
      </c>
      <c r="C986" s="253" t="n">
        <v>8000</v>
      </c>
      <c r="D986" s="254" t="s">
        <v>25</v>
      </c>
      <c r="E986" s="255"/>
      <c r="F986" s="255" t="s">
        <v>68</v>
      </c>
      <c r="G986" s="255"/>
      <c r="H986" s="256"/>
    </row>
    <row r="987" customFormat="false" ht="11.25" hidden="false" customHeight="true" outlineLevel="0" collapsed="false">
      <c r="A987" s="251" t="s">
        <v>2954</v>
      </c>
      <c r="B987" s="252" t="n">
        <v>43921</v>
      </c>
      <c r="C987" s="253" t="n">
        <v>5000</v>
      </c>
      <c r="D987" s="254" t="s">
        <v>25</v>
      </c>
      <c r="E987" s="255"/>
      <c r="F987" s="255" t="s">
        <v>294</v>
      </c>
      <c r="G987" s="255"/>
      <c r="H987" s="256"/>
    </row>
    <row r="988" customFormat="false" ht="11.25" hidden="false" customHeight="true" outlineLevel="0" collapsed="false">
      <c r="A988" s="251" t="s">
        <v>2954</v>
      </c>
      <c r="B988" s="252" t="n">
        <v>43921</v>
      </c>
      <c r="C988" s="253" t="n">
        <v>5000</v>
      </c>
      <c r="D988" s="254" t="s">
        <v>25</v>
      </c>
      <c r="E988" s="255"/>
      <c r="F988" s="255" t="s">
        <v>3489</v>
      </c>
      <c r="G988" s="255"/>
      <c r="H988" s="256"/>
    </row>
    <row r="989" customFormat="false" ht="11.25" hidden="false" customHeight="true" outlineLevel="0" collapsed="false">
      <c r="A989" s="251" t="s">
        <v>2954</v>
      </c>
      <c r="B989" s="252" t="n">
        <v>43921</v>
      </c>
      <c r="C989" s="253" t="n">
        <v>15000</v>
      </c>
      <c r="D989" s="254" t="s">
        <v>25</v>
      </c>
      <c r="E989" s="255"/>
      <c r="F989" s="255" t="s">
        <v>2969</v>
      </c>
      <c r="G989" s="255"/>
      <c r="H989" s="256"/>
    </row>
    <row r="990" customFormat="false" ht="11.25" hidden="false" customHeight="true" outlineLevel="0" collapsed="false">
      <c r="A990" s="251" t="s">
        <v>2954</v>
      </c>
      <c r="B990" s="252" t="n">
        <v>43921</v>
      </c>
      <c r="C990" s="253" t="n">
        <v>8000</v>
      </c>
      <c r="D990" s="254" t="s">
        <v>25</v>
      </c>
      <c r="E990" s="255"/>
      <c r="F990" s="255" t="s">
        <v>2955</v>
      </c>
      <c r="G990" s="255"/>
      <c r="H990" s="256"/>
    </row>
    <row r="991" customFormat="false" ht="11.25" hidden="false" customHeight="true" outlineLevel="0" collapsed="false">
      <c r="A991" s="251" t="s">
        <v>2954</v>
      </c>
      <c r="B991" s="252" t="n">
        <v>43921</v>
      </c>
      <c r="C991" s="253" t="n">
        <v>8000</v>
      </c>
      <c r="D991" s="254" t="s">
        <v>25</v>
      </c>
      <c r="E991" s="255"/>
      <c r="F991" s="255" t="s">
        <v>3053</v>
      </c>
      <c r="G991" s="255"/>
      <c r="H991" s="256"/>
    </row>
    <row r="992" customFormat="false" ht="11.25" hidden="false" customHeight="true" outlineLevel="0" collapsed="false">
      <c r="A992" s="251" t="s">
        <v>2954</v>
      </c>
      <c r="B992" s="252" t="n">
        <v>43921</v>
      </c>
      <c r="C992" s="253" t="n">
        <v>5000</v>
      </c>
      <c r="D992" s="254" t="s">
        <v>25</v>
      </c>
      <c r="E992" s="255"/>
      <c r="F992" s="255" t="s">
        <v>3088</v>
      </c>
      <c r="G992" s="282"/>
      <c r="H992" s="256"/>
    </row>
    <row r="993" customFormat="false" ht="11.25" hidden="false" customHeight="true" outlineLevel="0" collapsed="false">
      <c r="A993" s="251" t="s">
        <v>2954</v>
      </c>
      <c r="B993" s="252" t="n">
        <v>43921</v>
      </c>
      <c r="C993" s="253" t="n">
        <v>5000</v>
      </c>
      <c r="D993" s="254" t="s">
        <v>25</v>
      </c>
      <c r="E993" s="255"/>
      <c r="F993" s="255" t="s">
        <v>2960</v>
      </c>
      <c r="G993" s="255"/>
      <c r="H993" s="256"/>
    </row>
    <row r="994" customFormat="false" ht="11.25" hidden="false" customHeight="true" outlineLevel="0" collapsed="false">
      <c r="A994" s="251" t="s">
        <v>2954</v>
      </c>
      <c r="B994" s="252" t="n">
        <v>43921</v>
      </c>
      <c r="C994" s="253" t="n">
        <v>10000</v>
      </c>
      <c r="D994" s="254" t="s">
        <v>25</v>
      </c>
      <c r="E994" s="255"/>
      <c r="F994" s="255" t="s">
        <v>3001</v>
      </c>
      <c r="G994" s="255"/>
      <c r="H994" s="256"/>
    </row>
    <row r="995" customFormat="false" ht="11.25" hidden="false" customHeight="true" outlineLevel="0" collapsed="false">
      <c r="A995" s="251" t="s">
        <v>2954</v>
      </c>
      <c r="B995" s="252" t="n">
        <v>43921</v>
      </c>
      <c r="C995" s="253" t="n">
        <v>3000</v>
      </c>
      <c r="D995" s="254" t="s">
        <v>25</v>
      </c>
      <c r="E995" s="255"/>
      <c r="F995" s="255" t="s">
        <v>3293</v>
      </c>
      <c r="G995" s="255"/>
      <c r="H995" s="256"/>
    </row>
    <row r="996" customFormat="false" ht="11.25" hidden="false" customHeight="true" outlineLevel="0" collapsed="false">
      <c r="A996" s="251" t="s">
        <v>2954</v>
      </c>
      <c r="B996" s="252" t="n">
        <v>43921</v>
      </c>
      <c r="C996" s="253" t="n">
        <v>3000</v>
      </c>
      <c r="D996" s="254" t="s">
        <v>25</v>
      </c>
      <c r="E996" s="255"/>
      <c r="F996" s="255" t="s">
        <v>3150</v>
      </c>
      <c r="G996" s="255"/>
      <c r="H996" s="256"/>
    </row>
    <row r="997" customFormat="false" ht="11.25" hidden="false" customHeight="true" outlineLevel="0" collapsed="false">
      <c r="A997" s="251" t="s">
        <v>2954</v>
      </c>
      <c r="B997" s="252" t="n">
        <v>43921</v>
      </c>
      <c r="C997" s="273" t="n">
        <v>5000</v>
      </c>
      <c r="D997" s="254" t="s">
        <v>25</v>
      </c>
      <c r="E997" s="255"/>
      <c r="F997" s="255" t="s">
        <v>3065</v>
      </c>
      <c r="G997" s="255"/>
      <c r="H997" s="256"/>
    </row>
    <row r="998" customFormat="false" ht="11.25" hidden="false" customHeight="true" outlineLevel="0" collapsed="false">
      <c r="A998" s="251" t="s">
        <v>2954</v>
      </c>
      <c r="B998" s="252" t="n">
        <v>43921</v>
      </c>
      <c r="C998" s="273" t="n">
        <v>5000</v>
      </c>
      <c r="D998" s="254" t="s">
        <v>25</v>
      </c>
      <c r="E998" s="255"/>
      <c r="F998" s="255" t="s">
        <v>3490</v>
      </c>
      <c r="G998" s="255"/>
      <c r="H998" s="256"/>
    </row>
    <row r="999" customFormat="false" ht="11.25" hidden="false" customHeight="true" outlineLevel="0" collapsed="false">
      <c r="A999" s="251" t="s">
        <v>2954</v>
      </c>
      <c r="B999" s="252" t="n">
        <v>43921</v>
      </c>
      <c r="C999" s="273" t="n">
        <v>5000</v>
      </c>
      <c r="D999" s="254" t="s">
        <v>25</v>
      </c>
      <c r="E999" s="255"/>
      <c r="F999" s="255" t="s">
        <v>298</v>
      </c>
      <c r="G999" s="255"/>
      <c r="H999" s="256"/>
    </row>
    <row r="1000" customFormat="false" ht="11.25" hidden="false" customHeight="true" outlineLevel="0" collapsed="false">
      <c r="A1000" s="260" t="s">
        <v>2954</v>
      </c>
      <c r="B1000" s="252" t="n">
        <v>43921</v>
      </c>
      <c r="C1000" s="273" t="n">
        <v>1000</v>
      </c>
      <c r="D1000" s="264" t="s">
        <v>2940</v>
      </c>
      <c r="E1000" s="255" t="s">
        <v>2968</v>
      </c>
      <c r="F1000" s="255" t="s">
        <v>199</v>
      </c>
      <c r="G1000" s="255" t="n">
        <v>43922</v>
      </c>
      <c r="H1000" s="256"/>
    </row>
    <row r="1001" customFormat="false" ht="11.25" hidden="false" customHeight="true" outlineLevel="0" collapsed="false">
      <c r="A1001" s="260" t="s">
        <v>2954</v>
      </c>
      <c r="B1001" s="252" t="n">
        <v>43921</v>
      </c>
      <c r="C1001" s="273" t="n">
        <v>2500</v>
      </c>
      <c r="D1001" s="266" t="s">
        <v>2943</v>
      </c>
      <c r="E1001" s="255" t="s">
        <v>2974</v>
      </c>
      <c r="F1001" s="255" t="s">
        <v>2982</v>
      </c>
      <c r="G1001" s="255" t="n">
        <v>43922</v>
      </c>
      <c r="H1001" s="256"/>
    </row>
    <row r="1002" customFormat="false" ht="11.25" hidden="false" customHeight="true" outlineLevel="0" collapsed="false">
      <c r="A1002" s="269" t="s">
        <v>2954</v>
      </c>
      <c r="B1002" s="252" t="n">
        <v>43921</v>
      </c>
      <c r="C1002" s="273" t="n">
        <v>4000</v>
      </c>
      <c r="D1002" s="274" t="s">
        <v>2951</v>
      </c>
      <c r="E1002" s="255" t="s">
        <v>59</v>
      </c>
      <c r="F1002" s="255" t="s">
        <v>265</v>
      </c>
      <c r="G1002" s="255" t="n">
        <v>43922</v>
      </c>
      <c r="H1002" s="256"/>
    </row>
    <row r="1003" customFormat="false" ht="11.25" hidden="false" customHeight="true" outlineLevel="0" collapsed="false">
      <c r="A1003" s="260" t="s">
        <v>2954</v>
      </c>
      <c r="B1003" s="252" t="n">
        <v>43922</v>
      </c>
      <c r="C1003" s="253" t="n">
        <v>2500</v>
      </c>
      <c r="D1003" s="266" t="s">
        <v>2943</v>
      </c>
      <c r="E1003" s="255" t="s">
        <v>2974</v>
      </c>
      <c r="F1003" s="255" t="s">
        <v>2982</v>
      </c>
      <c r="G1003" s="255"/>
      <c r="H1003" s="256"/>
    </row>
    <row r="1004" customFormat="false" ht="11.25" hidden="false" customHeight="true" outlineLevel="0" collapsed="false">
      <c r="A1004" s="260" t="s">
        <v>2954</v>
      </c>
      <c r="B1004" s="252" t="n">
        <v>43924</v>
      </c>
      <c r="C1004" s="253" t="n">
        <v>700</v>
      </c>
      <c r="D1004" s="266" t="s">
        <v>2943</v>
      </c>
      <c r="E1004" s="255" t="s">
        <v>2974</v>
      </c>
      <c r="F1004" s="255" t="s">
        <v>3491</v>
      </c>
      <c r="G1004" s="255" t="s">
        <v>3492</v>
      </c>
      <c r="H1004" s="256"/>
    </row>
    <row r="1005" customFormat="false" ht="11.25" hidden="false" customHeight="true" outlineLevel="0" collapsed="false">
      <c r="A1005" s="260" t="s">
        <v>2954</v>
      </c>
      <c r="B1005" s="252" t="n">
        <v>43924</v>
      </c>
      <c r="C1005" s="253" t="n">
        <v>300</v>
      </c>
      <c r="D1005" s="263" t="s">
        <v>2952</v>
      </c>
      <c r="E1005" s="255" t="s">
        <v>54</v>
      </c>
      <c r="F1005" s="255" t="s">
        <v>3493</v>
      </c>
      <c r="G1005" s="255"/>
      <c r="H1005" s="256"/>
    </row>
    <row r="1006" customFormat="false" ht="11.25" hidden="false" customHeight="true" outlineLevel="0" collapsed="false">
      <c r="A1006" s="269" t="s">
        <v>2954</v>
      </c>
      <c r="B1006" s="252" t="n">
        <v>43925</v>
      </c>
      <c r="C1006" s="253" t="n">
        <v>2000</v>
      </c>
      <c r="D1006" s="270" t="s">
        <v>2948</v>
      </c>
      <c r="E1006" s="255" t="s">
        <v>195</v>
      </c>
      <c r="F1006" s="255" t="s">
        <v>3157</v>
      </c>
      <c r="G1006" s="255" t="s">
        <v>3494</v>
      </c>
      <c r="H1006" s="256"/>
    </row>
    <row r="1007" customFormat="false" ht="11.25" hidden="false" customHeight="true" outlineLevel="0" collapsed="false">
      <c r="A1007" s="260" t="s">
        <v>2954</v>
      </c>
      <c r="B1007" s="252" t="n">
        <v>43925</v>
      </c>
      <c r="C1007" s="253" t="n">
        <v>2000</v>
      </c>
      <c r="D1007" s="267" t="s">
        <v>186</v>
      </c>
      <c r="E1007" s="255" t="s">
        <v>176</v>
      </c>
      <c r="F1007" s="255" t="s">
        <v>3495</v>
      </c>
      <c r="G1007" s="255"/>
      <c r="H1007" s="256"/>
    </row>
    <row r="1008" customFormat="false" ht="11.25" hidden="false" customHeight="true" outlineLevel="0" collapsed="false">
      <c r="A1008" s="257" t="s">
        <v>2954</v>
      </c>
      <c r="B1008" s="252" t="n">
        <v>43927</v>
      </c>
      <c r="C1008" s="253" t="n">
        <v>5390</v>
      </c>
      <c r="D1008" s="258" t="s">
        <v>30</v>
      </c>
      <c r="E1008" s="255" t="s">
        <v>31</v>
      </c>
      <c r="F1008" s="255" t="s">
        <v>147</v>
      </c>
      <c r="G1008" s="255" t="s">
        <v>3496</v>
      </c>
      <c r="H1008" s="256"/>
    </row>
    <row r="1009" customFormat="false" ht="11.25" hidden="false" customHeight="true" outlineLevel="0" collapsed="false">
      <c r="A1009" s="269" t="s">
        <v>2954</v>
      </c>
      <c r="B1009" s="252" t="n">
        <v>43927</v>
      </c>
      <c r="C1009" s="253" t="n">
        <v>1900</v>
      </c>
      <c r="D1009" s="276" t="s">
        <v>58</v>
      </c>
      <c r="E1009" s="255" t="s">
        <v>91</v>
      </c>
      <c r="F1009" s="255" t="s">
        <v>228</v>
      </c>
      <c r="G1009" s="255" t="s">
        <v>3497</v>
      </c>
      <c r="H1009" s="256"/>
    </row>
    <row r="1010" customFormat="false" ht="11.25" hidden="false" customHeight="true" outlineLevel="0" collapsed="false">
      <c r="A1010" s="251" t="s">
        <v>2954</v>
      </c>
      <c r="B1010" s="252" t="n">
        <v>43928</v>
      </c>
      <c r="C1010" s="253" t="n">
        <v>2000</v>
      </c>
      <c r="D1010" s="254" t="s">
        <v>25</v>
      </c>
      <c r="E1010" s="255"/>
      <c r="F1010" s="255" t="s">
        <v>3293</v>
      </c>
      <c r="G1010" s="255"/>
      <c r="H1010" s="256"/>
    </row>
    <row r="1011" customFormat="false" ht="11.25" hidden="false" customHeight="true" outlineLevel="0" collapsed="false">
      <c r="A1011" s="251" t="s">
        <v>2954</v>
      </c>
      <c r="B1011" s="252" t="n">
        <v>43928</v>
      </c>
      <c r="C1011" s="253" t="n">
        <v>5000</v>
      </c>
      <c r="D1011" s="254" t="s">
        <v>25</v>
      </c>
      <c r="E1011" s="255"/>
      <c r="F1011" s="255" t="s">
        <v>3001</v>
      </c>
      <c r="G1011" s="255"/>
      <c r="H1011" s="256"/>
    </row>
    <row r="1012" customFormat="false" ht="11.25" hidden="false" customHeight="true" outlineLevel="0" collapsed="false">
      <c r="A1012" s="251" t="s">
        <v>2954</v>
      </c>
      <c r="B1012" s="252" t="n">
        <v>43928</v>
      </c>
      <c r="C1012" s="253" t="n">
        <v>250</v>
      </c>
      <c r="D1012" s="254" t="s">
        <v>25</v>
      </c>
      <c r="E1012" s="247" t="s">
        <v>3498</v>
      </c>
      <c r="F1012" s="255" t="s">
        <v>3194</v>
      </c>
      <c r="G1012" s="255" t="s">
        <v>2955</v>
      </c>
      <c r="H1012" s="256"/>
    </row>
    <row r="1013" customFormat="false" ht="11.25" hidden="false" customHeight="true" outlineLevel="0" collapsed="false">
      <c r="A1013" s="257" t="s">
        <v>2954</v>
      </c>
      <c r="B1013" s="252" t="n">
        <v>43928</v>
      </c>
      <c r="C1013" s="253" t="n">
        <v>9500</v>
      </c>
      <c r="D1013" s="258" t="s">
        <v>30</v>
      </c>
      <c r="E1013" s="255" t="s">
        <v>174</v>
      </c>
      <c r="F1013" s="255" t="s">
        <v>187</v>
      </c>
      <c r="G1013" s="255"/>
      <c r="H1013" s="256"/>
    </row>
    <row r="1014" customFormat="false" ht="11.25" hidden="false" customHeight="true" outlineLevel="0" collapsed="false">
      <c r="A1014" s="260" t="s">
        <v>2954</v>
      </c>
      <c r="B1014" s="252" t="n">
        <v>43928</v>
      </c>
      <c r="C1014" s="253" t="n">
        <v>1000</v>
      </c>
      <c r="D1014" s="246" t="s">
        <v>110</v>
      </c>
      <c r="E1014" s="255" t="s">
        <v>3499</v>
      </c>
      <c r="F1014" s="255" t="s">
        <v>3500</v>
      </c>
      <c r="G1014" s="255" t="s">
        <v>3501</v>
      </c>
      <c r="H1014" s="256"/>
    </row>
    <row r="1015" customFormat="false" ht="11.25" hidden="false" customHeight="true" outlineLevel="0" collapsed="false">
      <c r="A1015" s="260" t="s">
        <v>2954</v>
      </c>
      <c r="B1015" s="252" t="n">
        <v>43929</v>
      </c>
      <c r="C1015" s="253" t="n">
        <v>300</v>
      </c>
      <c r="D1015" s="263" t="s">
        <v>2952</v>
      </c>
      <c r="E1015" s="255" t="s">
        <v>54</v>
      </c>
      <c r="F1015" s="255" t="s">
        <v>3502</v>
      </c>
      <c r="G1015" s="255" t="s">
        <v>3503</v>
      </c>
      <c r="H1015" s="256"/>
    </row>
    <row r="1016" customFormat="false" ht="11.25" hidden="false" customHeight="true" outlineLevel="0" collapsed="false">
      <c r="A1016" s="251" t="s">
        <v>2954</v>
      </c>
      <c r="B1016" s="252" t="n">
        <v>43929</v>
      </c>
      <c r="C1016" s="253" t="n">
        <v>29500</v>
      </c>
      <c r="D1016" s="271" t="s">
        <v>59</v>
      </c>
      <c r="E1016" s="255" t="s">
        <v>3013</v>
      </c>
      <c r="F1016" s="255" t="s">
        <v>3014</v>
      </c>
      <c r="G1016" s="255" t="s">
        <v>2982</v>
      </c>
      <c r="H1016" s="256"/>
    </row>
    <row r="1017" customFormat="false" ht="11.25" hidden="false" customHeight="true" outlineLevel="0" collapsed="false">
      <c r="A1017" s="251" t="s">
        <v>2954</v>
      </c>
      <c r="B1017" s="252" t="n">
        <v>43929</v>
      </c>
      <c r="C1017" s="253" t="n">
        <v>3000</v>
      </c>
      <c r="D1017" s="254" t="s">
        <v>25</v>
      </c>
      <c r="E1017" s="255"/>
      <c r="F1017" s="255" t="s">
        <v>294</v>
      </c>
      <c r="G1017" s="255"/>
      <c r="H1017" s="256"/>
    </row>
    <row r="1018" customFormat="false" ht="11.25" hidden="false" customHeight="true" outlineLevel="0" collapsed="false">
      <c r="A1018" s="251" t="s">
        <v>2954</v>
      </c>
      <c r="B1018" s="252" t="n">
        <v>43929</v>
      </c>
      <c r="C1018" s="253" t="n">
        <v>8800</v>
      </c>
      <c r="D1018" s="254" t="s">
        <v>25</v>
      </c>
      <c r="E1018" s="255"/>
      <c r="F1018" s="255" t="s">
        <v>3003</v>
      </c>
      <c r="G1018" s="255"/>
      <c r="H1018" s="256"/>
    </row>
    <row r="1019" customFormat="false" ht="11.25" hidden="false" customHeight="true" outlineLevel="0" collapsed="false">
      <c r="A1019" s="257" t="s">
        <v>2954</v>
      </c>
      <c r="B1019" s="252" t="n">
        <v>43931</v>
      </c>
      <c r="C1019" s="253" t="n">
        <v>2600</v>
      </c>
      <c r="D1019" s="258" t="s">
        <v>30</v>
      </c>
      <c r="E1019" s="255" t="s">
        <v>61</v>
      </c>
      <c r="F1019" s="255" t="s">
        <v>270</v>
      </c>
      <c r="G1019" s="255" t="s">
        <v>3504</v>
      </c>
      <c r="H1019" s="256"/>
    </row>
    <row r="1020" customFormat="false" ht="11.25" hidden="false" customHeight="true" outlineLevel="0" collapsed="false">
      <c r="A1020" s="251" t="s">
        <v>2954</v>
      </c>
      <c r="B1020" s="252" t="n">
        <v>43931</v>
      </c>
      <c r="C1020" s="253" t="n">
        <v>2070</v>
      </c>
      <c r="D1020" s="254" t="s">
        <v>25</v>
      </c>
      <c r="E1020" s="255"/>
      <c r="F1020" s="255" t="s">
        <v>3077</v>
      </c>
      <c r="G1020" s="255"/>
      <c r="H1020" s="256"/>
    </row>
    <row r="1021" customFormat="false" ht="11.25" hidden="false" customHeight="true" outlineLevel="0" collapsed="false">
      <c r="A1021" s="251" t="s">
        <v>2954</v>
      </c>
      <c r="B1021" s="252" t="n">
        <v>43931</v>
      </c>
      <c r="C1021" s="253" t="n">
        <v>10000</v>
      </c>
      <c r="D1021" s="254" t="s">
        <v>25</v>
      </c>
      <c r="E1021" s="255"/>
      <c r="F1021" s="255" t="s">
        <v>2969</v>
      </c>
      <c r="G1021" s="255"/>
      <c r="H1021" s="256"/>
    </row>
    <row r="1022" customFormat="false" ht="11.25" hidden="false" customHeight="true" outlineLevel="0" collapsed="false">
      <c r="A1022" s="251" t="s">
        <v>2954</v>
      </c>
      <c r="B1022" s="252" t="n">
        <v>43931</v>
      </c>
      <c r="C1022" s="253" t="n">
        <v>750</v>
      </c>
      <c r="D1022" s="254" t="s">
        <v>25</v>
      </c>
      <c r="E1022" s="255"/>
      <c r="F1022" s="255" t="s">
        <v>3077</v>
      </c>
      <c r="G1022" s="255" t="s">
        <v>3505</v>
      </c>
      <c r="H1022" s="256"/>
    </row>
    <row r="1023" customFormat="false" ht="11.25" hidden="false" customHeight="true" outlineLevel="0" collapsed="false">
      <c r="A1023" s="260" t="s">
        <v>2954</v>
      </c>
      <c r="B1023" s="252" t="n">
        <v>43932</v>
      </c>
      <c r="C1023" s="253" t="n">
        <v>1000</v>
      </c>
      <c r="D1023" s="266" t="s">
        <v>2943</v>
      </c>
      <c r="E1023" s="255" t="s">
        <v>2974</v>
      </c>
      <c r="F1023" s="255" t="s">
        <v>3229</v>
      </c>
      <c r="G1023" s="255"/>
      <c r="H1023" s="256"/>
    </row>
    <row r="1024" customFormat="false" ht="11.25" hidden="false" customHeight="true" outlineLevel="0" collapsed="false">
      <c r="A1024" s="251" t="s">
        <v>2954</v>
      </c>
      <c r="B1024" s="252" t="n">
        <v>43932</v>
      </c>
      <c r="C1024" s="253" t="n">
        <v>10000</v>
      </c>
      <c r="D1024" s="254" t="s">
        <v>25</v>
      </c>
      <c r="E1024" s="255"/>
      <c r="F1024" s="255" t="s">
        <v>3020</v>
      </c>
      <c r="G1024" s="255"/>
      <c r="H1024" s="256"/>
    </row>
    <row r="1025" customFormat="false" ht="11.25" hidden="false" customHeight="true" outlineLevel="0" collapsed="false">
      <c r="A1025" s="251" t="s">
        <v>2954</v>
      </c>
      <c r="B1025" s="252" t="n">
        <v>43932</v>
      </c>
      <c r="C1025" s="253" t="n">
        <v>5000</v>
      </c>
      <c r="D1025" s="254" t="s">
        <v>25</v>
      </c>
      <c r="E1025" s="255"/>
      <c r="F1025" s="255" t="s">
        <v>3101</v>
      </c>
      <c r="G1025" s="255"/>
      <c r="H1025" s="256"/>
    </row>
    <row r="1026" customFormat="false" ht="11.25" hidden="false" customHeight="true" outlineLevel="0" collapsed="false">
      <c r="A1026" s="251" t="s">
        <v>2954</v>
      </c>
      <c r="B1026" s="252" t="n">
        <v>43932</v>
      </c>
      <c r="C1026" s="253" t="n">
        <v>6000</v>
      </c>
      <c r="D1026" s="254" t="s">
        <v>25</v>
      </c>
      <c r="E1026" s="255"/>
      <c r="F1026" s="255" t="s">
        <v>3012</v>
      </c>
      <c r="G1026" s="255"/>
      <c r="H1026" s="256"/>
    </row>
    <row r="1027" customFormat="false" ht="11.25" hidden="false" customHeight="true" outlineLevel="0" collapsed="false">
      <c r="A1027" s="251" t="s">
        <v>2954</v>
      </c>
      <c r="B1027" s="252" t="n">
        <v>43933</v>
      </c>
      <c r="C1027" s="253" t="n">
        <v>5000</v>
      </c>
      <c r="D1027" s="254" t="s">
        <v>25</v>
      </c>
      <c r="E1027" s="255"/>
      <c r="F1027" s="255" t="s">
        <v>3017</v>
      </c>
      <c r="G1027" s="255"/>
      <c r="H1027" s="256"/>
    </row>
    <row r="1028" customFormat="false" ht="11.25" hidden="false" customHeight="true" outlineLevel="0" collapsed="false">
      <c r="A1028" s="251" t="s">
        <v>2954</v>
      </c>
      <c r="B1028" s="252" t="n">
        <v>43934</v>
      </c>
      <c r="C1028" s="253" t="n">
        <v>15000</v>
      </c>
      <c r="D1028" s="254" t="s">
        <v>25</v>
      </c>
      <c r="E1028" s="255"/>
      <c r="F1028" s="255" t="s">
        <v>43</v>
      </c>
      <c r="G1028" s="255"/>
      <c r="H1028" s="256"/>
    </row>
    <row r="1029" customFormat="false" ht="11.25" hidden="false" customHeight="true" outlineLevel="0" collapsed="false">
      <c r="A1029" s="251" t="s">
        <v>2954</v>
      </c>
      <c r="B1029" s="252" t="n">
        <v>43934</v>
      </c>
      <c r="C1029" s="253" t="n">
        <v>16500</v>
      </c>
      <c r="D1029" s="254" t="s">
        <v>25</v>
      </c>
      <c r="E1029" s="255"/>
      <c r="F1029" s="255" t="s">
        <v>3003</v>
      </c>
      <c r="G1029" s="255"/>
      <c r="H1029" s="256"/>
    </row>
    <row r="1030" customFormat="false" ht="11.25" hidden="false" customHeight="true" outlineLevel="0" collapsed="false">
      <c r="A1030" s="251" t="s">
        <v>2954</v>
      </c>
      <c r="B1030" s="252" t="n">
        <v>43934</v>
      </c>
      <c r="C1030" s="253" t="n">
        <v>20000</v>
      </c>
      <c r="D1030" s="254" t="s">
        <v>25</v>
      </c>
      <c r="E1030" s="255"/>
      <c r="F1030" s="255" t="s">
        <v>3506</v>
      </c>
      <c r="G1030" s="255"/>
      <c r="H1030" s="256"/>
    </row>
    <row r="1031" customFormat="false" ht="11.25" hidden="false" customHeight="true" outlineLevel="0" collapsed="false">
      <c r="A1031" s="251" t="s">
        <v>2954</v>
      </c>
      <c r="B1031" s="252" t="n">
        <v>43934</v>
      </c>
      <c r="C1031" s="253" t="n">
        <v>10000</v>
      </c>
      <c r="D1031" s="254" t="s">
        <v>25</v>
      </c>
      <c r="E1031" s="255"/>
      <c r="F1031" s="255" t="s">
        <v>3038</v>
      </c>
      <c r="G1031" s="255"/>
      <c r="H1031" s="256"/>
    </row>
    <row r="1032" customFormat="false" ht="11.25" hidden="false" customHeight="true" outlineLevel="0" collapsed="false">
      <c r="A1032" s="260" t="s">
        <v>2954</v>
      </c>
      <c r="B1032" s="252" t="n">
        <v>43934</v>
      </c>
      <c r="C1032" s="253" t="n">
        <v>440</v>
      </c>
      <c r="D1032" s="263" t="s">
        <v>2952</v>
      </c>
      <c r="E1032" s="255" t="s">
        <v>2963</v>
      </c>
      <c r="F1032" s="255" t="s">
        <v>2964</v>
      </c>
      <c r="G1032" s="255"/>
      <c r="H1032" s="256"/>
    </row>
    <row r="1033" customFormat="false" ht="11.25" hidden="false" customHeight="true" outlineLevel="0" collapsed="false">
      <c r="A1033" s="257" t="s">
        <v>2954</v>
      </c>
      <c r="B1033" s="252" t="n">
        <v>43934</v>
      </c>
      <c r="C1033" s="253" t="n">
        <v>1750</v>
      </c>
      <c r="D1033" s="262" t="s">
        <v>113</v>
      </c>
      <c r="E1033" s="255" t="s">
        <v>139</v>
      </c>
      <c r="F1033" s="255" t="s">
        <v>3507</v>
      </c>
      <c r="G1033" s="255"/>
      <c r="H1033" s="256"/>
    </row>
    <row r="1034" customFormat="false" ht="11.25" hidden="false" customHeight="true" outlineLevel="0" collapsed="false">
      <c r="A1034" s="260" t="s">
        <v>2954</v>
      </c>
      <c r="B1034" s="252" t="n">
        <v>43934</v>
      </c>
      <c r="C1034" s="253" t="n">
        <v>200</v>
      </c>
      <c r="D1034" s="266" t="s">
        <v>2943</v>
      </c>
      <c r="E1034" s="255" t="s">
        <v>2974</v>
      </c>
      <c r="F1034" s="255" t="s">
        <v>3001</v>
      </c>
      <c r="G1034" s="255"/>
      <c r="H1034" s="256"/>
    </row>
    <row r="1035" customFormat="false" ht="11.25" hidden="false" customHeight="true" outlineLevel="0" collapsed="false">
      <c r="A1035" s="257" t="s">
        <v>2954</v>
      </c>
      <c r="B1035" s="252" t="n">
        <v>43934</v>
      </c>
      <c r="C1035" s="253" t="n">
        <v>2235</v>
      </c>
      <c r="D1035" s="272" t="s">
        <v>64</v>
      </c>
      <c r="E1035" s="255" t="s">
        <v>3026</v>
      </c>
      <c r="F1035" s="255" t="s">
        <v>3508</v>
      </c>
      <c r="G1035" s="255" t="s">
        <v>3509</v>
      </c>
      <c r="H1035" s="256"/>
    </row>
    <row r="1036" customFormat="false" ht="11.25" hidden="false" customHeight="true" outlineLevel="0" collapsed="false">
      <c r="A1036" s="257" t="s">
        <v>2954</v>
      </c>
      <c r="B1036" s="252" t="n">
        <v>43934</v>
      </c>
      <c r="C1036" s="253" t="n">
        <v>2000</v>
      </c>
      <c r="D1036" s="258" t="s">
        <v>30</v>
      </c>
      <c r="E1036" s="255" t="s">
        <v>61</v>
      </c>
      <c r="F1036" s="255" t="s">
        <v>137</v>
      </c>
      <c r="G1036" s="255" t="s">
        <v>3510</v>
      </c>
      <c r="H1036" s="256"/>
    </row>
    <row r="1037" customFormat="false" ht="11.25" hidden="false" customHeight="true" outlineLevel="0" collapsed="false">
      <c r="A1037" s="260" t="s">
        <v>2954</v>
      </c>
      <c r="B1037" s="252" t="n">
        <v>43934</v>
      </c>
      <c r="C1037" s="253" t="n">
        <v>1500</v>
      </c>
      <c r="D1037" s="266" t="s">
        <v>2943</v>
      </c>
      <c r="E1037" s="255" t="s">
        <v>2974</v>
      </c>
      <c r="F1037" s="255" t="s">
        <v>2982</v>
      </c>
      <c r="G1037" s="255"/>
      <c r="H1037" s="256"/>
    </row>
    <row r="1038" customFormat="false" ht="11.25" hidden="false" customHeight="true" outlineLevel="0" collapsed="false">
      <c r="A1038" s="260" t="s">
        <v>2954</v>
      </c>
      <c r="B1038" s="252" t="n">
        <v>43934</v>
      </c>
      <c r="C1038" s="253" t="n">
        <v>1100</v>
      </c>
      <c r="D1038" s="267" t="s">
        <v>186</v>
      </c>
      <c r="E1038" s="255" t="s">
        <v>176</v>
      </c>
      <c r="F1038" s="255" t="s">
        <v>3511</v>
      </c>
      <c r="G1038" s="255" t="s">
        <v>3512</v>
      </c>
      <c r="H1038" s="256"/>
    </row>
    <row r="1039" customFormat="false" ht="11.25" hidden="false" customHeight="true" outlineLevel="0" collapsed="false">
      <c r="A1039" s="257" t="s">
        <v>2954</v>
      </c>
      <c r="B1039" s="252" t="n">
        <v>43934</v>
      </c>
      <c r="C1039" s="253" t="n">
        <v>1400</v>
      </c>
      <c r="D1039" s="272" t="s">
        <v>64</v>
      </c>
      <c r="E1039" s="255" t="s">
        <v>3026</v>
      </c>
      <c r="F1039" s="255" t="s">
        <v>3513</v>
      </c>
      <c r="G1039" s="255"/>
      <c r="H1039" s="256"/>
    </row>
    <row r="1040" customFormat="false" ht="11.25" hidden="false" customHeight="true" outlineLevel="0" collapsed="false">
      <c r="A1040" s="260" t="s">
        <v>2954</v>
      </c>
      <c r="B1040" s="252" t="n">
        <v>43935</v>
      </c>
      <c r="C1040" s="253" t="n">
        <v>6500</v>
      </c>
      <c r="D1040" s="280" t="s">
        <v>156</v>
      </c>
      <c r="E1040" s="255" t="s">
        <v>3129</v>
      </c>
      <c r="F1040" s="255" t="s">
        <v>221</v>
      </c>
      <c r="G1040" s="255" t="s">
        <v>3514</v>
      </c>
      <c r="H1040" s="256"/>
    </row>
    <row r="1041" customFormat="false" ht="11.25" hidden="false" customHeight="true" outlineLevel="0" collapsed="false">
      <c r="A1041" s="257" t="s">
        <v>2954</v>
      </c>
      <c r="B1041" s="252" t="n">
        <v>43935</v>
      </c>
      <c r="C1041" s="253" t="n">
        <v>2800</v>
      </c>
      <c r="D1041" s="258" t="s">
        <v>30</v>
      </c>
      <c r="E1041" s="255" t="s">
        <v>61</v>
      </c>
      <c r="F1041" s="255" t="s">
        <v>137</v>
      </c>
      <c r="G1041" s="255" t="s">
        <v>3515</v>
      </c>
      <c r="H1041" s="256"/>
    </row>
    <row r="1042" customFormat="false" ht="11.25" hidden="false" customHeight="true" outlineLevel="0" collapsed="false">
      <c r="A1042" s="251" t="s">
        <v>2954</v>
      </c>
      <c r="B1042" s="252" t="n">
        <v>43935</v>
      </c>
      <c r="C1042" s="253" t="n">
        <v>300</v>
      </c>
      <c r="D1042" s="254" t="s">
        <v>25</v>
      </c>
      <c r="E1042" s="255"/>
      <c r="F1042" s="255" t="s">
        <v>68</v>
      </c>
      <c r="G1042" s="255" t="s">
        <v>3516</v>
      </c>
      <c r="H1042" s="256"/>
    </row>
    <row r="1043" customFormat="false" ht="11.25" hidden="false" customHeight="true" outlineLevel="0" collapsed="false">
      <c r="A1043" s="251" t="s">
        <v>2954</v>
      </c>
      <c r="B1043" s="252" t="n">
        <v>43935</v>
      </c>
      <c r="C1043" s="253" t="n">
        <v>5000</v>
      </c>
      <c r="D1043" s="254" t="s">
        <v>25</v>
      </c>
      <c r="E1043" s="255"/>
      <c r="F1043" s="255" t="s">
        <v>3517</v>
      </c>
      <c r="G1043" s="255"/>
      <c r="H1043" s="256"/>
    </row>
    <row r="1044" customFormat="false" ht="11.25" hidden="false" customHeight="true" outlineLevel="0" collapsed="false">
      <c r="A1044" s="257" t="s">
        <v>2954</v>
      </c>
      <c r="B1044" s="252" t="n">
        <v>43935</v>
      </c>
      <c r="C1044" s="253" t="n">
        <v>4060</v>
      </c>
      <c r="D1044" s="258" t="s">
        <v>30</v>
      </c>
      <c r="E1044" s="255" t="s">
        <v>174</v>
      </c>
      <c r="F1044" s="255" t="s">
        <v>187</v>
      </c>
      <c r="G1044" s="255"/>
      <c r="H1044" s="256"/>
    </row>
    <row r="1045" customFormat="false" ht="11.25" hidden="false" customHeight="true" outlineLevel="0" collapsed="false">
      <c r="A1045" s="260" t="s">
        <v>2954</v>
      </c>
      <c r="B1045" s="252" t="n">
        <v>43935</v>
      </c>
      <c r="C1045" s="253" t="n">
        <v>400</v>
      </c>
      <c r="D1045" s="266" t="s">
        <v>2943</v>
      </c>
      <c r="E1045" s="255" t="s">
        <v>2974</v>
      </c>
      <c r="F1045" s="255" t="s">
        <v>3400</v>
      </c>
      <c r="G1045" s="255"/>
      <c r="H1045" s="256"/>
    </row>
    <row r="1046" customFormat="false" ht="11.25" hidden="false" customHeight="true" outlineLevel="0" collapsed="false">
      <c r="A1046" s="257" t="s">
        <v>2954</v>
      </c>
      <c r="B1046" s="252" t="n">
        <v>43935</v>
      </c>
      <c r="C1046" s="253" t="n">
        <v>6440</v>
      </c>
      <c r="D1046" s="265" t="s">
        <v>80</v>
      </c>
      <c r="E1046" s="255" t="s">
        <v>151</v>
      </c>
      <c r="F1046" s="255" t="s">
        <v>190</v>
      </c>
      <c r="G1046" s="255" t="s">
        <v>3120</v>
      </c>
      <c r="H1046" s="256"/>
    </row>
    <row r="1047" customFormat="false" ht="11.25" hidden="false" customHeight="true" outlineLevel="0" collapsed="false">
      <c r="A1047" s="251" t="s">
        <v>2954</v>
      </c>
      <c r="B1047" s="252" t="n">
        <v>43935</v>
      </c>
      <c r="C1047" s="253" t="n">
        <v>10000</v>
      </c>
      <c r="D1047" s="254" t="s">
        <v>25</v>
      </c>
      <c r="E1047" s="255"/>
      <c r="F1047" s="255" t="s">
        <v>2966</v>
      </c>
      <c r="G1047" s="255"/>
      <c r="H1047" s="256"/>
    </row>
    <row r="1048" customFormat="false" ht="11.25" hidden="false" customHeight="true" outlineLevel="0" collapsed="false">
      <c r="A1048" s="251" t="s">
        <v>2954</v>
      </c>
      <c r="B1048" s="252" t="n">
        <v>43936</v>
      </c>
      <c r="C1048" s="253" t="n">
        <v>5000</v>
      </c>
      <c r="D1048" s="254" t="s">
        <v>25</v>
      </c>
      <c r="E1048" s="255"/>
      <c r="F1048" s="255" t="s">
        <v>3518</v>
      </c>
      <c r="G1048" s="255"/>
      <c r="H1048" s="256"/>
    </row>
    <row r="1049" customFormat="false" ht="11.25" hidden="false" customHeight="true" outlineLevel="0" collapsed="false">
      <c r="A1049" s="269" t="s">
        <v>2954</v>
      </c>
      <c r="B1049" s="252" t="n">
        <v>43936</v>
      </c>
      <c r="C1049" s="253" t="n">
        <v>45000</v>
      </c>
      <c r="D1049" s="274" t="s">
        <v>2951</v>
      </c>
      <c r="E1049" s="255" t="s">
        <v>59</v>
      </c>
      <c r="F1049" s="255" t="s">
        <v>265</v>
      </c>
      <c r="G1049" s="255" t="s">
        <v>3519</v>
      </c>
      <c r="H1049" s="256"/>
    </row>
    <row r="1050" customFormat="false" ht="11.25" hidden="false" customHeight="true" outlineLevel="0" collapsed="false">
      <c r="A1050" s="257" t="s">
        <v>2954</v>
      </c>
      <c r="B1050" s="252" t="n">
        <v>43936</v>
      </c>
      <c r="C1050" s="253" t="n">
        <v>3800</v>
      </c>
      <c r="D1050" s="258" t="s">
        <v>30</v>
      </c>
      <c r="E1050" s="255" t="s">
        <v>61</v>
      </c>
      <c r="F1050" s="255" t="s">
        <v>62</v>
      </c>
      <c r="G1050" s="255" t="s">
        <v>3520</v>
      </c>
      <c r="H1050" s="256"/>
    </row>
    <row r="1051" customFormat="false" ht="11.25" hidden="false" customHeight="true" outlineLevel="0" collapsed="false">
      <c r="A1051" s="260" t="s">
        <v>2954</v>
      </c>
      <c r="B1051" s="252" t="n">
        <v>43936</v>
      </c>
      <c r="C1051" s="253" t="n">
        <v>510</v>
      </c>
      <c r="D1051" s="268" t="s">
        <v>48</v>
      </c>
      <c r="E1051" s="255" t="s">
        <v>49</v>
      </c>
      <c r="F1051" s="255" t="s">
        <v>3087</v>
      </c>
      <c r="G1051" s="255" t="s">
        <v>3521</v>
      </c>
      <c r="H1051" s="256"/>
    </row>
    <row r="1052" customFormat="false" ht="11.25" hidden="false" customHeight="true" outlineLevel="0" collapsed="false">
      <c r="A1052" s="260" t="s">
        <v>2954</v>
      </c>
      <c r="B1052" s="252" t="n">
        <v>43936</v>
      </c>
      <c r="C1052" s="253" t="n">
        <v>300</v>
      </c>
      <c r="D1052" s="266" t="s">
        <v>2943</v>
      </c>
      <c r="E1052" s="255" t="s">
        <v>2974</v>
      </c>
      <c r="F1052" s="255" t="s">
        <v>2983</v>
      </c>
      <c r="G1052" s="255"/>
      <c r="H1052" s="256"/>
    </row>
    <row r="1053" customFormat="false" ht="11.25" hidden="false" customHeight="true" outlineLevel="0" collapsed="false">
      <c r="A1053" s="251" t="s">
        <v>2954</v>
      </c>
      <c r="B1053" s="252" t="n">
        <v>43936</v>
      </c>
      <c r="C1053" s="253" t="n">
        <v>100</v>
      </c>
      <c r="D1053" s="254" t="s">
        <v>25</v>
      </c>
      <c r="E1053" s="255"/>
      <c r="F1053" s="255" t="s">
        <v>3298</v>
      </c>
      <c r="G1053" s="255"/>
      <c r="H1053" s="256"/>
    </row>
    <row r="1054" customFormat="false" ht="11.25" hidden="false" customHeight="true" outlineLevel="0" collapsed="false">
      <c r="A1054" s="257" t="s">
        <v>2954</v>
      </c>
      <c r="B1054" s="252" t="n">
        <v>43936</v>
      </c>
      <c r="C1054" s="253" t="n">
        <v>1100</v>
      </c>
      <c r="D1054" s="262" t="s">
        <v>113</v>
      </c>
      <c r="E1054" s="255" t="s">
        <v>139</v>
      </c>
      <c r="F1054" s="255" t="s">
        <v>3351</v>
      </c>
      <c r="G1054" s="255" t="s">
        <v>3352</v>
      </c>
      <c r="H1054" s="256"/>
    </row>
    <row r="1055" customFormat="false" ht="11.25" hidden="false" customHeight="true" outlineLevel="0" collapsed="false">
      <c r="A1055" s="251" t="s">
        <v>2954</v>
      </c>
      <c r="B1055" s="252" t="n">
        <v>43936</v>
      </c>
      <c r="C1055" s="253" t="n">
        <v>15000</v>
      </c>
      <c r="D1055" s="254" t="s">
        <v>25</v>
      </c>
      <c r="E1055" s="255"/>
      <c r="F1055" s="255" t="s">
        <v>3001</v>
      </c>
      <c r="G1055" s="255"/>
      <c r="H1055" s="256"/>
    </row>
    <row r="1056" customFormat="false" ht="11.25" hidden="false" customHeight="true" outlineLevel="0" collapsed="false">
      <c r="A1056" s="251" t="s">
        <v>2954</v>
      </c>
      <c r="B1056" s="252" t="n">
        <v>43936</v>
      </c>
      <c r="C1056" s="253" t="n">
        <v>10000</v>
      </c>
      <c r="D1056" s="254" t="s">
        <v>25</v>
      </c>
      <c r="E1056" s="255"/>
      <c r="F1056" s="255" t="s">
        <v>3053</v>
      </c>
      <c r="G1056" s="255"/>
      <c r="H1056" s="256"/>
    </row>
    <row r="1057" customFormat="false" ht="11.25" hidden="false" customHeight="true" outlineLevel="0" collapsed="false">
      <c r="A1057" s="251" t="s">
        <v>2954</v>
      </c>
      <c r="B1057" s="252" t="n">
        <v>43936</v>
      </c>
      <c r="C1057" s="253" t="n">
        <v>130</v>
      </c>
      <c r="D1057" s="254" t="s">
        <v>25</v>
      </c>
      <c r="E1057" s="255"/>
      <c r="F1057" s="255" t="s">
        <v>46</v>
      </c>
      <c r="G1057" s="255" t="s">
        <v>3522</v>
      </c>
      <c r="H1057" s="256"/>
    </row>
    <row r="1058" customFormat="false" ht="11.25" hidden="false" customHeight="true" outlineLevel="0" collapsed="false">
      <c r="A1058" s="251" t="s">
        <v>2954</v>
      </c>
      <c r="B1058" s="252" t="n">
        <v>43936</v>
      </c>
      <c r="C1058" s="253" t="n">
        <v>130</v>
      </c>
      <c r="D1058" s="254" t="s">
        <v>25</v>
      </c>
      <c r="E1058" s="255"/>
      <c r="F1058" s="255" t="s">
        <v>3012</v>
      </c>
      <c r="G1058" s="255" t="s">
        <v>3522</v>
      </c>
      <c r="H1058" s="256"/>
    </row>
    <row r="1059" customFormat="false" ht="11.25" hidden="false" customHeight="true" outlineLevel="0" collapsed="false">
      <c r="A1059" s="251" t="s">
        <v>2954</v>
      </c>
      <c r="B1059" s="252" t="n">
        <v>43936</v>
      </c>
      <c r="C1059" s="253" t="n">
        <v>130</v>
      </c>
      <c r="D1059" s="254" t="s">
        <v>25</v>
      </c>
      <c r="E1059" s="255"/>
      <c r="F1059" s="255" t="s">
        <v>2969</v>
      </c>
      <c r="G1059" s="255" t="s">
        <v>3522</v>
      </c>
      <c r="H1059" s="256"/>
    </row>
    <row r="1060" customFormat="false" ht="11.25" hidden="false" customHeight="true" outlineLevel="0" collapsed="false">
      <c r="A1060" s="251" t="s">
        <v>2954</v>
      </c>
      <c r="B1060" s="252" t="n">
        <v>43936</v>
      </c>
      <c r="C1060" s="253" t="n">
        <v>130</v>
      </c>
      <c r="D1060" s="254" t="s">
        <v>25</v>
      </c>
      <c r="E1060" s="255"/>
      <c r="F1060" s="255" t="s">
        <v>2983</v>
      </c>
      <c r="G1060" s="255" t="s">
        <v>3522</v>
      </c>
      <c r="H1060" s="256"/>
    </row>
    <row r="1061" customFormat="false" ht="11.25" hidden="false" customHeight="true" outlineLevel="0" collapsed="false">
      <c r="A1061" s="251" t="s">
        <v>2954</v>
      </c>
      <c r="B1061" s="252" t="n">
        <v>43936</v>
      </c>
      <c r="C1061" s="253" t="n">
        <v>130</v>
      </c>
      <c r="D1061" s="254" t="s">
        <v>25</v>
      </c>
      <c r="E1061" s="255"/>
      <c r="F1061" s="255" t="s">
        <v>294</v>
      </c>
      <c r="G1061" s="255" t="s">
        <v>3522</v>
      </c>
      <c r="H1061" s="256"/>
    </row>
    <row r="1062" customFormat="false" ht="11.25" hidden="false" customHeight="true" outlineLevel="0" collapsed="false">
      <c r="A1062" s="251" t="s">
        <v>2954</v>
      </c>
      <c r="B1062" s="252" t="n">
        <v>43936</v>
      </c>
      <c r="C1062" s="253" t="n">
        <v>130</v>
      </c>
      <c r="D1062" s="254" t="s">
        <v>25</v>
      </c>
      <c r="E1062" s="255"/>
      <c r="F1062" s="255" t="s">
        <v>3008</v>
      </c>
      <c r="G1062" s="255" t="s">
        <v>3522</v>
      </c>
      <c r="H1062" s="256"/>
    </row>
    <row r="1063" customFormat="false" ht="11.25" hidden="false" customHeight="true" outlineLevel="0" collapsed="false">
      <c r="A1063" s="251" t="s">
        <v>2954</v>
      </c>
      <c r="B1063" s="252" t="n">
        <v>43936</v>
      </c>
      <c r="C1063" s="253" t="n">
        <v>130</v>
      </c>
      <c r="D1063" s="254" t="s">
        <v>25</v>
      </c>
      <c r="E1063" s="255"/>
      <c r="F1063" s="255" t="s">
        <v>3001</v>
      </c>
      <c r="G1063" s="255" t="s">
        <v>3522</v>
      </c>
      <c r="H1063" s="256"/>
    </row>
    <row r="1064" customFormat="false" ht="11.25" hidden="false" customHeight="true" outlineLevel="0" collapsed="false">
      <c r="A1064" s="251" t="s">
        <v>2954</v>
      </c>
      <c r="B1064" s="252" t="n">
        <v>43936</v>
      </c>
      <c r="C1064" s="253" t="n">
        <v>130</v>
      </c>
      <c r="D1064" s="254" t="s">
        <v>25</v>
      </c>
      <c r="E1064" s="255"/>
      <c r="F1064" s="255" t="s">
        <v>2955</v>
      </c>
      <c r="G1064" s="255" t="s">
        <v>3522</v>
      </c>
      <c r="H1064" s="256"/>
    </row>
    <row r="1065" customFormat="false" ht="11.25" hidden="false" customHeight="true" outlineLevel="0" collapsed="false">
      <c r="A1065" s="251" t="s">
        <v>2954</v>
      </c>
      <c r="B1065" s="252" t="n">
        <v>43936</v>
      </c>
      <c r="C1065" s="253" t="n">
        <v>130</v>
      </c>
      <c r="D1065" s="254" t="s">
        <v>25</v>
      </c>
      <c r="E1065" s="255"/>
      <c r="F1065" s="255" t="s">
        <v>3293</v>
      </c>
      <c r="G1065" s="255" t="s">
        <v>3522</v>
      </c>
      <c r="H1065" s="256"/>
    </row>
    <row r="1066" customFormat="false" ht="11.25" hidden="false" customHeight="true" outlineLevel="0" collapsed="false">
      <c r="A1066" s="251" t="s">
        <v>2954</v>
      </c>
      <c r="B1066" s="252" t="n">
        <v>43936</v>
      </c>
      <c r="C1066" s="253" t="n">
        <v>130</v>
      </c>
      <c r="D1066" s="254" t="s">
        <v>25</v>
      </c>
      <c r="E1066" s="255"/>
      <c r="F1066" s="255" t="s">
        <v>3053</v>
      </c>
      <c r="G1066" s="255" t="s">
        <v>3522</v>
      </c>
      <c r="H1066" s="256"/>
    </row>
    <row r="1067" customFormat="false" ht="11.25" hidden="false" customHeight="true" outlineLevel="0" collapsed="false">
      <c r="A1067" s="251" t="s">
        <v>2954</v>
      </c>
      <c r="B1067" s="252" t="n">
        <v>43936</v>
      </c>
      <c r="C1067" s="253" t="n">
        <v>130</v>
      </c>
      <c r="D1067" s="254" t="s">
        <v>25</v>
      </c>
      <c r="E1067" s="255"/>
      <c r="F1067" s="255" t="s">
        <v>3150</v>
      </c>
      <c r="G1067" s="255" t="s">
        <v>3522</v>
      </c>
      <c r="H1067" s="256"/>
    </row>
    <row r="1068" customFormat="false" ht="11.25" hidden="false" customHeight="true" outlineLevel="0" collapsed="false">
      <c r="A1068" s="257" t="s">
        <v>2954</v>
      </c>
      <c r="B1068" s="252" t="n">
        <v>43937</v>
      </c>
      <c r="C1068" s="253" t="n">
        <v>170</v>
      </c>
      <c r="D1068" s="272" t="s">
        <v>64</v>
      </c>
      <c r="E1068" s="255" t="s">
        <v>191</v>
      </c>
      <c r="F1068" s="255" t="s">
        <v>3523</v>
      </c>
      <c r="G1068" s="255"/>
      <c r="H1068" s="256"/>
    </row>
    <row r="1069" customFormat="false" ht="11.25" hidden="false" customHeight="true" outlineLevel="0" collapsed="false">
      <c r="A1069" s="257" t="s">
        <v>2954</v>
      </c>
      <c r="B1069" s="252" t="n">
        <v>43937</v>
      </c>
      <c r="C1069" s="253" t="n">
        <v>2900</v>
      </c>
      <c r="D1069" s="272" t="s">
        <v>64</v>
      </c>
      <c r="E1069" s="255" t="s">
        <v>3026</v>
      </c>
      <c r="F1069" s="255" t="s">
        <v>3524</v>
      </c>
      <c r="G1069" s="255" t="s">
        <v>3525</v>
      </c>
      <c r="H1069" s="256"/>
    </row>
    <row r="1070" customFormat="false" ht="11.25" hidden="false" customHeight="true" outlineLevel="0" collapsed="false">
      <c r="A1070" s="257" t="s">
        <v>2954</v>
      </c>
      <c r="B1070" s="252" t="n">
        <v>43937</v>
      </c>
      <c r="C1070" s="253" t="n">
        <v>35</v>
      </c>
      <c r="D1070" s="272" t="s">
        <v>64</v>
      </c>
      <c r="E1070" s="255" t="s">
        <v>3026</v>
      </c>
      <c r="F1070" s="255" t="n">
        <v>0</v>
      </c>
      <c r="G1070" s="255" t="s">
        <v>3526</v>
      </c>
      <c r="H1070" s="256"/>
    </row>
    <row r="1071" customFormat="false" ht="11.25" hidden="false" customHeight="true" outlineLevel="0" collapsed="false">
      <c r="A1071" s="260" t="s">
        <v>2954</v>
      </c>
      <c r="B1071" s="252" t="n">
        <v>43937</v>
      </c>
      <c r="C1071" s="253" t="n">
        <v>300</v>
      </c>
      <c r="D1071" s="266" t="s">
        <v>2943</v>
      </c>
      <c r="E1071" s="255" t="s">
        <v>2974</v>
      </c>
      <c r="F1071" s="255" t="s">
        <v>2983</v>
      </c>
      <c r="G1071" s="255"/>
      <c r="H1071" s="256"/>
    </row>
    <row r="1072" customFormat="false" ht="11.25" hidden="false" customHeight="true" outlineLevel="0" collapsed="false">
      <c r="A1072" s="251" t="s">
        <v>2954</v>
      </c>
      <c r="B1072" s="252" t="n">
        <v>43937</v>
      </c>
      <c r="C1072" s="253" t="n">
        <v>10000</v>
      </c>
      <c r="D1072" s="254" t="s">
        <v>25</v>
      </c>
      <c r="E1072" s="255"/>
      <c r="F1072" s="255" t="s">
        <v>2961</v>
      </c>
      <c r="G1072" s="282"/>
      <c r="H1072" s="256"/>
    </row>
    <row r="1073" customFormat="false" ht="11.25" hidden="false" customHeight="true" outlineLevel="0" collapsed="false">
      <c r="A1073" s="251" t="s">
        <v>2954</v>
      </c>
      <c r="B1073" s="252" t="n">
        <v>43937</v>
      </c>
      <c r="C1073" s="253" t="n">
        <v>10000</v>
      </c>
      <c r="D1073" s="254" t="s">
        <v>25</v>
      </c>
      <c r="E1073" s="255"/>
      <c r="F1073" s="255" t="s">
        <v>2983</v>
      </c>
      <c r="G1073" s="255"/>
      <c r="H1073" s="256"/>
    </row>
    <row r="1074" customFormat="false" ht="11.25" hidden="false" customHeight="true" outlineLevel="0" collapsed="false">
      <c r="A1074" s="251" t="s">
        <v>2954</v>
      </c>
      <c r="B1074" s="252" t="n">
        <v>43937</v>
      </c>
      <c r="C1074" s="253" t="n">
        <v>10000</v>
      </c>
      <c r="D1074" s="254" t="s">
        <v>25</v>
      </c>
      <c r="E1074" s="255"/>
      <c r="F1074" s="255" t="s">
        <v>3019</v>
      </c>
      <c r="G1074" s="255"/>
      <c r="H1074" s="256"/>
    </row>
    <row r="1075" customFormat="false" ht="11.25" hidden="false" customHeight="true" outlineLevel="0" collapsed="false">
      <c r="A1075" s="251" t="s">
        <v>2954</v>
      </c>
      <c r="B1075" s="252" t="n">
        <v>43937</v>
      </c>
      <c r="C1075" s="253" t="n">
        <v>1100</v>
      </c>
      <c r="D1075" s="254" t="s">
        <v>25</v>
      </c>
      <c r="E1075" s="255"/>
      <c r="F1075" s="255" t="s">
        <v>3012</v>
      </c>
      <c r="G1075" s="255"/>
      <c r="H1075" s="256"/>
    </row>
    <row r="1076" customFormat="false" ht="11.25" hidden="false" customHeight="true" outlineLevel="0" collapsed="false">
      <c r="A1076" s="251" t="s">
        <v>2954</v>
      </c>
      <c r="B1076" s="252" t="n">
        <v>43937</v>
      </c>
      <c r="C1076" s="253" t="n">
        <v>270</v>
      </c>
      <c r="D1076" s="254" t="s">
        <v>25</v>
      </c>
      <c r="E1076" s="255"/>
      <c r="F1076" s="255" t="s">
        <v>2983</v>
      </c>
      <c r="G1076" s="255" t="s">
        <v>3527</v>
      </c>
      <c r="H1076" s="256"/>
    </row>
    <row r="1077" customFormat="false" ht="11.25" hidden="false" customHeight="true" outlineLevel="0" collapsed="false">
      <c r="A1077" s="251" t="s">
        <v>2954</v>
      </c>
      <c r="B1077" s="252" t="n">
        <v>43937</v>
      </c>
      <c r="C1077" s="253" t="n">
        <v>5000</v>
      </c>
      <c r="D1077" s="254" t="s">
        <v>25</v>
      </c>
      <c r="E1077" s="255"/>
      <c r="F1077" s="255" t="s">
        <v>2955</v>
      </c>
      <c r="G1077" s="255"/>
      <c r="H1077" s="256"/>
    </row>
    <row r="1078" customFormat="false" ht="11.25" hidden="false" customHeight="true" outlineLevel="0" collapsed="false">
      <c r="A1078" s="260" t="s">
        <v>2954</v>
      </c>
      <c r="B1078" s="252" t="n">
        <v>43938</v>
      </c>
      <c r="C1078" s="253" t="n">
        <v>300</v>
      </c>
      <c r="D1078" s="263" t="s">
        <v>2952</v>
      </c>
      <c r="E1078" s="255" t="s">
        <v>54</v>
      </c>
      <c r="F1078" s="255" t="s">
        <v>54</v>
      </c>
      <c r="G1078" s="255" t="s">
        <v>3528</v>
      </c>
      <c r="H1078" s="256"/>
    </row>
    <row r="1079" customFormat="false" ht="11.25" hidden="false" customHeight="true" outlineLevel="0" collapsed="false">
      <c r="A1079" s="260" t="s">
        <v>2954</v>
      </c>
      <c r="B1079" s="252" t="n">
        <v>43938</v>
      </c>
      <c r="C1079" s="253" t="n">
        <v>300</v>
      </c>
      <c r="D1079" s="266" t="s">
        <v>2943</v>
      </c>
      <c r="E1079" s="255" t="s">
        <v>2974</v>
      </c>
      <c r="F1079" s="255" t="s">
        <v>3012</v>
      </c>
      <c r="G1079" s="255"/>
      <c r="H1079" s="256"/>
    </row>
    <row r="1080" customFormat="false" ht="11.25" hidden="false" customHeight="true" outlineLevel="0" collapsed="false">
      <c r="A1080" s="251" t="s">
        <v>2954</v>
      </c>
      <c r="B1080" s="252" t="n">
        <v>43938</v>
      </c>
      <c r="C1080" s="253" t="n">
        <v>5000</v>
      </c>
      <c r="D1080" s="254" t="s">
        <v>25</v>
      </c>
      <c r="E1080" s="255"/>
      <c r="F1080" s="255" t="s">
        <v>3003</v>
      </c>
      <c r="G1080" s="255"/>
      <c r="H1080" s="256"/>
    </row>
    <row r="1081" customFormat="false" ht="11.25" hidden="false" customHeight="true" outlineLevel="0" collapsed="false">
      <c r="A1081" s="251" t="s">
        <v>2954</v>
      </c>
      <c r="B1081" s="252" t="n">
        <v>43938</v>
      </c>
      <c r="C1081" s="253" t="n">
        <v>5000</v>
      </c>
      <c r="D1081" s="254" t="s">
        <v>25</v>
      </c>
      <c r="E1081" s="255"/>
      <c r="F1081" s="255" t="s">
        <v>3009</v>
      </c>
      <c r="G1081" s="255"/>
      <c r="H1081" s="256"/>
    </row>
    <row r="1082" customFormat="false" ht="11.25" hidden="false" customHeight="true" outlineLevel="0" collapsed="false">
      <c r="A1082" s="257" t="s">
        <v>2954</v>
      </c>
      <c r="B1082" s="252" t="n">
        <v>43938</v>
      </c>
      <c r="C1082" s="253" t="n">
        <v>1860</v>
      </c>
      <c r="D1082" s="272" t="s">
        <v>64</v>
      </c>
      <c r="E1082" s="255" t="s">
        <v>3187</v>
      </c>
      <c r="F1082" s="255" t="s">
        <v>3529</v>
      </c>
      <c r="G1082" s="255" t="s">
        <v>3530</v>
      </c>
      <c r="H1082" s="256"/>
    </row>
    <row r="1083" customFormat="false" ht="11.25" hidden="false" customHeight="true" outlineLevel="0" collapsed="false">
      <c r="A1083" s="283" t="s">
        <v>2954</v>
      </c>
      <c r="B1083" s="252" t="n">
        <v>43938</v>
      </c>
      <c r="C1083" s="253" t="n">
        <v>30000</v>
      </c>
      <c r="D1083" s="279" t="s">
        <v>3112</v>
      </c>
      <c r="E1083" s="255" t="s">
        <v>59</v>
      </c>
      <c r="F1083" s="255" t="s">
        <v>3113</v>
      </c>
      <c r="G1083" s="255"/>
      <c r="H1083" s="256"/>
    </row>
    <row r="1084" customFormat="false" ht="11.25" hidden="false" customHeight="true" outlineLevel="0" collapsed="false">
      <c r="A1084" s="260" t="s">
        <v>2954</v>
      </c>
      <c r="B1084" s="252" t="n">
        <v>43938</v>
      </c>
      <c r="C1084" s="253" t="n">
        <v>170</v>
      </c>
      <c r="D1084" s="268" t="s">
        <v>48</v>
      </c>
      <c r="E1084" s="255" t="s">
        <v>49</v>
      </c>
      <c r="F1084" s="255" t="s">
        <v>3198</v>
      </c>
      <c r="G1084" s="255" t="s">
        <v>3531</v>
      </c>
      <c r="H1084" s="256"/>
    </row>
    <row r="1085" customFormat="false" ht="11.25" hidden="false" customHeight="true" outlineLevel="0" collapsed="false">
      <c r="A1085" s="260" t="s">
        <v>2954</v>
      </c>
      <c r="B1085" s="252" t="n">
        <v>43938</v>
      </c>
      <c r="C1085" s="253" t="n">
        <v>750</v>
      </c>
      <c r="D1085" s="268" t="s">
        <v>48</v>
      </c>
      <c r="E1085" s="255" t="s">
        <v>49</v>
      </c>
      <c r="F1085" s="255" t="s">
        <v>3532</v>
      </c>
      <c r="G1085" s="255" t="s">
        <v>3533</v>
      </c>
      <c r="H1085" s="256"/>
    </row>
    <row r="1086" customFormat="false" ht="11.25" hidden="false" customHeight="true" outlineLevel="0" collapsed="false">
      <c r="A1086" s="269" t="s">
        <v>2954</v>
      </c>
      <c r="B1086" s="252" t="n">
        <v>43938</v>
      </c>
      <c r="C1086" s="253" t="n">
        <v>2700</v>
      </c>
      <c r="D1086" s="276" t="s">
        <v>58</v>
      </c>
      <c r="E1086" s="255" t="s">
        <v>118</v>
      </c>
      <c r="F1086" s="255" t="s">
        <v>3534</v>
      </c>
      <c r="G1086" s="255" t="s">
        <v>3535</v>
      </c>
      <c r="H1086" s="256"/>
    </row>
    <row r="1087" customFormat="false" ht="11.25" hidden="false" customHeight="true" outlineLevel="0" collapsed="false">
      <c r="A1087" s="257" t="s">
        <v>2954</v>
      </c>
      <c r="B1087" s="252" t="n">
        <v>43938</v>
      </c>
      <c r="C1087" s="253" t="n">
        <v>6710</v>
      </c>
      <c r="D1087" s="258" t="s">
        <v>30</v>
      </c>
      <c r="E1087" s="255" t="s">
        <v>174</v>
      </c>
      <c r="F1087" s="255" t="s">
        <v>187</v>
      </c>
      <c r="G1087" s="255"/>
      <c r="H1087" s="256"/>
    </row>
    <row r="1088" customFormat="false" ht="11.25" hidden="false" customHeight="true" outlineLevel="0" collapsed="false">
      <c r="A1088" s="257" t="s">
        <v>2954</v>
      </c>
      <c r="B1088" s="252" t="n">
        <v>43938</v>
      </c>
      <c r="C1088" s="253" t="n">
        <v>3700</v>
      </c>
      <c r="D1088" s="258" t="s">
        <v>30</v>
      </c>
      <c r="E1088" s="255" t="s">
        <v>61</v>
      </c>
      <c r="F1088" s="255" t="s">
        <v>62</v>
      </c>
      <c r="G1088" s="255" t="s">
        <v>3536</v>
      </c>
      <c r="H1088" s="256"/>
    </row>
    <row r="1089" customFormat="false" ht="11.25" hidden="false" customHeight="true" outlineLevel="0" collapsed="false">
      <c r="A1089" s="251" t="s">
        <v>2954</v>
      </c>
      <c r="B1089" s="252" t="n">
        <v>43938</v>
      </c>
      <c r="C1089" s="253" t="n">
        <v>1000</v>
      </c>
      <c r="D1089" s="254" t="s">
        <v>25</v>
      </c>
      <c r="E1089" s="255"/>
      <c r="F1089" s="255" t="s">
        <v>3063</v>
      </c>
      <c r="G1089" s="255" t="s">
        <v>3537</v>
      </c>
      <c r="H1089" s="256"/>
    </row>
    <row r="1090" customFormat="false" ht="11.25" hidden="false" customHeight="true" outlineLevel="0" collapsed="false">
      <c r="A1090" s="257" t="s">
        <v>2954</v>
      </c>
      <c r="B1090" s="252" t="n">
        <v>43938</v>
      </c>
      <c r="C1090" s="253" t="n">
        <v>4800</v>
      </c>
      <c r="D1090" s="258" t="s">
        <v>30</v>
      </c>
      <c r="E1090" s="255" t="s">
        <v>61</v>
      </c>
      <c r="F1090" s="255" t="s">
        <v>137</v>
      </c>
      <c r="G1090" s="255" t="s">
        <v>3538</v>
      </c>
      <c r="H1090" s="256"/>
    </row>
    <row r="1091" customFormat="false" ht="11.25" hidden="false" customHeight="true" outlineLevel="0" collapsed="false">
      <c r="A1091" s="251" t="s">
        <v>2954</v>
      </c>
      <c r="B1091" s="252" t="n">
        <v>43938</v>
      </c>
      <c r="C1091" s="253" t="n">
        <v>700</v>
      </c>
      <c r="D1091" s="254" t="s">
        <v>25</v>
      </c>
      <c r="E1091" s="255"/>
      <c r="F1091" s="255" t="s">
        <v>3012</v>
      </c>
      <c r="G1091" s="255" t="s">
        <v>3539</v>
      </c>
      <c r="H1091" s="256"/>
    </row>
    <row r="1092" customFormat="false" ht="11.25" hidden="false" customHeight="true" outlineLevel="0" collapsed="false">
      <c r="A1092" s="257" t="s">
        <v>2954</v>
      </c>
      <c r="B1092" s="252" t="n">
        <v>43938</v>
      </c>
      <c r="C1092" s="253" t="n">
        <v>2500</v>
      </c>
      <c r="D1092" s="258" t="s">
        <v>30</v>
      </c>
      <c r="E1092" s="255" t="s">
        <v>61</v>
      </c>
      <c r="F1092" s="255" t="s">
        <v>270</v>
      </c>
      <c r="G1092" s="255" t="s">
        <v>3540</v>
      </c>
      <c r="H1092" s="256"/>
    </row>
    <row r="1093" customFormat="false" ht="11.25" hidden="false" customHeight="true" outlineLevel="0" collapsed="false">
      <c r="A1093" s="251" t="s">
        <v>2954</v>
      </c>
      <c r="B1093" s="252" t="n">
        <v>43938</v>
      </c>
      <c r="C1093" s="253" t="n">
        <v>30</v>
      </c>
      <c r="D1093" s="277" t="s">
        <v>306</v>
      </c>
      <c r="E1093" s="247" t="s">
        <v>3074</v>
      </c>
      <c r="F1093" s="255" t="s">
        <v>3541</v>
      </c>
      <c r="G1093" s="255"/>
      <c r="H1093" s="256"/>
    </row>
    <row r="1094" customFormat="false" ht="11.25" hidden="false" customHeight="true" outlineLevel="0" collapsed="false">
      <c r="A1094" s="251" t="s">
        <v>2954</v>
      </c>
      <c r="B1094" s="252" t="n">
        <v>43939</v>
      </c>
      <c r="C1094" s="253" t="n">
        <v>10000</v>
      </c>
      <c r="D1094" s="254" t="s">
        <v>25</v>
      </c>
      <c r="E1094" s="255"/>
      <c r="F1094" s="255" t="s">
        <v>2960</v>
      </c>
      <c r="G1094" s="255"/>
      <c r="H1094" s="256"/>
    </row>
    <row r="1095" customFormat="false" ht="11.25" hidden="false" customHeight="true" outlineLevel="0" collapsed="false">
      <c r="A1095" s="269" t="s">
        <v>2954</v>
      </c>
      <c r="B1095" s="252" t="n">
        <v>43939</v>
      </c>
      <c r="C1095" s="253" t="n">
        <v>1000</v>
      </c>
      <c r="D1095" s="274" t="s">
        <v>2951</v>
      </c>
      <c r="E1095" s="255" t="s">
        <v>59</v>
      </c>
      <c r="F1095" s="255" t="s">
        <v>144</v>
      </c>
      <c r="G1095" s="255" t="s">
        <v>3542</v>
      </c>
      <c r="H1095" s="256"/>
    </row>
    <row r="1096" customFormat="false" ht="11.25" hidden="false" customHeight="true" outlineLevel="0" collapsed="false">
      <c r="A1096" s="257" t="s">
        <v>2954</v>
      </c>
      <c r="B1096" s="252" t="n">
        <v>43939</v>
      </c>
      <c r="C1096" s="253" t="n">
        <v>1840</v>
      </c>
      <c r="D1096" s="258" t="s">
        <v>30</v>
      </c>
      <c r="E1096" s="255" t="s">
        <v>61</v>
      </c>
      <c r="F1096" s="255" t="s">
        <v>87</v>
      </c>
      <c r="G1096" s="255" t="s">
        <v>3543</v>
      </c>
      <c r="H1096" s="256"/>
    </row>
    <row r="1097" customFormat="false" ht="11.25" hidden="false" customHeight="true" outlineLevel="0" collapsed="false">
      <c r="A1097" s="257" t="s">
        <v>2954</v>
      </c>
      <c r="B1097" s="252" t="n">
        <v>43939</v>
      </c>
      <c r="C1097" s="253" t="n">
        <v>2700</v>
      </c>
      <c r="D1097" s="258" t="s">
        <v>30</v>
      </c>
      <c r="E1097" s="255" t="s">
        <v>61</v>
      </c>
      <c r="F1097" s="255" t="s">
        <v>87</v>
      </c>
      <c r="G1097" s="255" t="s">
        <v>3544</v>
      </c>
      <c r="H1097" s="256"/>
    </row>
    <row r="1098" customFormat="false" ht="11.25" hidden="false" customHeight="true" outlineLevel="0" collapsed="false">
      <c r="A1098" s="257" t="s">
        <v>2954</v>
      </c>
      <c r="B1098" s="252" t="n">
        <v>43939</v>
      </c>
      <c r="C1098" s="253" t="n">
        <v>3000</v>
      </c>
      <c r="D1098" s="258" t="s">
        <v>30</v>
      </c>
      <c r="E1098" s="255" t="s">
        <v>61</v>
      </c>
      <c r="F1098" s="255" t="s">
        <v>137</v>
      </c>
      <c r="G1098" s="255" t="s">
        <v>3545</v>
      </c>
      <c r="H1098" s="256"/>
    </row>
    <row r="1099" customFormat="false" ht="11.25" hidden="false" customHeight="true" outlineLevel="0" collapsed="false">
      <c r="A1099" s="257" t="s">
        <v>2954</v>
      </c>
      <c r="B1099" s="252" t="n">
        <v>43939</v>
      </c>
      <c r="C1099" s="253" t="n">
        <v>2800</v>
      </c>
      <c r="D1099" s="258" t="s">
        <v>30</v>
      </c>
      <c r="E1099" s="255" t="s">
        <v>61</v>
      </c>
      <c r="F1099" s="255" t="s">
        <v>137</v>
      </c>
      <c r="G1099" s="255" t="s">
        <v>3546</v>
      </c>
      <c r="H1099" s="256"/>
    </row>
    <row r="1100" customFormat="false" ht="11.25" hidden="false" customHeight="true" outlineLevel="0" collapsed="false">
      <c r="A1100" s="251" t="s">
        <v>2954</v>
      </c>
      <c r="B1100" s="252" t="n">
        <v>43939</v>
      </c>
      <c r="C1100" s="253" t="n">
        <v>1000</v>
      </c>
      <c r="D1100" s="254" t="s">
        <v>25</v>
      </c>
      <c r="E1100" s="255"/>
      <c r="F1100" s="255" t="s">
        <v>3101</v>
      </c>
      <c r="G1100" s="255"/>
      <c r="H1100" s="256"/>
    </row>
    <row r="1101" customFormat="false" ht="11.25" hidden="false" customHeight="true" outlineLevel="0" collapsed="false">
      <c r="A1101" s="257" t="s">
        <v>2954</v>
      </c>
      <c r="B1101" s="252" t="n">
        <v>43939</v>
      </c>
      <c r="C1101" s="253" t="n">
        <v>2900</v>
      </c>
      <c r="D1101" s="258" t="s">
        <v>30</v>
      </c>
      <c r="E1101" s="255" t="s">
        <v>61</v>
      </c>
      <c r="F1101" s="255" t="s">
        <v>270</v>
      </c>
      <c r="G1101" s="255" t="s">
        <v>3547</v>
      </c>
      <c r="H1101" s="256"/>
    </row>
    <row r="1102" customFormat="false" ht="11.25" hidden="false" customHeight="true" outlineLevel="0" collapsed="false">
      <c r="A1102" s="260" t="s">
        <v>2954</v>
      </c>
      <c r="B1102" s="252" t="n">
        <v>43939</v>
      </c>
      <c r="C1102" s="253" t="n">
        <v>600</v>
      </c>
      <c r="D1102" s="266" t="s">
        <v>2943</v>
      </c>
      <c r="E1102" s="255" t="s">
        <v>2974</v>
      </c>
      <c r="F1102" s="255" t="s">
        <v>3548</v>
      </c>
      <c r="G1102" s="255" t="s">
        <v>3549</v>
      </c>
      <c r="H1102" s="256"/>
    </row>
    <row r="1103" customFormat="false" ht="11.25" hidden="false" customHeight="true" outlineLevel="0" collapsed="false">
      <c r="A1103" s="257" t="s">
        <v>2954</v>
      </c>
      <c r="B1103" s="252" t="n">
        <v>43939</v>
      </c>
      <c r="C1103" s="253" t="n">
        <v>2600</v>
      </c>
      <c r="D1103" s="258" t="s">
        <v>30</v>
      </c>
      <c r="E1103" s="255" t="s">
        <v>61</v>
      </c>
      <c r="F1103" s="255" t="s">
        <v>270</v>
      </c>
      <c r="G1103" s="255" t="s">
        <v>3550</v>
      </c>
      <c r="H1103" s="256"/>
    </row>
    <row r="1104" customFormat="false" ht="11.25" hidden="false" customHeight="true" outlineLevel="0" collapsed="false">
      <c r="A1104" s="251" t="s">
        <v>2954</v>
      </c>
      <c r="B1104" s="252" t="n">
        <v>43939</v>
      </c>
      <c r="C1104" s="253" t="n">
        <v>1000</v>
      </c>
      <c r="D1104" s="254" t="s">
        <v>25</v>
      </c>
      <c r="E1104" s="255"/>
      <c r="F1104" s="255" t="s">
        <v>3012</v>
      </c>
      <c r="G1104" s="255"/>
      <c r="H1104" s="256"/>
    </row>
    <row r="1105" customFormat="false" ht="11.25" hidden="false" customHeight="true" outlineLevel="0" collapsed="false">
      <c r="A1105" s="251" t="s">
        <v>2954</v>
      </c>
      <c r="B1105" s="252" t="n">
        <v>43939</v>
      </c>
      <c r="C1105" s="253" t="n">
        <v>7500</v>
      </c>
      <c r="D1105" s="254" t="s">
        <v>25</v>
      </c>
      <c r="E1105" s="255"/>
      <c r="F1105" s="255" t="s">
        <v>3216</v>
      </c>
      <c r="G1105" s="255"/>
      <c r="H1105" s="256"/>
    </row>
    <row r="1106" customFormat="false" ht="11.25" hidden="false" customHeight="true" outlineLevel="0" collapsed="false">
      <c r="A1106" s="260" t="s">
        <v>2954</v>
      </c>
      <c r="B1106" s="252" t="n">
        <v>43939</v>
      </c>
      <c r="C1106" s="253" t="n">
        <v>2500</v>
      </c>
      <c r="D1106" s="266" t="s">
        <v>2943</v>
      </c>
      <c r="E1106" s="255" t="s">
        <v>2974</v>
      </c>
      <c r="F1106" s="255" t="s">
        <v>2982</v>
      </c>
      <c r="G1106" s="255"/>
      <c r="H1106" s="256"/>
    </row>
    <row r="1107" customFormat="false" ht="11.25" hidden="false" customHeight="true" outlineLevel="0" collapsed="false">
      <c r="A1107" s="251" t="s">
        <v>2954</v>
      </c>
      <c r="B1107" s="252" t="n">
        <v>43940</v>
      </c>
      <c r="C1107" s="253" t="n">
        <v>15000</v>
      </c>
      <c r="D1107" s="254" t="s">
        <v>25</v>
      </c>
      <c r="E1107" s="255"/>
      <c r="F1107" s="255" t="s">
        <v>2969</v>
      </c>
      <c r="G1107" s="255"/>
      <c r="H1107" s="256"/>
    </row>
    <row r="1108" customFormat="false" ht="11.25" hidden="false" customHeight="true" outlineLevel="0" collapsed="false">
      <c r="A1108" s="257" t="s">
        <v>2954</v>
      </c>
      <c r="B1108" s="252" t="n">
        <v>43940</v>
      </c>
      <c r="C1108" s="253" t="n">
        <v>180</v>
      </c>
      <c r="D1108" s="272" t="s">
        <v>64</v>
      </c>
      <c r="E1108" s="255" t="s">
        <v>3026</v>
      </c>
      <c r="F1108" s="255" t="s">
        <v>3396</v>
      </c>
      <c r="G1108" s="255"/>
      <c r="H1108" s="256"/>
    </row>
    <row r="1109" customFormat="false" ht="11.25" hidden="false" customHeight="true" outlineLevel="0" collapsed="false">
      <c r="A1109" s="257" t="s">
        <v>2954</v>
      </c>
      <c r="B1109" s="252" t="n">
        <v>43940</v>
      </c>
      <c r="C1109" s="253" t="n">
        <v>1000</v>
      </c>
      <c r="D1109" s="265" t="s">
        <v>80</v>
      </c>
      <c r="E1109" s="255" t="s">
        <v>110</v>
      </c>
      <c r="F1109" s="255" t="s">
        <v>2998</v>
      </c>
      <c r="G1109" s="255" t="s">
        <v>3551</v>
      </c>
      <c r="H1109" s="256"/>
    </row>
    <row r="1110" customFormat="false" ht="11.25" hidden="false" customHeight="true" outlineLevel="0" collapsed="false">
      <c r="A1110" s="257" t="s">
        <v>2954</v>
      </c>
      <c r="B1110" s="252" t="n">
        <v>43940</v>
      </c>
      <c r="C1110" s="253" t="n">
        <v>2900</v>
      </c>
      <c r="D1110" s="258" t="s">
        <v>30</v>
      </c>
      <c r="E1110" s="255" t="s">
        <v>61</v>
      </c>
      <c r="F1110" s="255" t="s">
        <v>137</v>
      </c>
      <c r="G1110" s="255" t="s">
        <v>3552</v>
      </c>
      <c r="H1110" s="256"/>
    </row>
    <row r="1111" customFormat="false" ht="11.25" hidden="false" customHeight="true" outlineLevel="0" collapsed="false">
      <c r="A1111" s="257" t="s">
        <v>2954</v>
      </c>
      <c r="B1111" s="252" t="n">
        <v>43940</v>
      </c>
      <c r="C1111" s="253" t="n">
        <v>7800</v>
      </c>
      <c r="D1111" s="262" t="s">
        <v>113</v>
      </c>
      <c r="E1111" s="255" t="s">
        <v>114</v>
      </c>
      <c r="F1111" s="255" t="s">
        <v>148</v>
      </c>
      <c r="G1111" s="255" t="s">
        <v>3553</v>
      </c>
      <c r="H1111" s="256"/>
    </row>
    <row r="1112" customFormat="false" ht="11.25" hidden="false" customHeight="true" outlineLevel="0" collapsed="false">
      <c r="A1112" s="257" t="s">
        <v>2954</v>
      </c>
      <c r="B1112" s="252" t="n">
        <v>43940</v>
      </c>
      <c r="C1112" s="253" t="n">
        <v>1400</v>
      </c>
      <c r="D1112" s="265" t="s">
        <v>80</v>
      </c>
      <c r="E1112" s="255" t="s">
        <v>2970</v>
      </c>
      <c r="F1112" s="255" t="s">
        <v>148</v>
      </c>
      <c r="G1112" s="255" t="s">
        <v>2970</v>
      </c>
      <c r="H1112" s="256"/>
    </row>
    <row r="1113" customFormat="false" ht="11.25" hidden="false" customHeight="true" outlineLevel="0" collapsed="false">
      <c r="A1113" s="257" t="s">
        <v>2954</v>
      </c>
      <c r="B1113" s="252" t="n">
        <v>43940</v>
      </c>
      <c r="C1113" s="253" t="n">
        <v>25000</v>
      </c>
      <c r="D1113" s="262" t="s">
        <v>113</v>
      </c>
      <c r="E1113" s="255" t="s">
        <v>139</v>
      </c>
      <c r="F1113" s="255" t="s">
        <v>140</v>
      </c>
      <c r="G1113" s="255" t="s">
        <v>3554</v>
      </c>
      <c r="H1113" s="256"/>
    </row>
    <row r="1114" customFormat="false" ht="11.25" hidden="false" customHeight="true" outlineLevel="0" collapsed="false">
      <c r="A1114" s="251" t="s">
        <v>2954</v>
      </c>
      <c r="B1114" s="252" t="n">
        <v>43940</v>
      </c>
      <c r="C1114" s="253" t="n">
        <v>25000</v>
      </c>
      <c r="D1114" s="254" t="s">
        <v>25</v>
      </c>
      <c r="E1114" s="255"/>
      <c r="F1114" s="255" t="s">
        <v>3555</v>
      </c>
      <c r="G1114" s="255" t="s">
        <v>3236</v>
      </c>
      <c r="H1114" s="256"/>
    </row>
    <row r="1115" customFormat="false" ht="11.25" hidden="false" customHeight="true" outlineLevel="0" collapsed="false">
      <c r="A1115" s="251" t="s">
        <v>2954</v>
      </c>
      <c r="B1115" s="252" t="n">
        <v>43941</v>
      </c>
      <c r="C1115" s="253" t="n">
        <v>2000</v>
      </c>
      <c r="D1115" s="254" t="s">
        <v>25</v>
      </c>
      <c r="E1115" s="255"/>
      <c r="F1115" s="255" t="s">
        <v>2983</v>
      </c>
      <c r="G1115" s="255"/>
      <c r="H1115" s="256"/>
    </row>
    <row r="1116" customFormat="false" ht="11.25" hidden="false" customHeight="true" outlineLevel="0" collapsed="false">
      <c r="A1116" s="260" t="s">
        <v>2954</v>
      </c>
      <c r="B1116" s="252" t="n">
        <v>43941</v>
      </c>
      <c r="C1116" s="253" t="n">
        <v>250</v>
      </c>
      <c r="D1116" s="266" t="s">
        <v>2943</v>
      </c>
      <c r="E1116" s="255" t="s">
        <v>2974</v>
      </c>
      <c r="F1116" s="255" t="s">
        <v>2983</v>
      </c>
      <c r="G1116" s="255" t="s">
        <v>3556</v>
      </c>
      <c r="H1116" s="256"/>
    </row>
    <row r="1117" customFormat="false" ht="11.25" hidden="false" customHeight="true" outlineLevel="0" collapsed="false">
      <c r="A1117" s="251" t="s">
        <v>2954</v>
      </c>
      <c r="B1117" s="252" t="n">
        <v>43941</v>
      </c>
      <c r="C1117" s="253" t="n">
        <v>250</v>
      </c>
      <c r="D1117" s="254" t="s">
        <v>25</v>
      </c>
      <c r="E1117" s="255"/>
      <c r="F1117" s="255" t="s">
        <v>2983</v>
      </c>
      <c r="G1117" s="255" t="s">
        <v>3557</v>
      </c>
      <c r="H1117" s="256"/>
    </row>
    <row r="1118" customFormat="false" ht="11.25" hidden="false" customHeight="true" outlineLevel="0" collapsed="false">
      <c r="A1118" s="260" t="s">
        <v>2954</v>
      </c>
      <c r="B1118" s="252" t="n">
        <v>43941</v>
      </c>
      <c r="C1118" s="253" t="n">
        <v>1000</v>
      </c>
      <c r="D1118" s="263" t="s">
        <v>2952</v>
      </c>
      <c r="E1118" s="255" t="s">
        <v>2963</v>
      </c>
      <c r="F1118" s="255" t="s">
        <v>3558</v>
      </c>
      <c r="G1118" s="255" t="s">
        <v>3413</v>
      </c>
      <c r="H1118" s="256"/>
    </row>
    <row r="1119" customFormat="false" ht="11.25" hidden="false" customHeight="true" outlineLevel="0" collapsed="false">
      <c r="A1119" s="257" t="s">
        <v>2954</v>
      </c>
      <c r="B1119" s="252" t="n">
        <v>43941</v>
      </c>
      <c r="C1119" s="253" t="n">
        <v>1800</v>
      </c>
      <c r="D1119" s="258" t="s">
        <v>30</v>
      </c>
      <c r="E1119" s="255" t="s">
        <v>61</v>
      </c>
      <c r="F1119" s="255" t="s">
        <v>252</v>
      </c>
      <c r="G1119" s="255" t="s">
        <v>3559</v>
      </c>
      <c r="H1119" s="256"/>
    </row>
    <row r="1120" customFormat="false" ht="11.25" hidden="false" customHeight="true" outlineLevel="0" collapsed="false">
      <c r="A1120" s="257" t="s">
        <v>2954</v>
      </c>
      <c r="B1120" s="252" t="n">
        <v>43941</v>
      </c>
      <c r="C1120" s="253" t="n">
        <v>2900</v>
      </c>
      <c r="D1120" s="258" t="s">
        <v>30</v>
      </c>
      <c r="E1120" s="255" t="s">
        <v>61</v>
      </c>
      <c r="F1120" s="255" t="s">
        <v>270</v>
      </c>
      <c r="G1120" s="255" t="s">
        <v>3560</v>
      </c>
      <c r="H1120" s="256"/>
    </row>
    <row r="1121" customFormat="false" ht="11.25" hidden="false" customHeight="true" outlineLevel="0" collapsed="false">
      <c r="A1121" s="257" t="s">
        <v>2954</v>
      </c>
      <c r="B1121" s="252" t="n">
        <v>43941</v>
      </c>
      <c r="C1121" s="253" t="n">
        <v>420</v>
      </c>
      <c r="D1121" s="272" t="s">
        <v>64</v>
      </c>
      <c r="E1121" s="255" t="s">
        <v>3187</v>
      </c>
      <c r="F1121" s="255" t="s">
        <v>275</v>
      </c>
      <c r="G1121" s="255" t="s">
        <v>3317</v>
      </c>
      <c r="H1121" s="256"/>
    </row>
    <row r="1122" customFormat="false" ht="11.25" hidden="false" customHeight="true" outlineLevel="0" collapsed="false">
      <c r="A1122" s="257" t="s">
        <v>2954</v>
      </c>
      <c r="B1122" s="252" t="n">
        <v>43941</v>
      </c>
      <c r="C1122" s="253" t="n">
        <v>480</v>
      </c>
      <c r="D1122" s="272" t="s">
        <v>64</v>
      </c>
      <c r="E1122" s="255" t="s">
        <v>3264</v>
      </c>
      <c r="F1122" s="255" t="n">
        <v>0</v>
      </c>
      <c r="G1122" s="255" t="s">
        <v>3561</v>
      </c>
      <c r="H1122" s="256"/>
    </row>
    <row r="1123" customFormat="false" ht="11.25" hidden="false" customHeight="true" outlineLevel="0" collapsed="false">
      <c r="A1123" s="257" t="s">
        <v>2954</v>
      </c>
      <c r="B1123" s="252" t="n">
        <v>43941</v>
      </c>
      <c r="C1123" s="253" t="n">
        <v>105</v>
      </c>
      <c r="D1123" s="262" t="s">
        <v>113</v>
      </c>
      <c r="E1123" s="255" t="s">
        <v>114</v>
      </c>
      <c r="F1123" s="255" t="s">
        <v>275</v>
      </c>
      <c r="G1123" s="255" t="s">
        <v>3562</v>
      </c>
      <c r="H1123" s="256"/>
    </row>
    <row r="1124" customFormat="false" ht="11.25" hidden="false" customHeight="true" outlineLevel="0" collapsed="false">
      <c r="A1124" s="257" t="s">
        <v>2954</v>
      </c>
      <c r="B1124" s="252" t="n">
        <v>43941</v>
      </c>
      <c r="C1124" s="253" t="n">
        <v>5220</v>
      </c>
      <c r="D1124" s="258" t="s">
        <v>30</v>
      </c>
      <c r="E1124" s="255" t="s">
        <v>174</v>
      </c>
      <c r="F1124" s="255" t="s">
        <v>187</v>
      </c>
      <c r="G1124" s="255"/>
      <c r="H1124" s="256"/>
    </row>
    <row r="1125" customFormat="false" ht="11.25" hidden="false" customHeight="true" outlineLevel="0" collapsed="false">
      <c r="A1125" s="257" t="s">
        <v>2954</v>
      </c>
      <c r="B1125" s="252" t="n">
        <v>43941</v>
      </c>
      <c r="C1125" s="253" t="n">
        <v>8195</v>
      </c>
      <c r="D1125" s="265" t="s">
        <v>80</v>
      </c>
      <c r="E1125" s="255" t="s">
        <v>81</v>
      </c>
      <c r="F1125" s="255" t="s">
        <v>190</v>
      </c>
      <c r="G1125" s="255"/>
      <c r="H1125" s="256"/>
    </row>
    <row r="1126" customFormat="false" ht="11.25" hidden="false" customHeight="true" outlineLevel="0" collapsed="false">
      <c r="A1126" s="251" t="s">
        <v>2954</v>
      </c>
      <c r="B1126" s="252" t="n">
        <v>43941</v>
      </c>
      <c r="C1126" s="253" t="n">
        <v>15000</v>
      </c>
      <c r="D1126" s="254" t="s">
        <v>25</v>
      </c>
      <c r="E1126" s="255"/>
      <c r="F1126" s="255" t="s">
        <v>3017</v>
      </c>
      <c r="G1126" s="255" t="s">
        <v>3563</v>
      </c>
      <c r="H1126" s="256"/>
    </row>
    <row r="1127" customFormat="false" ht="11.25" hidden="false" customHeight="true" outlineLevel="0" collapsed="false">
      <c r="A1127" s="251" t="s">
        <v>2954</v>
      </c>
      <c r="B1127" s="252" t="n">
        <v>43941</v>
      </c>
      <c r="C1127" s="253" t="n">
        <v>8000</v>
      </c>
      <c r="D1127" s="254" t="s">
        <v>25</v>
      </c>
      <c r="E1127" s="255"/>
      <c r="F1127" s="255" t="s">
        <v>3564</v>
      </c>
      <c r="G1127" s="255" t="s">
        <v>35</v>
      </c>
      <c r="H1127" s="256"/>
    </row>
    <row r="1128" customFormat="false" ht="11.25" hidden="false" customHeight="true" outlineLevel="0" collapsed="false">
      <c r="A1128" s="257" t="s">
        <v>2954</v>
      </c>
      <c r="B1128" s="252" t="n">
        <v>43942</v>
      </c>
      <c r="C1128" s="253" t="n">
        <v>300</v>
      </c>
      <c r="D1128" s="265" t="s">
        <v>80</v>
      </c>
      <c r="E1128" s="255" t="s">
        <v>3032</v>
      </c>
      <c r="F1128" s="255" t="s">
        <v>3565</v>
      </c>
      <c r="G1128" s="255" t="s">
        <v>3566</v>
      </c>
      <c r="H1128" s="256"/>
    </row>
    <row r="1129" customFormat="false" ht="11.25" hidden="false" customHeight="true" outlineLevel="0" collapsed="false">
      <c r="A1129" s="251" t="s">
        <v>2954</v>
      </c>
      <c r="B1129" s="252" t="n">
        <v>43942</v>
      </c>
      <c r="C1129" s="253" t="n">
        <v>10000</v>
      </c>
      <c r="D1129" s="254" t="s">
        <v>25</v>
      </c>
      <c r="E1129" s="255"/>
      <c r="F1129" s="255" t="s">
        <v>3012</v>
      </c>
      <c r="G1129" s="255"/>
      <c r="H1129" s="256"/>
    </row>
    <row r="1130" customFormat="false" ht="11.25" hidden="false" customHeight="true" outlineLevel="0" collapsed="false">
      <c r="A1130" s="260" t="s">
        <v>2954</v>
      </c>
      <c r="B1130" s="252" t="n">
        <v>43942</v>
      </c>
      <c r="C1130" s="253" t="n">
        <v>260</v>
      </c>
      <c r="D1130" s="268" t="s">
        <v>48</v>
      </c>
      <c r="E1130" s="255" t="s">
        <v>3004</v>
      </c>
      <c r="F1130" s="255" t="s">
        <v>3018</v>
      </c>
      <c r="G1130" s="255" t="s">
        <v>3567</v>
      </c>
      <c r="H1130" s="256"/>
    </row>
    <row r="1131" customFormat="false" ht="11.25" hidden="false" customHeight="true" outlineLevel="0" collapsed="false">
      <c r="A1131" s="260" t="s">
        <v>2954</v>
      </c>
      <c r="B1131" s="252" t="n">
        <v>43942</v>
      </c>
      <c r="C1131" s="253" t="n">
        <v>440</v>
      </c>
      <c r="D1131" s="263" t="s">
        <v>2952</v>
      </c>
      <c r="E1131" s="255" t="s">
        <v>2963</v>
      </c>
      <c r="F1131" s="255" t="s">
        <v>218</v>
      </c>
      <c r="G1131" s="255"/>
      <c r="H1131" s="256"/>
    </row>
    <row r="1132" customFormat="false" ht="11.25" hidden="false" customHeight="true" outlineLevel="0" collapsed="false">
      <c r="A1132" s="257" t="s">
        <v>2954</v>
      </c>
      <c r="B1132" s="252" t="n">
        <v>43942</v>
      </c>
      <c r="C1132" s="281" t="n">
        <v>270</v>
      </c>
      <c r="D1132" s="272" t="s">
        <v>64</v>
      </c>
      <c r="E1132" s="255" t="s">
        <v>3026</v>
      </c>
      <c r="F1132" s="255" t="n">
        <v>0</v>
      </c>
      <c r="G1132" s="255" t="s">
        <v>3568</v>
      </c>
      <c r="H1132" s="256"/>
    </row>
    <row r="1133" customFormat="false" ht="11.25" hidden="false" customHeight="true" outlineLevel="0" collapsed="false">
      <c r="A1133" s="257" t="s">
        <v>2954</v>
      </c>
      <c r="B1133" s="252" t="n">
        <v>43942</v>
      </c>
      <c r="C1133" s="253" t="n">
        <v>6500</v>
      </c>
      <c r="D1133" s="258" t="s">
        <v>30</v>
      </c>
      <c r="E1133" s="255" t="s">
        <v>31</v>
      </c>
      <c r="F1133" s="255" t="s">
        <v>147</v>
      </c>
      <c r="G1133" s="255" t="s">
        <v>3569</v>
      </c>
      <c r="H1133" s="256"/>
    </row>
    <row r="1134" customFormat="false" ht="11.25" hidden="false" customHeight="true" outlineLevel="0" collapsed="false">
      <c r="A1134" s="257" t="s">
        <v>2954</v>
      </c>
      <c r="B1134" s="252" t="n">
        <v>43942</v>
      </c>
      <c r="C1134" s="253" t="n">
        <v>2400</v>
      </c>
      <c r="D1134" s="258" t="s">
        <v>30</v>
      </c>
      <c r="E1134" s="255" t="s">
        <v>31</v>
      </c>
      <c r="F1134" s="255" t="s">
        <v>147</v>
      </c>
      <c r="G1134" s="255" t="s">
        <v>3268</v>
      </c>
      <c r="H1134" s="256"/>
    </row>
    <row r="1135" customFormat="false" ht="11.25" hidden="false" customHeight="true" outlineLevel="0" collapsed="false">
      <c r="A1135" s="257" t="s">
        <v>2954</v>
      </c>
      <c r="B1135" s="252" t="n">
        <v>43942</v>
      </c>
      <c r="C1135" s="253" t="n">
        <v>4000</v>
      </c>
      <c r="D1135" s="258" t="s">
        <v>30</v>
      </c>
      <c r="E1135" s="255" t="s">
        <v>31</v>
      </c>
      <c r="F1135" s="255" t="s">
        <v>147</v>
      </c>
      <c r="G1135" s="255" t="s">
        <v>3570</v>
      </c>
      <c r="H1135" s="256"/>
    </row>
    <row r="1136" customFormat="false" ht="11.25" hidden="false" customHeight="true" outlineLevel="0" collapsed="false">
      <c r="A1136" s="257" t="s">
        <v>2954</v>
      </c>
      <c r="B1136" s="252" t="n">
        <v>43942</v>
      </c>
      <c r="C1136" s="284" t="n">
        <v>1200</v>
      </c>
      <c r="D1136" s="258" t="s">
        <v>30</v>
      </c>
      <c r="E1136" s="255" t="s">
        <v>31</v>
      </c>
      <c r="F1136" s="255" t="s">
        <v>147</v>
      </c>
      <c r="G1136" s="255" t="s">
        <v>19</v>
      </c>
      <c r="H1136" s="256"/>
    </row>
    <row r="1137" customFormat="false" ht="11.25" hidden="false" customHeight="true" outlineLevel="0" collapsed="false">
      <c r="A1137" s="257" t="s">
        <v>2954</v>
      </c>
      <c r="B1137" s="252" t="n">
        <v>43943</v>
      </c>
      <c r="C1137" s="253" t="n">
        <v>112560</v>
      </c>
      <c r="D1137" s="258" t="s">
        <v>30</v>
      </c>
      <c r="E1137" s="255" t="s">
        <v>174</v>
      </c>
      <c r="F1137" s="255" t="s">
        <v>32</v>
      </c>
      <c r="G1137" s="255"/>
      <c r="H1137" s="256"/>
    </row>
    <row r="1138" customFormat="false" ht="11.25" hidden="false" customHeight="true" outlineLevel="0" collapsed="false">
      <c r="A1138" s="269" t="s">
        <v>2954</v>
      </c>
      <c r="B1138" s="252" t="n">
        <v>43943</v>
      </c>
      <c r="C1138" s="253" t="n">
        <v>1500</v>
      </c>
      <c r="D1138" s="276" t="s">
        <v>58</v>
      </c>
      <c r="E1138" s="255" t="s">
        <v>3127</v>
      </c>
      <c r="F1138" s="255" t="s">
        <v>3534</v>
      </c>
      <c r="G1138" s="255" t="s">
        <v>3571</v>
      </c>
      <c r="H1138" s="256"/>
    </row>
    <row r="1139" customFormat="false" ht="11.25" hidden="false" customHeight="true" outlineLevel="0" collapsed="false">
      <c r="A1139" s="257" t="s">
        <v>2954</v>
      </c>
      <c r="B1139" s="252" t="n">
        <v>43943</v>
      </c>
      <c r="C1139" s="253" t="n">
        <v>2800</v>
      </c>
      <c r="D1139" s="258" t="s">
        <v>30</v>
      </c>
      <c r="E1139" s="255" t="s">
        <v>61</v>
      </c>
      <c r="F1139" s="255" t="s">
        <v>270</v>
      </c>
      <c r="G1139" s="255" t="s">
        <v>3572</v>
      </c>
      <c r="H1139" s="256"/>
    </row>
    <row r="1140" customFormat="false" ht="11.25" hidden="false" customHeight="true" outlineLevel="0" collapsed="false">
      <c r="A1140" s="251" t="s">
        <v>2954</v>
      </c>
      <c r="B1140" s="252" t="n">
        <v>43943</v>
      </c>
      <c r="C1140" s="253" t="n">
        <v>1000</v>
      </c>
      <c r="D1140" s="279" t="s">
        <v>3112</v>
      </c>
      <c r="E1140" s="255" t="s">
        <v>145</v>
      </c>
      <c r="F1140" s="255" t="s">
        <v>23</v>
      </c>
      <c r="G1140" s="255" t="s">
        <v>3573</v>
      </c>
      <c r="H1140" s="256"/>
    </row>
    <row r="1141" customFormat="false" ht="11.25" hidden="false" customHeight="true" outlineLevel="0" collapsed="false">
      <c r="A1141" s="257" t="s">
        <v>2954</v>
      </c>
      <c r="B1141" s="252" t="n">
        <v>43943</v>
      </c>
      <c r="C1141" s="253" t="n">
        <v>24825</v>
      </c>
      <c r="D1141" s="258" t="s">
        <v>30</v>
      </c>
      <c r="E1141" s="255" t="s">
        <v>174</v>
      </c>
      <c r="F1141" s="255" t="s">
        <v>187</v>
      </c>
      <c r="G1141" s="255"/>
      <c r="H1141" s="256"/>
    </row>
    <row r="1142" customFormat="false" ht="11.25" hidden="false" customHeight="true" outlineLevel="0" collapsed="false">
      <c r="A1142" s="251" t="s">
        <v>2954</v>
      </c>
      <c r="B1142" s="252" t="n">
        <v>43943</v>
      </c>
      <c r="C1142" s="253" t="n">
        <v>100</v>
      </c>
      <c r="D1142" s="254" t="s">
        <v>25</v>
      </c>
      <c r="E1142" s="255"/>
      <c r="F1142" s="255" t="s">
        <v>3031</v>
      </c>
      <c r="G1142" s="255"/>
      <c r="H1142" s="256"/>
    </row>
    <row r="1143" customFormat="false" ht="11.25" hidden="false" customHeight="true" outlineLevel="0" collapsed="false">
      <c r="A1143" s="257" t="s">
        <v>2954</v>
      </c>
      <c r="B1143" s="252" t="n">
        <v>43943</v>
      </c>
      <c r="C1143" s="253" t="n">
        <v>60</v>
      </c>
      <c r="D1143" s="272" t="s">
        <v>64</v>
      </c>
      <c r="E1143" s="255" t="s">
        <v>143</v>
      </c>
      <c r="F1143" s="255" t="n">
        <v>0</v>
      </c>
      <c r="G1143" s="255" t="s">
        <v>3574</v>
      </c>
      <c r="H1143" s="256"/>
    </row>
    <row r="1144" customFormat="false" ht="11.25" hidden="false" customHeight="true" outlineLevel="0" collapsed="false">
      <c r="A1144" s="260" t="s">
        <v>2954</v>
      </c>
      <c r="B1144" s="252" t="n">
        <v>43943</v>
      </c>
      <c r="C1144" s="253" t="n">
        <v>600</v>
      </c>
      <c r="D1144" s="266" t="s">
        <v>2943</v>
      </c>
      <c r="E1144" s="255" t="s">
        <v>2974</v>
      </c>
      <c r="F1144" s="255" t="s">
        <v>3400</v>
      </c>
      <c r="G1144" s="255" t="n">
        <v>21.22</v>
      </c>
      <c r="H1144" s="256"/>
    </row>
    <row r="1145" customFormat="false" ht="11.25" hidden="false" customHeight="true" outlineLevel="0" collapsed="false">
      <c r="A1145" s="260" t="s">
        <v>2954</v>
      </c>
      <c r="B1145" s="252" t="n">
        <v>43944</v>
      </c>
      <c r="C1145" s="253" t="n">
        <v>350</v>
      </c>
      <c r="D1145" s="266" t="s">
        <v>2943</v>
      </c>
      <c r="E1145" s="255" t="s">
        <v>2974</v>
      </c>
      <c r="F1145" s="255" t="s">
        <v>2983</v>
      </c>
      <c r="G1145" s="255"/>
      <c r="H1145" s="256"/>
    </row>
    <row r="1146" customFormat="false" ht="11.25" hidden="false" customHeight="true" outlineLevel="0" collapsed="false">
      <c r="A1146" s="257" t="s">
        <v>2954</v>
      </c>
      <c r="B1146" s="252" t="n">
        <v>43944</v>
      </c>
      <c r="C1146" s="253" t="n">
        <v>1520</v>
      </c>
      <c r="D1146" s="262" t="s">
        <v>113</v>
      </c>
      <c r="E1146" s="255" t="s">
        <v>114</v>
      </c>
      <c r="F1146" s="255" t="s">
        <v>3060</v>
      </c>
      <c r="G1146" s="255"/>
      <c r="H1146" s="256"/>
    </row>
    <row r="1147" customFormat="false" ht="11.25" hidden="false" customHeight="true" outlineLevel="0" collapsed="false">
      <c r="A1147" s="251" t="s">
        <v>2954</v>
      </c>
      <c r="B1147" s="252" t="n">
        <v>43944</v>
      </c>
      <c r="C1147" s="253" t="n">
        <v>10000</v>
      </c>
      <c r="D1147" s="254" t="s">
        <v>25</v>
      </c>
      <c r="E1147" s="255"/>
      <c r="F1147" s="255" t="s">
        <v>3506</v>
      </c>
      <c r="G1147" s="255" t="s">
        <v>3243</v>
      </c>
      <c r="H1147" s="256"/>
    </row>
    <row r="1148" customFormat="false" ht="11.25" hidden="false" customHeight="true" outlineLevel="0" collapsed="false">
      <c r="A1148" s="251" t="s">
        <v>2954</v>
      </c>
      <c r="B1148" s="252" t="n">
        <v>43944</v>
      </c>
      <c r="C1148" s="253" t="n">
        <v>5000</v>
      </c>
      <c r="D1148" s="254" t="s">
        <v>25</v>
      </c>
      <c r="E1148" s="255"/>
      <c r="F1148" s="255" t="s">
        <v>3210</v>
      </c>
      <c r="G1148" s="255"/>
      <c r="H1148" s="256"/>
    </row>
    <row r="1149" customFormat="false" ht="11.25" hidden="false" customHeight="true" outlineLevel="0" collapsed="false">
      <c r="A1149" s="257" t="s">
        <v>2954</v>
      </c>
      <c r="B1149" s="252" t="n">
        <v>43944</v>
      </c>
      <c r="C1149" s="253" t="n">
        <v>11500</v>
      </c>
      <c r="D1149" s="265" t="s">
        <v>80</v>
      </c>
      <c r="E1149" s="255" t="s">
        <v>81</v>
      </c>
      <c r="F1149" s="255" t="s">
        <v>3575</v>
      </c>
      <c r="G1149" s="255" t="s">
        <v>3576</v>
      </c>
      <c r="H1149" s="256"/>
    </row>
    <row r="1150" customFormat="false" ht="11.25" hidden="false" customHeight="true" outlineLevel="0" collapsed="false">
      <c r="A1150" s="257" t="s">
        <v>2954</v>
      </c>
      <c r="B1150" s="252" t="n">
        <v>43944</v>
      </c>
      <c r="C1150" s="281" t="n">
        <v>500</v>
      </c>
      <c r="D1150" s="265" t="s">
        <v>80</v>
      </c>
      <c r="E1150" s="255" t="s">
        <v>110</v>
      </c>
      <c r="F1150" s="255" t="s">
        <v>95</v>
      </c>
      <c r="G1150" s="255" t="s">
        <v>3577</v>
      </c>
      <c r="H1150" s="256"/>
    </row>
    <row r="1151" customFormat="false" ht="11.25" hidden="false" customHeight="true" outlineLevel="0" collapsed="false">
      <c r="A1151" s="257" t="s">
        <v>2954</v>
      </c>
      <c r="B1151" s="252" t="n">
        <v>43944</v>
      </c>
      <c r="C1151" s="281" t="n">
        <v>2800</v>
      </c>
      <c r="D1151" s="258" t="s">
        <v>30</v>
      </c>
      <c r="E1151" s="255" t="s">
        <v>61</v>
      </c>
      <c r="F1151" s="255" t="s">
        <v>137</v>
      </c>
      <c r="G1151" s="255" t="s">
        <v>3578</v>
      </c>
      <c r="H1151" s="256"/>
    </row>
    <row r="1152" customFormat="false" ht="11.25" hidden="false" customHeight="true" outlineLevel="0" collapsed="false">
      <c r="A1152" s="251" t="s">
        <v>2954</v>
      </c>
      <c r="B1152" s="252" t="n">
        <v>43944</v>
      </c>
      <c r="C1152" s="253" t="n">
        <v>10000</v>
      </c>
      <c r="D1152" s="254" t="s">
        <v>25</v>
      </c>
      <c r="E1152" s="255"/>
      <c r="F1152" s="255" t="s">
        <v>3053</v>
      </c>
      <c r="G1152" s="255"/>
      <c r="H1152" s="256"/>
    </row>
    <row r="1153" customFormat="false" ht="11.25" hidden="false" customHeight="true" outlineLevel="0" collapsed="false">
      <c r="A1153" s="251" t="s">
        <v>2954</v>
      </c>
      <c r="B1153" s="252" t="n">
        <v>43944</v>
      </c>
      <c r="C1153" s="253" t="n">
        <v>17000</v>
      </c>
      <c r="D1153" s="254" t="s">
        <v>25</v>
      </c>
      <c r="E1153" s="255"/>
      <c r="F1153" s="255" t="s">
        <v>68</v>
      </c>
      <c r="G1153" s="255"/>
      <c r="H1153" s="256"/>
    </row>
    <row r="1154" customFormat="false" ht="11.25" hidden="false" customHeight="true" outlineLevel="0" collapsed="false">
      <c r="A1154" s="251" t="s">
        <v>2954</v>
      </c>
      <c r="B1154" s="252" t="n">
        <v>43944</v>
      </c>
      <c r="C1154" s="281" t="n">
        <v>10000</v>
      </c>
      <c r="D1154" s="254" t="s">
        <v>25</v>
      </c>
      <c r="E1154" s="255"/>
      <c r="F1154" s="255" t="s">
        <v>46</v>
      </c>
      <c r="G1154" s="255"/>
      <c r="H1154" s="256"/>
    </row>
    <row r="1155" customFormat="false" ht="11.25" hidden="false" customHeight="true" outlineLevel="0" collapsed="false">
      <c r="A1155" s="251" t="s">
        <v>2954</v>
      </c>
      <c r="B1155" s="252" t="n">
        <v>43945</v>
      </c>
      <c r="C1155" s="253" t="n">
        <v>25000</v>
      </c>
      <c r="D1155" s="254" t="s">
        <v>25</v>
      </c>
      <c r="E1155" s="255"/>
      <c r="F1155" s="255" t="s">
        <v>3003</v>
      </c>
      <c r="G1155" s="255"/>
      <c r="H1155" s="256"/>
    </row>
    <row r="1156" customFormat="false" ht="11.25" hidden="false" customHeight="true" outlineLevel="0" collapsed="false">
      <c r="A1156" s="257" t="s">
        <v>2954</v>
      </c>
      <c r="B1156" s="252" t="n">
        <v>43945</v>
      </c>
      <c r="C1156" s="253" t="n">
        <v>300</v>
      </c>
      <c r="D1156" s="265" t="s">
        <v>80</v>
      </c>
      <c r="E1156" s="255" t="s">
        <v>110</v>
      </c>
      <c r="F1156" s="255" t="s">
        <v>3579</v>
      </c>
      <c r="G1156" s="255" t="s">
        <v>3285</v>
      </c>
      <c r="H1156" s="256"/>
    </row>
    <row r="1157" customFormat="false" ht="11.25" hidden="false" customHeight="true" outlineLevel="0" collapsed="false">
      <c r="A1157" s="251" t="s">
        <v>2954</v>
      </c>
      <c r="B1157" s="252" t="n">
        <v>43945</v>
      </c>
      <c r="C1157" s="253" t="n">
        <v>7000</v>
      </c>
      <c r="D1157" s="254" t="s">
        <v>25</v>
      </c>
      <c r="E1157" s="255"/>
      <c r="F1157" s="255" t="s">
        <v>3009</v>
      </c>
      <c r="G1157" s="255"/>
      <c r="H1157" s="256"/>
    </row>
    <row r="1158" customFormat="false" ht="11.25" hidden="false" customHeight="true" outlineLevel="0" collapsed="false">
      <c r="A1158" s="260" t="s">
        <v>2954</v>
      </c>
      <c r="B1158" s="252" t="n">
        <v>43945</v>
      </c>
      <c r="C1158" s="253" t="n">
        <v>1000</v>
      </c>
      <c r="D1158" s="266" t="s">
        <v>2943</v>
      </c>
      <c r="E1158" s="255" t="s">
        <v>2974</v>
      </c>
      <c r="F1158" s="255" t="s">
        <v>2982</v>
      </c>
      <c r="G1158" s="255"/>
      <c r="H1158" s="256"/>
    </row>
    <row r="1159" customFormat="false" ht="11.25" hidden="false" customHeight="true" outlineLevel="0" collapsed="false">
      <c r="A1159" s="251" t="s">
        <v>2954</v>
      </c>
      <c r="B1159" s="252" t="n">
        <v>43945</v>
      </c>
      <c r="C1159" s="253" t="n">
        <v>18000</v>
      </c>
      <c r="D1159" s="254" t="s">
        <v>25</v>
      </c>
      <c r="E1159" s="255"/>
      <c r="F1159" s="255" t="s">
        <v>2966</v>
      </c>
      <c r="G1159" s="255" t="s">
        <v>3580</v>
      </c>
      <c r="H1159" s="256"/>
    </row>
    <row r="1160" customFormat="false" ht="11.25" hidden="false" customHeight="true" outlineLevel="0" collapsed="false">
      <c r="A1160" s="251" t="s">
        <v>2954</v>
      </c>
      <c r="B1160" s="252" t="n">
        <v>43945</v>
      </c>
      <c r="C1160" s="253" t="n">
        <v>3000</v>
      </c>
      <c r="D1160" s="254" t="s">
        <v>25</v>
      </c>
      <c r="E1160" s="255"/>
      <c r="F1160" s="255" t="s">
        <v>2983</v>
      </c>
      <c r="G1160" s="255"/>
      <c r="H1160" s="256"/>
    </row>
    <row r="1161" customFormat="false" ht="11.25" hidden="false" customHeight="true" outlineLevel="0" collapsed="false">
      <c r="A1161" s="260" t="s">
        <v>2954</v>
      </c>
      <c r="B1161" s="252" t="n">
        <v>43945</v>
      </c>
      <c r="C1161" s="253" t="n">
        <v>400</v>
      </c>
      <c r="D1161" s="266" t="s">
        <v>2943</v>
      </c>
      <c r="E1161" s="255" t="s">
        <v>2974</v>
      </c>
      <c r="F1161" s="255" t="s">
        <v>2983</v>
      </c>
      <c r="G1161" s="255"/>
      <c r="H1161" s="256"/>
    </row>
    <row r="1162" customFormat="false" ht="11.25" hidden="false" customHeight="true" outlineLevel="0" collapsed="false">
      <c r="A1162" s="251" t="s">
        <v>2954</v>
      </c>
      <c r="B1162" s="252" t="n">
        <v>43945</v>
      </c>
      <c r="C1162" s="253" t="n">
        <v>120</v>
      </c>
      <c r="D1162" s="254" t="s">
        <v>25</v>
      </c>
      <c r="E1162" s="255"/>
      <c r="F1162" s="255" t="s">
        <v>2983</v>
      </c>
      <c r="G1162" s="255"/>
      <c r="H1162" s="256"/>
    </row>
    <row r="1163" customFormat="false" ht="11.25" hidden="false" customHeight="true" outlineLevel="0" collapsed="false">
      <c r="A1163" s="257" t="s">
        <v>2954</v>
      </c>
      <c r="B1163" s="252" t="n">
        <v>43945</v>
      </c>
      <c r="C1163" s="253" t="n">
        <v>2900</v>
      </c>
      <c r="D1163" s="258" t="s">
        <v>30</v>
      </c>
      <c r="E1163" s="255" t="s">
        <v>61</v>
      </c>
      <c r="F1163" s="255" t="s">
        <v>137</v>
      </c>
      <c r="G1163" s="255" t="s">
        <v>3581</v>
      </c>
      <c r="H1163" s="256"/>
    </row>
    <row r="1164" customFormat="false" ht="11.25" hidden="false" customHeight="true" outlineLevel="0" collapsed="false">
      <c r="A1164" s="257" t="s">
        <v>2954</v>
      </c>
      <c r="B1164" s="252" t="n">
        <v>43945</v>
      </c>
      <c r="C1164" s="253" t="n">
        <v>2900</v>
      </c>
      <c r="D1164" s="258" t="s">
        <v>30</v>
      </c>
      <c r="E1164" s="255" t="s">
        <v>61</v>
      </c>
      <c r="F1164" s="255" t="s">
        <v>137</v>
      </c>
      <c r="G1164" s="255" t="s">
        <v>3582</v>
      </c>
      <c r="H1164" s="256"/>
    </row>
    <row r="1165" customFormat="false" ht="11.25" hidden="false" customHeight="true" outlineLevel="0" collapsed="false">
      <c r="A1165" s="260" t="s">
        <v>2954</v>
      </c>
      <c r="B1165" s="252" t="n">
        <v>43945</v>
      </c>
      <c r="C1165" s="253" t="n">
        <v>150</v>
      </c>
      <c r="D1165" s="263" t="s">
        <v>2952</v>
      </c>
      <c r="E1165" s="255" t="s">
        <v>54</v>
      </c>
      <c r="F1165" s="255" t="s">
        <v>3053</v>
      </c>
      <c r="G1165" s="255" t="s">
        <v>54</v>
      </c>
      <c r="H1165" s="256"/>
    </row>
    <row r="1166" customFormat="false" ht="11.25" hidden="false" customHeight="true" outlineLevel="0" collapsed="false">
      <c r="A1166" s="251" t="s">
        <v>2954</v>
      </c>
      <c r="B1166" s="252" t="n">
        <v>43946</v>
      </c>
      <c r="C1166" s="253" t="n">
        <v>10000</v>
      </c>
      <c r="D1166" s="254" t="s">
        <v>25</v>
      </c>
      <c r="E1166" s="255"/>
      <c r="F1166" s="255" t="s">
        <v>3506</v>
      </c>
      <c r="G1166" s="255" t="s">
        <v>3343</v>
      </c>
      <c r="H1166" s="256"/>
    </row>
    <row r="1167" customFormat="false" ht="11.25" hidden="false" customHeight="true" outlineLevel="0" collapsed="false">
      <c r="A1167" s="251" t="s">
        <v>2954</v>
      </c>
      <c r="B1167" s="252" t="n">
        <v>43946</v>
      </c>
      <c r="C1167" s="253" t="n">
        <v>25000</v>
      </c>
      <c r="D1167" s="254" t="s">
        <v>25</v>
      </c>
      <c r="E1167" s="255"/>
      <c r="F1167" s="255" t="s">
        <v>3038</v>
      </c>
      <c r="G1167" s="255"/>
      <c r="H1167" s="256"/>
    </row>
    <row r="1168" customFormat="false" ht="11.25" hidden="false" customHeight="true" outlineLevel="0" collapsed="false">
      <c r="A1168" s="251" t="s">
        <v>2954</v>
      </c>
      <c r="B1168" s="252" t="n">
        <v>43946</v>
      </c>
      <c r="C1168" s="253" t="n">
        <v>12000</v>
      </c>
      <c r="D1168" s="254" t="s">
        <v>25</v>
      </c>
      <c r="E1168" s="255"/>
      <c r="F1168" s="255" t="s">
        <v>46</v>
      </c>
      <c r="G1168" s="255"/>
      <c r="H1168" s="256"/>
    </row>
    <row r="1169" customFormat="false" ht="11.25" hidden="false" customHeight="true" outlineLevel="0" collapsed="false">
      <c r="A1169" s="257" t="s">
        <v>2954</v>
      </c>
      <c r="B1169" s="252" t="n">
        <v>43946</v>
      </c>
      <c r="C1169" s="253" t="n">
        <v>3500</v>
      </c>
      <c r="D1169" s="258" t="s">
        <v>30</v>
      </c>
      <c r="E1169" s="255" t="s">
        <v>72</v>
      </c>
      <c r="F1169" s="255" t="s">
        <v>3583</v>
      </c>
      <c r="G1169" s="255" t="s">
        <v>3584</v>
      </c>
      <c r="H1169" s="256"/>
    </row>
    <row r="1170" customFormat="false" ht="11.25" hidden="false" customHeight="true" outlineLevel="0" collapsed="false">
      <c r="A1170" s="251" t="s">
        <v>2954</v>
      </c>
      <c r="B1170" s="252" t="n">
        <v>43946</v>
      </c>
      <c r="C1170" s="253" t="n">
        <v>35</v>
      </c>
      <c r="D1170" s="277" t="s">
        <v>306</v>
      </c>
      <c r="E1170" s="247" t="s">
        <v>3074</v>
      </c>
      <c r="F1170" s="255" t="s">
        <v>3075</v>
      </c>
      <c r="G1170" s="255" t="s">
        <v>3453</v>
      </c>
      <c r="H1170" s="256"/>
    </row>
    <row r="1171" customFormat="false" ht="11.25" hidden="false" customHeight="true" outlineLevel="0" collapsed="false">
      <c r="A1171" s="257" t="s">
        <v>2954</v>
      </c>
      <c r="B1171" s="252" t="n">
        <v>43946</v>
      </c>
      <c r="C1171" s="253" t="n">
        <v>100</v>
      </c>
      <c r="D1171" s="262" t="s">
        <v>113</v>
      </c>
      <c r="E1171" s="255" t="s">
        <v>139</v>
      </c>
      <c r="F1171" s="255" t="s">
        <v>3585</v>
      </c>
      <c r="G1171" s="255"/>
      <c r="H1171" s="256"/>
    </row>
    <row r="1172" customFormat="false" ht="11.25" hidden="false" customHeight="true" outlineLevel="0" collapsed="false">
      <c r="A1172" s="257" t="s">
        <v>2954</v>
      </c>
      <c r="B1172" s="252" t="n">
        <v>43946</v>
      </c>
      <c r="C1172" s="253" t="n">
        <v>3500</v>
      </c>
      <c r="D1172" s="258" t="s">
        <v>30</v>
      </c>
      <c r="E1172" s="255" t="s">
        <v>61</v>
      </c>
      <c r="F1172" s="255" t="s">
        <v>3586</v>
      </c>
      <c r="G1172" s="255" t="s">
        <v>3587</v>
      </c>
      <c r="H1172" s="256"/>
    </row>
    <row r="1173" customFormat="false" ht="11.25" hidden="false" customHeight="true" outlineLevel="0" collapsed="false">
      <c r="A1173" s="257" t="s">
        <v>2954</v>
      </c>
      <c r="B1173" s="252" t="n">
        <v>43947</v>
      </c>
      <c r="C1173" s="253" t="n">
        <v>2900</v>
      </c>
      <c r="D1173" s="258" t="s">
        <v>30</v>
      </c>
      <c r="E1173" s="255" t="s">
        <v>61</v>
      </c>
      <c r="F1173" s="255" t="s">
        <v>137</v>
      </c>
      <c r="G1173" s="255" t="s">
        <v>3588</v>
      </c>
      <c r="H1173" s="256"/>
    </row>
    <row r="1174" customFormat="false" ht="11.25" hidden="false" customHeight="true" outlineLevel="0" collapsed="false">
      <c r="A1174" s="257" t="s">
        <v>2954</v>
      </c>
      <c r="B1174" s="252" t="n">
        <v>43947</v>
      </c>
      <c r="C1174" s="253" t="n">
        <v>3500</v>
      </c>
      <c r="D1174" s="258" t="s">
        <v>30</v>
      </c>
      <c r="E1174" s="255" t="s">
        <v>61</v>
      </c>
      <c r="F1174" s="255" t="s">
        <v>137</v>
      </c>
      <c r="G1174" s="255" t="s">
        <v>3589</v>
      </c>
      <c r="H1174" s="256"/>
    </row>
    <row r="1175" customFormat="false" ht="11.25" hidden="false" customHeight="true" outlineLevel="0" collapsed="false">
      <c r="A1175" s="251" t="s">
        <v>2954</v>
      </c>
      <c r="B1175" s="252" t="n">
        <v>43947</v>
      </c>
      <c r="C1175" s="253" t="n">
        <v>15000</v>
      </c>
      <c r="D1175" s="254" t="s">
        <v>25</v>
      </c>
      <c r="E1175" s="255"/>
      <c r="F1175" s="255" t="s">
        <v>2955</v>
      </c>
      <c r="G1175" s="255"/>
      <c r="H1175" s="256"/>
    </row>
    <row r="1176" customFormat="false" ht="11.25" hidden="false" customHeight="true" outlineLevel="0" collapsed="false">
      <c r="A1176" s="251" t="s">
        <v>2954</v>
      </c>
      <c r="B1176" s="252" t="n">
        <v>43947</v>
      </c>
      <c r="C1176" s="253" t="n">
        <v>5000</v>
      </c>
      <c r="D1176" s="254" t="s">
        <v>25</v>
      </c>
      <c r="E1176" s="255"/>
      <c r="F1176" s="255" t="s">
        <v>294</v>
      </c>
      <c r="G1176" s="255"/>
      <c r="H1176" s="256"/>
    </row>
    <row r="1177" customFormat="false" ht="11.25" hidden="false" customHeight="true" outlineLevel="0" collapsed="false">
      <c r="A1177" s="269" t="s">
        <v>2954</v>
      </c>
      <c r="B1177" s="252" t="n">
        <v>43947</v>
      </c>
      <c r="C1177" s="253" t="n">
        <v>9500</v>
      </c>
      <c r="D1177" s="276" t="s">
        <v>58</v>
      </c>
      <c r="E1177" s="255" t="s">
        <v>118</v>
      </c>
      <c r="F1177" s="255" t="s">
        <v>3590</v>
      </c>
      <c r="G1177" s="255" t="s">
        <v>3591</v>
      </c>
      <c r="H1177" s="256"/>
    </row>
    <row r="1178" customFormat="false" ht="11.25" hidden="false" customHeight="true" outlineLevel="0" collapsed="false">
      <c r="A1178" s="251" t="s">
        <v>2954</v>
      </c>
      <c r="B1178" s="252" t="n">
        <v>43948</v>
      </c>
      <c r="C1178" s="253" t="n">
        <v>12100</v>
      </c>
      <c r="D1178" s="254" t="s">
        <v>25</v>
      </c>
      <c r="E1178" s="255"/>
      <c r="F1178" s="255" t="s">
        <v>2966</v>
      </c>
      <c r="G1178" s="255" t="s">
        <v>3592</v>
      </c>
      <c r="H1178" s="256"/>
    </row>
    <row r="1179" customFormat="false" ht="11.25" hidden="false" customHeight="true" outlineLevel="0" collapsed="false">
      <c r="A1179" s="251" t="s">
        <v>2954</v>
      </c>
      <c r="B1179" s="252" t="n">
        <v>43948</v>
      </c>
      <c r="C1179" s="253" t="n">
        <v>10000</v>
      </c>
      <c r="D1179" s="254" t="s">
        <v>25</v>
      </c>
      <c r="E1179" s="255"/>
      <c r="F1179" s="255" t="s">
        <v>43</v>
      </c>
      <c r="G1179" s="255"/>
      <c r="H1179" s="256"/>
    </row>
    <row r="1180" customFormat="false" ht="11.25" hidden="false" customHeight="true" outlineLevel="0" collapsed="false">
      <c r="A1180" s="260" t="s">
        <v>2954</v>
      </c>
      <c r="B1180" s="252" t="n">
        <v>43948</v>
      </c>
      <c r="C1180" s="253" t="n">
        <v>200</v>
      </c>
      <c r="D1180" s="266" t="s">
        <v>2943</v>
      </c>
      <c r="E1180" s="255" t="s">
        <v>2974</v>
      </c>
      <c r="F1180" s="255" t="s">
        <v>2983</v>
      </c>
      <c r="G1180" s="255"/>
      <c r="H1180" s="256"/>
    </row>
    <row r="1181" customFormat="false" ht="11.25" hidden="false" customHeight="true" outlineLevel="0" collapsed="false">
      <c r="A1181" s="257" t="s">
        <v>2954</v>
      </c>
      <c r="B1181" s="252" t="n">
        <v>43948</v>
      </c>
      <c r="C1181" s="253" t="n">
        <v>200</v>
      </c>
      <c r="D1181" s="272" t="s">
        <v>64</v>
      </c>
      <c r="E1181" s="255" t="s">
        <v>3026</v>
      </c>
      <c r="F1181" s="255" t="s">
        <v>3593</v>
      </c>
      <c r="G1181" s="255"/>
      <c r="H1181" s="256"/>
    </row>
    <row r="1182" customFormat="false" ht="11.25" hidden="false" customHeight="true" outlineLevel="0" collapsed="false">
      <c r="A1182" s="260" t="s">
        <v>2954</v>
      </c>
      <c r="B1182" s="252" t="n">
        <v>43948</v>
      </c>
      <c r="C1182" s="253" t="n">
        <v>2500</v>
      </c>
      <c r="D1182" s="267" t="s">
        <v>186</v>
      </c>
      <c r="E1182" s="255" t="s">
        <v>173</v>
      </c>
      <c r="F1182" s="255" t="s">
        <v>3594</v>
      </c>
      <c r="G1182" s="255" t="s">
        <v>3595</v>
      </c>
      <c r="H1182" s="256"/>
    </row>
    <row r="1183" customFormat="false" ht="11.25" hidden="false" customHeight="true" outlineLevel="0" collapsed="false">
      <c r="A1183" s="257" t="s">
        <v>2954</v>
      </c>
      <c r="B1183" s="252" t="n">
        <v>43948</v>
      </c>
      <c r="C1183" s="253" t="n">
        <v>10000</v>
      </c>
      <c r="D1183" s="258" t="s">
        <v>30</v>
      </c>
      <c r="E1183" s="255" t="s">
        <v>174</v>
      </c>
      <c r="F1183" s="255" t="s">
        <v>187</v>
      </c>
      <c r="G1183" s="255"/>
      <c r="H1183" s="256"/>
    </row>
    <row r="1184" customFormat="false" ht="11.25" hidden="false" customHeight="true" outlineLevel="0" collapsed="false">
      <c r="A1184" s="269" t="s">
        <v>2954</v>
      </c>
      <c r="B1184" s="252" t="n">
        <v>43948</v>
      </c>
      <c r="C1184" s="253" t="n">
        <v>10000</v>
      </c>
      <c r="D1184" s="274" t="s">
        <v>2951</v>
      </c>
      <c r="E1184" s="255" t="s">
        <v>59</v>
      </c>
      <c r="F1184" s="255" t="s">
        <v>265</v>
      </c>
      <c r="G1184" s="255" t="s">
        <v>3596</v>
      </c>
      <c r="H1184" s="256"/>
    </row>
    <row r="1185" customFormat="false" ht="11.25" hidden="false" customHeight="true" outlineLevel="0" collapsed="false">
      <c r="A1185" s="251" t="s">
        <v>2954</v>
      </c>
      <c r="B1185" s="252" t="n">
        <v>43948</v>
      </c>
      <c r="C1185" s="253" t="n">
        <v>300</v>
      </c>
      <c r="D1185" s="254" t="s">
        <v>25</v>
      </c>
      <c r="E1185" s="255" t="s">
        <v>3061</v>
      </c>
      <c r="F1185" s="255" t="s">
        <v>2955</v>
      </c>
      <c r="G1185" s="255" t="s">
        <v>3597</v>
      </c>
      <c r="H1185" s="256"/>
    </row>
    <row r="1186" customFormat="false" ht="11.25" hidden="false" customHeight="true" outlineLevel="0" collapsed="false">
      <c r="A1186" s="260" t="s">
        <v>2954</v>
      </c>
      <c r="B1186" s="252" t="n">
        <v>43948</v>
      </c>
      <c r="C1186" s="253" t="n">
        <v>1000</v>
      </c>
      <c r="D1186" s="266" t="s">
        <v>2943</v>
      </c>
      <c r="E1186" s="255" t="s">
        <v>2974</v>
      </c>
      <c r="F1186" s="255" t="s">
        <v>2982</v>
      </c>
      <c r="G1186" s="255"/>
      <c r="H1186" s="256"/>
    </row>
    <row r="1187" customFormat="false" ht="11.25" hidden="false" customHeight="true" outlineLevel="0" collapsed="false">
      <c r="A1187" s="257" t="s">
        <v>2954</v>
      </c>
      <c r="B1187" s="252" t="n">
        <v>43948</v>
      </c>
      <c r="C1187" s="253" t="n">
        <v>3130</v>
      </c>
      <c r="D1187" s="258" t="s">
        <v>30</v>
      </c>
      <c r="E1187" s="255" t="s">
        <v>31</v>
      </c>
      <c r="F1187" s="255" t="s">
        <v>147</v>
      </c>
      <c r="G1187" s="255" t="s">
        <v>3598</v>
      </c>
      <c r="H1187" s="256"/>
    </row>
    <row r="1188" customFormat="false" ht="11.25" hidden="false" customHeight="true" outlineLevel="0" collapsed="false">
      <c r="A1188" s="257" t="s">
        <v>2954</v>
      </c>
      <c r="B1188" s="252" t="n">
        <v>43948</v>
      </c>
      <c r="C1188" s="253" t="n">
        <v>2890</v>
      </c>
      <c r="D1188" s="258" t="s">
        <v>30</v>
      </c>
      <c r="E1188" s="255" t="s">
        <v>31</v>
      </c>
      <c r="F1188" s="255" t="s">
        <v>147</v>
      </c>
      <c r="G1188" s="255" t="s">
        <v>3599</v>
      </c>
      <c r="H1188" s="256"/>
    </row>
    <row r="1189" customFormat="false" ht="11.25" hidden="false" customHeight="true" outlineLevel="0" collapsed="false">
      <c r="A1189" s="257" t="s">
        <v>2954</v>
      </c>
      <c r="B1189" s="252" t="n">
        <v>43948</v>
      </c>
      <c r="C1189" s="253" t="n">
        <v>5900</v>
      </c>
      <c r="D1189" s="258" t="s">
        <v>30</v>
      </c>
      <c r="E1189" s="255" t="s">
        <v>31</v>
      </c>
      <c r="F1189" s="255" t="s">
        <v>147</v>
      </c>
      <c r="G1189" s="255" t="s">
        <v>3599</v>
      </c>
      <c r="H1189" s="256"/>
    </row>
    <row r="1190" customFormat="false" ht="11.25" hidden="false" customHeight="true" outlineLevel="0" collapsed="false">
      <c r="A1190" s="257" t="s">
        <v>2954</v>
      </c>
      <c r="B1190" s="252" t="n">
        <v>43949</v>
      </c>
      <c r="C1190" s="253" t="n">
        <v>90</v>
      </c>
      <c r="D1190" s="272" t="s">
        <v>64</v>
      </c>
      <c r="E1190" s="255" t="s">
        <v>3600</v>
      </c>
      <c r="F1190" s="255" t="n">
        <v>0</v>
      </c>
      <c r="G1190" s="255" t="s">
        <v>3601</v>
      </c>
      <c r="H1190" s="256"/>
    </row>
    <row r="1191" customFormat="false" ht="11.25" hidden="false" customHeight="true" outlineLevel="0" collapsed="false">
      <c r="A1191" s="260" t="s">
        <v>2954</v>
      </c>
      <c r="B1191" s="252" t="n">
        <v>43949</v>
      </c>
      <c r="C1191" s="253" t="n">
        <v>300</v>
      </c>
      <c r="D1191" s="266" t="s">
        <v>2943</v>
      </c>
      <c r="E1191" s="255" t="s">
        <v>2974</v>
      </c>
      <c r="F1191" s="255" t="s">
        <v>2983</v>
      </c>
      <c r="G1191" s="255"/>
      <c r="H1191" s="256"/>
    </row>
    <row r="1192" customFormat="false" ht="11.25" hidden="false" customHeight="true" outlineLevel="0" collapsed="false">
      <c r="A1192" s="257" t="s">
        <v>2954</v>
      </c>
      <c r="B1192" s="252" t="n">
        <v>43949</v>
      </c>
      <c r="C1192" s="253" t="n">
        <v>2700</v>
      </c>
      <c r="D1192" s="258" t="s">
        <v>30</v>
      </c>
      <c r="E1192" s="255" t="s">
        <v>61</v>
      </c>
      <c r="F1192" s="255" t="s">
        <v>270</v>
      </c>
      <c r="G1192" s="255" t="s">
        <v>3602</v>
      </c>
      <c r="H1192" s="256"/>
    </row>
    <row r="1193" customFormat="false" ht="11.25" hidden="false" customHeight="true" outlineLevel="0" collapsed="false">
      <c r="A1193" s="257" t="s">
        <v>2954</v>
      </c>
      <c r="B1193" s="252" t="n">
        <v>43949</v>
      </c>
      <c r="C1193" s="253" t="n">
        <v>2000</v>
      </c>
      <c r="D1193" s="265" t="s">
        <v>80</v>
      </c>
      <c r="E1193" s="255" t="s">
        <v>110</v>
      </c>
      <c r="F1193" s="255" t="s">
        <v>3168</v>
      </c>
      <c r="G1193" s="255" t="s">
        <v>3603</v>
      </c>
      <c r="H1193" s="256"/>
    </row>
    <row r="1194" customFormat="false" ht="11.25" hidden="false" customHeight="true" outlineLevel="0" collapsed="false">
      <c r="A1194" s="260" t="s">
        <v>2954</v>
      </c>
      <c r="B1194" s="252" t="n">
        <v>43949</v>
      </c>
      <c r="C1194" s="253" t="n">
        <v>500</v>
      </c>
      <c r="D1194" s="268" t="s">
        <v>48</v>
      </c>
      <c r="E1194" s="255" t="s">
        <v>161</v>
      </c>
      <c r="F1194" s="255" t="s">
        <v>3008</v>
      </c>
      <c r="G1194" s="255" t="s">
        <v>3604</v>
      </c>
      <c r="H1194" s="256"/>
    </row>
    <row r="1195" customFormat="false" ht="11.25" hidden="false" customHeight="true" outlineLevel="0" collapsed="false">
      <c r="A1195" s="260" t="s">
        <v>2954</v>
      </c>
      <c r="B1195" s="252" t="n">
        <v>43949</v>
      </c>
      <c r="C1195" s="253" t="n">
        <v>10000</v>
      </c>
      <c r="D1195" s="275" t="s">
        <v>133</v>
      </c>
      <c r="E1195" s="255" t="s">
        <v>49</v>
      </c>
      <c r="F1195" s="255" t="s">
        <v>3605</v>
      </c>
      <c r="G1195" s="255" t="s">
        <v>3606</v>
      </c>
      <c r="H1195" s="256"/>
    </row>
    <row r="1196" customFormat="false" ht="11.25" hidden="false" customHeight="true" outlineLevel="0" collapsed="false">
      <c r="A1196" s="269" t="s">
        <v>2954</v>
      </c>
      <c r="B1196" s="252" t="n">
        <v>43949</v>
      </c>
      <c r="C1196" s="253" t="n">
        <v>100000</v>
      </c>
      <c r="D1196" s="274" t="s">
        <v>2951</v>
      </c>
      <c r="E1196" s="255" t="s">
        <v>59</v>
      </c>
      <c r="F1196" s="255" t="s">
        <v>265</v>
      </c>
      <c r="G1196" s="255" t="s">
        <v>3607</v>
      </c>
      <c r="H1196" s="256"/>
    </row>
    <row r="1197" customFormat="false" ht="11.25" hidden="false" customHeight="true" outlineLevel="0" collapsed="false">
      <c r="A1197" s="251" t="s">
        <v>2954</v>
      </c>
      <c r="B1197" s="252" t="n">
        <v>43949</v>
      </c>
      <c r="C1197" s="253" t="n">
        <v>350</v>
      </c>
      <c r="D1197" s="254" t="s">
        <v>25</v>
      </c>
      <c r="E1197" s="255"/>
      <c r="F1197" s="255" t="s">
        <v>2983</v>
      </c>
      <c r="G1197" s="255" t="s">
        <v>3608</v>
      </c>
      <c r="H1197" s="256"/>
    </row>
    <row r="1198" customFormat="false" ht="11.25" hidden="false" customHeight="true" outlineLevel="0" collapsed="false">
      <c r="A1198" s="257" t="s">
        <v>2954</v>
      </c>
      <c r="B1198" s="252" t="n">
        <v>43949</v>
      </c>
      <c r="C1198" s="253" t="n">
        <v>2600</v>
      </c>
      <c r="D1198" s="258" t="s">
        <v>30</v>
      </c>
      <c r="E1198" s="255" t="s">
        <v>61</v>
      </c>
      <c r="F1198" s="255" t="s">
        <v>270</v>
      </c>
      <c r="G1198" s="255" t="s">
        <v>3609</v>
      </c>
      <c r="H1198" s="256"/>
    </row>
    <row r="1199" customFormat="false" ht="11.25" hidden="false" customHeight="true" outlineLevel="0" collapsed="false">
      <c r="A1199" s="251" t="s">
        <v>2954</v>
      </c>
      <c r="B1199" s="252" t="n">
        <v>43949</v>
      </c>
      <c r="C1199" s="253" t="n">
        <v>110</v>
      </c>
      <c r="D1199" s="254" t="s">
        <v>25</v>
      </c>
      <c r="E1199" s="255"/>
      <c r="F1199" s="255" t="s">
        <v>3012</v>
      </c>
      <c r="G1199" s="255" t="s">
        <v>3610</v>
      </c>
      <c r="H1199" s="256"/>
    </row>
    <row r="1200" customFormat="false" ht="11.25" hidden="false" customHeight="true" outlineLevel="0" collapsed="false">
      <c r="A1200" s="251" t="s">
        <v>2954</v>
      </c>
      <c r="B1200" s="252" t="n">
        <v>43950</v>
      </c>
      <c r="C1200" s="253" t="n">
        <v>30000</v>
      </c>
      <c r="D1200" s="254" t="s">
        <v>25</v>
      </c>
      <c r="E1200" s="255"/>
      <c r="F1200" s="255" t="s">
        <v>3150</v>
      </c>
      <c r="G1200" s="255"/>
      <c r="H1200" s="256"/>
    </row>
    <row r="1201" customFormat="false" ht="11.25" hidden="false" customHeight="true" outlineLevel="0" collapsed="false">
      <c r="A1201" s="251" t="s">
        <v>2954</v>
      </c>
      <c r="B1201" s="252" t="n">
        <v>43950</v>
      </c>
      <c r="C1201" s="253" t="n">
        <v>4000</v>
      </c>
      <c r="D1201" s="254" t="s">
        <v>25</v>
      </c>
      <c r="E1201" s="255"/>
      <c r="F1201" s="255" t="s">
        <v>3611</v>
      </c>
      <c r="G1201" s="255"/>
      <c r="H1201" s="256"/>
    </row>
    <row r="1202" customFormat="false" ht="11.25" hidden="false" customHeight="true" outlineLevel="0" collapsed="false">
      <c r="A1202" s="257" t="s">
        <v>2954</v>
      </c>
      <c r="B1202" s="252" t="n">
        <v>43950</v>
      </c>
      <c r="C1202" s="253" t="n">
        <v>12305</v>
      </c>
      <c r="D1202" s="258" t="s">
        <v>30</v>
      </c>
      <c r="E1202" s="255" t="s">
        <v>174</v>
      </c>
      <c r="F1202" s="255" t="s">
        <v>187</v>
      </c>
      <c r="G1202" s="255"/>
      <c r="H1202" s="256"/>
    </row>
    <row r="1203" customFormat="false" ht="11.25" hidden="false" customHeight="true" outlineLevel="0" collapsed="false">
      <c r="A1203" s="257" t="s">
        <v>2954</v>
      </c>
      <c r="B1203" s="252" t="n">
        <v>43950</v>
      </c>
      <c r="C1203" s="253" t="n">
        <v>126840</v>
      </c>
      <c r="D1203" s="258" t="s">
        <v>30</v>
      </c>
      <c r="E1203" s="255" t="s">
        <v>174</v>
      </c>
      <c r="F1203" s="255" t="s">
        <v>32</v>
      </c>
      <c r="G1203" s="255"/>
      <c r="H1203" s="256"/>
    </row>
    <row r="1204" customFormat="false" ht="11.25" hidden="false" customHeight="true" outlineLevel="0" collapsed="false">
      <c r="A1204" s="269" t="s">
        <v>2954</v>
      </c>
      <c r="B1204" s="252" t="n">
        <v>43950</v>
      </c>
      <c r="C1204" s="253" t="n">
        <v>300</v>
      </c>
      <c r="D1204" s="278" t="s">
        <v>3093</v>
      </c>
      <c r="E1204" s="255" t="s">
        <v>3260</v>
      </c>
      <c r="F1204" s="255" t="s">
        <v>3612</v>
      </c>
      <c r="G1204" s="255" t="s">
        <v>3613</v>
      </c>
      <c r="H1204" s="256"/>
    </row>
    <row r="1205" customFormat="false" ht="11.25" hidden="false" customHeight="true" outlineLevel="0" collapsed="false">
      <c r="A1205" s="260" t="s">
        <v>2954</v>
      </c>
      <c r="B1205" s="252" t="n">
        <v>43950</v>
      </c>
      <c r="C1205" s="253" t="n">
        <v>4115</v>
      </c>
      <c r="D1205" s="268" t="s">
        <v>48</v>
      </c>
      <c r="E1205" s="255" t="s">
        <v>49</v>
      </c>
      <c r="F1205" s="255" t="s">
        <v>3614</v>
      </c>
      <c r="G1205" s="255" t="s">
        <v>3615</v>
      </c>
      <c r="H1205" s="256"/>
    </row>
    <row r="1206" customFormat="false" ht="11.25" hidden="false" customHeight="true" outlineLevel="0" collapsed="false">
      <c r="A1206" s="251" t="s">
        <v>2954</v>
      </c>
      <c r="B1206" s="252" t="n">
        <v>43951</v>
      </c>
      <c r="C1206" s="253" t="n">
        <v>35000</v>
      </c>
      <c r="D1206" s="254" t="s">
        <v>25</v>
      </c>
      <c r="E1206" s="255"/>
      <c r="F1206" s="255" t="s">
        <v>3555</v>
      </c>
      <c r="G1206" s="255" t="s">
        <v>3243</v>
      </c>
      <c r="H1206" s="256"/>
    </row>
    <row r="1207" customFormat="false" ht="11.25" hidden="false" customHeight="true" outlineLevel="0" collapsed="false">
      <c r="A1207" s="260" t="s">
        <v>2954</v>
      </c>
      <c r="B1207" s="252" t="n">
        <v>43951</v>
      </c>
      <c r="C1207" s="253" t="n">
        <v>2000</v>
      </c>
      <c r="D1207" s="266" t="s">
        <v>2943</v>
      </c>
      <c r="E1207" s="255" t="s">
        <v>2974</v>
      </c>
      <c r="F1207" s="255" t="s">
        <v>2982</v>
      </c>
      <c r="G1207" s="255"/>
      <c r="H1207" s="256"/>
    </row>
    <row r="1208" customFormat="false" ht="11.25" hidden="false" customHeight="true" outlineLevel="0" collapsed="false">
      <c r="A1208" s="260" t="s">
        <v>2954</v>
      </c>
      <c r="B1208" s="252" t="n">
        <v>43951</v>
      </c>
      <c r="C1208" s="253" t="n">
        <v>660</v>
      </c>
      <c r="D1208" s="263" t="s">
        <v>2952</v>
      </c>
      <c r="E1208" s="255" t="s">
        <v>2963</v>
      </c>
      <c r="F1208" s="255" t="s">
        <v>218</v>
      </c>
      <c r="G1208" s="255"/>
      <c r="H1208" s="256"/>
    </row>
    <row r="1209" customFormat="false" ht="11.25" hidden="false" customHeight="true" outlineLevel="0" collapsed="false">
      <c r="A1209" s="260" t="s">
        <v>2954</v>
      </c>
      <c r="B1209" s="252" t="n">
        <v>43951</v>
      </c>
      <c r="C1209" s="253" t="n">
        <v>500</v>
      </c>
      <c r="D1209" s="266" t="s">
        <v>2943</v>
      </c>
      <c r="E1209" s="255" t="s">
        <v>2974</v>
      </c>
      <c r="F1209" s="255" t="s">
        <v>3400</v>
      </c>
      <c r="G1209" s="255"/>
      <c r="H1209" s="256"/>
    </row>
    <row r="1210" customFormat="false" ht="11.25" hidden="false" customHeight="true" outlineLevel="0" collapsed="false">
      <c r="A1210" s="260" t="s">
        <v>2954</v>
      </c>
      <c r="B1210" s="252" t="n">
        <v>43951</v>
      </c>
      <c r="C1210" s="253" t="n">
        <v>80000</v>
      </c>
      <c r="D1210" s="261" t="s">
        <v>105</v>
      </c>
      <c r="E1210" s="255" t="s">
        <v>106</v>
      </c>
      <c r="F1210" s="255" t="s">
        <v>204</v>
      </c>
      <c r="G1210" s="255"/>
      <c r="H1210" s="256"/>
    </row>
    <row r="1211" customFormat="false" ht="11.25" hidden="false" customHeight="true" outlineLevel="0" collapsed="false">
      <c r="A1211" s="251" t="s">
        <v>2954</v>
      </c>
      <c r="B1211" s="252" t="n">
        <v>43951</v>
      </c>
      <c r="C1211" s="253" t="n">
        <v>19900</v>
      </c>
      <c r="D1211" s="254" t="s">
        <v>25</v>
      </c>
      <c r="E1211" s="255"/>
      <c r="F1211" s="255" t="s">
        <v>3555</v>
      </c>
      <c r="G1211" s="255" t="s">
        <v>3616</v>
      </c>
      <c r="H1211" s="256"/>
    </row>
    <row r="1212" customFormat="false" ht="11.25" hidden="false" customHeight="true" outlineLevel="0" collapsed="false">
      <c r="A1212" s="251" t="s">
        <v>2954</v>
      </c>
      <c r="B1212" s="252" t="n">
        <v>43952</v>
      </c>
      <c r="C1212" s="253" t="n">
        <v>5000</v>
      </c>
      <c r="D1212" s="254" t="s">
        <v>25</v>
      </c>
      <c r="E1212" s="255"/>
      <c r="F1212" s="255" t="s">
        <v>3009</v>
      </c>
      <c r="G1212" s="255"/>
      <c r="H1212" s="256"/>
    </row>
    <row r="1213" customFormat="false" ht="11.25" hidden="false" customHeight="true" outlineLevel="0" collapsed="false">
      <c r="A1213" s="257" t="s">
        <v>2954</v>
      </c>
      <c r="B1213" s="252" t="n">
        <v>43952</v>
      </c>
      <c r="C1213" s="253" t="n">
        <v>9120</v>
      </c>
      <c r="D1213" s="265" t="s">
        <v>80</v>
      </c>
      <c r="E1213" s="255" t="s">
        <v>81</v>
      </c>
      <c r="F1213" s="255" t="s">
        <v>190</v>
      </c>
      <c r="G1213" s="255"/>
      <c r="H1213" s="256"/>
    </row>
    <row r="1214" customFormat="false" ht="11.25" hidden="false" customHeight="true" outlineLevel="0" collapsed="false">
      <c r="A1214" s="251" t="s">
        <v>2954</v>
      </c>
      <c r="B1214" s="252" t="n">
        <v>43952</v>
      </c>
      <c r="C1214" s="253" t="n">
        <v>5600</v>
      </c>
      <c r="D1214" s="254" t="s">
        <v>25</v>
      </c>
      <c r="E1214" s="255"/>
      <c r="F1214" s="255" t="s">
        <v>3003</v>
      </c>
      <c r="G1214" s="255"/>
      <c r="H1214" s="256"/>
    </row>
    <row r="1215" customFormat="false" ht="11.25" hidden="false" customHeight="true" outlineLevel="0" collapsed="false">
      <c r="A1215" s="251" t="s">
        <v>2954</v>
      </c>
      <c r="B1215" s="252" t="n">
        <v>43952</v>
      </c>
      <c r="C1215" s="253" t="n">
        <v>5000</v>
      </c>
      <c r="D1215" s="254" t="s">
        <v>25</v>
      </c>
      <c r="E1215" s="255"/>
      <c r="F1215" s="255" t="s">
        <v>46</v>
      </c>
      <c r="G1215" s="255"/>
      <c r="H1215" s="256"/>
    </row>
    <row r="1216" customFormat="false" ht="11.25" hidden="false" customHeight="true" outlineLevel="0" collapsed="false">
      <c r="A1216" s="257" t="s">
        <v>2954</v>
      </c>
      <c r="B1216" s="252" t="n">
        <v>43952</v>
      </c>
      <c r="C1216" s="253" t="n">
        <v>1000</v>
      </c>
      <c r="D1216" s="258" t="s">
        <v>30</v>
      </c>
      <c r="E1216" s="255" t="s">
        <v>182</v>
      </c>
      <c r="F1216" s="255" t="s">
        <v>3617</v>
      </c>
      <c r="G1216" s="255" t="s">
        <v>3618</v>
      </c>
      <c r="H1216" s="256"/>
    </row>
    <row r="1217" customFormat="false" ht="11.25" hidden="false" customHeight="true" outlineLevel="0" collapsed="false">
      <c r="A1217" s="260" t="s">
        <v>2954</v>
      </c>
      <c r="B1217" s="252" t="n">
        <v>43952</v>
      </c>
      <c r="C1217" s="253" t="n">
        <v>1700</v>
      </c>
      <c r="D1217" s="264" t="s">
        <v>2940</v>
      </c>
      <c r="E1217" s="255" t="s">
        <v>2968</v>
      </c>
      <c r="F1217" s="255" t="s">
        <v>199</v>
      </c>
      <c r="G1217" s="255"/>
      <c r="H1217" s="256"/>
    </row>
    <row r="1218" customFormat="false" ht="11.25" hidden="false" customHeight="true" outlineLevel="0" collapsed="false">
      <c r="A1218" s="251" t="s">
        <v>2954</v>
      </c>
      <c r="B1218" s="252" t="n">
        <v>43952</v>
      </c>
      <c r="C1218" s="253" t="n">
        <v>14300</v>
      </c>
      <c r="D1218" s="254" t="s">
        <v>25</v>
      </c>
      <c r="E1218" s="255"/>
      <c r="F1218" s="255" t="s">
        <v>283</v>
      </c>
      <c r="G1218" s="255" t="s">
        <v>3619</v>
      </c>
      <c r="H1218" s="256"/>
    </row>
    <row r="1219" customFormat="false" ht="11.25" hidden="false" customHeight="true" outlineLevel="0" collapsed="false">
      <c r="A1219" s="260" t="s">
        <v>2954</v>
      </c>
      <c r="B1219" s="252" t="n">
        <v>43952</v>
      </c>
      <c r="C1219" s="253" t="n">
        <v>1000</v>
      </c>
      <c r="D1219" s="266" t="s">
        <v>2943</v>
      </c>
      <c r="E1219" s="255" t="s">
        <v>2974</v>
      </c>
      <c r="F1219" s="255" t="s">
        <v>283</v>
      </c>
      <c r="G1219" s="255" t="s">
        <v>3619</v>
      </c>
      <c r="H1219" s="256"/>
    </row>
    <row r="1220" customFormat="false" ht="11.25" hidden="false" customHeight="true" outlineLevel="0" collapsed="false">
      <c r="A1220" s="260" t="s">
        <v>2954</v>
      </c>
      <c r="B1220" s="252" t="n">
        <v>43952</v>
      </c>
      <c r="C1220" s="253" t="n">
        <v>25000</v>
      </c>
      <c r="D1220" s="261" t="s">
        <v>105</v>
      </c>
      <c r="E1220" s="255" t="s">
        <v>106</v>
      </c>
      <c r="F1220" s="255" t="s">
        <v>204</v>
      </c>
      <c r="G1220" s="255"/>
      <c r="H1220" s="256"/>
    </row>
    <row r="1221" customFormat="false" ht="11.25" hidden="false" customHeight="true" outlineLevel="0" collapsed="false">
      <c r="A1221" s="260" t="s">
        <v>2954</v>
      </c>
      <c r="B1221" s="252" t="n">
        <v>43952</v>
      </c>
      <c r="C1221" s="253" t="n">
        <v>300</v>
      </c>
      <c r="D1221" s="266" t="s">
        <v>2943</v>
      </c>
      <c r="E1221" s="255" t="s">
        <v>2974</v>
      </c>
      <c r="F1221" s="255" t="s">
        <v>3138</v>
      </c>
      <c r="G1221" s="255"/>
      <c r="H1221" s="256"/>
    </row>
    <row r="1222" customFormat="false" ht="11.25" hidden="false" customHeight="true" outlineLevel="0" collapsed="false">
      <c r="A1222" s="251" t="s">
        <v>2954</v>
      </c>
      <c r="B1222" s="252" t="n">
        <v>43952</v>
      </c>
      <c r="C1222" s="253" t="n">
        <v>150</v>
      </c>
      <c r="D1222" s="254" t="s">
        <v>25</v>
      </c>
      <c r="E1222" s="255"/>
      <c r="F1222" s="255" t="s">
        <v>46</v>
      </c>
      <c r="G1222" s="255"/>
      <c r="H1222" s="256"/>
    </row>
    <row r="1223" customFormat="false" ht="11.25" hidden="false" customHeight="true" outlineLevel="0" collapsed="false">
      <c r="A1223" s="251" t="s">
        <v>2954</v>
      </c>
      <c r="B1223" s="252" t="n">
        <v>43952</v>
      </c>
      <c r="C1223" s="253" t="n">
        <v>150</v>
      </c>
      <c r="D1223" s="254" t="s">
        <v>25</v>
      </c>
      <c r="E1223" s="255"/>
      <c r="F1223" s="255" t="s">
        <v>3012</v>
      </c>
      <c r="G1223" s="255"/>
      <c r="H1223" s="256"/>
    </row>
    <row r="1224" customFormat="false" ht="11.25" hidden="false" customHeight="true" outlineLevel="0" collapsed="false">
      <c r="A1224" s="257" t="s">
        <v>2954</v>
      </c>
      <c r="B1224" s="252" t="n">
        <v>43952</v>
      </c>
      <c r="C1224" s="253" t="n">
        <v>2600</v>
      </c>
      <c r="D1224" s="258" t="s">
        <v>30</v>
      </c>
      <c r="E1224" s="255" t="s">
        <v>61</v>
      </c>
      <c r="F1224" s="255" t="s">
        <v>270</v>
      </c>
      <c r="G1224" s="255" t="s">
        <v>3620</v>
      </c>
      <c r="H1224" s="256"/>
    </row>
    <row r="1225" customFormat="false" ht="11.25" hidden="false" customHeight="true" outlineLevel="0" collapsed="false">
      <c r="A1225" s="257" t="s">
        <v>2954</v>
      </c>
      <c r="B1225" s="252" t="n">
        <v>43952</v>
      </c>
      <c r="C1225" s="253" t="n">
        <v>880</v>
      </c>
      <c r="D1225" s="258" t="s">
        <v>30</v>
      </c>
      <c r="E1225" s="255" t="s">
        <v>174</v>
      </c>
      <c r="F1225" s="255" t="s">
        <v>187</v>
      </c>
      <c r="G1225" s="255" t="s">
        <v>3621</v>
      </c>
      <c r="H1225" s="256"/>
    </row>
    <row r="1226" customFormat="false" ht="11.25" hidden="false" customHeight="true" outlineLevel="0" collapsed="false">
      <c r="A1226" s="257" t="s">
        <v>2954</v>
      </c>
      <c r="B1226" s="252" t="n">
        <v>43952</v>
      </c>
      <c r="C1226" s="253" t="n">
        <v>3300</v>
      </c>
      <c r="D1226" s="258" t="s">
        <v>30</v>
      </c>
      <c r="E1226" s="255" t="s">
        <v>61</v>
      </c>
      <c r="F1226" s="255" t="s">
        <v>137</v>
      </c>
      <c r="G1226" s="255" t="s">
        <v>3622</v>
      </c>
      <c r="H1226" s="256"/>
    </row>
    <row r="1227" customFormat="false" ht="11.25" hidden="false" customHeight="true" outlineLevel="0" collapsed="false">
      <c r="A1227" s="260" t="s">
        <v>2954</v>
      </c>
      <c r="B1227" s="252" t="n">
        <v>43952</v>
      </c>
      <c r="C1227" s="253" t="n">
        <v>300</v>
      </c>
      <c r="D1227" s="263" t="s">
        <v>2952</v>
      </c>
      <c r="E1227" s="255" t="s">
        <v>54</v>
      </c>
      <c r="F1227" s="255" t="s">
        <v>3503</v>
      </c>
      <c r="G1227" s="255"/>
      <c r="H1227" s="256"/>
    </row>
    <row r="1228" customFormat="false" ht="11.25" hidden="false" customHeight="true" outlineLevel="0" collapsed="false">
      <c r="A1228" s="257" t="s">
        <v>2954</v>
      </c>
      <c r="B1228" s="252" t="n">
        <v>43952</v>
      </c>
      <c r="C1228" s="253" t="n">
        <v>5500</v>
      </c>
      <c r="D1228" s="258" t="s">
        <v>30</v>
      </c>
      <c r="E1228" s="255" t="s">
        <v>61</v>
      </c>
      <c r="F1228" s="255" t="s">
        <v>62</v>
      </c>
      <c r="G1228" s="255" t="s">
        <v>3623</v>
      </c>
      <c r="H1228" s="256"/>
    </row>
    <row r="1229" customFormat="false" ht="11.25" hidden="false" customHeight="true" outlineLevel="0" collapsed="false">
      <c r="A1229" s="251" t="s">
        <v>2954</v>
      </c>
      <c r="B1229" s="252" t="n">
        <v>43952</v>
      </c>
      <c r="C1229" s="253" t="n">
        <v>11000</v>
      </c>
      <c r="D1229" s="254" t="s">
        <v>25</v>
      </c>
      <c r="E1229" s="255"/>
      <c r="F1229" s="255" t="s">
        <v>2969</v>
      </c>
      <c r="G1229" s="255"/>
      <c r="H1229" s="256"/>
    </row>
    <row r="1230" customFormat="false" ht="11.25" hidden="false" customHeight="true" outlineLevel="0" collapsed="false">
      <c r="A1230" s="251" t="s">
        <v>2954</v>
      </c>
      <c r="B1230" s="252" t="n">
        <v>43952</v>
      </c>
      <c r="C1230" s="253" t="n">
        <v>100</v>
      </c>
      <c r="D1230" s="254" t="s">
        <v>25</v>
      </c>
      <c r="E1230" s="255"/>
      <c r="F1230" s="255" t="s">
        <v>3003</v>
      </c>
      <c r="G1230" s="255"/>
      <c r="H1230" s="256"/>
    </row>
    <row r="1231" customFormat="false" ht="11.25" hidden="false" customHeight="true" outlineLevel="0" collapsed="false">
      <c r="A1231" s="260" t="s">
        <v>2954</v>
      </c>
      <c r="B1231" s="252" t="n">
        <v>43953</v>
      </c>
      <c r="C1231" s="253" t="n">
        <v>2500</v>
      </c>
      <c r="D1231" s="267" t="s">
        <v>186</v>
      </c>
      <c r="E1231" s="255" t="s">
        <v>173</v>
      </c>
      <c r="F1231" s="255" t="s">
        <v>3594</v>
      </c>
      <c r="G1231" s="255" t="s">
        <v>3624</v>
      </c>
      <c r="H1231" s="256"/>
    </row>
    <row r="1232" customFormat="false" ht="11.25" hidden="false" customHeight="true" outlineLevel="0" collapsed="false">
      <c r="A1232" s="251" t="s">
        <v>2954</v>
      </c>
      <c r="B1232" s="252" t="n">
        <v>43953</v>
      </c>
      <c r="C1232" s="253" t="n">
        <v>4000</v>
      </c>
      <c r="D1232" s="254" t="s">
        <v>25</v>
      </c>
      <c r="E1232" s="255"/>
      <c r="F1232" s="255" t="s">
        <v>2969</v>
      </c>
      <c r="G1232" s="255"/>
      <c r="H1232" s="256"/>
    </row>
    <row r="1233" customFormat="false" ht="11.25" hidden="false" customHeight="true" outlineLevel="0" collapsed="false">
      <c r="A1233" s="260" t="s">
        <v>2954</v>
      </c>
      <c r="B1233" s="252" t="n">
        <v>43953</v>
      </c>
      <c r="C1233" s="253" t="n">
        <v>300</v>
      </c>
      <c r="D1233" s="266" t="s">
        <v>2943</v>
      </c>
      <c r="E1233" s="255" t="s">
        <v>2974</v>
      </c>
      <c r="F1233" s="255" t="s">
        <v>3138</v>
      </c>
      <c r="G1233" s="255"/>
      <c r="H1233" s="256"/>
    </row>
    <row r="1234" customFormat="false" ht="11.25" hidden="false" customHeight="true" outlineLevel="0" collapsed="false">
      <c r="A1234" s="251" t="s">
        <v>2954</v>
      </c>
      <c r="B1234" s="252" t="n">
        <v>43953</v>
      </c>
      <c r="C1234" s="253" t="n">
        <v>10000</v>
      </c>
      <c r="D1234" s="254" t="s">
        <v>25</v>
      </c>
      <c r="E1234" s="255"/>
      <c r="F1234" s="255" t="s">
        <v>68</v>
      </c>
      <c r="G1234" s="255"/>
      <c r="H1234" s="256"/>
    </row>
    <row r="1235" customFormat="false" ht="11.25" hidden="false" customHeight="true" outlineLevel="0" collapsed="false">
      <c r="A1235" s="251" t="s">
        <v>2954</v>
      </c>
      <c r="B1235" s="252" t="n">
        <v>43953</v>
      </c>
      <c r="C1235" s="253" t="n">
        <v>3000</v>
      </c>
      <c r="D1235" s="254" t="s">
        <v>25</v>
      </c>
      <c r="E1235" s="255"/>
      <c r="F1235" s="255" t="s">
        <v>3001</v>
      </c>
      <c r="G1235" s="255"/>
      <c r="H1235" s="256"/>
    </row>
    <row r="1236" customFormat="false" ht="11.25" hidden="false" customHeight="true" outlineLevel="0" collapsed="false">
      <c r="A1236" s="251" t="s">
        <v>2954</v>
      </c>
      <c r="B1236" s="252" t="n">
        <v>43953</v>
      </c>
      <c r="C1236" s="253" t="n">
        <v>13300</v>
      </c>
      <c r="D1236" s="254" t="s">
        <v>25</v>
      </c>
      <c r="E1236" s="255"/>
      <c r="F1236" s="255" t="s">
        <v>3625</v>
      </c>
      <c r="G1236" s="255" t="s">
        <v>3626</v>
      </c>
      <c r="H1236" s="256"/>
    </row>
    <row r="1237" customFormat="false" ht="11.25" hidden="false" customHeight="true" outlineLevel="0" collapsed="false">
      <c r="A1237" s="257" t="s">
        <v>2954</v>
      </c>
      <c r="B1237" s="252" t="n">
        <v>43954</v>
      </c>
      <c r="C1237" s="253" t="n">
        <v>3400</v>
      </c>
      <c r="D1237" s="258" t="s">
        <v>30</v>
      </c>
      <c r="E1237" s="255" t="s">
        <v>61</v>
      </c>
      <c r="F1237" s="255" t="s">
        <v>137</v>
      </c>
      <c r="G1237" s="255" t="s">
        <v>3627</v>
      </c>
      <c r="H1237" s="256"/>
    </row>
    <row r="1238" customFormat="false" ht="11.25" hidden="false" customHeight="true" outlineLevel="0" collapsed="false">
      <c r="A1238" s="251" t="s">
        <v>2954</v>
      </c>
      <c r="B1238" s="252" t="n">
        <v>43954</v>
      </c>
      <c r="C1238" s="253" t="n">
        <v>5000</v>
      </c>
      <c r="D1238" s="254" t="s">
        <v>25</v>
      </c>
      <c r="E1238" s="255"/>
      <c r="F1238" s="255" t="s">
        <v>3053</v>
      </c>
      <c r="G1238" s="255"/>
      <c r="H1238" s="256"/>
    </row>
    <row r="1239" customFormat="false" ht="11.25" hidden="false" customHeight="true" outlineLevel="0" collapsed="false">
      <c r="A1239" s="251" t="s">
        <v>2954</v>
      </c>
      <c r="B1239" s="252" t="n">
        <v>43954</v>
      </c>
      <c r="C1239" s="253" t="n">
        <v>5000</v>
      </c>
      <c r="D1239" s="254" t="s">
        <v>25</v>
      </c>
      <c r="E1239" s="255"/>
      <c r="F1239" s="255" t="s">
        <v>2960</v>
      </c>
      <c r="G1239" s="255"/>
      <c r="H1239" s="256"/>
    </row>
    <row r="1240" customFormat="false" ht="11.25" hidden="false" customHeight="true" outlineLevel="0" collapsed="false">
      <c r="A1240" s="251" t="s">
        <v>2954</v>
      </c>
      <c r="B1240" s="252" t="n">
        <v>43954</v>
      </c>
      <c r="C1240" s="253" t="n">
        <v>5000</v>
      </c>
      <c r="D1240" s="254" t="s">
        <v>25</v>
      </c>
      <c r="E1240" s="255"/>
      <c r="F1240" s="255" t="s">
        <v>46</v>
      </c>
      <c r="G1240" s="255"/>
      <c r="H1240" s="256"/>
    </row>
    <row r="1241" customFormat="false" ht="11.25" hidden="false" customHeight="true" outlineLevel="0" collapsed="false">
      <c r="A1241" s="251" t="s">
        <v>2954</v>
      </c>
      <c r="B1241" s="252" t="n">
        <v>43954</v>
      </c>
      <c r="C1241" s="253" t="n">
        <v>10000</v>
      </c>
      <c r="D1241" s="254" t="s">
        <v>25</v>
      </c>
      <c r="E1241" s="255"/>
      <c r="F1241" s="255" t="s">
        <v>3012</v>
      </c>
      <c r="G1241" s="255"/>
      <c r="H1241" s="256"/>
    </row>
    <row r="1242" customFormat="false" ht="11.25" hidden="false" customHeight="true" outlineLevel="0" collapsed="false">
      <c r="A1242" s="260" t="s">
        <v>2954</v>
      </c>
      <c r="B1242" s="252" t="n">
        <v>43954</v>
      </c>
      <c r="C1242" s="253" t="n">
        <v>10000</v>
      </c>
      <c r="D1242" s="267" t="s">
        <v>186</v>
      </c>
      <c r="E1242" s="255" t="s">
        <v>173</v>
      </c>
      <c r="F1242" s="255" t="s">
        <v>3628</v>
      </c>
      <c r="G1242" s="255" t="s">
        <v>3366</v>
      </c>
      <c r="H1242" s="256"/>
    </row>
    <row r="1243" customFormat="false" ht="11.25" hidden="false" customHeight="true" outlineLevel="0" collapsed="false">
      <c r="A1243" s="257" t="s">
        <v>2954</v>
      </c>
      <c r="B1243" s="252" t="n">
        <v>43955</v>
      </c>
      <c r="C1243" s="253" t="n">
        <v>5500</v>
      </c>
      <c r="D1243" s="258" t="s">
        <v>30</v>
      </c>
      <c r="E1243" s="255" t="s">
        <v>174</v>
      </c>
      <c r="F1243" s="255" t="s">
        <v>187</v>
      </c>
      <c r="G1243" s="255"/>
      <c r="H1243" s="256"/>
    </row>
    <row r="1244" customFormat="false" ht="11.25" hidden="false" customHeight="true" outlineLevel="0" collapsed="false">
      <c r="A1244" s="260" t="s">
        <v>2954</v>
      </c>
      <c r="B1244" s="252" t="n">
        <v>43955</v>
      </c>
      <c r="C1244" s="253" t="n">
        <v>200</v>
      </c>
      <c r="D1244" s="266" t="s">
        <v>2943</v>
      </c>
      <c r="E1244" s="255" t="s">
        <v>2974</v>
      </c>
      <c r="F1244" s="255" t="s">
        <v>3157</v>
      </c>
      <c r="G1244" s="255"/>
      <c r="H1244" s="256"/>
    </row>
    <row r="1245" customFormat="false" ht="11.25" hidden="false" customHeight="true" outlineLevel="0" collapsed="false">
      <c r="A1245" s="257" t="s">
        <v>2954</v>
      </c>
      <c r="B1245" s="252" t="n">
        <v>43955</v>
      </c>
      <c r="C1245" s="253" t="n">
        <v>3300</v>
      </c>
      <c r="D1245" s="258" t="s">
        <v>30</v>
      </c>
      <c r="E1245" s="255" t="s">
        <v>61</v>
      </c>
      <c r="F1245" s="255" t="s">
        <v>137</v>
      </c>
      <c r="G1245" s="255" t="s">
        <v>3629</v>
      </c>
      <c r="H1245" s="256"/>
    </row>
    <row r="1246" customFormat="false" ht="11.25" hidden="false" customHeight="true" outlineLevel="0" collapsed="false">
      <c r="A1246" s="257" t="s">
        <v>2954</v>
      </c>
      <c r="B1246" s="252" t="n">
        <v>43955</v>
      </c>
      <c r="C1246" s="253" t="n">
        <v>2900</v>
      </c>
      <c r="D1246" s="258" t="s">
        <v>30</v>
      </c>
      <c r="E1246" s="255" t="s">
        <v>61</v>
      </c>
      <c r="F1246" s="255" t="s">
        <v>270</v>
      </c>
      <c r="G1246" s="255" t="s">
        <v>3630</v>
      </c>
      <c r="H1246" s="256"/>
    </row>
    <row r="1247" customFormat="false" ht="11.25" hidden="false" customHeight="true" outlineLevel="0" collapsed="false">
      <c r="A1247" s="257" t="s">
        <v>2954</v>
      </c>
      <c r="B1247" s="252" t="n">
        <v>43955</v>
      </c>
      <c r="C1247" s="253" t="n">
        <v>5500</v>
      </c>
      <c r="D1247" s="258" t="s">
        <v>30</v>
      </c>
      <c r="E1247" s="255" t="s">
        <v>61</v>
      </c>
      <c r="F1247" s="255" t="s">
        <v>62</v>
      </c>
      <c r="G1247" s="255" t="s">
        <v>3631</v>
      </c>
      <c r="H1247" s="256"/>
    </row>
    <row r="1248" customFormat="false" ht="11.25" hidden="false" customHeight="true" outlineLevel="0" collapsed="false">
      <c r="A1248" s="257" t="s">
        <v>2954</v>
      </c>
      <c r="B1248" s="252" t="n">
        <v>43955</v>
      </c>
      <c r="C1248" s="253" t="n">
        <v>2700</v>
      </c>
      <c r="D1248" s="258" t="s">
        <v>30</v>
      </c>
      <c r="E1248" s="255" t="s">
        <v>61</v>
      </c>
      <c r="F1248" s="255" t="s">
        <v>270</v>
      </c>
      <c r="G1248" s="255" t="s">
        <v>3632</v>
      </c>
      <c r="H1248" s="256"/>
    </row>
    <row r="1249" customFormat="false" ht="11.25" hidden="false" customHeight="true" outlineLevel="0" collapsed="false">
      <c r="A1249" s="257" t="s">
        <v>2954</v>
      </c>
      <c r="B1249" s="252" t="n">
        <v>43955</v>
      </c>
      <c r="C1249" s="253" t="n">
        <v>15000</v>
      </c>
      <c r="D1249" s="262" t="s">
        <v>113</v>
      </c>
      <c r="E1249" s="255" t="s">
        <v>139</v>
      </c>
      <c r="F1249" s="255" t="s">
        <v>140</v>
      </c>
      <c r="G1249" s="255" t="s">
        <v>3039</v>
      </c>
      <c r="H1249" s="256"/>
    </row>
    <row r="1250" customFormat="false" ht="11.25" hidden="false" customHeight="true" outlineLevel="0" collapsed="false">
      <c r="A1250" s="257" t="s">
        <v>2954</v>
      </c>
      <c r="B1250" s="252" t="n">
        <v>43955</v>
      </c>
      <c r="C1250" s="253" t="n">
        <v>2500</v>
      </c>
      <c r="D1250" s="258" t="s">
        <v>30</v>
      </c>
      <c r="E1250" s="255" t="s">
        <v>61</v>
      </c>
      <c r="F1250" s="255" t="s">
        <v>62</v>
      </c>
      <c r="G1250" s="255" t="s">
        <v>3633</v>
      </c>
      <c r="H1250" s="256"/>
    </row>
    <row r="1251" customFormat="false" ht="11.25" hidden="false" customHeight="true" outlineLevel="0" collapsed="false">
      <c r="A1251" s="257" t="s">
        <v>2954</v>
      </c>
      <c r="B1251" s="252" t="n">
        <v>43955</v>
      </c>
      <c r="C1251" s="253" t="n">
        <v>1800</v>
      </c>
      <c r="D1251" s="258" t="s">
        <v>30</v>
      </c>
      <c r="E1251" s="255" t="s">
        <v>61</v>
      </c>
      <c r="F1251" s="255" t="s">
        <v>62</v>
      </c>
      <c r="G1251" s="255" t="s">
        <v>3634</v>
      </c>
      <c r="H1251" s="256"/>
    </row>
    <row r="1252" customFormat="false" ht="11.25" hidden="false" customHeight="true" outlineLevel="0" collapsed="false">
      <c r="A1252" s="257" t="s">
        <v>2954</v>
      </c>
      <c r="B1252" s="252" t="n">
        <v>43955</v>
      </c>
      <c r="C1252" s="253" t="n">
        <v>3900</v>
      </c>
      <c r="D1252" s="258" t="s">
        <v>30</v>
      </c>
      <c r="E1252" s="255" t="s">
        <v>61</v>
      </c>
      <c r="F1252" s="255" t="s">
        <v>137</v>
      </c>
      <c r="G1252" s="255" t="s">
        <v>3635</v>
      </c>
      <c r="H1252" s="256"/>
    </row>
    <row r="1253" customFormat="false" ht="11.25" hidden="false" customHeight="true" outlineLevel="0" collapsed="false">
      <c r="A1253" s="260" t="s">
        <v>2954</v>
      </c>
      <c r="B1253" s="252" t="n">
        <v>43955</v>
      </c>
      <c r="C1253" s="253" t="n">
        <v>150</v>
      </c>
      <c r="D1253" s="263" t="s">
        <v>2952</v>
      </c>
      <c r="E1253" s="255" t="s">
        <v>54</v>
      </c>
      <c r="F1253" s="255" t="s">
        <v>3017</v>
      </c>
      <c r="G1253" s="255" t="s">
        <v>54</v>
      </c>
      <c r="H1253" s="256"/>
    </row>
    <row r="1254" customFormat="false" ht="11.25" hidden="false" customHeight="true" outlineLevel="0" collapsed="false">
      <c r="A1254" s="251" t="s">
        <v>2954</v>
      </c>
      <c r="B1254" s="252" t="n">
        <v>43955</v>
      </c>
      <c r="C1254" s="253" t="n">
        <v>5000</v>
      </c>
      <c r="D1254" s="254" t="s">
        <v>25</v>
      </c>
      <c r="E1254" s="255"/>
      <c r="F1254" s="255" t="s">
        <v>3019</v>
      </c>
      <c r="G1254" s="255"/>
      <c r="H1254" s="256"/>
    </row>
    <row r="1255" customFormat="false" ht="11.25" hidden="false" customHeight="true" outlineLevel="0" collapsed="false">
      <c r="A1255" s="269" t="s">
        <v>2954</v>
      </c>
      <c r="B1255" s="252" t="n">
        <v>43955</v>
      </c>
      <c r="C1255" s="253" t="n">
        <v>10000</v>
      </c>
      <c r="D1255" s="270" t="s">
        <v>2948</v>
      </c>
      <c r="E1255" s="255" t="s">
        <v>195</v>
      </c>
      <c r="F1255" s="255" t="s">
        <v>3113</v>
      </c>
      <c r="G1255" s="255" t="s">
        <v>195</v>
      </c>
      <c r="H1255" s="256"/>
    </row>
    <row r="1256" customFormat="false" ht="11.25" hidden="false" customHeight="true" outlineLevel="0" collapsed="false">
      <c r="A1256" s="251" t="s">
        <v>2954</v>
      </c>
      <c r="B1256" s="252" t="n">
        <v>43955</v>
      </c>
      <c r="C1256" s="253" t="n">
        <v>9000</v>
      </c>
      <c r="D1256" s="254" t="s">
        <v>25</v>
      </c>
      <c r="E1256" s="255"/>
      <c r="F1256" s="255" t="s">
        <v>2983</v>
      </c>
      <c r="G1256" s="255"/>
      <c r="H1256" s="256"/>
    </row>
    <row r="1257" customFormat="false" ht="11.25" hidden="false" customHeight="true" outlineLevel="0" collapsed="false">
      <c r="A1257" s="251" t="s">
        <v>2954</v>
      </c>
      <c r="B1257" s="252" t="n">
        <v>43956</v>
      </c>
      <c r="C1257" s="253" t="n">
        <v>16000</v>
      </c>
      <c r="D1257" s="254" t="s">
        <v>25</v>
      </c>
      <c r="E1257" s="255"/>
      <c r="F1257" s="255" t="s">
        <v>3003</v>
      </c>
      <c r="G1257" s="255"/>
      <c r="H1257" s="256"/>
    </row>
    <row r="1258" customFormat="false" ht="11.25" hidden="false" customHeight="true" outlineLevel="0" collapsed="false">
      <c r="A1258" s="251" t="s">
        <v>2954</v>
      </c>
      <c r="B1258" s="252" t="n">
        <v>43956</v>
      </c>
      <c r="C1258" s="253" t="n">
        <v>5000</v>
      </c>
      <c r="D1258" s="254" t="s">
        <v>25</v>
      </c>
      <c r="E1258" s="255"/>
      <c r="F1258" s="255" t="s">
        <v>43</v>
      </c>
      <c r="G1258" s="255"/>
      <c r="H1258" s="256"/>
    </row>
    <row r="1259" customFormat="false" ht="11.25" hidden="false" customHeight="true" outlineLevel="0" collapsed="false">
      <c r="A1259" s="257" t="s">
        <v>2954</v>
      </c>
      <c r="B1259" s="252" t="n">
        <v>43956</v>
      </c>
      <c r="C1259" s="253" t="n">
        <v>3200</v>
      </c>
      <c r="D1259" s="258" t="s">
        <v>30</v>
      </c>
      <c r="E1259" s="255" t="s">
        <v>174</v>
      </c>
      <c r="F1259" s="255" t="s">
        <v>187</v>
      </c>
      <c r="G1259" s="255"/>
      <c r="H1259" s="256"/>
    </row>
    <row r="1260" customFormat="false" ht="11.25" hidden="false" customHeight="true" outlineLevel="0" collapsed="false">
      <c r="A1260" s="257" t="s">
        <v>2954</v>
      </c>
      <c r="B1260" s="252" t="n">
        <v>43956</v>
      </c>
      <c r="C1260" s="253" t="n">
        <v>70</v>
      </c>
      <c r="D1260" s="272" t="s">
        <v>64</v>
      </c>
      <c r="E1260" s="255" t="s">
        <v>3026</v>
      </c>
      <c r="F1260" s="255" t="n">
        <v>0</v>
      </c>
      <c r="G1260" s="255" t="s">
        <v>3636</v>
      </c>
      <c r="H1260" s="256"/>
    </row>
    <row r="1261" customFormat="false" ht="11.25" hidden="false" customHeight="true" outlineLevel="0" collapsed="false">
      <c r="A1261" s="269" t="s">
        <v>2954</v>
      </c>
      <c r="B1261" s="252" t="n">
        <v>43956</v>
      </c>
      <c r="C1261" s="253" t="n">
        <v>2000</v>
      </c>
      <c r="D1261" s="270" t="s">
        <v>2948</v>
      </c>
      <c r="E1261" s="255" t="s">
        <v>195</v>
      </c>
      <c r="F1261" s="255" t="s">
        <v>3114</v>
      </c>
      <c r="G1261" s="255" t="s">
        <v>195</v>
      </c>
      <c r="H1261" s="256"/>
    </row>
    <row r="1262" customFormat="false" ht="11.25" hidden="false" customHeight="true" outlineLevel="0" collapsed="false">
      <c r="A1262" s="260" t="s">
        <v>2954</v>
      </c>
      <c r="B1262" s="252" t="n">
        <v>43956</v>
      </c>
      <c r="C1262" s="253" t="n">
        <v>2000</v>
      </c>
      <c r="D1262" s="266" t="s">
        <v>2943</v>
      </c>
      <c r="E1262" s="255" t="s">
        <v>2974</v>
      </c>
      <c r="F1262" s="255" t="s">
        <v>2982</v>
      </c>
      <c r="G1262" s="255"/>
      <c r="H1262" s="256"/>
    </row>
    <row r="1263" customFormat="false" ht="11.25" hidden="false" customHeight="true" outlineLevel="0" collapsed="false">
      <c r="A1263" s="257" t="s">
        <v>2954</v>
      </c>
      <c r="B1263" s="252" t="n">
        <v>43956</v>
      </c>
      <c r="C1263" s="253" t="n">
        <v>2900</v>
      </c>
      <c r="D1263" s="258" t="s">
        <v>30</v>
      </c>
      <c r="E1263" s="255" t="s">
        <v>61</v>
      </c>
      <c r="F1263" s="255" t="s">
        <v>62</v>
      </c>
      <c r="G1263" s="255" t="s">
        <v>3637</v>
      </c>
      <c r="H1263" s="256"/>
    </row>
    <row r="1264" customFormat="false" ht="11.25" hidden="false" customHeight="true" outlineLevel="0" collapsed="false">
      <c r="A1264" s="257" t="s">
        <v>2954</v>
      </c>
      <c r="B1264" s="252" t="n">
        <v>43956</v>
      </c>
      <c r="C1264" s="253" t="n">
        <v>2800</v>
      </c>
      <c r="D1264" s="258" t="s">
        <v>30</v>
      </c>
      <c r="E1264" s="255" t="s">
        <v>61</v>
      </c>
      <c r="F1264" s="255" t="s">
        <v>137</v>
      </c>
      <c r="G1264" s="255" t="s">
        <v>3637</v>
      </c>
      <c r="H1264" s="256"/>
    </row>
    <row r="1265" customFormat="false" ht="11.25" hidden="false" customHeight="true" outlineLevel="0" collapsed="false">
      <c r="A1265" s="257" t="s">
        <v>2954</v>
      </c>
      <c r="B1265" s="252" t="n">
        <v>43956</v>
      </c>
      <c r="C1265" s="253" t="n">
        <v>1000</v>
      </c>
      <c r="D1265" s="265" t="s">
        <v>80</v>
      </c>
      <c r="E1265" s="255" t="s">
        <v>110</v>
      </c>
      <c r="F1265" s="255" t="s">
        <v>3168</v>
      </c>
      <c r="G1265" s="255" t="s">
        <v>3638</v>
      </c>
      <c r="H1265" s="256"/>
    </row>
    <row r="1266" customFormat="false" ht="11.25" hidden="false" customHeight="true" outlineLevel="0" collapsed="false">
      <c r="A1266" s="260" t="s">
        <v>2954</v>
      </c>
      <c r="B1266" s="252" t="n">
        <v>43956</v>
      </c>
      <c r="C1266" s="253" t="n">
        <v>500</v>
      </c>
      <c r="D1266" s="268" t="s">
        <v>48</v>
      </c>
      <c r="E1266" s="255" t="s">
        <v>49</v>
      </c>
      <c r="F1266" s="255" t="s">
        <v>3155</v>
      </c>
      <c r="G1266" s="255" t="s">
        <v>3156</v>
      </c>
      <c r="H1266" s="256"/>
    </row>
    <row r="1267" customFormat="false" ht="11.25" hidden="false" customHeight="true" outlineLevel="0" collapsed="false">
      <c r="A1267" s="269" t="s">
        <v>2954</v>
      </c>
      <c r="B1267" s="252" t="n">
        <v>43957</v>
      </c>
      <c r="C1267" s="253" t="n">
        <v>80000</v>
      </c>
      <c r="D1267" s="274" t="s">
        <v>2951</v>
      </c>
      <c r="E1267" s="255" t="s">
        <v>59</v>
      </c>
      <c r="F1267" s="255" t="s">
        <v>265</v>
      </c>
      <c r="G1267" s="255" t="s">
        <v>3639</v>
      </c>
      <c r="H1267" s="256"/>
    </row>
    <row r="1268" customFormat="false" ht="11.25" hidden="false" customHeight="true" outlineLevel="0" collapsed="false">
      <c r="A1268" s="269" t="s">
        <v>2954</v>
      </c>
      <c r="B1268" s="252" t="n">
        <v>43957</v>
      </c>
      <c r="C1268" s="253" t="n">
        <v>1500</v>
      </c>
      <c r="D1268" s="276" t="s">
        <v>58</v>
      </c>
      <c r="E1268" s="255" t="s">
        <v>3127</v>
      </c>
      <c r="F1268" s="255" t="s">
        <v>3640</v>
      </c>
      <c r="G1268" s="255" t="s">
        <v>3641</v>
      </c>
      <c r="H1268" s="256"/>
    </row>
    <row r="1269" customFormat="false" ht="11.25" hidden="false" customHeight="true" outlineLevel="0" collapsed="false">
      <c r="A1269" s="257" t="s">
        <v>2954</v>
      </c>
      <c r="B1269" s="252" t="n">
        <v>43957</v>
      </c>
      <c r="C1269" s="253" t="n">
        <v>29835</v>
      </c>
      <c r="D1269" s="258" t="s">
        <v>30</v>
      </c>
      <c r="E1269" s="255" t="s">
        <v>174</v>
      </c>
      <c r="F1269" s="255" t="s">
        <v>32</v>
      </c>
      <c r="G1269" s="255"/>
      <c r="H1269" s="256"/>
    </row>
    <row r="1270" customFormat="false" ht="11.25" hidden="false" customHeight="true" outlineLevel="0" collapsed="false">
      <c r="A1270" s="257" t="s">
        <v>2954</v>
      </c>
      <c r="B1270" s="252" t="n">
        <v>43957</v>
      </c>
      <c r="C1270" s="253" t="n">
        <v>1420</v>
      </c>
      <c r="D1270" s="258" t="s">
        <v>30</v>
      </c>
      <c r="E1270" s="255" t="s">
        <v>174</v>
      </c>
      <c r="F1270" s="255" t="s">
        <v>187</v>
      </c>
      <c r="G1270" s="255"/>
      <c r="H1270" s="256"/>
    </row>
    <row r="1271" customFormat="false" ht="11.25" hidden="false" customHeight="true" outlineLevel="0" collapsed="false">
      <c r="A1271" s="251" t="s">
        <v>2954</v>
      </c>
      <c r="B1271" s="252" t="n">
        <v>43957</v>
      </c>
      <c r="C1271" s="253" t="n">
        <v>5000</v>
      </c>
      <c r="D1271" s="254" t="s">
        <v>25</v>
      </c>
      <c r="E1271" s="255"/>
      <c r="F1271" s="255" t="s">
        <v>3053</v>
      </c>
      <c r="G1271" s="255"/>
      <c r="H1271" s="256"/>
    </row>
    <row r="1272" customFormat="false" ht="11.25" hidden="false" customHeight="true" outlineLevel="0" collapsed="false">
      <c r="A1272" s="251" t="s">
        <v>2954</v>
      </c>
      <c r="B1272" s="252" t="n">
        <v>43957</v>
      </c>
      <c r="C1272" s="253" t="n">
        <v>10000</v>
      </c>
      <c r="D1272" s="254" t="s">
        <v>25</v>
      </c>
      <c r="E1272" s="255"/>
      <c r="F1272" s="255" t="s">
        <v>3001</v>
      </c>
      <c r="G1272" s="255"/>
      <c r="H1272" s="256"/>
    </row>
    <row r="1273" customFormat="false" ht="11.25" hidden="false" customHeight="true" outlineLevel="0" collapsed="false">
      <c r="A1273" s="257" t="s">
        <v>2954</v>
      </c>
      <c r="B1273" s="252" t="n">
        <v>43957</v>
      </c>
      <c r="C1273" s="253" t="n">
        <v>1200</v>
      </c>
      <c r="D1273" s="258" t="s">
        <v>30</v>
      </c>
      <c r="E1273" s="255" t="s">
        <v>61</v>
      </c>
      <c r="F1273" s="255" t="s">
        <v>270</v>
      </c>
      <c r="G1273" s="255" t="s">
        <v>3510</v>
      </c>
      <c r="H1273" s="256"/>
    </row>
    <row r="1274" customFormat="false" ht="11.25" hidden="false" customHeight="true" outlineLevel="0" collapsed="false">
      <c r="A1274" s="257" t="s">
        <v>2954</v>
      </c>
      <c r="B1274" s="252" t="n">
        <v>43957</v>
      </c>
      <c r="C1274" s="253" t="n">
        <v>2800</v>
      </c>
      <c r="D1274" s="258" t="s">
        <v>30</v>
      </c>
      <c r="E1274" s="255" t="s">
        <v>61</v>
      </c>
      <c r="F1274" s="255" t="s">
        <v>270</v>
      </c>
      <c r="G1274" s="255" t="s">
        <v>3642</v>
      </c>
      <c r="H1274" s="256"/>
    </row>
    <row r="1275" customFormat="false" ht="11.25" hidden="false" customHeight="true" outlineLevel="0" collapsed="false">
      <c r="A1275" s="257" t="s">
        <v>2954</v>
      </c>
      <c r="B1275" s="252" t="n">
        <v>43957</v>
      </c>
      <c r="C1275" s="253" t="n">
        <v>200</v>
      </c>
      <c r="D1275" s="272" t="s">
        <v>64</v>
      </c>
      <c r="E1275" s="255" t="s">
        <v>3177</v>
      </c>
      <c r="F1275" s="255" t="s">
        <v>3363</v>
      </c>
      <c r="G1275" s="255" t="s">
        <v>3643</v>
      </c>
      <c r="H1275" s="256"/>
    </row>
    <row r="1276" customFormat="false" ht="11.25" hidden="false" customHeight="true" outlineLevel="0" collapsed="false">
      <c r="A1276" s="260" t="s">
        <v>2954</v>
      </c>
      <c r="B1276" s="252" t="n">
        <v>43957</v>
      </c>
      <c r="C1276" s="253" t="n">
        <v>300</v>
      </c>
      <c r="D1276" s="266" t="s">
        <v>2943</v>
      </c>
      <c r="E1276" s="255" t="s">
        <v>2974</v>
      </c>
      <c r="F1276" s="255" t="s">
        <v>2983</v>
      </c>
      <c r="G1276" s="255"/>
      <c r="H1276" s="256"/>
    </row>
    <row r="1277" customFormat="false" ht="11.25" hidden="false" customHeight="true" outlineLevel="0" collapsed="false">
      <c r="A1277" s="257" t="s">
        <v>2954</v>
      </c>
      <c r="B1277" s="252" t="n">
        <v>43957</v>
      </c>
      <c r="C1277" s="253" t="n">
        <v>560</v>
      </c>
      <c r="D1277" s="262" t="s">
        <v>113</v>
      </c>
      <c r="E1277" s="255" t="s">
        <v>139</v>
      </c>
      <c r="F1277" s="255" t="n">
        <v>0</v>
      </c>
      <c r="G1277" s="255" t="s">
        <v>3644</v>
      </c>
      <c r="H1277" s="256"/>
    </row>
    <row r="1278" customFormat="false" ht="11.25" hidden="false" customHeight="true" outlineLevel="0" collapsed="false">
      <c r="A1278" s="260" t="s">
        <v>2954</v>
      </c>
      <c r="B1278" s="252" t="n">
        <v>43957</v>
      </c>
      <c r="C1278" s="253" t="n">
        <v>20000</v>
      </c>
      <c r="D1278" s="267" t="s">
        <v>186</v>
      </c>
      <c r="E1278" s="255" t="s">
        <v>173</v>
      </c>
      <c r="F1278" s="255" t="s">
        <v>3645</v>
      </c>
      <c r="G1278" s="255" t="s">
        <v>3646</v>
      </c>
      <c r="H1278" s="256"/>
    </row>
    <row r="1279" customFormat="false" ht="11.25" hidden="false" customHeight="true" outlineLevel="0" collapsed="false">
      <c r="A1279" s="269" t="s">
        <v>2954</v>
      </c>
      <c r="B1279" s="252" t="n">
        <v>43957</v>
      </c>
      <c r="C1279" s="253" t="n">
        <v>17000</v>
      </c>
      <c r="D1279" s="274" t="s">
        <v>2951</v>
      </c>
      <c r="E1279" s="255" t="s">
        <v>59</v>
      </c>
      <c r="F1279" s="255" t="s">
        <v>144</v>
      </c>
      <c r="G1279" s="255" t="s">
        <v>3647</v>
      </c>
      <c r="H1279" s="256"/>
    </row>
    <row r="1280" customFormat="false" ht="11.25" hidden="false" customHeight="true" outlineLevel="0" collapsed="false">
      <c r="A1280" s="257" t="s">
        <v>2954</v>
      </c>
      <c r="B1280" s="252" t="n">
        <v>43958</v>
      </c>
      <c r="C1280" s="253" t="n">
        <v>1800</v>
      </c>
      <c r="D1280" s="258" t="s">
        <v>30</v>
      </c>
      <c r="E1280" s="255" t="s">
        <v>61</v>
      </c>
      <c r="F1280" s="255" t="s">
        <v>270</v>
      </c>
      <c r="G1280" s="255" t="s">
        <v>3648</v>
      </c>
      <c r="H1280" s="256"/>
    </row>
    <row r="1281" customFormat="false" ht="11.25" hidden="false" customHeight="true" outlineLevel="0" collapsed="false">
      <c r="A1281" s="257" t="s">
        <v>2954</v>
      </c>
      <c r="B1281" s="252" t="n">
        <v>43958</v>
      </c>
      <c r="C1281" s="253" t="n">
        <v>3300</v>
      </c>
      <c r="D1281" s="258" t="s">
        <v>30</v>
      </c>
      <c r="E1281" s="255" t="s">
        <v>61</v>
      </c>
      <c r="F1281" s="255" t="s">
        <v>137</v>
      </c>
      <c r="G1281" s="255" t="s">
        <v>3649</v>
      </c>
      <c r="H1281" s="256"/>
    </row>
    <row r="1282" customFormat="false" ht="11.25" hidden="false" customHeight="true" outlineLevel="0" collapsed="false">
      <c r="A1282" s="260" t="s">
        <v>2954</v>
      </c>
      <c r="B1282" s="252" t="n">
        <v>43958</v>
      </c>
      <c r="C1282" s="253" t="n">
        <v>175</v>
      </c>
      <c r="D1282" s="268" t="s">
        <v>48</v>
      </c>
      <c r="E1282" s="255" t="s">
        <v>3004</v>
      </c>
      <c r="F1282" s="255" t="s">
        <v>3018</v>
      </c>
      <c r="G1282" s="255" t="s">
        <v>3650</v>
      </c>
      <c r="H1282" s="256"/>
    </row>
    <row r="1283" customFormat="false" ht="11.25" hidden="false" customHeight="true" outlineLevel="0" collapsed="false">
      <c r="A1283" s="257" t="s">
        <v>2954</v>
      </c>
      <c r="B1283" s="252" t="n">
        <v>43958</v>
      </c>
      <c r="C1283" s="253" t="n">
        <v>105</v>
      </c>
      <c r="D1283" s="272" t="s">
        <v>64</v>
      </c>
      <c r="E1283" s="255" t="s">
        <v>143</v>
      </c>
      <c r="F1283" s="255" t="s">
        <v>3651</v>
      </c>
      <c r="G1283" s="255" t="s">
        <v>3652</v>
      </c>
      <c r="H1283" s="256"/>
    </row>
    <row r="1284" customFormat="false" ht="11.25" hidden="false" customHeight="true" outlineLevel="0" collapsed="false">
      <c r="A1284" s="269" t="s">
        <v>2954</v>
      </c>
      <c r="B1284" s="252" t="n">
        <v>43958</v>
      </c>
      <c r="C1284" s="253" t="n">
        <v>900</v>
      </c>
      <c r="D1284" s="276" t="s">
        <v>58</v>
      </c>
      <c r="E1284" s="255" t="s">
        <v>118</v>
      </c>
      <c r="F1284" s="255" t="s">
        <v>3118</v>
      </c>
      <c r="G1284" s="255" t="s">
        <v>3653</v>
      </c>
      <c r="H1284" s="256"/>
    </row>
    <row r="1285" customFormat="false" ht="11.25" hidden="false" customHeight="true" outlineLevel="0" collapsed="false">
      <c r="A1285" s="257" t="s">
        <v>2954</v>
      </c>
      <c r="B1285" s="252" t="n">
        <v>43958</v>
      </c>
      <c r="C1285" s="253" t="n">
        <v>4500</v>
      </c>
      <c r="D1285" s="258" t="s">
        <v>30</v>
      </c>
      <c r="E1285" s="255" t="s">
        <v>31</v>
      </c>
      <c r="F1285" s="255" t="s">
        <v>147</v>
      </c>
      <c r="G1285" s="255" t="s">
        <v>3654</v>
      </c>
      <c r="H1285" s="256"/>
    </row>
    <row r="1286" customFormat="false" ht="11.25" hidden="false" customHeight="true" outlineLevel="0" collapsed="false">
      <c r="A1286" s="251" t="s">
        <v>2954</v>
      </c>
      <c r="B1286" s="252" t="n">
        <v>43958</v>
      </c>
      <c r="C1286" s="253" t="n">
        <v>10000</v>
      </c>
      <c r="D1286" s="254" t="s">
        <v>25</v>
      </c>
      <c r="E1286" s="255"/>
      <c r="F1286" s="255" t="s">
        <v>3157</v>
      </c>
      <c r="G1286" s="255"/>
      <c r="H1286" s="256"/>
    </row>
    <row r="1287" customFormat="false" ht="11.25" hidden="false" customHeight="true" outlineLevel="0" collapsed="false">
      <c r="A1287" s="251" t="s">
        <v>2954</v>
      </c>
      <c r="B1287" s="252" t="n">
        <v>43958</v>
      </c>
      <c r="C1287" s="253" t="n">
        <v>5000</v>
      </c>
      <c r="D1287" s="254" t="s">
        <v>25</v>
      </c>
      <c r="E1287" s="255"/>
      <c r="F1287" s="255" t="s">
        <v>3019</v>
      </c>
      <c r="G1287" s="255"/>
      <c r="H1287" s="256"/>
    </row>
    <row r="1288" customFormat="false" ht="11.25" hidden="false" customHeight="true" outlineLevel="0" collapsed="false">
      <c r="A1288" s="251" t="s">
        <v>2954</v>
      </c>
      <c r="B1288" s="252" t="n">
        <v>43959</v>
      </c>
      <c r="C1288" s="253" t="n">
        <v>29500</v>
      </c>
      <c r="D1288" s="271" t="s">
        <v>59</v>
      </c>
      <c r="E1288" s="255" t="s">
        <v>3013</v>
      </c>
      <c r="F1288" s="255" t="s">
        <v>3014</v>
      </c>
      <c r="G1288" s="255" t="s">
        <v>2982</v>
      </c>
      <c r="H1288" s="256"/>
    </row>
    <row r="1289" customFormat="false" ht="11.25" hidden="false" customHeight="true" outlineLevel="0" collapsed="false">
      <c r="A1289" s="251" t="s">
        <v>2954</v>
      </c>
      <c r="B1289" s="252" t="n">
        <v>43959</v>
      </c>
      <c r="C1289" s="253" t="n">
        <v>15000</v>
      </c>
      <c r="D1289" s="254" t="s">
        <v>25</v>
      </c>
      <c r="E1289" s="255"/>
      <c r="F1289" s="255" t="s">
        <v>2961</v>
      </c>
      <c r="G1289" s="255"/>
      <c r="H1289" s="256"/>
    </row>
    <row r="1290" customFormat="false" ht="11.25" hidden="false" customHeight="true" outlineLevel="0" collapsed="false">
      <c r="A1290" s="251" t="s">
        <v>2954</v>
      </c>
      <c r="B1290" s="252" t="n">
        <v>43959</v>
      </c>
      <c r="C1290" s="253" t="n">
        <v>10000</v>
      </c>
      <c r="D1290" s="254" t="s">
        <v>25</v>
      </c>
      <c r="E1290" s="255"/>
      <c r="F1290" s="255" t="s">
        <v>3017</v>
      </c>
      <c r="G1290" s="255"/>
      <c r="H1290" s="256"/>
    </row>
    <row r="1291" customFormat="false" ht="11.25" hidden="false" customHeight="true" outlineLevel="0" collapsed="false">
      <c r="A1291" s="251" t="s">
        <v>2954</v>
      </c>
      <c r="B1291" s="252" t="n">
        <v>43959</v>
      </c>
      <c r="C1291" s="253" t="n">
        <v>10000</v>
      </c>
      <c r="D1291" s="254" t="s">
        <v>25</v>
      </c>
      <c r="E1291" s="255"/>
      <c r="F1291" s="255" t="s">
        <v>3009</v>
      </c>
      <c r="G1291" s="255"/>
      <c r="H1291" s="256"/>
    </row>
    <row r="1292" customFormat="false" ht="11.25" hidden="false" customHeight="true" outlineLevel="0" collapsed="false">
      <c r="A1292" s="257" t="s">
        <v>2954</v>
      </c>
      <c r="B1292" s="252" t="n">
        <v>43959</v>
      </c>
      <c r="C1292" s="253" t="n">
        <v>6160</v>
      </c>
      <c r="D1292" s="258" t="s">
        <v>30</v>
      </c>
      <c r="E1292" s="255" t="s">
        <v>174</v>
      </c>
      <c r="F1292" s="255" t="s">
        <v>187</v>
      </c>
      <c r="G1292" s="255"/>
      <c r="H1292" s="256"/>
    </row>
    <row r="1293" customFormat="false" ht="11.25" hidden="false" customHeight="true" outlineLevel="0" collapsed="false">
      <c r="A1293" s="251" t="s">
        <v>2954</v>
      </c>
      <c r="B1293" s="252" t="n">
        <v>43959</v>
      </c>
      <c r="C1293" s="253" t="n">
        <v>1000</v>
      </c>
      <c r="D1293" s="254" t="s">
        <v>25</v>
      </c>
      <c r="E1293" s="255"/>
      <c r="F1293" s="255" t="s">
        <v>2983</v>
      </c>
      <c r="G1293" s="255" t="s">
        <v>3655</v>
      </c>
      <c r="H1293" s="285"/>
    </row>
    <row r="1294" customFormat="false" ht="11.25" hidden="false" customHeight="true" outlineLevel="0" collapsed="false">
      <c r="A1294" s="269" t="s">
        <v>2954</v>
      </c>
      <c r="B1294" s="252" t="n">
        <v>43959</v>
      </c>
      <c r="C1294" s="253" t="n">
        <v>4000</v>
      </c>
      <c r="D1294" s="270" t="s">
        <v>2948</v>
      </c>
      <c r="E1294" s="255" t="s">
        <v>195</v>
      </c>
      <c r="F1294" s="255" t="s">
        <v>3166</v>
      </c>
      <c r="G1294" s="255" t="s">
        <v>3078</v>
      </c>
      <c r="H1294" s="285"/>
    </row>
    <row r="1295" customFormat="false" ht="11.25" hidden="false" customHeight="true" outlineLevel="0" collapsed="false">
      <c r="A1295" s="260" t="s">
        <v>2954</v>
      </c>
      <c r="B1295" s="252" t="n">
        <v>43959</v>
      </c>
      <c r="C1295" s="253" t="n">
        <v>440</v>
      </c>
      <c r="D1295" s="263" t="s">
        <v>2952</v>
      </c>
      <c r="E1295" s="255" t="s">
        <v>2963</v>
      </c>
      <c r="F1295" s="255" t="s">
        <v>218</v>
      </c>
      <c r="G1295" s="255"/>
      <c r="H1295" s="285"/>
    </row>
    <row r="1296" customFormat="false" ht="11.25" hidden="false" customHeight="true" outlineLevel="0" collapsed="false">
      <c r="A1296" s="257" t="s">
        <v>2954</v>
      </c>
      <c r="B1296" s="252" t="n">
        <v>43959</v>
      </c>
      <c r="C1296" s="253" t="n">
        <v>2900</v>
      </c>
      <c r="D1296" s="258" t="s">
        <v>30</v>
      </c>
      <c r="E1296" s="255" t="s">
        <v>61</v>
      </c>
      <c r="F1296" s="255" t="s">
        <v>137</v>
      </c>
      <c r="G1296" s="255" t="s">
        <v>3504</v>
      </c>
      <c r="H1296" s="285"/>
    </row>
    <row r="1297" customFormat="false" ht="11.25" hidden="false" customHeight="true" outlineLevel="0" collapsed="false">
      <c r="A1297" s="257" t="s">
        <v>2954</v>
      </c>
      <c r="B1297" s="252" t="n">
        <v>43959</v>
      </c>
      <c r="C1297" s="253" t="n">
        <v>2600</v>
      </c>
      <c r="D1297" s="258" t="s">
        <v>30</v>
      </c>
      <c r="E1297" s="255" t="s">
        <v>61</v>
      </c>
      <c r="F1297" s="255" t="s">
        <v>270</v>
      </c>
      <c r="G1297" s="255" t="s">
        <v>3656</v>
      </c>
      <c r="H1297" s="285"/>
    </row>
    <row r="1298" customFormat="false" ht="11.25" hidden="false" customHeight="true" outlineLevel="0" collapsed="false">
      <c r="A1298" s="257" t="s">
        <v>2954</v>
      </c>
      <c r="B1298" s="252" t="n">
        <v>43959</v>
      </c>
      <c r="C1298" s="253" t="n">
        <v>500</v>
      </c>
      <c r="D1298" s="258" t="s">
        <v>30</v>
      </c>
      <c r="E1298" s="255" t="s">
        <v>182</v>
      </c>
      <c r="F1298" s="255" t="s">
        <v>254</v>
      </c>
      <c r="G1298" s="255" t="s">
        <v>3657</v>
      </c>
      <c r="H1298" s="285"/>
    </row>
    <row r="1299" customFormat="false" ht="11.25" hidden="false" customHeight="true" outlineLevel="0" collapsed="false">
      <c r="A1299" s="269" t="s">
        <v>2954</v>
      </c>
      <c r="B1299" s="252" t="n">
        <v>43959</v>
      </c>
      <c r="C1299" s="253" t="n">
        <v>10910</v>
      </c>
      <c r="D1299" s="274" t="s">
        <v>2951</v>
      </c>
      <c r="E1299" s="255" t="s">
        <v>59</v>
      </c>
      <c r="F1299" s="255" t="s">
        <v>265</v>
      </c>
      <c r="G1299" s="255" t="s">
        <v>3658</v>
      </c>
      <c r="H1299" s="285"/>
    </row>
    <row r="1300" customFormat="false" ht="11.25" hidden="false" customHeight="true" outlineLevel="0" collapsed="false">
      <c r="A1300" s="269" t="s">
        <v>2954</v>
      </c>
      <c r="B1300" s="252" t="n">
        <v>43959</v>
      </c>
      <c r="C1300" s="253" t="n">
        <v>6000</v>
      </c>
      <c r="D1300" s="274" t="s">
        <v>2951</v>
      </c>
      <c r="E1300" s="255" t="s">
        <v>59</v>
      </c>
      <c r="F1300" s="255" t="s">
        <v>144</v>
      </c>
      <c r="G1300" s="255" t="s">
        <v>3659</v>
      </c>
      <c r="H1300" s="285"/>
    </row>
    <row r="1301" customFormat="false" ht="11.25" hidden="false" customHeight="true" outlineLevel="0" collapsed="false">
      <c r="A1301" s="251" t="s">
        <v>2954</v>
      </c>
      <c r="B1301" s="252" t="n">
        <v>43959</v>
      </c>
      <c r="C1301" s="253" t="n">
        <v>5000</v>
      </c>
      <c r="D1301" s="254" t="s">
        <v>25</v>
      </c>
      <c r="E1301" s="255"/>
      <c r="F1301" s="255" t="s">
        <v>2955</v>
      </c>
      <c r="G1301" s="255"/>
      <c r="H1301" s="256"/>
    </row>
    <row r="1302" customFormat="false" ht="11.25" hidden="false" customHeight="true" outlineLevel="0" collapsed="false">
      <c r="A1302" s="251" t="s">
        <v>2954</v>
      </c>
      <c r="B1302" s="252" t="n">
        <v>43959</v>
      </c>
      <c r="C1302" s="253" t="n">
        <v>10000</v>
      </c>
      <c r="D1302" s="254" t="s">
        <v>25</v>
      </c>
      <c r="E1302" s="255"/>
      <c r="F1302" s="255" t="s">
        <v>3031</v>
      </c>
      <c r="G1302" s="255"/>
      <c r="H1302" s="256"/>
    </row>
    <row r="1303" customFormat="false" ht="11.25" hidden="false" customHeight="true" outlineLevel="0" collapsed="false">
      <c r="A1303" s="251" t="s">
        <v>2954</v>
      </c>
      <c r="B1303" s="252" t="n">
        <v>43959</v>
      </c>
      <c r="C1303" s="253" t="n">
        <v>20000</v>
      </c>
      <c r="D1303" s="254" t="s">
        <v>25</v>
      </c>
      <c r="E1303" s="255"/>
      <c r="F1303" s="255" t="s">
        <v>3003</v>
      </c>
      <c r="G1303" s="255"/>
      <c r="H1303" s="256"/>
    </row>
    <row r="1304" customFormat="false" ht="11.25" hidden="false" customHeight="true" outlineLevel="0" collapsed="false">
      <c r="A1304" s="251" t="s">
        <v>2954</v>
      </c>
      <c r="B1304" s="252" t="n">
        <v>43959</v>
      </c>
      <c r="C1304" s="253" t="n">
        <v>5000</v>
      </c>
      <c r="D1304" s="254" t="s">
        <v>25</v>
      </c>
      <c r="E1304" s="255"/>
      <c r="F1304" s="255" t="s">
        <v>2983</v>
      </c>
      <c r="G1304" s="255" t="s">
        <v>3660</v>
      </c>
      <c r="H1304" s="256"/>
    </row>
    <row r="1305" customFormat="false" ht="11.25" hidden="false" customHeight="true" outlineLevel="0" collapsed="false">
      <c r="A1305" s="260" t="s">
        <v>2954</v>
      </c>
      <c r="B1305" s="252" t="n">
        <v>43959</v>
      </c>
      <c r="C1305" s="253" t="n">
        <v>2800</v>
      </c>
      <c r="D1305" s="266" t="s">
        <v>2943</v>
      </c>
      <c r="E1305" s="255" t="s">
        <v>3067</v>
      </c>
      <c r="F1305" s="255" t="s">
        <v>3661</v>
      </c>
      <c r="G1305" s="255" t="s">
        <v>3660</v>
      </c>
      <c r="H1305" s="256"/>
    </row>
    <row r="1306" customFormat="false" ht="11.25" hidden="false" customHeight="true" outlineLevel="0" collapsed="false">
      <c r="A1306" s="251" t="s">
        <v>2954</v>
      </c>
      <c r="B1306" s="252" t="n">
        <v>43960</v>
      </c>
      <c r="C1306" s="253" t="n">
        <v>1000</v>
      </c>
      <c r="D1306" s="254" t="s">
        <v>25</v>
      </c>
      <c r="E1306" s="255"/>
      <c r="F1306" s="255" t="s">
        <v>3662</v>
      </c>
      <c r="G1306" s="255"/>
      <c r="H1306" s="256"/>
    </row>
    <row r="1307" customFormat="false" ht="11.25" hidden="false" customHeight="true" outlineLevel="0" collapsed="false">
      <c r="A1307" s="257" t="s">
        <v>2954</v>
      </c>
      <c r="B1307" s="252" t="n">
        <v>43960</v>
      </c>
      <c r="C1307" s="253" t="n">
        <v>600</v>
      </c>
      <c r="D1307" s="272" t="s">
        <v>64</v>
      </c>
      <c r="E1307" s="255" t="s">
        <v>3026</v>
      </c>
      <c r="F1307" s="255" t="s">
        <v>3317</v>
      </c>
      <c r="G1307" s="255"/>
      <c r="H1307" s="256"/>
    </row>
    <row r="1308" customFormat="false" ht="11.25" hidden="false" customHeight="true" outlineLevel="0" collapsed="false">
      <c r="A1308" s="257" t="s">
        <v>2954</v>
      </c>
      <c r="B1308" s="252" t="n">
        <v>43960</v>
      </c>
      <c r="C1308" s="253" t="n">
        <v>3000</v>
      </c>
      <c r="D1308" s="258" t="s">
        <v>30</v>
      </c>
      <c r="E1308" s="255" t="s">
        <v>61</v>
      </c>
      <c r="F1308" s="255" t="s">
        <v>137</v>
      </c>
      <c r="G1308" s="255" t="s">
        <v>3663</v>
      </c>
      <c r="H1308" s="256"/>
    </row>
    <row r="1309" customFormat="false" ht="11.25" hidden="false" customHeight="true" outlineLevel="0" collapsed="false">
      <c r="A1309" s="257" t="s">
        <v>2954</v>
      </c>
      <c r="B1309" s="252" t="n">
        <v>43960</v>
      </c>
      <c r="C1309" s="253" t="n">
        <v>2600</v>
      </c>
      <c r="D1309" s="258" t="s">
        <v>30</v>
      </c>
      <c r="E1309" s="255" t="s">
        <v>61</v>
      </c>
      <c r="F1309" s="255" t="s">
        <v>270</v>
      </c>
      <c r="G1309" s="255" t="s">
        <v>3664</v>
      </c>
      <c r="H1309" s="256"/>
    </row>
    <row r="1310" customFormat="false" ht="11.25" hidden="false" customHeight="true" outlineLevel="0" collapsed="false">
      <c r="A1310" s="251" t="s">
        <v>2954</v>
      </c>
      <c r="B1310" s="252" t="n">
        <v>43960</v>
      </c>
      <c r="C1310" s="253" t="n">
        <v>5000</v>
      </c>
      <c r="D1310" s="254" t="s">
        <v>25</v>
      </c>
      <c r="E1310" s="255"/>
      <c r="F1310" s="255" t="s">
        <v>3012</v>
      </c>
      <c r="G1310" s="255"/>
      <c r="H1310" s="256"/>
    </row>
    <row r="1311" customFormat="false" ht="11.25" hidden="false" customHeight="true" outlineLevel="0" collapsed="false">
      <c r="A1311" s="260" t="s">
        <v>2954</v>
      </c>
      <c r="B1311" s="252" t="n">
        <v>43960</v>
      </c>
      <c r="C1311" s="253" t="n">
        <v>300</v>
      </c>
      <c r="D1311" s="266" t="s">
        <v>2943</v>
      </c>
      <c r="E1311" s="255" t="s">
        <v>2974</v>
      </c>
      <c r="F1311" s="255" t="s">
        <v>3662</v>
      </c>
      <c r="G1311" s="255" t="s">
        <v>3665</v>
      </c>
      <c r="H1311" s="256"/>
    </row>
    <row r="1312" customFormat="false" ht="11.25" hidden="false" customHeight="true" outlineLevel="0" collapsed="false">
      <c r="A1312" s="251" t="s">
        <v>2954</v>
      </c>
      <c r="B1312" s="252" t="n">
        <v>43960</v>
      </c>
      <c r="C1312" s="253" t="n">
        <v>10000</v>
      </c>
      <c r="D1312" s="254" t="s">
        <v>25</v>
      </c>
      <c r="E1312" s="255"/>
      <c r="F1312" s="255" t="s">
        <v>3491</v>
      </c>
      <c r="G1312" s="255"/>
      <c r="H1312" s="256"/>
    </row>
    <row r="1313" customFormat="false" ht="11.25" hidden="false" customHeight="true" outlineLevel="0" collapsed="false">
      <c r="A1313" s="257" t="s">
        <v>2954</v>
      </c>
      <c r="B1313" s="252" t="n">
        <v>43961</v>
      </c>
      <c r="C1313" s="253" t="n">
        <v>480</v>
      </c>
      <c r="D1313" s="272" t="s">
        <v>64</v>
      </c>
      <c r="E1313" s="255" t="s">
        <v>3026</v>
      </c>
      <c r="F1313" s="255" t="s">
        <v>3666</v>
      </c>
      <c r="G1313" s="255"/>
      <c r="H1313" s="256"/>
    </row>
    <row r="1314" customFormat="false" ht="11.25" hidden="false" customHeight="true" outlineLevel="0" collapsed="false">
      <c r="A1314" s="260" t="s">
        <v>2954</v>
      </c>
      <c r="B1314" s="252" t="n">
        <v>43961</v>
      </c>
      <c r="C1314" s="253" t="n">
        <v>900</v>
      </c>
      <c r="D1314" s="261" t="s">
        <v>105</v>
      </c>
      <c r="E1314" s="255" t="s">
        <v>3667</v>
      </c>
      <c r="F1314" s="255" t="s">
        <v>3668</v>
      </c>
      <c r="G1314" s="255"/>
      <c r="H1314" s="256"/>
    </row>
    <row r="1315" customFormat="false" ht="11.25" hidden="false" customHeight="true" outlineLevel="0" collapsed="false">
      <c r="A1315" s="257" t="s">
        <v>2954</v>
      </c>
      <c r="B1315" s="252" t="n">
        <v>43961</v>
      </c>
      <c r="C1315" s="253" t="n">
        <v>3100</v>
      </c>
      <c r="D1315" s="258" t="s">
        <v>30</v>
      </c>
      <c r="E1315" s="255" t="s">
        <v>61</v>
      </c>
      <c r="F1315" s="255" t="s">
        <v>137</v>
      </c>
      <c r="G1315" s="255" t="s">
        <v>3669</v>
      </c>
      <c r="H1315" s="256"/>
    </row>
    <row r="1316" customFormat="false" ht="11.25" hidden="false" customHeight="true" outlineLevel="0" collapsed="false">
      <c r="A1316" s="260" t="s">
        <v>2954</v>
      </c>
      <c r="B1316" s="252" t="n">
        <v>43961</v>
      </c>
      <c r="C1316" s="253" t="n">
        <v>200</v>
      </c>
      <c r="D1316" s="261" t="s">
        <v>105</v>
      </c>
      <c r="E1316" s="255" t="s">
        <v>3667</v>
      </c>
      <c r="F1316" s="255" t="s">
        <v>3670</v>
      </c>
      <c r="G1316" s="255"/>
      <c r="H1316" s="256"/>
    </row>
    <row r="1317" customFormat="false" ht="11.25" hidden="false" customHeight="true" outlineLevel="0" collapsed="false">
      <c r="A1317" s="251" t="s">
        <v>2954</v>
      </c>
      <c r="B1317" s="252" t="n">
        <v>43961</v>
      </c>
      <c r="C1317" s="253" t="n">
        <v>1800</v>
      </c>
      <c r="D1317" s="254" t="s">
        <v>25</v>
      </c>
      <c r="E1317" s="255"/>
      <c r="F1317" s="255" t="s">
        <v>3065</v>
      </c>
      <c r="G1317" s="255"/>
      <c r="H1317" s="256"/>
    </row>
    <row r="1318" customFormat="false" ht="11.25" hidden="false" customHeight="true" outlineLevel="0" collapsed="false">
      <c r="A1318" s="257" t="s">
        <v>2954</v>
      </c>
      <c r="B1318" s="252" t="n">
        <v>43962</v>
      </c>
      <c r="C1318" s="253" t="n">
        <v>2600</v>
      </c>
      <c r="D1318" s="258" t="s">
        <v>30</v>
      </c>
      <c r="E1318" s="255" t="s">
        <v>61</v>
      </c>
      <c r="F1318" s="255" t="s">
        <v>270</v>
      </c>
      <c r="G1318" s="255" t="s">
        <v>3540</v>
      </c>
      <c r="H1318" s="256"/>
    </row>
    <row r="1319" customFormat="false" ht="11.25" hidden="false" customHeight="true" outlineLevel="0" collapsed="false">
      <c r="A1319" s="257" t="s">
        <v>2954</v>
      </c>
      <c r="B1319" s="252" t="n">
        <v>43962</v>
      </c>
      <c r="C1319" s="253" t="n">
        <v>11180</v>
      </c>
      <c r="D1319" s="258" t="s">
        <v>30</v>
      </c>
      <c r="E1319" s="255" t="s">
        <v>174</v>
      </c>
      <c r="F1319" s="255" t="s">
        <v>187</v>
      </c>
      <c r="G1319" s="255"/>
      <c r="H1319" s="256"/>
    </row>
    <row r="1320" customFormat="false" ht="11.25" hidden="false" customHeight="true" outlineLevel="0" collapsed="false">
      <c r="A1320" s="257" t="s">
        <v>2954</v>
      </c>
      <c r="B1320" s="252" t="n">
        <v>43962</v>
      </c>
      <c r="C1320" s="253" t="n">
        <v>3500</v>
      </c>
      <c r="D1320" s="258" t="s">
        <v>30</v>
      </c>
      <c r="E1320" s="255" t="s">
        <v>61</v>
      </c>
      <c r="F1320" s="255" t="s">
        <v>137</v>
      </c>
      <c r="G1320" s="255" t="s">
        <v>3671</v>
      </c>
      <c r="H1320" s="256"/>
    </row>
    <row r="1321" customFormat="false" ht="11.25" hidden="false" customHeight="true" outlineLevel="0" collapsed="false">
      <c r="A1321" s="257" t="s">
        <v>2954</v>
      </c>
      <c r="B1321" s="252" t="n">
        <v>43962</v>
      </c>
      <c r="C1321" s="253" t="n">
        <v>20000</v>
      </c>
      <c r="D1321" s="262" t="s">
        <v>113</v>
      </c>
      <c r="E1321" s="255" t="s">
        <v>139</v>
      </c>
      <c r="F1321" s="255" t="s">
        <v>140</v>
      </c>
      <c r="G1321" s="255" t="s">
        <v>3672</v>
      </c>
      <c r="H1321" s="256"/>
    </row>
    <row r="1322" customFormat="false" ht="11.25" hidden="false" customHeight="true" outlineLevel="0" collapsed="false">
      <c r="A1322" s="257" t="s">
        <v>2954</v>
      </c>
      <c r="B1322" s="252" t="n">
        <v>43962</v>
      </c>
      <c r="C1322" s="253" t="n">
        <v>1000</v>
      </c>
      <c r="D1322" s="265" t="s">
        <v>80</v>
      </c>
      <c r="E1322" s="255" t="s">
        <v>110</v>
      </c>
      <c r="F1322" s="255" t="s">
        <v>95</v>
      </c>
      <c r="G1322" s="255" t="s">
        <v>3673</v>
      </c>
      <c r="H1322" s="256"/>
    </row>
    <row r="1323" customFormat="false" ht="11.25" hidden="false" customHeight="true" outlineLevel="0" collapsed="false">
      <c r="A1323" s="257" t="s">
        <v>2954</v>
      </c>
      <c r="B1323" s="252" t="n">
        <v>43962</v>
      </c>
      <c r="C1323" s="253" t="n">
        <v>390</v>
      </c>
      <c r="D1323" s="272" t="s">
        <v>64</v>
      </c>
      <c r="E1323" s="255" t="s">
        <v>3026</v>
      </c>
      <c r="F1323" s="255" t="s">
        <v>3674</v>
      </c>
      <c r="G1323" s="255"/>
      <c r="H1323" s="256"/>
    </row>
    <row r="1324" customFormat="false" ht="11.25" hidden="false" customHeight="true" outlineLevel="0" collapsed="false">
      <c r="A1324" s="257" t="s">
        <v>2954</v>
      </c>
      <c r="B1324" s="252" t="n">
        <v>43962</v>
      </c>
      <c r="C1324" s="253" t="n">
        <v>1465</v>
      </c>
      <c r="D1324" s="262" t="s">
        <v>113</v>
      </c>
      <c r="E1324" s="255" t="s">
        <v>139</v>
      </c>
      <c r="F1324" s="255" t="s">
        <v>239</v>
      </c>
      <c r="G1324" s="255" t="s">
        <v>3675</v>
      </c>
      <c r="H1324" s="256"/>
    </row>
    <row r="1325" customFormat="false" ht="11.25" hidden="false" customHeight="true" outlineLevel="0" collapsed="false">
      <c r="A1325" s="251" t="s">
        <v>2954</v>
      </c>
      <c r="B1325" s="252" t="n">
        <v>43962</v>
      </c>
      <c r="C1325" s="253" t="n">
        <v>7000</v>
      </c>
      <c r="D1325" s="254" t="s">
        <v>25</v>
      </c>
      <c r="E1325" s="255"/>
      <c r="F1325" s="255" t="s">
        <v>3676</v>
      </c>
      <c r="G1325" s="255"/>
      <c r="H1325" s="256"/>
    </row>
    <row r="1326" customFormat="false" ht="11.25" hidden="false" customHeight="true" outlineLevel="0" collapsed="false">
      <c r="A1326" s="257" t="s">
        <v>2954</v>
      </c>
      <c r="B1326" s="252" t="n">
        <v>43963</v>
      </c>
      <c r="C1326" s="253" t="n">
        <v>300</v>
      </c>
      <c r="D1326" s="265" t="s">
        <v>80</v>
      </c>
      <c r="E1326" s="255" t="s">
        <v>3032</v>
      </c>
      <c r="F1326" s="255" t="s">
        <v>3033</v>
      </c>
      <c r="G1326" s="255" t="s">
        <v>3677</v>
      </c>
      <c r="H1326" s="256"/>
    </row>
    <row r="1327" customFormat="false" ht="11.25" hidden="false" customHeight="true" outlineLevel="0" collapsed="false">
      <c r="A1327" s="269" t="s">
        <v>2954</v>
      </c>
      <c r="B1327" s="252" t="n">
        <v>43963</v>
      </c>
      <c r="C1327" s="253" t="n">
        <v>2000</v>
      </c>
      <c r="D1327" s="270" t="s">
        <v>2948</v>
      </c>
      <c r="E1327" s="255" t="s">
        <v>195</v>
      </c>
      <c r="F1327" s="255" t="s">
        <v>2955</v>
      </c>
      <c r="G1327" s="255" t="s">
        <v>195</v>
      </c>
      <c r="H1327" s="256"/>
    </row>
    <row r="1328" customFormat="false" ht="11.25" hidden="false" customHeight="true" outlineLevel="0" collapsed="false">
      <c r="A1328" s="251" t="s">
        <v>2954</v>
      </c>
      <c r="B1328" s="252" t="n">
        <v>43963</v>
      </c>
      <c r="C1328" s="286" t="n">
        <v>15000</v>
      </c>
      <c r="D1328" s="254" t="s">
        <v>25</v>
      </c>
      <c r="E1328" s="255"/>
      <c r="F1328" s="255" t="s">
        <v>43</v>
      </c>
      <c r="G1328" s="255"/>
      <c r="H1328" s="256"/>
    </row>
    <row r="1329" customFormat="false" ht="11.25" hidden="false" customHeight="true" outlineLevel="0" collapsed="false">
      <c r="A1329" s="269" t="s">
        <v>2954</v>
      </c>
      <c r="B1329" s="252" t="n">
        <v>43963</v>
      </c>
      <c r="C1329" s="286" t="n">
        <v>800</v>
      </c>
      <c r="D1329" s="276" t="s">
        <v>58</v>
      </c>
      <c r="E1329" s="255" t="s">
        <v>3127</v>
      </c>
      <c r="F1329" s="255" t="s">
        <v>3678</v>
      </c>
      <c r="G1329" s="255" t="s">
        <v>3679</v>
      </c>
      <c r="H1329" s="256"/>
    </row>
    <row r="1330" customFormat="false" ht="11.25" hidden="false" customHeight="true" outlineLevel="0" collapsed="false">
      <c r="A1330" s="269" t="s">
        <v>2954</v>
      </c>
      <c r="B1330" s="252" t="n">
        <v>43963</v>
      </c>
      <c r="C1330" s="253" t="n">
        <v>2000</v>
      </c>
      <c r="D1330" s="270" t="s">
        <v>2948</v>
      </c>
      <c r="E1330" s="255" t="s">
        <v>195</v>
      </c>
      <c r="F1330" s="255" t="s">
        <v>3400</v>
      </c>
      <c r="G1330" s="255" t="s">
        <v>195</v>
      </c>
      <c r="H1330" s="256"/>
    </row>
    <row r="1331" customFormat="false" ht="11.25" hidden="false" customHeight="true" outlineLevel="0" collapsed="false">
      <c r="A1331" s="257" t="s">
        <v>2954</v>
      </c>
      <c r="B1331" s="252" t="n">
        <v>43963</v>
      </c>
      <c r="C1331" s="253" t="n">
        <v>4200</v>
      </c>
      <c r="D1331" s="265" t="s">
        <v>80</v>
      </c>
      <c r="E1331" s="255" t="s">
        <v>81</v>
      </c>
      <c r="F1331" s="255" t="s">
        <v>190</v>
      </c>
      <c r="G1331" s="255"/>
      <c r="H1331" s="256"/>
    </row>
    <row r="1332" customFormat="false" ht="11.25" hidden="false" customHeight="true" outlineLevel="0" collapsed="false">
      <c r="A1332" s="257" t="s">
        <v>2954</v>
      </c>
      <c r="B1332" s="252" t="n">
        <v>43963</v>
      </c>
      <c r="C1332" s="253" t="n">
        <v>9455</v>
      </c>
      <c r="D1332" s="258" t="s">
        <v>30</v>
      </c>
      <c r="E1332" s="255" t="s">
        <v>174</v>
      </c>
      <c r="F1332" s="255" t="s">
        <v>187</v>
      </c>
      <c r="G1332" s="255"/>
      <c r="H1332" s="256"/>
    </row>
    <row r="1333" customFormat="false" ht="11.25" hidden="false" customHeight="true" outlineLevel="0" collapsed="false">
      <c r="A1333" s="257" t="s">
        <v>2954</v>
      </c>
      <c r="B1333" s="252" t="n">
        <v>43963</v>
      </c>
      <c r="C1333" s="253" t="n">
        <v>7500</v>
      </c>
      <c r="D1333" s="258" t="s">
        <v>30</v>
      </c>
      <c r="E1333" s="255" t="s">
        <v>61</v>
      </c>
      <c r="F1333" s="255" t="s">
        <v>270</v>
      </c>
      <c r="G1333" s="255" t="s">
        <v>3680</v>
      </c>
      <c r="H1333" s="256"/>
    </row>
    <row r="1334" customFormat="false" ht="11.25" hidden="false" customHeight="true" outlineLevel="0" collapsed="false">
      <c r="A1334" s="260" t="s">
        <v>2954</v>
      </c>
      <c r="B1334" s="252" t="n">
        <v>43963</v>
      </c>
      <c r="C1334" s="253" t="n">
        <v>2500</v>
      </c>
      <c r="D1334" s="266" t="s">
        <v>2943</v>
      </c>
      <c r="E1334" s="255" t="s">
        <v>2974</v>
      </c>
      <c r="F1334" s="255" t="s">
        <v>2982</v>
      </c>
      <c r="G1334" s="255"/>
      <c r="H1334" s="256"/>
    </row>
    <row r="1335" customFormat="false" ht="11.25" hidden="false" customHeight="true" outlineLevel="0" collapsed="false">
      <c r="A1335" s="251" t="s">
        <v>2954</v>
      </c>
      <c r="B1335" s="252" t="n">
        <v>43963</v>
      </c>
      <c r="C1335" s="253" t="n">
        <v>6000</v>
      </c>
      <c r="D1335" s="254" t="s">
        <v>25</v>
      </c>
      <c r="E1335" s="255"/>
      <c r="F1335" s="255" t="s">
        <v>2983</v>
      </c>
      <c r="G1335" s="255" t="s">
        <v>35</v>
      </c>
      <c r="H1335" s="256"/>
    </row>
    <row r="1336" customFormat="false" ht="11.25" hidden="false" customHeight="true" outlineLevel="0" collapsed="false">
      <c r="A1336" s="251" t="s">
        <v>2954</v>
      </c>
      <c r="B1336" s="252" t="n">
        <v>43963</v>
      </c>
      <c r="C1336" s="253" t="n">
        <v>60</v>
      </c>
      <c r="D1336" s="277" t="s">
        <v>306</v>
      </c>
      <c r="E1336" s="247" t="s">
        <v>3074</v>
      </c>
      <c r="F1336" s="255" t="s">
        <v>3075</v>
      </c>
      <c r="G1336" s="255" t="s">
        <v>3453</v>
      </c>
      <c r="H1336" s="256"/>
    </row>
    <row r="1337" customFormat="false" ht="11.25" hidden="false" customHeight="true" outlineLevel="0" collapsed="false">
      <c r="A1337" s="260" t="s">
        <v>2954</v>
      </c>
      <c r="B1337" s="252" t="n">
        <v>43963</v>
      </c>
      <c r="C1337" s="253" t="n">
        <v>10000</v>
      </c>
      <c r="D1337" s="275" t="s">
        <v>133</v>
      </c>
      <c r="E1337" s="255" t="s">
        <v>49</v>
      </c>
      <c r="F1337" s="255" t="s">
        <v>134</v>
      </c>
      <c r="G1337" s="255"/>
      <c r="H1337" s="256"/>
    </row>
    <row r="1338" customFormat="false" ht="11.25" hidden="false" customHeight="true" outlineLevel="0" collapsed="false">
      <c r="A1338" s="251" t="s">
        <v>2954</v>
      </c>
      <c r="B1338" s="252" t="n">
        <v>43963</v>
      </c>
      <c r="C1338" s="253" t="n">
        <v>3000</v>
      </c>
      <c r="D1338" s="254" t="s">
        <v>25</v>
      </c>
      <c r="E1338" s="255"/>
      <c r="F1338" s="255" t="s">
        <v>3210</v>
      </c>
      <c r="G1338" s="255"/>
      <c r="H1338" s="256"/>
    </row>
    <row r="1339" customFormat="false" ht="11.25" hidden="false" customHeight="true" outlineLevel="0" collapsed="false">
      <c r="A1339" s="260" t="s">
        <v>2954</v>
      </c>
      <c r="B1339" s="252" t="n">
        <v>43963</v>
      </c>
      <c r="C1339" s="253" t="n">
        <v>500</v>
      </c>
      <c r="D1339" s="266" t="s">
        <v>2943</v>
      </c>
      <c r="E1339" s="255" t="s">
        <v>2974</v>
      </c>
      <c r="F1339" s="255" t="s">
        <v>3400</v>
      </c>
      <c r="G1339" s="255"/>
      <c r="H1339" s="256"/>
    </row>
    <row r="1340" customFormat="false" ht="11.25" hidden="false" customHeight="true" outlineLevel="0" collapsed="false">
      <c r="A1340" s="251" t="s">
        <v>2954</v>
      </c>
      <c r="B1340" s="252" t="n">
        <v>43963</v>
      </c>
      <c r="C1340" s="253" t="n">
        <v>1000</v>
      </c>
      <c r="D1340" s="254" t="s">
        <v>25</v>
      </c>
      <c r="E1340" s="255"/>
      <c r="F1340" s="255" t="s">
        <v>3053</v>
      </c>
      <c r="G1340" s="255"/>
      <c r="H1340" s="256"/>
    </row>
    <row r="1341" customFormat="false" ht="11.25" hidden="false" customHeight="true" outlineLevel="0" collapsed="false">
      <c r="A1341" s="257" t="s">
        <v>2954</v>
      </c>
      <c r="B1341" s="252" t="n">
        <v>43964</v>
      </c>
      <c r="C1341" s="253" t="n">
        <v>8285</v>
      </c>
      <c r="D1341" s="258" t="s">
        <v>30</v>
      </c>
      <c r="E1341" s="255" t="s">
        <v>174</v>
      </c>
      <c r="F1341" s="255" t="s">
        <v>187</v>
      </c>
      <c r="G1341" s="255"/>
      <c r="H1341" s="256"/>
    </row>
    <row r="1342" customFormat="false" ht="11.25" hidden="false" customHeight="true" outlineLevel="0" collapsed="false">
      <c r="A1342" s="251" t="s">
        <v>2954</v>
      </c>
      <c r="B1342" s="252" t="n">
        <v>43964</v>
      </c>
      <c r="C1342" s="253" t="n">
        <v>3000</v>
      </c>
      <c r="D1342" s="254" t="s">
        <v>25</v>
      </c>
      <c r="E1342" s="255"/>
      <c r="F1342" s="255" t="s">
        <v>3012</v>
      </c>
      <c r="G1342" s="255"/>
      <c r="H1342" s="256"/>
    </row>
    <row r="1343" customFormat="false" ht="11.25" hidden="false" customHeight="true" outlineLevel="0" collapsed="false">
      <c r="A1343" s="257" t="s">
        <v>2954</v>
      </c>
      <c r="B1343" s="252" t="n">
        <v>43964</v>
      </c>
      <c r="C1343" s="253" t="n">
        <v>45</v>
      </c>
      <c r="D1343" s="262" t="s">
        <v>113</v>
      </c>
      <c r="E1343" s="255" t="s">
        <v>114</v>
      </c>
      <c r="F1343" s="255" t="s">
        <v>3681</v>
      </c>
      <c r="G1343" s="255"/>
      <c r="H1343" s="256"/>
    </row>
    <row r="1344" customFormat="false" ht="11.25" hidden="false" customHeight="true" outlineLevel="0" collapsed="false">
      <c r="A1344" s="269" t="s">
        <v>2954</v>
      </c>
      <c r="B1344" s="252" t="n">
        <v>43964</v>
      </c>
      <c r="C1344" s="253" t="n">
        <v>33590</v>
      </c>
      <c r="D1344" s="274" t="s">
        <v>2951</v>
      </c>
      <c r="E1344" s="255" t="s">
        <v>59</v>
      </c>
      <c r="F1344" s="255" t="s">
        <v>265</v>
      </c>
      <c r="G1344" s="255" t="s">
        <v>2972</v>
      </c>
      <c r="H1344" s="256"/>
    </row>
    <row r="1345" customFormat="false" ht="11.25" hidden="false" customHeight="true" outlineLevel="0" collapsed="false">
      <c r="A1345" s="257" t="s">
        <v>2954</v>
      </c>
      <c r="B1345" s="252" t="n">
        <v>43964</v>
      </c>
      <c r="C1345" s="253" t="n">
        <v>2700</v>
      </c>
      <c r="D1345" s="258" t="s">
        <v>30</v>
      </c>
      <c r="E1345" s="255" t="s">
        <v>61</v>
      </c>
      <c r="F1345" s="255" t="s">
        <v>270</v>
      </c>
      <c r="G1345" s="255" t="s">
        <v>3682</v>
      </c>
      <c r="H1345" s="256"/>
    </row>
    <row r="1346" customFormat="false" ht="11.25" hidden="false" customHeight="true" outlineLevel="0" collapsed="false">
      <c r="A1346" s="257" t="s">
        <v>2954</v>
      </c>
      <c r="B1346" s="252" t="n">
        <v>43964</v>
      </c>
      <c r="C1346" s="253" t="n">
        <v>3900</v>
      </c>
      <c r="D1346" s="258" t="s">
        <v>30</v>
      </c>
      <c r="E1346" s="255" t="s">
        <v>61</v>
      </c>
      <c r="F1346" s="255" t="s">
        <v>137</v>
      </c>
      <c r="G1346" s="255" t="s">
        <v>3683</v>
      </c>
      <c r="H1346" s="256"/>
    </row>
    <row r="1347" customFormat="false" ht="11.25" hidden="false" customHeight="true" outlineLevel="0" collapsed="false">
      <c r="A1347" s="257" t="s">
        <v>2954</v>
      </c>
      <c r="B1347" s="252" t="n">
        <v>43964</v>
      </c>
      <c r="C1347" s="253" t="n">
        <v>11450</v>
      </c>
      <c r="D1347" s="287" t="s">
        <v>2947</v>
      </c>
      <c r="E1347" s="287" t="s">
        <v>2947</v>
      </c>
      <c r="F1347" s="255" t="s">
        <v>3684</v>
      </c>
      <c r="G1347" s="255" t="s">
        <v>2968</v>
      </c>
      <c r="H1347" s="256"/>
    </row>
    <row r="1348" customFormat="false" ht="11.25" hidden="false" customHeight="true" outlineLevel="0" collapsed="false">
      <c r="A1348" s="251" t="s">
        <v>2954</v>
      </c>
      <c r="B1348" s="252" t="n">
        <v>43964</v>
      </c>
      <c r="C1348" s="253" t="n">
        <v>900</v>
      </c>
      <c r="D1348" s="254" t="s">
        <v>25</v>
      </c>
      <c r="E1348" s="255"/>
      <c r="F1348" s="255" t="s">
        <v>3166</v>
      </c>
      <c r="G1348" s="255" t="s">
        <v>3685</v>
      </c>
      <c r="H1348" s="256"/>
    </row>
    <row r="1349" customFormat="false" ht="11.25" hidden="false" customHeight="true" outlineLevel="0" collapsed="false">
      <c r="A1349" s="283" t="s">
        <v>2954</v>
      </c>
      <c r="B1349" s="252" t="n">
        <v>43965</v>
      </c>
      <c r="C1349" s="253" t="n">
        <v>30000</v>
      </c>
      <c r="D1349" s="279" t="s">
        <v>3112</v>
      </c>
      <c r="E1349" s="255" t="s">
        <v>59</v>
      </c>
      <c r="F1349" s="255" t="s">
        <v>3113</v>
      </c>
      <c r="G1349" s="255"/>
      <c r="H1349" s="256"/>
    </row>
    <row r="1350" customFormat="false" ht="11.25" hidden="false" customHeight="true" outlineLevel="0" collapsed="false">
      <c r="A1350" s="269" t="s">
        <v>2954</v>
      </c>
      <c r="B1350" s="252" t="n">
        <v>43965</v>
      </c>
      <c r="C1350" s="253" t="n">
        <v>495</v>
      </c>
      <c r="D1350" s="278" t="s">
        <v>3093</v>
      </c>
      <c r="E1350" s="255" t="s">
        <v>3094</v>
      </c>
      <c r="F1350" s="255" t="s">
        <v>3018</v>
      </c>
      <c r="G1350" s="255" t="s">
        <v>3686</v>
      </c>
      <c r="H1350" s="256"/>
    </row>
    <row r="1351" customFormat="false" ht="11.25" hidden="false" customHeight="true" outlineLevel="0" collapsed="false">
      <c r="A1351" s="260" t="s">
        <v>2954</v>
      </c>
      <c r="B1351" s="252" t="n">
        <v>43965</v>
      </c>
      <c r="C1351" s="253" t="n">
        <v>300</v>
      </c>
      <c r="D1351" s="266" t="s">
        <v>2943</v>
      </c>
      <c r="E1351" s="255" t="s">
        <v>2974</v>
      </c>
      <c r="F1351" s="255" t="s">
        <v>2983</v>
      </c>
      <c r="G1351" s="255"/>
      <c r="H1351" s="256"/>
    </row>
    <row r="1352" customFormat="false" ht="11.25" hidden="false" customHeight="true" outlineLevel="0" collapsed="false">
      <c r="A1352" s="257" t="s">
        <v>2954</v>
      </c>
      <c r="B1352" s="252" t="n">
        <v>43965</v>
      </c>
      <c r="C1352" s="253" t="n">
        <v>1740</v>
      </c>
      <c r="D1352" s="258" t="s">
        <v>30</v>
      </c>
      <c r="E1352" s="255" t="s">
        <v>174</v>
      </c>
      <c r="F1352" s="255" t="s">
        <v>187</v>
      </c>
      <c r="G1352" s="255"/>
      <c r="H1352" s="256"/>
    </row>
    <row r="1353" customFormat="false" ht="11.25" hidden="false" customHeight="true" outlineLevel="0" collapsed="false">
      <c r="A1353" s="257" t="s">
        <v>2954</v>
      </c>
      <c r="B1353" s="252" t="n">
        <v>43965</v>
      </c>
      <c r="C1353" s="253" t="n">
        <v>3200</v>
      </c>
      <c r="D1353" s="258" t="s">
        <v>30</v>
      </c>
      <c r="E1353" s="255" t="s">
        <v>61</v>
      </c>
      <c r="F1353" s="255" t="s">
        <v>137</v>
      </c>
      <c r="G1353" s="255" t="s">
        <v>3687</v>
      </c>
      <c r="H1353" s="256"/>
    </row>
    <row r="1354" customFormat="false" ht="11.25" hidden="false" customHeight="true" outlineLevel="0" collapsed="false">
      <c r="A1354" s="251" t="s">
        <v>2954</v>
      </c>
      <c r="B1354" s="252" t="n">
        <v>43965</v>
      </c>
      <c r="C1354" s="253" t="n">
        <v>1000</v>
      </c>
      <c r="D1354" s="254" t="s">
        <v>25</v>
      </c>
      <c r="E1354" s="255"/>
      <c r="F1354" s="255" t="s">
        <v>3166</v>
      </c>
      <c r="G1354" s="255"/>
      <c r="H1354" s="256"/>
    </row>
    <row r="1355" customFormat="false" ht="11.25" hidden="false" customHeight="true" outlineLevel="0" collapsed="false">
      <c r="A1355" s="251" t="s">
        <v>2954</v>
      </c>
      <c r="B1355" s="252" t="n">
        <v>43965</v>
      </c>
      <c r="C1355" s="253" t="n">
        <v>3000</v>
      </c>
      <c r="D1355" s="254" t="s">
        <v>25</v>
      </c>
      <c r="E1355" s="255"/>
      <c r="F1355" s="255" t="s">
        <v>2983</v>
      </c>
      <c r="G1355" s="255"/>
      <c r="H1355" s="256"/>
    </row>
    <row r="1356" customFormat="false" ht="11.25" hidden="false" customHeight="true" outlineLevel="0" collapsed="false">
      <c r="A1356" s="251" t="s">
        <v>2954</v>
      </c>
      <c r="B1356" s="252" t="n">
        <v>43965</v>
      </c>
      <c r="C1356" s="253" t="n">
        <v>7500</v>
      </c>
      <c r="D1356" s="254" t="s">
        <v>25</v>
      </c>
      <c r="E1356" s="255"/>
      <c r="F1356" s="255" t="s">
        <v>298</v>
      </c>
      <c r="G1356" s="255"/>
      <c r="H1356" s="256"/>
    </row>
    <row r="1357" customFormat="false" ht="11.25" hidden="false" customHeight="true" outlineLevel="0" collapsed="false">
      <c r="A1357" s="251" t="s">
        <v>2954</v>
      </c>
      <c r="B1357" s="252" t="n">
        <v>43965</v>
      </c>
      <c r="C1357" s="253" t="n">
        <v>90</v>
      </c>
      <c r="D1357" s="277" t="s">
        <v>306</v>
      </c>
      <c r="E1357" s="247" t="s">
        <v>3074</v>
      </c>
      <c r="F1357" s="255" t="s">
        <v>3075</v>
      </c>
      <c r="G1357" s="255" t="s">
        <v>3688</v>
      </c>
      <c r="H1357" s="256"/>
    </row>
    <row r="1358" customFormat="false" ht="11.25" hidden="false" customHeight="true" outlineLevel="0" collapsed="false">
      <c r="A1358" s="260" t="s">
        <v>2954</v>
      </c>
      <c r="B1358" s="252" t="n">
        <v>43966</v>
      </c>
      <c r="C1358" s="253" t="n">
        <v>10000</v>
      </c>
      <c r="D1358" s="275" t="s">
        <v>133</v>
      </c>
      <c r="E1358" s="255" t="s">
        <v>49</v>
      </c>
      <c r="F1358" s="255" t="s">
        <v>3689</v>
      </c>
      <c r="G1358" s="255" t="s">
        <v>133</v>
      </c>
      <c r="H1358" s="256"/>
    </row>
    <row r="1359" customFormat="false" ht="11.25" hidden="false" customHeight="true" outlineLevel="0" collapsed="false">
      <c r="A1359" s="251" t="s">
        <v>2954</v>
      </c>
      <c r="B1359" s="252" t="n">
        <v>43966</v>
      </c>
      <c r="C1359" s="253" t="n">
        <v>20000</v>
      </c>
      <c r="D1359" s="254" t="s">
        <v>25</v>
      </c>
      <c r="E1359" s="255"/>
      <c r="F1359" s="255" t="s">
        <v>3053</v>
      </c>
      <c r="G1359" s="255"/>
      <c r="H1359" s="256"/>
    </row>
    <row r="1360" customFormat="false" ht="11.25" hidden="false" customHeight="true" outlineLevel="0" collapsed="false">
      <c r="A1360" s="251" t="s">
        <v>2954</v>
      </c>
      <c r="B1360" s="252" t="n">
        <v>43966</v>
      </c>
      <c r="C1360" s="253" t="n">
        <v>5000</v>
      </c>
      <c r="D1360" s="254" t="s">
        <v>25</v>
      </c>
      <c r="E1360" s="255"/>
      <c r="F1360" s="255" t="s">
        <v>3009</v>
      </c>
      <c r="G1360" s="255"/>
      <c r="H1360" s="256"/>
    </row>
    <row r="1361" customFormat="false" ht="11.25" hidden="false" customHeight="true" outlineLevel="0" collapsed="false">
      <c r="A1361" s="251" t="s">
        <v>2954</v>
      </c>
      <c r="B1361" s="252" t="n">
        <v>43966</v>
      </c>
      <c r="C1361" s="253" t="n">
        <v>15000</v>
      </c>
      <c r="D1361" s="254" t="s">
        <v>25</v>
      </c>
      <c r="E1361" s="255"/>
      <c r="F1361" s="255" t="s">
        <v>3001</v>
      </c>
      <c r="G1361" s="255"/>
      <c r="H1361" s="256"/>
    </row>
    <row r="1362" customFormat="false" ht="11.25" hidden="false" customHeight="true" outlineLevel="0" collapsed="false">
      <c r="A1362" s="257" t="s">
        <v>2954</v>
      </c>
      <c r="B1362" s="252" t="n">
        <v>43966</v>
      </c>
      <c r="C1362" s="253" t="n">
        <v>26300</v>
      </c>
      <c r="D1362" s="262" t="s">
        <v>113</v>
      </c>
      <c r="E1362" s="255" t="s">
        <v>114</v>
      </c>
      <c r="F1362" s="255" t="s">
        <v>148</v>
      </c>
      <c r="G1362" s="255" t="s">
        <v>3690</v>
      </c>
      <c r="H1362" s="256"/>
    </row>
    <row r="1363" customFormat="false" ht="11.25" hidden="false" customHeight="true" outlineLevel="0" collapsed="false">
      <c r="A1363" s="269" t="s">
        <v>2954</v>
      </c>
      <c r="B1363" s="252" t="n">
        <v>43966</v>
      </c>
      <c r="C1363" s="253" t="n">
        <v>1500</v>
      </c>
      <c r="D1363" s="276" t="s">
        <v>58</v>
      </c>
      <c r="E1363" s="255" t="s">
        <v>91</v>
      </c>
      <c r="F1363" s="255" t="s">
        <v>3691</v>
      </c>
      <c r="G1363" s="255"/>
      <c r="H1363" s="256"/>
    </row>
    <row r="1364" customFormat="false" ht="11.25" hidden="false" customHeight="true" outlineLevel="0" collapsed="false">
      <c r="A1364" s="257" t="s">
        <v>2954</v>
      </c>
      <c r="B1364" s="252" t="n">
        <v>43966</v>
      </c>
      <c r="C1364" s="253" t="n">
        <v>2600</v>
      </c>
      <c r="D1364" s="258" t="s">
        <v>30</v>
      </c>
      <c r="E1364" s="255" t="s">
        <v>61</v>
      </c>
      <c r="F1364" s="255" t="s">
        <v>270</v>
      </c>
      <c r="G1364" s="255" t="s">
        <v>3692</v>
      </c>
      <c r="H1364" s="256"/>
    </row>
    <row r="1365" customFormat="false" ht="11.25" hidden="false" customHeight="true" outlineLevel="0" collapsed="false">
      <c r="A1365" s="257" t="s">
        <v>2954</v>
      </c>
      <c r="B1365" s="252" t="n">
        <v>43966</v>
      </c>
      <c r="C1365" s="253" t="n">
        <v>2900</v>
      </c>
      <c r="D1365" s="258" t="s">
        <v>30</v>
      </c>
      <c r="E1365" s="255" t="s">
        <v>61</v>
      </c>
      <c r="F1365" s="255" t="s">
        <v>270</v>
      </c>
      <c r="G1365" s="255" t="s">
        <v>3693</v>
      </c>
      <c r="H1365" s="256"/>
    </row>
    <row r="1366" customFormat="false" ht="11.25" hidden="false" customHeight="true" outlineLevel="0" collapsed="false">
      <c r="A1366" s="260" t="s">
        <v>2954</v>
      </c>
      <c r="B1366" s="252" t="n">
        <v>43966</v>
      </c>
      <c r="C1366" s="253" t="n">
        <v>250</v>
      </c>
      <c r="D1366" s="268" t="s">
        <v>48</v>
      </c>
      <c r="E1366" s="255" t="s">
        <v>49</v>
      </c>
      <c r="F1366" s="255" t="s">
        <v>3198</v>
      </c>
      <c r="G1366" s="255" t="s">
        <v>3694</v>
      </c>
      <c r="H1366" s="256"/>
    </row>
    <row r="1367" customFormat="false" ht="11.25" hidden="false" customHeight="true" outlineLevel="0" collapsed="false">
      <c r="A1367" s="251" t="s">
        <v>2954</v>
      </c>
      <c r="B1367" s="252" t="n">
        <v>43966</v>
      </c>
      <c r="C1367" s="253" t="n">
        <v>300</v>
      </c>
      <c r="D1367" s="254" t="s">
        <v>25</v>
      </c>
      <c r="E1367" s="255" t="s">
        <v>3061</v>
      </c>
      <c r="F1367" s="255" t="s">
        <v>2955</v>
      </c>
      <c r="G1367" s="255" t="s">
        <v>162</v>
      </c>
      <c r="H1367" s="256"/>
    </row>
    <row r="1368" customFormat="false" ht="11.25" hidden="false" customHeight="true" outlineLevel="0" collapsed="false">
      <c r="A1368" s="257" t="s">
        <v>2954</v>
      </c>
      <c r="B1368" s="252" t="n">
        <v>43966</v>
      </c>
      <c r="C1368" s="253" t="n">
        <v>700</v>
      </c>
      <c r="D1368" s="262" t="s">
        <v>113</v>
      </c>
      <c r="E1368" s="255" t="s">
        <v>139</v>
      </c>
      <c r="F1368" s="255" t="s">
        <v>3507</v>
      </c>
      <c r="G1368" s="255"/>
      <c r="H1368" s="256"/>
    </row>
    <row r="1369" customFormat="false" ht="11.25" hidden="false" customHeight="true" outlineLevel="0" collapsed="false">
      <c r="A1369" s="251" t="s">
        <v>2954</v>
      </c>
      <c r="B1369" s="252" t="n">
        <v>43967</v>
      </c>
      <c r="C1369" s="253" t="n">
        <v>2110</v>
      </c>
      <c r="D1369" s="254" t="s">
        <v>25</v>
      </c>
      <c r="E1369" s="255"/>
      <c r="F1369" s="255" t="s">
        <v>3012</v>
      </c>
      <c r="G1369" s="255"/>
      <c r="H1369" s="256"/>
    </row>
    <row r="1370" customFormat="false" ht="11.25" hidden="false" customHeight="true" outlineLevel="0" collapsed="false">
      <c r="A1370" s="257" t="s">
        <v>2954</v>
      </c>
      <c r="B1370" s="252" t="n">
        <v>43967</v>
      </c>
      <c r="C1370" s="253" t="n">
        <v>1440</v>
      </c>
      <c r="D1370" s="258" t="s">
        <v>30</v>
      </c>
      <c r="E1370" s="255" t="s">
        <v>61</v>
      </c>
      <c r="F1370" s="255" t="s">
        <v>87</v>
      </c>
      <c r="G1370" s="255" t="s">
        <v>3695</v>
      </c>
      <c r="H1370" s="256"/>
    </row>
    <row r="1371" customFormat="false" ht="11.25" hidden="false" customHeight="true" outlineLevel="0" collapsed="false">
      <c r="A1371" s="257" t="s">
        <v>2954</v>
      </c>
      <c r="B1371" s="252" t="n">
        <v>43967</v>
      </c>
      <c r="C1371" s="253" t="n">
        <v>2560</v>
      </c>
      <c r="D1371" s="258" t="s">
        <v>30</v>
      </c>
      <c r="E1371" s="255" t="s">
        <v>61</v>
      </c>
      <c r="F1371" s="255" t="s">
        <v>87</v>
      </c>
      <c r="G1371" s="255" t="s">
        <v>162</v>
      </c>
      <c r="H1371" s="256"/>
    </row>
    <row r="1372" customFormat="false" ht="11.25" hidden="false" customHeight="true" outlineLevel="0" collapsed="false">
      <c r="A1372" s="257" t="s">
        <v>2954</v>
      </c>
      <c r="B1372" s="252" t="n">
        <v>43967</v>
      </c>
      <c r="C1372" s="253" t="n">
        <v>720</v>
      </c>
      <c r="D1372" s="258" t="s">
        <v>30</v>
      </c>
      <c r="E1372" s="255" t="s">
        <v>61</v>
      </c>
      <c r="F1372" s="255" t="s">
        <v>87</v>
      </c>
      <c r="G1372" s="255" t="s">
        <v>3696</v>
      </c>
      <c r="H1372" s="256"/>
    </row>
    <row r="1373" customFormat="false" ht="11.25" hidden="false" customHeight="true" outlineLevel="0" collapsed="false">
      <c r="A1373" s="257" t="s">
        <v>2954</v>
      </c>
      <c r="B1373" s="252" t="n">
        <v>43967</v>
      </c>
      <c r="C1373" s="253" t="n">
        <v>800</v>
      </c>
      <c r="D1373" s="258" t="s">
        <v>30</v>
      </c>
      <c r="E1373" s="255" t="s">
        <v>61</v>
      </c>
      <c r="F1373" s="255" t="s">
        <v>87</v>
      </c>
      <c r="G1373" s="255" t="s">
        <v>3697</v>
      </c>
      <c r="H1373" s="256"/>
    </row>
    <row r="1374" customFormat="false" ht="11.25" hidden="false" customHeight="true" outlineLevel="0" collapsed="false">
      <c r="A1374" s="251" t="s">
        <v>2954</v>
      </c>
      <c r="B1374" s="252" t="n">
        <v>43967</v>
      </c>
      <c r="C1374" s="253" t="n">
        <v>10000</v>
      </c>
      <c r="D1374" s="254" t="s">
        <v>25</v>
      </c>
      <c r="E1374" s="255"/>
      <c r="F1374" s="255" t="s">
        <v>3019</v>
      </c>
      <c r="G1374" s="255"/>
      <c r="H1374" s="256"/>
    </row>
    <row r="1375" customFormat="false" ht="11.25" hidden="false" customHeight="true" outlineLevel="0" collapsed="false">
      <c r="A1375" s="251" t="s">
        <v>2954</v>
      </c>
      <c r="B1375" s="252" t="n">
        <v>43967</v>
      </c>
      <c r="C1375" s="253" t="n">
        <v>15000</v>
      </c>
      <c r="D1375" s="254" t="s">
        <v>25</v>
      </c>
      <c r="E1375" s="255"/>
      <c r="F1375" s="255" t="s">
        <v>3038</v>
      </c>
      <c r="G1375" s="255"/>
      <c r="H1375" s="256"/>
    </row>
    <row r="1376" customFormat="false" ht="11.25" hidden="false" customHeight="true" outlineLevel="0" collapsed="false">
      <c r="A1376" s="269" t="s">
        <v>2954</v>
      </c>
      <c r="B1376" s="252" t="n">
        <v>43967</v>
      </c>
      <c r="C1376" s="253" t="n">
        <v>4000</v>
      </c>
      <c r="D1376" s="276" t="s">
        <v>58</v>
      </c>
      <c r="E1376" s="255" t="s">
        <v>118</v>
      </c>
      <c r="F1376" s="255" t="s">
        <v>3698</v>
      </c>
      <c r="G1376" s="255" t="s">
        <v>3699</v>
      </c>
      <c r="H1376" s="256"/>
    </row>
    <row r="1377" customFormat="false" ht="11.25" hidden="false" customHeight="true" outlineLevel="0" collapsed="false">
      <c r="A1377" s="260" t="s">
        <v>2954</v>
      </c>
      <c r="B1377" s="252" t="n">
        <v>43967</v>
      </c>
      <c r="C1377" s="253" t="n">
        <v>330</v>
      </c>
      <c r="D1377" s="263" t="s">
        <v>2952</v>
      </c>
      <c r="E1377" s="255" t="s">
        <v>2963</v>
      </c>
      <c r="F1377" s="255" t="s">
        <v>2964</v>
      </c>
      <c r="G1377" s="255"/>
      <c r="H1377" s="256"/>
    </row>
    <row r="1378" customFormat="false" ht="11.25" hidden="false" customHeight="true" outlineLevel="0" collapsed="false">
      <c r="A1378" s="251" t="s">
        <v>2954</v>
      </c>
      <c r="B1378" s="252" t="n">
        <v>43967</v>
      </c>
      <c r="C1378" s="253" t="n">
        <v>5000</v>
      </c>
      <c r="D1378" s="254" t="s">
        <v>25</v>
      </c>
      <c r="E1378" s="255"/>
      <c r="F1378" s="255" t="s">
        <v>3114</v>
      </c>
      <c r="G1378" s="255"/>
      <c r="H1378" s="256"/>
    </row>
    <row r="1379" customFormat="false" ht="11.25" hidden="false" customHeight="true" outlineLevel="0" collapsed="false">
      <c r="A1379" s="260" t="s">
        <v>2954</v>
      </c>
      <c r="B1379" s="252" t="n">
        <v>43967</v>
      </c>
      <c r="C1379" s="253" t="n">
        <v>400</v>
      </c>
      <c r="D1379" s="266" t="s">
        <v>2943</v>
      </c>
      <c r="E1379" s="255" t="s">
        <v>2974</v>
      </c>
      <c r="F1379" s="255" t="s">
        <v>3700</v>
      </c>
      <c r="G1379" s="255" t="s">
        <v>3701</v>
      </c>
      <c r="H1379" s="256"/>
    </row>
    <row r="1380" customFormat="false" ht="11.25" hidden="false" customHeight="true" outlineLevel="0" collapsed="false">
      <c r="A1380" s="269" t="s">
        <v>2954</v>
      </c>
      <c r="B1380" s="252" t="n">
        <v>43967</v>
      </c>
      <c r="C1380" s="253" t="n">
        <v>300</v>
      </c>
      <c r="D1380" s="278" t="s">
        <v>3093</v>
      </c>
      <c r="E1380" s="255" t="s">
        <v>3260</v>
      </c>
      <c r="F1380" s="255" t="s">
        <v>3072</v>
      </c>
      <c r="G1380" s="255" t="s">
        <v>3702</v>
      </c>
      <c r="H1380" s="256"/>
    </row>
    <row r="1381" customFormat="false" ht="11.25" hidden="false" customHeight="true" outlineLevel="0" collapsed="false">
      <c r="A1381" s="260" t="s">
        <v>2954</v>
      </c>
      <c r="B1381" s="252" t="n">
        <v>43968</v>
      </c>
      <c r="C1381" s="253" t="n">
        <v>16800</v>
      </c>
      <c r="D1381" s="267" t="s">
        <v>186</v>
      </c>
      <c r="E1381" s="255" t="s">
        <v>173</v>
      </c>
      <c r="F1381" s="255" t="s">
        <v>2978</v>
      </c>
      <c r="G1381" s="255" t="s">
        <v>3703</v>
      </c>
      <c r="H1381" s="256"/>
    </row>
    <row r="1382" customFormat="false" ht="11.25" hidden="false" customHeight="true" outlineLevel="0" collapsed="false">
      <c r="A1382" s="260" t="s">
        <v>2954</v>
      </c>
      <c r="B1382" s="252" t="n">
        <v>43968</v>
      </c>
      <c r="C1382" s="253" t="n">
        <v>6800</v>
      </c>
      <c r="D1382" s="267" t="s">
        <v>186</v>
      </c>
      <c r="E1382" s="255" t="s">
        <v>173</v>
      </c>
      <c r="F1382" s="255" t="s">
        <v>3704</v>
      </c>
      <c r="G1382" s="255" t="s">
        <v>3705</v>
      </c>
      <c r="H1382" s="256"/>
    </row>
    <row r="1383" customFormat="false" ht="11.25" hidden="false" customHeight="true" outlineLevel="0" collapsed="false">
      <c r="A1383" s="251" t="s">
        <v>2954</v>
      </c>
      <c r="B1383" s="252" t="n">
        <v>43969</v>
      </c>
      <c r="C1383" s="253" t="n">
        <v>7700</v>
      </c>
      <c r="D1383" s="254" t="s">
        <v>25</v>
      </c>
      <c r="E1383" s="255"/>
      <c r="F1383" s="255" t="s">
        <v>3003</v>
      </c>
      <c r="G1383" s="255"/>
      <c r="H1383" s="256"/>
    </row>
    <row r="1384" customFormat="false" ht="11.25" hidden="false" customHeight="true" outlineLevel="0" collapsed="false">
      <c r="A1384" s="251" t="s">
        <v>2954</v>
      </c>
      <c r="B1384" s="252" t="n">
        <v>43969</v>
      </c>
      <c r="C1384" s="253" t="n">
        <v>5000</v>
      </c>
      <c r="D1384" s="254" t="s">
        <v>25</v>
      </c>
      <c r="E1384" s="255"/>
      <c r="F1384" s="255" t="s">
        <v>43</v>
      </c>
      <c r="G1384" s="255"/>
      <c r="H1384" s="256"/>
    </row>
    <row r="1385" customFormat="false" ht="11.25" hidden="false" customHeight="true" outlineLevel="0" collapsed="false">
      <c r="A1385" s="251" t="s">
        <v>2954</v>
      </c>
      <c r="B1385" s="252" t="n">
        <v>43969</v>
      </c>
      <c r="C1385" s="253" t="n">
        <v>20000</v>
      </c>
      <c r="D1385" s="254" t="s">
        <v>25</v>
      </c>
      <c r="E1385" s="255"/>
      <c r="F1385" s="255" t="s">
        <v>3235</v>
      </c>
      <c r="G1385" s="255"/>
      <c r="H1385" s="256"/>
    </row>
    <row r="1386" customFormat="false" ht="11.25" hidden="false" customHeight="true" outlineLevel="0" collapsed="false">
      <c r="A1386" s="269" t="s">
        <v>2954</v>
      </c>
      <c r="B1386" s="252" t="n">
        <v>43969</v>
      </c>
      <c r="C1386" s="253" t="n">
        <v>300</v>
      </c>
      <c r="D1386" s="278" t="s">
        <v>3093</v>
      </c>
      <c r="E1386" s="255" t="s">
        <v>3260</v>
      </c>
      <c r="F1386" s="255" t="s">
        <v>3706</v>
      </c>
      <c r="G1386" s="255" t="s">
        <v>3707</v>
      </c>
      <c r="H1386" s="256"/>
    </row>
    <row r="1387" customFormat="false" ht="11.25" hidden="false" customHeight="true" outlineLevel="0" collapsed="false">
      <c r="A1387" s="257" t="s">
        <v>2954</v>
      </c>
      <c r="B1387" s="252" t="n">
        <v>43969</v>
      </c>
      <c r="C1387" s="253" t="n">
        <v>25305</v>
      </c>
      <c r="D1387" s="258" t="s">
        <v>30</v>
      </c>
      <c r="E1387" s="255" t="s">
        <v>174</v>
      </c>
      <c r="F1387" s="255" t="s">
        <v>187</v>
      </c>
      <c r="G1387" s="255"/>
      <c r="H1387" s="256"/>
    </row>
    <row r="1388" customFormat="false" ht="11.25" hidden="false" customHeight="true" outlineLevel="0" collapsed="false">
      <c r="A1388" s="257" t="s">
        <v>2954</v>
      </c>
      <c r="B1388" s="252" t="n">
        <v>43969</v>
      </c>
      <c r="C1388" s="253" t="n">
        <v>2600</v>
      </c>
      <c r="D1388" s="258" t="s">
        <v>30</v>
      </c>
      <c r="E1388" s="255" t="s">
        <v>61</v>
      </c>
      <c r="F1388" s="255" t="s">
        <v>270</v>
      </c>
      <c r="G1388" s="255" t="s">
        <v>3708</v>
      </c>
      <c r="H1388" s="256"/>
    </row>
    <row r="1389" customFormat="false" ht="11.25" hidden="false" customHeight="true" outlineLevel="0" collapsed="false">
      <c r="A1389" s="257" t="s">
        <v>2954</v>
      </c>
      <c r="B1389" s="252" t="n">
        <v>43969</v>
      </c>
      <c r="C1389" s="253" t="n">
        <v>2500</v>
      </c>
      <c r="D1389" s="258" t="s">
        <v>30</v>
      </c>
      <c r="E1389" s="255" t="s">
        <v>61</v>
      </c>
      <c r="F1389" s="255" t="s">
        <v>270</v>
      </c>
      <c r="G1389" s="255" t="s">
        <v>3709</v>
      </c>
      <c r="H1389" s="256"/>
    </row>
    <row r="1390" customFormat="false" ht="11.25" hidden="false" customHeight="true" outlineLevel="0" collapsed="false">
      <c r="A1390" s="260" t="s">
        <v>2954</v>
      </c>
      <c r="B1390" s="252" t="n">
        <v>43969</v>
      </c>
      <c r="C1390" s="253" t="n">
        <v>300</v>
      </c>
      <c r="D1390" s="266" t="s">
        <v>2943</v>
      </c>
      <c r="E1390" s="255" t="s">
        <v>2974</v>
      </c>
      <c r="F1390" s="255" t="s">
        <v>3138</v>
      </c>
      <c r="G1390" s="255"/>
      <c r="H1390" s="256"/>
    </row>
    <row r="1391" customFormat="false" ht="11.25" hidden="false" customHeight="true" outlineLevel="0" collapsed="false">
      <c r="A1391" s="251" t="s">
        <v>2954</v>
      </c>
      <c r="B1391" s="252" t="n">
        <v>43969</v>
      </c>
      <c r="C1391" s="253" t="n">
        <v>100</v>
      </c>
      <c r="D1391" s="254" t="s">
        <v>25</v>
      </c>
      <c r="E1391" s="255"/>
      <c r="F1391" s="255" t="s">
        <v>2983</v>
      </c>
      <c r="G1391" s="255" t="s">
        <v>3443</v>
      </c>
      <c r="H1391" s="256"/>
    </row>
    <row r="1392" customFormat="false" ht="11.25" hidden="false" customHeight="true" outlineLevel="0" collapsed="false">
      <c r="A1392" s="260" t="s">
        <v>2954</v>
      </c>
      <c r="B1392" s="252" t="n">
        <v>43969</v>
      </c>
      <c r="C1392" s="253" t="n">
        <v>740</v>
      </c>
      <c r="D1392" s="263" t="s">
        <v>2952</v>
      </c>
      <c r="E1392" s="255" t="s">
        <v>2963</v>
      </c>
      <c r="F1392" s="255" t="s">
        <v>3413</v>
      </c>
      <c r="G1392" s="255"/>
      <c r="H1392" s="256"/>
    </row>
    <row r="1393" customFormat="false" ht="11.25" hidden="false" customHeight="true" outlineLevel="0" collapsed="false">
      <c r="A1393" s="260" t="s">
        <v>2954</v>
      </c>
      <c r="B1393" s="252" t="n">
        <v>43969</v>
      </c>
      <c r="C1393" s="253" t="n">
        <v>2000</v>
      </c>
      <c r="D1393" s="246" t="s">
        <v>110</v>
      </c>
      <c r="E1393" s="255" t="s">
        <v>245</v>
      </c>
      <c r="F1393" s="255" t="s">
        <v>3710</v>
      </c>
      <c r="G1393" s="255" t="s">
        <v>16</v>
      </c>
      <c r="H1393" s="256"/>
    </row>
    <row r="1394" customFormat="false" ht="11.25" hidden="false" customHeight="true" outlineLevel="0" collapsed="false">
      <c r="A1394" s="260" t="s">
        <v>2954</v>
      </c>
      <c r="B1394" s="252" t="n">
        <v>43969</v>
      </c>
      <c r="C1394" s="253" t="n">
        <v>2000</v>
      </c>
      <c r="D1394" s="266" t="s">
        <v>2943</v>
      </c>
      <c r="E1394" s="255" t="s">
        <v>2974</v>
      </c>
      <c r="F1394" s="255" t="s">
        <v>2982</v>
      </c>
      <c r="G1394" s="255"/>
      <c r="H1394" s="256"/>
    </row>
    <row r="1395" customFormat="false" ht="11.25" hidden="false" customHeight="true" outlineLevel="0" collapsed="false">
      <c r="A1395" s="251" t="s">
        <v>2954</v>
      </c>
      <c r="B1395" s="252" t="n">
        <v>43970</v>
      </c>
      <c r="C1395" s="253" t="n">
        <v>15000</v>
      </c>
      <c r="D1395" s="254" t="s">
        <v>25</v>
      </c>
      <c r="E1395" s="255"/>
      <c r="F1395" s="255" t="s">
        <v>3114</v>
      </c>
      <c r="G1395" s="255"/>
      <c r="H1395" s="256"/>
    </row>
    <row r="1396" customFormat="false" ht="11.25" hidden="false" customHeight="true" outlineLevel="0" collapsed="false">
      <c r="A1396" s="251" t="s">
        <v>2954</v>
      </c>
      <c r="B1396" s="252" t="n">
        <v>43970</v>
      </c>
      <c r="C1396" s="253" t="n">
        <v>3000</v>
      </c>
      <c r="D1396" s="254" t="s">
        <v>25</v>
      </c>
      <c r="E1396" s="255"/>
      <c r="F1396" s="255" t="s">
        <v>2955</v>
      </c>
      <c r="G1396" s="255"/>
      <c r="H1396" s="256"/>
    </row>
    <row r="1397" customFormat="false" ht="11.25" hidden="false" customHeight="true" outlineLevel="0" collapsed="false">
      <c r="A1397" s="269" t="s">
        <v>2954</v>
      </c>
      <c r="B1397" s="252" t="n">
        <v>43970</v>
      </c>
      <c r="C1397" s="253" t="n">
        <v>2200</v>
      </c>
      <c r="D1397" s="276" t="s">
        <v>58</v>
      </c>
      <c r="E1397" s="255" t="s">
        <v>3127</v>
      </c>
      <c r="F1397" s="255" t="s">
        <v>3711</v>
      </c>
      <c r="G1397" s="255"/>
      <c r="H1397" s="256"/>
    </row>
    <row r="1398" customFormat="false" ht="11.25" hidden="false" customHeight="true" outlineLevel="0" collapsed="false">
      <c r="A1398" s="260" t="s">
        <v>2954</v>
      </c>
      <c r="B1398" s="252" t="n">
        <v>43970</v>
      </c>
      <c r="C1398" s="253" t="n">
        <v>300</v>
      </c>
      <c r="D1398" s="266" t="s">
        <v>2943</v>
      </c>
      <c r="E1398" s="255" t="s">
        <v>2974</v>
      </c>
      <c r="F1398" s="255" t="s">
        <v>3031</v>
      </c>
      <c r="G1398" s="255"/>
      <c r="H1398" s="256"/>
    </row>
    <row r="1399" customFormat="false" ht="11.25" hidden="false" customHeight="true" outlineLevel="0" collapsed="false">
      <c r="A1399" s="257" t="s">
        <v>2954</v>
      </c>
      <c r="B1399" s="252" t="n">
        <v>43970</v>
      </c>
      <c r="C1399" s="253" t="n">
        <v>27700</v>
      </c>
      <c r="D1399" s="258" t="s">
        <v>30</v>
      </c>
      <c r="E1399" s="255" t="s">
        <v>174</v>
      </c>
      <c r="F1399" s="255" t="s">
        <v>32</v>
      </c>
      <c r="G1399" s="255"/>
      <c r="H1399" s="256"/>
    </row>
    <row r="1400" customFormat="false" ht="11.25" hidden="false" customHeight="true" outlineLevel="0" collapsed="false">
      <c r="A1400" s="251" t="s">
        <v>2954</v>
      </c>
      <c r="B1400" s="252" t="n">
        <v>43970</v>
      </c>
      <c r="C1400" s="253" t="n">
        <v>10000</v>
      </c>
      <c r="D1400" s="271" t="s">
        <v>59</v>
      </c>
      <c r="E1400" s="255" t="s">
        <v>3103</v>
      </c>
      <c r="F1400" s="255" t="s">
        <v>3059</v>
      </c>
      <c r="G1400" s="255"/>
      <c r="H1400" s="256"/>
    </row>
    <row r="1401" customFormat="false" ht="11.25" hidden="false" customHeight="true" outlineLevel="0" collapsed="false">
      <c r="A1401" s="251" t="s">
        <v>2954</v>
      </c>
      <c r="B1401" s="252" t="n">
        <v>43970</v>
      </c>
      <c r="C1401" s="253" t="n">
        <v>250</v>
      </c>
      <c r="D1401" s="254" t="s">
        <v>25</v>
      </c>
      <c r="E1401" s="255"/>
      <c r="F1401" s="255" t="s">
        <v>2983</v>
      </c>
      <c r="G1401" s="255" t="s">
        <v>3712</v>
      </c>
      <c r="H1401" s="256"/>
    </row>
    <row r="1402" customFormat="false" ht="11.25" hidden="false" customHeight="true" outlineLevel="0" collapsed="false">
      <c r="A1402" s="251" t="s">
        <v>2954</v>
      </c>
      <c r="B1402" s="252" t="n">
        <v>43970</v>
      </c>
      <c r="C1402" s="253" t="n">
        <v>250</v>
      </c>
      <c r="D1402" s="254" t="s">
        <v>25</v>
      </c>
      <c r="E1402" s="255"/>
      <c r="F1402" s="255" t="s">
        <v>2960</v>
      </c>
      <c r="G1402" s="255" t="s">
        <v>3712</v>
      </c>
      <c r="H1402" s="256"/>
    </row>
    <row r="1403" customFormat="false" ht="11.25" hidden="false" customHeight="true" outlineLevel="0" collapsed="false">
      <c r="A1403" s="260" t="s">
        <v>2954</v>
      </c>
      <c r="B1403" s="252" t="n">
        <v>43970</v>
      </c>
      <c r="C1403" s="253" t="n">
        <v>400</v>
      </c>
      <c r="D1403" s="264" t="s">
        <v>2940</v>
      </c>
      <c r="E1403" s="255" t="s">
        <v>2968</v>
      </c>
      <c r="F1403" s="255" t="s">
        <v>199</v>
      </c>
      <c r="G1403" s="255"/>
      <c r="H1403" s="256"/>
    </row>
    <row r="1404" customFormat="false" ht="11.25" hidden="false" customHeight="true" outlineLevel="0" collapsed="false">
      <c r="A1404" s="260" t="s">
        <v>2954</v>
      </c>
      <c r="B1404" s="252" t="n">
        <v>43970</v>
      </c>
      <c r="C1404" s="253" t="n">
        <v>500</v>
      </c>
      <c r="D1404" s="268" t="s">
        <v>48</v>
      </c>
      <c r="E1404" s="255" t="s">
        <v>49</v>
      </c>
      <c r="F1404" s="255" t="s">
        <v>3155</v>
      </c>
      <c r="G1404" s="255" t="s">
        <v>3156</v>
      </c>
      <c r="H1404" s="256"/>
    </row>
    <row r="1405" customFormat="false" ht="11.25" hidden="false" customHeight="true" outlineLevel="0" collapsed="false">
      <c r="A1405" s="257" t="s">
        <v>2954</v>
      </c>
      <c r="B1405" s="252" t="n">
        <v>43970</v>
      </c>
      <c r="C1405" s="253" t="n">
        <v>3700</v>
      </c>
      <c r="D1405" s="258" t="s">
        <v>30</v>
      </c>
      <c r="E1405" s="255" t="s">
        <v>61</v>
      </c>
      <c r="F1405" s="255" t="s">
        <v>137</v>
      </c>
      <c r="G1405" s="255" t="s">
        <v>3713</v>
      </c>
      <c r="H1405" s="256"/>
    </row>
    <row r="1406" customFormat="false" ht="11.25" hidden="false" customHeight="true" outlineLevel="0" collapsed="false">
      <c r="A1406" s="251" t="s">
        <v>2954</v>
      </c>
      <c r="B1406" s="252" t="n">
        <v>43970</v>
      </c>
      <c r="C1406" s="253" t="n">
        <v>15000</v>
      </c>
      <c r="D1406" s="254" t="s">
        <v>25</v>
      </c>
      <c r="E1406" s="255"/>
      <c r="F1406" s="255" t="s">
        <v>2969</v>
      </c>
      <c r="G1406" s="255"/>
      <c r="H1406" s="256"/>
    </row>
    <row r="1407" customFormat="false" ht="11.25" hidden="false" customHeight="true" outlineLevel="0" collapsed="false">
      <c r="A1407" s="257" t="s">
        <v>2954</v>
      </c>
      <c r="B1407" s="252" t="n">
        <v>43971</v>
      </c>
      <c r="C1407" s="253" t="n">
        <v>21000</v>
      </c>
      <c r="D1407" s="258" t="s">
        <v>30</v>
      </c>
      <c r="E1407" s="255" t="s">
        <v>174</v>
      </c>
      <c r="F1407" s="255" t="s">
        <v>187</v>
      </c>
      <c r="G1407" s="255" t="s">
        <v>3714</v>
      </c>
      <c r="H1407" s="256"/>
    </row>
    <row r="1408" customFormat="false" ht="11.25" hidden="false" customHeight="true" outlineLevel="0" collapsed="false">
      <c r="A1408" s="251" t="s">
        <v>2954</v>
      </c>
      <c r="B1408" s="252" t="n">
        <v>43971</v>
      </c>
      <c r="C1408" s="253" t="n">
        <v>10000</v>
      </c>
      <c r="D1408" s="254" t="s">
        <v>25</v>
      </c>
      <c r="E1408" s="255"/>
      <c r="F1408" s="255" t="s">
        <v>3489</v>
      </c>
      <c r="G1408" s="255"/>
      <c r="H1408" s="256"/>
    </row>
    <row r="1409" customFormat="false" ht="11.25" hidden="false" customHeight="true" outlineLevel="0" collapsed="false">
      <c r="A1409" s="251" t="s">
        <v>2954</v>
      </c>
      <c r="B1409" s="252" t="n">
        <v>43971</v>
      </c>
      <c r="C1409" s="253" t="n">
        <v>5000</v>
      </c>
      <c r="D1409" s="254" t="s">
        <v>25</v>
      </c>
      <c r="E1409" s="255"/>
      <c r="F1409" s="255" t="s">
        <v>3009</v>
      </c>
      <c r="G1409" s="255"/>
      <c r="H1409" s="256"/>
    </row>
    <row r="1410" customFormat="false" ht="11.25" hidden="false" customHeight="true" outlineLevel="0" collapsed="false">
      <c r="A1410" s="257" t="s">
        <v>2954</v>
      </c>
      <c r="B1410" s="252" t="n">
        <v>43971</v>
      </c>
      <c r="C1410" s="253" t="n">
        <v>2800</v>
      </c>
      <c r="D1410" s="258" t="s">
        <v>30</v>
      </c>
      <c r="E1410" s="255" t="s">
        <v>61</v>
      </c>
      <c r="F1410" s="255" t="s">
        <v>270</v>
      </c>
      <c r="G1410" s="255" t="s">
        <v>3715</v>
      </c>
      <c r="H1410" s="256"/>
    </row>
    <row r="1411" customFormat="false" ht="11.25" hidden="false" customHeight="true" outlineLevel="0" collapsed="false">
      <c r="A1411" s="251" t="s">
        <v>2954</v>
      </c>
      <c r="B1411" s="252" t="n">
        <v>43971</v>
      </c>
      <c r="C1411" s="253" t="n">
        <v>5000</v>
      </c>
      <c r="D1411" s="254" t="s">
        <v>25</v>
      </c>
      <c r="E1411" s="255"/>
      <c r="F1411" s="255" t="s">
        <v>2955</v>
      </c>
      <c r="G1411" s="255"/>
      <c r="H1411" s="256"/>
    </row>
    <row r="1412" customFormat="false" ht="11.25" hidden="false" customHeight="true" outlineLevel="0" collapsed="false">
      <c r="A1412" s="257" t="s">
        <v>2954</v>
      </c>
      <c r="B1412" s="252" t="n">
        <v>43971</v>
      </c>
      <c r="C1412" s="253" t="n">
        <v>90</v>
      </c>
      <c r="D1412" s="262" t="s">
        <v>113</v>
      </c>
      <c r="E1412" s="255" t="s">
        <v>139</v>
      </c>
      <c r="F1412" s="255" t="s">
        <v>3716</v>
      </c>
      <c r="G1412" s="255" t="s">
        <v>3717</v>
      </c>
      <c r="H1412" s="256"/>
    </row>
    <row r="1413" customFormat="false" ht="11.25" hidden="false" customHeight="true" outlineLevel="0" collapsed="false">
      <c r="A1413" s="251" t="s">
        <v>2954</v>
      </c>
      <c r="B1413" s="252" t="n">
        <v>43971</v>
      </c>
      <c r="C1413" s="253" t="n">
        <v>22000</v>
      </c>
      <c r="D1413" s="254" t="s">
        <v>25</v>
      </c>
      <c r="E1413" s="255"/>
      <c r="F1413" s="255" t="s">
        <v>3031</v>
      </c>
      <c r="G1413" s="255"/>
      <c r="H1413" s="256"/>
    </row>
    <row r="1414" customFormat="false" ht="11.25" hidden="false" customHeight="true" outlineLevel="0" collapsed="false">
      <c r="A1414" s="269" t="s">
        <v>2954</v>
      </c>
      <c r="B1414" s="252" t="n">
        <v>43971</v>
      </c>
      <c r="C1414" s="253" t="n">
        <v>300</v>
      </c>
      <c r="D1414" s="278" t="s">
        <v>3093</v>
      </c>
      <c r="E1414" s="255" t="s">
        <v>3260</v>
      </c>
      <c r="F1414" s="255" t="s">
        <v>3031</v>
      </c>
      <c r="G1414" s="255" t="s">
        <v>3718</v>
      </c>
      <c r="H1414" s="256"/>
    </row>
    <row r="1415" customFormat="false" ht="11.25" hidden="false" customHeight="true" outlineLevel="0" collapsed="false">
      <c r="A1415" s="260" t="s">
        <v>2954</v>
      </c>
      <c r="B1415" s="252" t="n">
        <v>43971</v>
      </c>
      <c r="C1415" s="253" t="n">
        <v>400</v>
      </c>
      <c r="D1415" s="266" t="s">
        <v>2943</v>
      </c>
      <c r="E1415" s="255" t="s">
        <v>2974</v>
      </c>
      <c r="F1415" s="255" t="s">
        <v>3719</v>
      </c>
      <c r="G1415" s="255"/>
      <c r="H1415" s="256"/>
    </row>
    <row r="1416" customFormat="false" ht="11.25" hidden="false" customHeight="true" outlineLevel="0" collapsed="false">
      <c r="A1416" s="257" t="s">
        <v>2954</v>
      </c>
      <c r="B1416" s="252" t="n">
        <v>43971</v>
      </c>
      <c r="C1416" s="253" t="n">
        <v>9900</v>
      </c>
      <c r="D1416" s="258" t="s">
        <v>30</v>
      </c>
      <c r="E1416" s="255" t="s">
        <v>174</v>
      </c>
      <c r="F1416" s="255" t="s">
        <v>187</v>
      </c>
      <c r="G1416" s="255"/>
      <c r="H1416" s="256"/>
    </row>
    <row r="1417" customFormat="false" ht="11.25" hidden="false" customHeight="true" outlineLevel="0" collapsed="false">
      <c r="A1417" s="257" t="s">
        <v>2954</v>
      </c>
      <c r="B1417" s="252" t="n">
        <v>43971</v>
      </c>
      <c r="C1417" s="253" t="n">
        <v>2800</v>
      </c>
      <c r="D1417" s="258" t="s">
        <v>30</v>
      </c>
      <c r="E1417" s="255" t="s">
        <v>61</v>
      </c>
      <c r="F1417" s="255" t="s">
        <v>137</v>
      </c>
      <c r="G1417" s="255" t="s">
        <v>3720</v>
      </c>
      <c r="H1417" s="256"/>
    </row>
    <row r="1418" customFormat="false" ht="11.25" hidden="false" customHeight="true" outlineLevel="0" collapsed="false">
      <c r="A1418" s="251" t="s">
        <v>2954</v>
      </c>
      <c r="B1418" s="252" t="n">
        <v>43972</v>
      </c>
      <c r="C1418" s="253" t="n">
        <v>10000</v>
      </c>
      <c r="D1418" s="254" t="s">
        <v>25</v>
      </c>
      <c r="E1418" s="255"/>
      <c r="F1418" s="255" t="s">
        <v>43</v>
      </c>
      <c r="G1418" s="255"/>
      <c r="H1418" s="256"/>
    </row>
    <row r="1419" customFormat="false" ht="11.25" hidden="false" customHeight="true" outlineLevel="0" collapsed="false">
      <c r="A1419" s="251" t="s">
        <v>2954</v>
      </c>
      <c r="B1419" s="252" t="n">
        <v>43972</v>
      </c>
      <c r="C1419" s="253" t="n">
        <v>10000</v>
      </c>
      <c r="D1419" s="254" t="s">
        <v>25</v>
      </c>
      <c r="E1419" s="255"/>
      <c r="F1419" s="255" t="s">
        <v>3210</v>
      </c>
      <c r="G1419" s="255"/>
      <c r="H1419" s="256"/>
    </row>
    <row r="1420" customFormat="false" ht="11.25" hidden="false" customHeight="true" outlineLevel="0" collapsed="false">
      <c r="A1420" s="251" t="s">
        <v>2954</v>
      </c>
      <c r="B1420" s="252" t="n">
        <v>43972</v>
      </c>
      <c r="C1420" s="253" t="n">
        <v>20000</v>
      </c>
      <c r="D1420" s="254" t="s">
        <v>25</v>
      </c>
      <c r="E1420" s="255"/>
      <c r="F1420" s="255" t="s">
        <v>3017</v>
      </c>
      <c r="G1420" s="255"/>
      <c r="H1420" s="256"/>
    </row>
    <row r="1421" customFormat="false" ht="11.25" hidden="false" customHeight="true" outlineLevel="0" collapsed="false">
      <c r="A1421" s="257" t="s">
        <v>2954</v>
      </c>
      <c r="B1421" s="252" t="n">
        <v>43972</v>
      </c>
      <c r="C1421" s="253" t="n">
        <v>20000</v>
      </c>
      <c r="D1421" s="262" t="s">
        <v>113</v>
      </c>
      <c r="E1421" s="255" t="s">
        <v>139</v>
      </c>
      <c r="F1421" s="255" t="s">
        <v>3016</v>
      </c>
      <c r="G1421" s="255" t="s">
        <v>2992</v>
      </c>
      <c r="H1421" s="256"/>
    </row>
    <row r="1422" customFormat="false" ht="11.25" hidden="false" customHeight="true" outlineLevel="0" collapsed="false">
      <c r="A1422" s="257" t="s">
        <v>2954</v>
      </c>
      <c r="B1422" s="252" t="n">
        <v>43972</v>
      </c>
      <c r="C1422" s="253" t="n">
        <v>5400</v>
      </c>
      <c r="D1422" s="258" t="s">
        <v>30</v>
      </c>
      <c r="E1422" s="255" t="s">
        <v>31</v>
      </c>
      <c r="F1422" s="255" t="s">
        <v>147</v>
      </c>
      <c r="G1422" s="255" t="s">
        <v>3721</v>
      </c>
      <c r="H1422" s="256"/>
    </row>
    <row r="1423" customFormat="false" ht="11.25" hidden="false" customHeight="true" outlineLevel="0" collapsed="false">
      <c r="A1423" s="257" t="s">
        <v>2954</v>
      </c>
      <c r="B1423" s="252" t="n">
        <v>43972</v>
      </c>
      <c r="C1423" s="253" t="n">
        <v>1500</v>
      </c>
      <c r="D1423" s="265" t="s">
        <v>80</v>
      </c>
      <c r="E1423" s="255" t="s">
        <v>110</v>
      </c>
      <c r="F1423" s="255" t="s">
        <v>95</v>
      </c>
      <c r="G1423" s="255" t="s">
        <v>3722</v>
      </c>
      <c r="H1423" s="256"/>
    </row>
    <row r="1424" customFormat="false" ht="11.25" hidden="false" customHeight="true" outlineLevel="0" collapsed="false">
      <c r="A1424" s="260" t="s">
        <v>2954</v>
      </c>
      <c r="B1424" s="252" t="n">
        <v>43972</v>
      </c>
      <c r="C1424" s="253" t="n">
        <v>300</v>
      </c>
      <c r="D1424" s="266" t="s">
        <v>2943</v>
      </c>
      <c r="E1424" s="255" t="s">
        <v>2974</v>
      </c>
      <c r="F1424" s="255" t="s">
        <v>3138</v>
      </c>
      <c r="G1424" s="255"/>
      <c r="H1424" s="256"/>
    </row>
    <row r="1425" customFormat="false" ht="11.25" hidden="false" customHeight="true" outlineLevel="0" collapsed="false">
      <c r="A1425" s="260" t="s">
        <v>2954</v>
      </c>
      <c r="B1425" s="252" t="n">
        <v>43972</v>
      </c>
      <c r="C1425" s="253" t="n">
        <v>19406</v>
      </c>
      <c r="D1425" s="266" t="s">
        <v>2943</v>
      </c>
      <c r="E1425" s="255" t="s">
        <v>3723</v>
      </c>
      <c r="F1425" s="255" t="s">
        <v>3724</v>
      </c>
      <c r="G1425" s="255" t="s">
        <v>3725</v>
      </c>
      <c r="H1425" s="256"/>
    </row>
    <row r="1426" customFormat="false" ht="11.25" hidden="false" customHeight="true" outlineLevel="0" collapsed="false">
      <c r="A1426" s="251" t="s">
        <v>2954</v>
      </c>
      <c r="B1426" s="252" t="n">
        <v>43972</v>
      </c>
      <c r="C1426" s="253" t="n">
        <v>7720</v>
      </c>
      <c r="D1426" s="279" t="s">
        <v>3112</v>
      </c>
      <c r="E1426" s="255" t="s">
        <v>145</v>
      </c>
      <c r="F1426" s="255" t="s">
        <v>23</v>
      </c>
      <c r="G1426" s="255" t="s">
        <v>3726</v>
      </c>
      <c r="H1426" s="256"/>
    </row>
    <row r="1427" customFormat="false" ht="11.25" hidden="false" customHeight="true" outlineLevel="0" collapsed="false">
      <c r="A1427" s="251" t="s">
        <v>2954</v>
      </c>
      <c r="B1427" s="252" t="n">
        <v>43973</v>
      </c>
      <c r="C1427" s="253" t="n">
        <v>22300</v>
      </c>
      <c r="D1427" s="254" t="s">
        <v>25</v>
      </c>
      <c r="E1427" s="255"/>
      <c r="F1427" s="255" t="s">
        <v>3003</v>
      </c>
      <c r="G1427" s="255"/>
      <c r="H1427" s="256"/>
    </row>
    <row r="1428" customFormat="false" ht="11.25" hidden="false" customHeight="true" outlineLevel="0" collapsed="false">
      <c r="A1428" s="260" t="s">
        <v>2954</v>
      </c>
      <c r="B1428" s="252" t="n">
        <v>43973</v>
      </c>
      <c r="C1428" s="253" t="n">
        <v>175000</v>
      </c>
      <c r="D1428" s="261" t="s">
        <v>105</v>
      </c>
      <c r="E1428" s="255" t="s">
        <v>106</v>
      </c>
      <c r="F1428" s="255" t="s">
        <v>204</v>
      </c>
      <c r="G1428" s="255" t="s">
        <v>3727</v>
      </c>
      <c r="H1428" s="256"/>
    </row>
    <row r="1429" customFormat="false" ht="11.25" hidden="false" customHeight="true" outlineLevel="0" collapsed="false">
      <c r="A1429" s="251" t="s">
        <v>2954</v>
      </c>
      <c r="B1429" s="252" t="n">
        <v>43973</v>
      </c>
      <c r="C1429" s="253" t="n">
        <v>5000</v>
      </c>
      <c r="D1429" s="254" t="s">
        <v>25</v>
      </c>
      <c r="E1429" s="255"/>
      <c r="F1429" s="255" t="s">
        <v>3012</v>
      </c>
      <c r="G1429" s="255"/>
      <c r="H1429" s="256"/>
    </row>
    <row r="1430" customFormat="false" ht="11.25" hidden="false" customHeight="true" outlineLevel="0" collapsed="false">
      <c r="A1430" s="251" t="s">
        <v>2954</v>
      </c>
      <c r="B1430" s="252" t="n">
        <v>43973</v>
      </c>
      <c r="C1430" s="253" t="n">
        <v>10000</v>
      </c>
      <c r="D1430" s="254" t="s">
        <v>25</v>
      </c>
      <c r="E1430" s="255"/>
      <c r="F1430" s="255" t="s">
        <v>3009</v>
      </c>
      <c r="G1430" s="255"/>
      <c r="H1430" s="256"/>
    </row>
    <row r="1431" customFormat="false" ht="11.25" hidden="false" customHeight="true" outlineLevel="0" collapsed="false">
      <c r="A1431" s="257" t="s">
        <v>2954</v>
      </c>
      <c r="B1431" s="252" t="n">
        <v>43973</v>
      </c>
      <c r="C1431" s="253" t="n">
        <v>2900</v>
      </c>
      <c r="D1431" s="258" t="s">
        <v>30</v>
      </c>
      <c r="E1431" s="255" t="s">
        <v>61</v>
      </c>
      <c r="F1431" s="255" t="s">
        <v>137</v>
      </c>
      <c r="G1431" s="255" t="s">
        <v>3335</v>
      </c>
      <c r="H1431" s="256"/>
    </row>
    <row r="1432" customFormat="false" ht="11.25" hidden="false" customHeight="true" outlineLevel="0" collapsed="false">
      <c r="A1432" s="260" t="s">
        <v>2954</v>
      </c>
      <c r="B1432" s="252" t="n">
        <v>43973</v>
      </c>
      <c r="C1432" s="253" t="n">
        <v>300</v>
      </c>
      <c r="D1432" s="266" t="s">
        <v>2943</v>
      </c>
      <c r="E1432" s="255" t="s">
        <v>2974</v>
      </c>
      <c r="F1432" s="255" t="s">
        <v>2983</v>
      </c>
      <c r="G1432" s="255"/>
      <c r="H1432" s="256"/>
    </row>
    <row r="1433" customFormat="false" ht="11.25" hidden="false" customHeight="true" outlineLevel="0" collapsed="false">
      <c r="A1433" s="257" t="s">
        <v>2954</v>
      </c>
      <c r="B1433" s="252" t="n">
        <v>43973</v>
      </c>
      <c r="C1433" s="253" t="n">
        <v>400</v>
      </c>
      <c r="D1433" s="262" t="s">
        <v>113</v>
      </c>
      <c r="E1433" s="255" t="s">
        <v>139</v>
      </c>
      <c r="F1433" s="255" t="s">
        <v>3728</v>
      </c>
      <c r="G1433" s="255"/>
      <c r="H1433" s="256"/>
    </row>
    <row r="1434" customFormat="false" ht="11.25" hidden="false" customHeight="true" outlineLevel="0" collapsed="false">
      <c r="A1434" s="251" t="s">
        <v>2954</v>
      </c>
      <c r="B1434" s="252" t="n">
        <v>43973</v>
      </c>
      <c r="C1434" s="253" t="n">
        <v>1120</v>
      </c>
      <c r="D1434" s="254" t="s">
        <v>25</v>
      </c>
      <c r="E1434" s="255"/>
      <c r="F1434" s="255" t="s">
        <v>2983</v>
      </c>
      <c r="G1434" s="255"/>
      <c r="H1434" s="256"/>
    </row>
    <row r="1435" customFormat="false" ht="11.25" hidden="false" customHeight="true" outlineLevel="0" collapsed="false">
      <c r="A1435" s="260" t="s">
        <v>2954</v>
      </c>
      <c r="B1435" s="252" t="n">
        <v>43973</v>
      </c>
      <c r="C1435" s="253" t="n">
        <v>2000</v>
      </c>
      <c r="D1435" s="266" t="s">
        <v>2943</v>
      </c>
      <c r="E1435" s="255" t="s">
        <v>2974</v>
      </c>
      <c r="F1435" s="255" t="s">
        <v>2982</v>
      </c>
      <c r="G1435" s="255"/>
      <c r="H1435" s="256"/>
    </row>
    <row r="1436" customFormat="false" ht="11.25" hidden="false" customHeight="true" outlineLevel="0" collapsed="false">
      <c r="A1436" s="257" t="s">
        <v>2954</v>
      </c>
      <c r="B1436" s="252" t="n">
        <v>43973</v>
      </c>
      <c r="C1436" s="253" t="n">
        <v>6750</v>
      </c>
      <c r="D1436" s="258" t="s">
        <v>30</v>
      </c>
      <c r="E1436" s="255" t="s">
        <v>174</v>
      </c>
      <c r="F1436" s="255" t="s">
        <v>187</v>
      </c>
      <c r="G1436" s="255"/>
      <c r="H1436" s="256"/>
    </row>
    <row r="1437" customFormat="false" ht="11.25" hidden="false" customHeight="true" outlineLevel="0" collapsed="false">
      <c r="A1437" s="257" t="s">
        <v>2954</v>
      </c>
      <c r="B1437" s="252" t="n">
        <v>43973</v>
      </c>
      <c r="C1437" s="253" t="n">
        <v>320</v>
      </c>
      <c r="D1437" s="272" t="s">
        <v>64</v>
      </c>
      <c r="E1437" s="255" t="s">
        <v>3374</v>
      </c>
      <c r="F1437" s="255" t="s">
        <v>3729</v>
      </c>
      <c r="G1437" s="255"/>
      <c r="H1437" s="256"/>
    </row>
    <row r="1438" customFormat="false" ht="11.25" hidden="false" customHeight="true" outlineLevel="0" collapsed="false">
      <c r="A1438" s="257" t="s">
        <v>2954</v>
      </c>
      <c r="B1438" s="252" t="n">
        <v>43973</v>
      </c>
      <c r="C1438" s="253" t="n">
        <v>230</v>
      </c>
      <c r="D1438" s="262" t="s">
        <v>113</v>
      </c>
      <c r="E1438" s="255" t="s">
        <v>139</v>
      </c>
      <c r="F1438" s="255" t="s">
        <v>3730</v>
      </c>
      <c r="G1438" s="255"/>
      <c r="H1438" s="256"/>
    </row>
    <row r="1439" customFormat="false" ht="11.25" hidden="false" customHeight="true" outlineLevel="0" collapsed="false">
      <c r="A1439" s="269" t="s">
        <v>2954</v>
      </c>
      <c r="B1439" s="252" t="n">
        <v>43973</v>
      </c>
      <c r="C1439" s="253" t="n">
        <v>1200</v>
      </c>
      <c r="D1439" s="278" t="s">
        <v>3093</v>
      </c>
      <c r="E1439" s="255" t="s">
        <v>3260</v>
      </c>
      <c r="F1439" s="255" t="s">
        <v>3731</v>
      </c>
      <c r="G1439" s="255" t="s">
        <v>3732</v>
      </c>
      <c r="H1439" s="256"/>
    </row>
    <row r="1440" customFormat="false" ht="11.25" hidden="false" customHeight="true" outlineLevel="0" collapsed="false">
      <c r="A1440" s="260" t="s">
        <v>2954</v>
      </c>
      <c r="B1440" s="252" t="n">
        <v>43973</v>
      </c>
      <c r="C1440" s="253" t="n">
        <v>300</v>
      </c>
      <c r="D1440" s="263" t="s">
        <v>2952</v>
      </c>
      <c r="E1440" s="255" t="s">
        <v>54</v>
      </c>
      <c r="F1440" s="255" t="s">
        <v>3733</v>
      </c>
      <c r="G1440" s="255" t="n">
        <v>43973</v>
      </c>
      <c r="H1440" s="256"/>
    </row>
    <row r="1441" customFormat="false" ht="11.25" hidden="false" customHeight="true" outlineLevel="0" collapsed="false">
      <c r="A1441" s="251" t="s">
        <v>2954</v>
      </c>
      <c r="B1441" s="252" t="n">
        <v>43974</v>
      </c>
      <c r="C1441" s="253" t="n">
        <v>10000</v>
      </c>
      <c r="D1441" s="254" t="s">
        <v>25</v>
      </c>
      <c r="E1441" s="255"/>
      <c r="F1441" s="255" t="s">
        <v>68</v>
      </c>
      <c r="G1441" s="255"/>
      <c r="H1441" s="256"/>
    </row>
    <row r="1442" customFormat="false" ht="11.25" hidden="false" customHeight="true" outlineLevel="0" collapsed="false">
      <c r="A1442" s="260" t="s">
        <v>2954</v>
      </c>
      <c r="B1442" s="252" t="n">
        <v>43974</v>
      </c>
      <c r="C1442" s="253" t="n">
        <v>300</v>
      </c>
      <c r="D1442" s="263" t="s">
        <v>2952</v>
      </c>
      <c r="E1442" s="255" t="s">
        <v>54</v>
      </c>
      <c r="F1442" s="255" t="s">
        <v>3734</v>
      </c>
      <c r="G1442" s="255" t="s">
        <v>3735</v>
      </c>
      <c r="H1442" s="256"/>
    </row>
    <row r="1443" customFormat="false" ht="11.25" hidden="false" customHeight="true" outlineLevel="0" collapsed="false">
      <c r="A1443" s="251" t="s">
        <v>2954</v>
      </c>
      <c r="B1443" s="252" t="n">
        <v>43974</v>
      </c>
      <c r="C1443" s="253" t="n">
        <v>10000</v>
      </c>
      <c r="D1443" s="254" t="s">
        <v>25</v>
      </c>
      <c r="E1443" s="255"/>
      <c r="F1443" s="255" t="s">
        <v>3053</v>
      </c>
      <c r="G1443" s="255"/>
      <c r="H1443" s="256"/>
    </row>
    <row r="1444" customFormat="false" ht="11.25" hidden="false" customHeight="true" outlineLevel="0" collapsed="false">
      <c r="A1444" s="260" t="s">
        <v>2954</v>
      </c>
      <c r="B1444" s="252" t="n">
        <v>43974</v>
      </c>
      <c r="C1444" s="253" t="n">
        <v>300</v>
      </c>
      <c r="D1444" s="263" t="s">
        <v>2952</v>
      </c>
      <c r="E1444" s="255" t="s">
        <v>54</v>
      </c>
      <c r="F1444" s="255" t="s">
        <v>3736</v>
      </c>
      <c r="G1444" s="255" t="n">
        <v>43972</v>
      </c>
      <c r="H1444" s="256"/>
    </row>
    <row r="1445" customFormat="false" ht="11.25" hidden="false" customHeight="true" outlineLevel="0" collapsed="false">
      <c r="A1445" s="251" t="s">
        <v>2954</v>
      </c>
      <c r="B1445" s="252" t="n">
        <v>43974</v>
      </c>
      <c r="C1445" s="253" t="n">
        <v>300</v>
      </c>
      <c r="D1445" s="254" t="s">
        <v>25</v>
      </c>
      <c r="E1445" s="255" t="s">
        <v>3061</v>
      </c>
      <c r="F1445" s="255" t="s">
        <v>2955</v>
      </c>
      <c r="G1445" s="255" t="s">
        <v>3630</v>
      </c>
      <c r="H1445" s="256"/>
    </row>
    <row r="1446" customFormat="false" ht="11.25" hidden="false" customHeight="true" outlineLevel="0" collapsed="false">
      <c r="A1446" s="251" t="s">
        <v>2954</v>
      </c>
      <c r="B1446" s="252" t="n">
        <v>43974</v>
      </c>
      <c r="C1446" s="253" t="n">
        <v>10000</v>
      </c>
      <c r="D1446" s="254" t="s">
        <v>25</v>
      </c>
      <c r="E1446" s="255"/>
      <c r="F1446" s="255" t="s">
        <v>3489</v>
      </c>
      <c r="G1446" s="255"/>
      <c r="H1446" s="256"/>
    </row>
    <row r="1447" customFormat="false" ht="11.25" hidden="false" customHeight="true" outlineLevel="0" collapsed="false">
      <c r="A1447" s="251" t="s">
        <v>2954</v>
      </c>
      <c r="B1447" s="252" t="n">
        <v>43974</v>
      </c>
      <c r="C1447" s="253" t="n">
        <v>10000</v>
      </c>
      <c r="D1447" s="254" t="s">
        <v>25</v>
      </c>
      <c r="E1447" s="255"/>
      <c r="F1447" s="255" t="s">
        <v>3012</v>
      </c>
      <c r="G1447" s="255"/>
      <c r="H1447" s="256"/>
    </row>
    <row r="1448" customFormat="false" ht="11.25" hidden="false" customHeight="true" outlineLevel="0" collapsed="false">
      <c r="A1448" s="260" t="s">
        <v>2954</v>
      </c>
      <c r="B1448" s="252" t="n">
        <v>43974</v>
      </c>
      <c r="C1448" s="253" t="n">
        <v>150</v>
      </c>
      <c r="D1448" s="263" t="s">
        <v>2952</v>
      </c>
      <c r="E1448" s="255" t="s">
        <v>54</v>
      </c>
      <c r="F1448" s="255" t="s">
        <v>2955</v>
      </c>
      <c r="G1448" s="255" t="s">
        <v>3735</v>
      </c>
      <c r="H1448" s="256"/>
    </row>
    <row r="1449" customFormat="false" ht="11.25" hidden="false" customHeight="true" outlineLevel="0" collapsed="false">
      <c r="A1449" s="257" t="s">
        <v>2954</v>
      </c>
      <c r="B1449" s="252" t="n">
        <v>43974</v>
      </c>
      <c r="C1449" s="253" t="n">
        <v>1000</v>
      </c>
      <c r="D1449" s="262" t="s">
        <v>113</v>
      </c>
      <c r="E1449" s="255" t="s">
        <v>139</v>
      </c>
      <c r="F1449" s="255" t="s">
        <v>3737</v>
      </c>
      <c r="G1449" s="255"/>
      <c r="H1449" s="256"/>
    </row>
    <row r="1450" customFormat="false" ht="11.25" hidden="false" customHeight="true" outlineLevel="0" collapsed="false">
      <c r="A1450" s="257" t="s">
        <v>2954</v>
      </c>
      <c r="B1450" s="252" t="n">
        <v>43975</v>
      </c>
      <c r="C1450" s="253" t="n">
        <v>2900</v>
      </c>
      <c r="D1450" s="258" t="s">
        <v>30</v>
      </c>
      <c r="E1450" s="255" t="s">
        <v>61</v>
      </c>
      <c r="F1450" s="255" t="s">
        <v>137</v>
      </c>
      <c r="G1450" s="255" t="s">
        <v>3738</v>
      </c>
      <c r="H1450" s="256"/>
    </row>
    <row r="1451" customFormat="false" ht="11.25" hidden="false" customHeight="true" outlineLevel="0" collapsed="false">
      <c r="A1451" s="251" t="s">
        <v>2954</v>
      </c>
      <c r="B1451" s="252" t="n">
        <v>43975</v>
      </c>
      <c r="C1451" s="253" t="n">
        <v>15000</v>
      </c>
      <c r="D1451" s="254" t="s">
        <v>25</v>
      </c>
      <c r="E1451" s="255"/>
      <c r="F1451" s="255" t="s">
        <v>3400</v>
      </c>
      <c r="G1451" s="255"/>
      <c r="H1451" s="256"/>
    </row>
    <row r="1452" customFormat="false" ht="11.25" hidden="false" customHeight="true" outlineLevel="0" collapsed="false">
      <c r="A1452" s="260" t="s">
        <v>2954</v>
      </c>
      <c r="B1452" s="252" t="n">
        <v>43975</v>
      </c>
      <c r="C1452" s="253" t="n">
        <v>20000</v>
      </c>
      <c r="D1452" s="267" t="s">
        <v>186</v>
      </c>
      <c r="E1452" s="255" t="s">
        <v>173</v>
      </c>
      <c r="F1452" s="255" t="s">
        <v>2978</v>
      </c>
      <c r="G1452" s="255" t="s">
        <v>3703</v>
      </c>
      <c r="H1452" s="256"/>
    </row>
    <row r="1453" customFormat="false" ht="11.25" hidden="false" customHeight="true" outlineLevel="0" collapsed="false">
      <c r="A1453" s="269" t="s">
        <v>2954</v>
      </c>
      <c r="B1453" s="252" t="n">
        <v>43975</v>
      </c>
      <c r="C1453" s="253" t="n">
        <v>400</v>
      </c>
      <c r="D1453" s="276" t="s">
        <v>58</v>
      </c>
      <c r="E1453" s="255" t="s">
        <v>91</v>
      </c>
      <c r="F1453" s="255" t="s">
        <v>3739</v>
      </c>
      <c r="G1453" s="255" t="n">
        <v>43974</v>
      </c>
      <c r="H1453" s="256"/>
    </row>
    <row r="1454" customFormat="false" ht="11.25" hidden="false" customHeight="true" outlineLevel="0" collapsed="false">
      <c r="A1454" s="257" t="s">
        <v>2954</v>
      </c>
      <c r="B1454" s="252" t="n">
        <v>43975</v>
      </c>
      <c r="C1454" s="253" t="n">
        <v>500</v>
      </c>
      <c r="D1454" s="265" t="s">
        <v>80</v>
      </c>
      <c r="E1454" s="255" t="s">
        <v>110</v>
      </c>
      <c r="F1454" s="255" t="s">
        <v>3740</v>
      </c>
      <c r="G1454" s="255" t="s">
        <v>3741</v>
      </c>
      <c r="H1454" s="256"/>
    </row>
    <row r="1455" customFormat="false" ht="11.25" hidden="false" customHeight="true" outlineLevel="0" collapsed="false">
      <c r="A1455" s="257" t="s">
        <v>2954</v>
      </c>
      <c r="B1455" s="252" t="n">
        <v>43976</v>
      </c>
      <c r="C1455" s="253" t="n">
        <v>18100</v>
      </c>
      <c r="D1455" s="258" t="s">
        <v>30</v>
      </c>
      <c r="E1455" s="255" t="s">
        <v>174</v>
      </c>
      <c r="F1455" s="255" t="s">
        <v>187</v>
      </c>
      <c r="G1455" s="255"/>
      <c r="H1455" s="256"/>
    </row>
    <row r="1456" customFormat="false" ht="11.25" hidden="false" customHeight="true" outlineLevel="0" collapsed="false">
      <c r="A1456" s="257" t="s">
        <v>2954</v>
      </c>
      <c r="B1456" s="252" t="n">
        <v>43976</v>
      </c>
      <c r="C1456" s="253" t="n">
        <v>3000</v>
      </c>
      <c r="D1456" s="258" t="s">
        <v>30</v>
      </c>
      <c r="E1456" s="255" t="s">
        <v>61</v>
      </c>
      <c r="F1456" s="255" t="s">
        <v>137</v>
      </c>
      <c r="G1456" s="255" t="s">
        <v>3742</v>
      </c>
      <c r="H1456" s="256"/>
    </row>
    <row r="1457" customFormat="false" ht="11.25" hidden="false" customHeight="true" outlineLevel="0" collapsed="false">
      <c r="A1457" s="257" t="s">
        <v>2954</v>
      </c>
      <c r="B1457" s="252" t="n">
        <v>43976</v>
      </c>
      <c r="C1457" s="253" t="n">
        <v>3000</v>
      </c>
      <c r="D1457" s="258" t="s">
        <v>30</v>
      </c>
      <c r="E1457" s="255" t="s">
        <v>61</v>
      </c>
      <c r="F1457" s="255" t="s">
        <v>137</v>
      </c>
      <c r="G1457" s="255" t="s">
        <v>3743</v>
      </c>
      <c r="H1457" s="256"/>
    </row>
    <row r="1458" customFormat="false" ht="11.25" hidden="false" customHeight="true" outlineLevel="0" collapsed="false">
      <c r="A1458" s="269" t="s">
        <v>2954</v>
      </c>
      <c r="B1458" s="252" t="n">
        <v>43976</v>
      </c>
      <c r="C1458" s="253" t="n">
        <v>885</v>
      </c>
      <c r="D1458" s="278" t="s">
        <v>3093</v>
      </c>
      <c r="E1458" s="255" t="s">
        <v>3094</v>
      </c>
      <c r="F1458" s="255" t="s">
        <v>3018</v>
      </c>
      <c r="G1458" s="255" t="s">
        <v>3744</v>
      </c>
      <c r="H1458" s="256"/>
    </row>
    <row r="1459" customFormat="false" ht="11.25" hidden="false" customHeight="true" outlineLevel="0" collapsed="false">
      <c r="A1459" s="251" t="s">
        <v>2954</v>
      </c>
      <c r="B1459" s="252" t="n">
        <v>43976</v>
      </c>
      <c r="C1459" s="253" t="n">
        <v>6000</v>
      </c>
      <c r="D1459" s="254" t="s">
        <v>25</v>
      </c>
      <c r="E1459" s="255"/>
      <c r="F1459" s="255" t="s">
        <v>283</v>
      </c>
      <c r="G1459" s="255"/>
      <c r="H1459" s="256"/>
    </row>
    <row r="1460" customFormat="false" ht="11.25" hidden="false" customHeight="true" outlineLevel="0" collapsed="false">
      <c r="A1460" s="251" t="s">
        <v>2954</v>
      </c>
      <c r="B1460" s="252" t="n">
        <v>43976</v>
      </c>
      <c r="C1460" s="253" t="n">
        <v>100</v>
      </c>
      <c r="D1460" s="254" t="s">
        <v>25</v>
      </c>
      <c r="E1460" s="255"/>
      <c r="F1460" s="255" t="s">
        <v>2983</v>
      </c>
      <c r="G1460" s="255"/>
      <c r="H1460" s="256"/>
    </row>
    <row r="1461" customFormat="false" ht="11.25" hidden="false" customHeight="true" outlineLevel="0" collapsed="false">
      <c r="A1461" s="260" t="s">
        <v>2954</v>
      </c>
      <c r="B1461" s="252" t="n">
        <v>43976</v>
      </c>
      <c r="C1461" s="253" t="n">
        <v>300</v>
      </c>
      <c r="D1461" s="266" t="s">
        <v>2943</v>
      </c>
      <c r="E1461" s="255" t="s">
        <v>2974</v>
      </c>
      <c r="F1461" s="255" t="s">
        <v>2983</v>
      </c>
      <c r="G1461" s="255"/>
      <c r="H1461" s="256"/>
    </row>
    <row r="1462" customFormat="false" ht="11.25" hidden="false" customHeight="true" outlineLevel="0" collapsed="false">
      <c r="A1462" s="257" t="s">
        <v>2954</v>
      </c>
      <c r="B1462" s="252" t="n">
        <v>43976</v>
      </c>
      <c r="C1462" s="253" t="n">
        <v>2700</v>
      </c>
      <c r="D1462" s="258" t="s">
        <v>30</v>
      </c>
      <c r="E1462" s="255" t="s">
        <v>61</v>
      </c>
      <c r="F1462" s="255" t="s">
        <v>87</v>
      </c>
      <c r="G1462" s="255" t="s">
        <v>3745</v>
      </c>
      <c r="H1462" s="256"/>
    </row>
    <row r="1463" customFormat="false" ht="11.25" hidden="false" customHeight="true" outlineLevel="0" collapsed="false">
      <c r="A1463" s="257" t="s">
        <v>2954</v>
      </c>
      <c r="B1463" s="252" t="n">
        <v>43976</v>
      </c>
      <c r="C1463" s="253" t="n">
        <v>800</v>
      </c>
      <c r="D1463" s="258" t="s">
        <v>30</v>
      </c>
      <c r="E1463" s="255" t="s">
        <v>61</v>
      </c>
      <c r="F1463" s="255" t="s">
        <v>87</v>
      </c>
      <c r="G1463" s="255" t="s">
        <v>3746</v>
      </c>
      <c r="H1463" s="256"/>
    </row>
    <row r="1464" customFormat="false" ht="11.25" hidden="false" customHeight="true" outlineLevel="0" collapsed="false">
      <c r="A1464" s="257" t="s">
        <v>2954</v>
      </c>
      <c r="B1464" s="252" t="n">
        <v>43976</v>
      </c>
      <c r="C1464" s="253" t="n">
        <v>2700</v>
      </c>
      <c r="D1464" s="258" t="s">
        <v>30</v>
      </c>
      <c r="E1464" s="255" t="s">
        <v>61</v>
      </c>
      <c r="F1464" s="255" t="s">
        <v>87</v>
      </c>
      <c r="G1464" s="255" t="s">
        <v>3745</v>
      </c>
      <c r="H1464" s="256"/>
    </row>
    <row r="1465" customFormat="false" ht="11.25" hidden="false" customHeight="true" outlineLevel="0" collapsed="false">
      <c r="A1465" s="257" t="s">
        <v>2954</v>
      </c>
      <c r="B1465" s="252" t="n">
        <v>43976</v>
      </c>
      <c r="C1465" s="253" t="n">
        <v>1120</v>
      </c>
      <c r="D1465" s="258" t="s">
        <v>30</v>
      </c>
      <c r="E1465" s="255" t="s">
        <v>61</v>
      </c>
      <c r="F1465" s="255" t="s">
        <v>87</v>
      </c>
      <c r="G1465" s="255" t="s">
        <v>3747</v>
      </c>
      <c r="H1465" s="256"/>
    </row>
    <row r="1466" customFormat="false" ht="11.25" hidden="false" customHeight="true" outlineLevel="0" collapsed="false">
      <c r="A1466" s="260" t="s">
        <v>2954</v>
      </c>
      <c r="B1466" s="252" t="n">
        <v>43976</v>
      </c>
      <c r="C1466" s="253" t="n">
        <v>660</v>
      </c>
      <c r="D1466" s="263" t="s">
        <v>2952</v>
      </c>
      <c r="E1466" s="255" t="s">
        <v>2963</v>
      </c>
      <c r="F1466" s="255" t="s">
        <v>218</v>
      </c>
      <c r="G1466" s="255"/>
      <c r="H1466" s="256"/>
    </row>
    <row r="1467" customFormat="false" ht="11.25" hidden="false" customHeight="true" outlineLevel="0" collapsed="false">
      <c r="A1467" s="251" t="s">
        <v>2954</v>
      </c>
      <c r="B1467" s="252" t="n">
        <v>43976</v>
      </c>
      <c r="C1467" s="253" t="n">
        <v>7800</v>
      </c>
      <c r="D1467" s="279" t="s">
        <v>3112</v>
      </c>
      <c r="E1467" s="255" t="s">
        <v>145</v>
      </c>
      <c r="F1467" s="255" t="s">
        <v>23</v>
      </c>
      <c r="G1467" s="255"/>
      <c r="H1467" s="256"/>
    </row>
    <row r="1468" customFormat="false" ht="11.25" hidden="false" customHeight="true" outlineLevel="0" collapsed="false">
      <c r="A1468" s="257" t="s">
        <v>2954</v>
      </c>
      <c r="B1468" s="252" t="n">
        <v>43977</v>
      </c>
      <c r="C1468" s="253" t="n">
        <v>80000</v>
      </c>
      <c r="D1468" s="258" t="s">
        <v>30</v>
      </c>
      <c r="E1468" s="255" t="s">
        <v>174</v>
      </c>
      <c r="F1468" s="255" t="s">
        <v>32</v>
      </c>
      <c r="G1468" s="255"/>
      <c r="H1468" s="256"/>
    </row>
    <row r="1469" customFormat="false" ht="11.25" hidden="false" customHeight="true" outlineLevel="0" collapsed="false">
      <c r="A1469" s="269" t="s">
        <v>2954</v>
      </c>
      <c r="B1469" s="252" t="n">
        <v>43977</v>
      </c>
      <c r="C1469" s="253" t="n">
        <v>2000</v>
      </c>
      <c r="D1469" s="270" t="s">
        <v>2948</v>
      </c>
      <c r="E1469" s="255" t="s">
        <v>195</v>
      </c>
      <c r="F1469" s="255" t="s">
        <v>3019</v>
      </c>
      <c r="G1469" s="255" t="s">
        <v>3078</v>
      </c>
      <c r="H1469" s="256"/>
    </row>
    <row r="1470" customFormat="false" ht="11.25" hidden="false" customHeight="true" outlineLevel="0" collapsed="false">
      <c r="A1470" s="251" t="s">
        <v>2954</v>
      </c>
      <c r="B1470" s="252" t="n">
        <v>43977</v>
      </c>
      <c r="C1470" s="253" t="n">
        <v>5000</v>
      </c>
      <c r="D1470" s="254" t="s">
        <v>25</v>
      </c>
      <c r="E1470" s="255"/>
      <c r="F1470" s="255" t="s">
        <v>3019</v>
      </c>
      <c r="G1470" s="255"/>
      <c r="H1470" s="256"/>
    </row>
    <row r="1471" customFormat="false" ht="11.25" hidden="false" customHeight="true" outlineLevel="0" collapsed="false">
      <c r="A1471" s="251" t="s">
        <v>2954</v>
      </c>
      <c r="B1471" s="252" t="n">
        <v>43977</v>
      </c>
      <c r="C1471" s="253" t="n">
        <v>25000</v>
      </c>
      <c r="D1471" s="254" t="s">
        <v>25</v>
      </c>
      <c r="E1471" s="255"/>
      <c r="F1471" s="255" t="s">
        <v>3038</v>
      </c>
      <c r="G1471" s="255"/>
      <c r="H1471" s="256"/>
    </row>
    <row r="1472" customFormat="false" ht="11.25" hidden="false" customHeight="true" outlineLevel="0" collapsed="false">
      <c r="A1472" s="269" t="s">
        <v>2954</v>
      </c>
      <c r="B1472" s="252" t="n">
        <v>43977</v>
      </c>
      <c r="C1472" s="253" t="n">
        <v>39990</v>
      </c>
      <c r="D1472" s="270" t="s">
        <v>2948</v>
      </c>
      <c r="E1472" s="255" t="s">
        <v>195</v>
      </c>
      <c r="F1472" s="255" t="s">
        <v>3003</v>
      </c>
      <c r="G1472" s="288" t="s">
        <v>3748</v>
      </c>
      <c r="H1472" s="256"/>
    </row>
    <row r="1473" customFormat="false" ht="11.25" hidden="false" customHeight="true" outlineLevel="0" collapsed="false">
      <c r="A1473" s="260" t="s">
        <v>2954</v>
      </c>
      <c r="B1473" s="252" t="n">
        <v>43977</v>
      </c>
      <c r="C1473" s="253" t="n">
        <v>300</v>
      </c>
      <c r="D1473" s="266" t="s">
        <v>2943</v>
      </c>
      <c r="E1473" s="255" t="s">
        <v>2974</v>
      </c>
      <c r="F1473" s="255" t="s">
        <v>3298</v>
      </c>
      <c r="G1473" s="288"/>
      <c r="H1473" s="256"/>
    </row>
    <row r="1474" customFormat="false" ht="11.25" hidden="false" customHeight="true" outlineLevel="0" collapsed="false">
      <c r="A1474" s="260" t="s">
        <v>2954</v>
      </c>
      <c r="B1474" s="252" t="n">
        <v>43977</v>
      </c>
      <c r="C1474" s="253" t="n">
        <v>200</v>
      </c>
      <c r="D1474" s="268" t="s">
        <v>48</v>
      </c>
      <c r="E1474" s="255" t="s">
        <v>49</v>
      </c>
      <c r="F1474" s="255" t="s">
        <v>3155</v>
      </c>
      <c r="G1474" s="255" t="s">
        <v>3156</v>
      </c>
      <c r="H1474" s="256"/>
    </row>
    <row r="1475" customFormat="false" ht="11.25" hidden="false" customHeight="true" outlineLevel="0" collapsed="false">
      <c r="A1475" s="257" t="s">
        <v>2954</v>
      </c>
      <c r="B1475" s="252" t="n">
        <v>43977</v>
      </c>
      <c r="C1475" s="253" t="n">
        <v>20000</v>
      </c>
      <c r="D1475" s="262" t="s">
        <v>113</v>
      </c>
      <c r="E1475" s="255" t="s">
        <v>139</v>
      </c>
      <c r="F1475" s="255" t="s">
        <v>3016</v>
      </c>
      <c r="G1475" s="255" t="s">
        <v>2992</v>
      </c>
      <c r="H1475" s="256"/>
    </row>
    <row r="1476" customFormat="false" ht="11.25" hidden="false" customHeight="true" outlineLevel="0" collapsed="false">
      <c r="A1476" s="257" t="s">
        <v>2954</v>
      </c>
      <c r="B1476" s="252" t="n">
        <v>43977</v>
      </c>
      <c r="C1476" s="253" t="n">
        <v>8400</v>
      </c>
      <c r="D1476" s="265" t="s">
        <v>80</v>
      </c>
      <c r="E1476" s="255" t="s">
        <v>2970</v>
      </c>
      <c r="F1476" s="255" t="s">
        <v>148</v>
      </c>
      <c r="G1476" s="255" t="s">
        <v>3749</v>
      </c>
      <c r="H1476" s="256"/>
    </row>
    <row r="1477" customFormat="false" ht="11.25" hidden="false" customHeight="true" outlineLevel="0" collapsed="false">
      <c r="A1477" s="257" t="s">
        <v>2954</v>
      </c>
      <c r="B1477" s="252" t="n">
        <v>43977</v>
      </c>
      <c r="C1477" s="253" t="n">
        <v>7180</v>
      </c>
      <c r="D1477" s="262" t="s">
        <v>113</v>
      </c>
      <c r="E1477" s="255" t="s">
        <v>114</v>
      </c>
      <c r="F1477" s="255" t="s">
        <v>148</v>
      </c>
      <c r="G1477" s="255" t="s">
        <v>3472</v>
      </c>
      <c r="H1477" s="256"/>
    </row>
    <row r="1478" customFormat="false" ht="11.25" hidden="false" customHeight="true" outlineLevel="0" collapsed="false">
      <c r="A1478" s="257" t="s">
        <v>2954</v>
      </c>
      <c r="B1478" s="252" t="n">
        <v>43977</v>
      </c>
      <c r="C1478" s="253" t="n">
        <v>1000</v>
      </c>
      <c r="D1478" s="258" t="s">
        <v>30</v>
      </c>
      <c r="E1478" s="255" t="s">
        <v>182</v>
      </c>
      <c r="F1478" s="255" t="s">
        <v>3750</v>
      </c>
      <c r="G1478" s="255" t="s">
        <v>3751</v>
      </c>
      <c r="H1478" s="256"/>
    </row>
    <row r="1479" customFormat="false" ht="11.25" hidden="false" customHeight="true" outlineLevel="0" collapsed="false">
      <c r="A1479" s="260" t="s">
        <v>2954</v>
      </c>
      <c r="B1479" s="252" t="n">
        <v>43977</v>
      </c>
      <c r="C1479" s="253" t="n">
        <v>1000</v>
      </c>
      <c r="D1479" s="266" t="s">
        <v>2943</v>
      </c>
      <c r="E1479" s="255" t="s">
        <v>2974</v>
      </c>
      <c r="F1479" s="255" t="s">
        <v>2982</v>
      </c>
      <c r="G1479" s="255"/>
      <c r="H1479" s="256"/>
    </row>
    <row r="1480" customFormat="false" ht="11.25" hidden="false" customHeight="true" outlineLevel="0" collapsed="false">
      <c r="A1480" s="260" t="s">
        <v>2954</v>
      </c>
      <c r="B1480" s="252" t="n">
        <v>43977</v>
      </c>
      <c r="C1480" s="253" t="n">
        <v>500</v>
      </c>
      <c r="D1480" s="268" t="s">
        <v>48</v>
      </c>
      <c r="E1480" s="255" t="s">
        <v>49</v>
      </c>
      <c r="F1480" s="255" t="s">
        <v>3198</v>
      </c>
      <c r="G1480" s="255"/>
      <c r="H1480" s="256"/>
    </row>
    <row r="1481" customFormat="false" ht="11.25" hidden="false" customHeight="true" outlineLevel="0" collapsed="false">
      <c r="A1481" s="257" t="s">
        <v>2954</v>
      </c>
      <c r="B1481" s="252" t="n">
        <v>43977</v>
      </c>
      <c r="C1481" s="253" t="n">
        <v>3500</v>
      </c>
      <c r="D1481" s="258" t="s">
        <v>30</v>
      </c>
      <c r="E1481" s="255" t="s">
        <v>61</v>
      </c>
      <c r="F1481" s="255" t="s">
        <v>62</v>
      </c>
      <c r="G1481" s="255" t="s">
        <v>3752</v>
      </c>
      <c r="H1481" s="256"/>
    </row>
    <row r="1482" customFormat="false" ht="11.25" hidden="false" customHeight="true" outlineLevel="0" collapsed="false">
      <c r="A1482" s="257" t="s">
        <v>2954</v>
      </c>
      <c r="B1482" s="252" t="n">
        <v>43977</v>
      </c>
      <c r="C1482" s="253" t="n">
        <v>1220</v>
      </c>
      <c r="D1482" s="258" t="s">
        <v>30</v>
      </c>
      <c r="E1482" s="255" t="s">
        <v>174</v>
      </c>
      <c r="F1482" s="255" t="s">
        <v>187</v>
      </c>
      <c r="G1482" s="255" t="s">
        <v>3753</v>
      </c>
      <c r="H1482" s="256"/>
    </row>
    <row r="1483" customFormat="false" ht="11.25" hidden="false" customHeight="true" outlineLevel="0" collapsed="false">
      <c r="A1483" s="257" t="s">
        <v>2954</v>
      </c>
      <c r="B1483" s="252" t="n">
        <v>43978</v>
      </c>
      <c r="C1483" s="253" t="n">
        <v>8600</v>
      </c>
      <c r="D1483" s="258" t="s">
        <v>30</v>
      </c>
      <c r="E1483" s="255" t="s">
        <v>174</v>
      </c>
      <c r="F1483" s="255" t="s">
        <v>187</v>
      </c>
      <c r="G1483" s="255"/>
      <c r="H1483" s="256"/>
    </row>
    <row r="1484" customFormat="false" ht="11.25" hidden="false" customHeight="true" outlineLevel="0" collapsed="false">
      <c r="A1484" s="251" t="s">
        <v>2954</v>
      </c>
      <c r="B1484" s="252" t="n">
        <v>43978</v>
      </c>
      <c r="C1484" s="253" t="n">
        <v>15000</v>
      </c>
      <c r="D1484" s="254" t="s">
        <v>25</v>
      </c>
      <c r="E1484" s="255"/>
      <c r="F1484" s="255" t="s">
        <v>3019</v>
      </c>
      <c r="G1484" s="255"/>
      <c r="H1484" s="256"/>
    </row>
    <row r="1485" customFormat="false" ht="11.25" hidden="false" customHeight="true" outlineLevel="0" collapsed="false">
      <c r="A1485" s="251" t="s">
        <v>2954</v>
      </c>
      <c r="B1485" s="252" t="n">
        <v>43978</v>
      </c>
      <c r="C1485" s="253" t="n">
        <v>15000</v>
      </c>
      <c r="D1485" s="254" t="s">
        <v>25</v>
      </c>
      <c r="E1485" s="255"/>
      <c r="F1485" s="255" t="s">
        <v>2955</v>
      </c>
      <c r="G1485" s="255"/>
      <c r="H1485" s="256"/>
    </row>
    <row r="1486" customFormat="false" ht="11.25" hidden="false" customHeight="true" outlineLevel="0" collapsed="false">
      <c r="A1486" s="251" t="s">
        <v>2954</v>
      </c>
      <c r="B1486" s="252" t="n">
        <v>43978</v>
      </c>
      <c r="C1486" s="253" t="n">
        <v>5000</v>
      </c>
      <c r="D1486" s="254" t="s">
        <v>25</v>
      </c>
      <c r="E1486" s="255"/>
      <c r="F1486" s="255" t="s">
        <v>2983</v>
      </c>
      <c r="G1486" s="255"/>
      <c r="H1486" s="256"/>
    </row>
    <row r="1487" customFormat="false" ht="11.25" hidden="false" customHeight="true" outlineLevel="0" collapsed="false">
      <c r="A1487" s="257" t="s">
        <v>2954</v>
      </c>
      <c r="B1487" s="252" t="n">
        <v>43978</v>
      </c>
      <c r="C1487" s="281" t="n">
        <v>1530</v>
      </c>
      <c r="D1487" s="262" t="s">
        <v>113</v>
      </c>
      <c r="E1487" s="255" t="s">
        <v>139</v>
      </c>
      <c r="F1487" s="289" t="s">
        <v>3728</v>
      </c>
      <c r="G1487" s="289"/>
      <c r="H1487" s="256"/>
    </row>
    <row r="1488" customFormat="false" ht="11.25" hidden="false" customHeight="true" outlineLevel="0" collapsed="false">
      <c r="A1488" s="269" t="s">
        <v>2954</v>
      </c>
      <c r="B1488" s="252" t="n">
        <v>43979</v>
      </c>
      <c r="C1488" s="281" t="n">
        <v>20000</v>
      </c>
      <c r="D1488" s="274" t="s">
        <v>2951</v>
      </c>
      <c r="E1488" s="255" t="s">
        <v>59</v>
      </c>
      <c r="F1488" s="255" t="s">
        <v>265</v>
      </c>
      <c r="G1488" s="289" t="s">
        <v>3754</v>
      </c>
      <c r="H1488" s="256"/>
    </row>
    <row r="1489" customFormat="false" ht="11.25" hidden="false" customHeight="true" outlineLevel="0" collapsed="false">
      <c r="A1489" s="251" t="s">
        <v>2954</v>
      </c>
      <c r="B1489" s="252" t="n">
        <v>43979</v>
      </c>
      <c r="C1489" s="253" t="n">
        <v>15000</v>
      </c>
      <c r="D1489" s="254" t="s">
        <v>25</v>
      </c>
      <c r="E1489" s="255"/>
      <c r="F1489" s="255" t="s">
        <v>3031</v>
      </c>
      <c r="G1489" s="255"/>
      <c r="H1489" s="256"/>
    </row>
    <row r="1490" customFormat="false" ht="11.25" hidden="false" customHeight="true" outlineLevel="0" collapsed="false">
      <c r="A1490" s="269" t="s">
        <v>2954</v>
      </c>
      <c r="B1490" s="252" t="n">
        <v>43979</v>
      </c>
      <c r="C1490" s="253" t="n">
        <v>50000</v>
      </c>
      <c r="D1490" s="274" t="s">
        <v>2951</v>
      </c>
      <c r="E1490" s="255" t="s">
        <v>59</v>
      </c>
      <c r="F1490" s="255" t="s">
        <v>265</v>
      </c>
      <c r="G1490" s="255" t="s">
        <v>3755</v>
      </c>
      <c r="H1490" s="256"/>
    </row>
    <row r="1491" customFormat="false" ht="11.25" hidden="false" customHeight="true" outlineLevel="0" collapsed="false">
      <c r="A1491" s="260" t="s">
        <v>2954</v>
      </c>
      <c r="B1491" s="252" t="n">
        <v>43979</v>
      </c>
      <c r="C1491" s="253" t="n">
        <v>2500</v>
      </c>
      <c r="D1491" s="266" t="s">
        <v>2943</v>
      </c>
      <c r="E1491" s="255" t="s">
        <v>2974</v>
      </c>
      <c r="F1491" s="255" t="s">
        <v>2982</v>
      </c>
      <c r="G1491" s="255"/>
      <c r="H1491" s="256"/>
    </row>
    <row r="1492" customFormat="false" ht="11.25" hidden="false" customHeight="true" outlineLevel="0" collapsed="false">
      <c r="A1492" s="251" t="s">
        <v>2954</v>
      </c>
      <c r="B1492" s="252" t="n">
        <v>43979</v>
      </c>
      <c r="C1492" s="253" t="n">
        <v>5000</v>
      </c>
      <c r="D1492" s="254" t="s">
        <v>25</v>
      </c>
      <c r="E1492" s="255"/>
      <c r="F1492" s="255" t="s">
        <v>3012</v>
      </c>
      <c r="G1492" s="255"/>
      <c r="H1492" s="256"/>
    </row>
    <row r="1493" customFormat="false" ht="11.25" hidden="false" customHeight="true" outlineLevel="0" collapsed="false">
      <c r="A1493" s="260" t="s">
        <v>2954</v>
      </c>
      <c r="B1493" s="252" t="n">
        <v>43979</v>
      </c>
      <c r="C1493" s="253" t="n">
        <v>600</v>
      </c>
      <c r="D1493" s="266" t="s">
        <v>2943</v>
      </c>
      <c r="E1493" s="255" t="s">
        <v>2974</v>
      </c>
      <c r="F1493" s="255" t="s">
        <v>3157</v>
      </c>
      <c r="G1493" s="255"/>
      <c r="H1493" s="256"/>
    </row>
    <row r="1494" customFormat="false" ht="11.25" hidden="false" customHeight="true" outlineLevel="0" collapsed="false">
      <c r="A1494" s="257" t="s">
        <v>2954</v>
      </c>
      <c r="B1494" s="252" t="n">
        <v>43979</v>
      </c>
      <c r="C1494" s="253" t="n">
        <v>11500</v>
      </c>
      <c r="D1494" s="258" t="s">
        <v>30</v>
      </c>
      <c r="E1494" s="255" t="s">
        <v>174</v>
      </c>
      <c r="F1494" s="255" t="s">
        <v>187</v>
      </c>
      <c r="G1494" s="255"/>
      <c r="H1494" s="256"/>
    </row>
    <row r="1495" customFormat="false" ht="11.25" hidden="false" customHeight="true" outlineLevel="0" collapsed="false">
      <c r="A1495" s="251" t="s">
        <v>2954</v>
      </c>
      <c r="B1495" s="252" t="n">
        <v>43979</v>
      </c>
      <c r="C1495" s="253" t="n">
        <v>10000</v>
      </c>
      <c r="D1495" s="254" t="s">
        <v>25</v>
      </c>
      <c r="E1495" s="255"/>
      <c r="F1495" s="255" t="s">
        <v>3088</v>
      </c>
      <c r="G1495" s="255"/>
      <c r="H1495" s="256"/>
    </row>
    <row r="1496" customFormat="false" ht="11.25" hidden="false" customHeight="true" outlineLevel="0" collapsed="false">
      <c r="A1496" s="260" t="s">
        <v>2954</v>
      </c>
      <c r="B1496" s="252" t="n">
        <v>43979</v>
      </c>
      <c r="C1496" s="253" t="n">
        <v>150</v>
      </c>
      <c r="D1496" s="268" t="s">
        <v>48</v>
      </c>
      <c r="E1496" s="255" t="s">
        <v>161</v>
      </c>
      <c r="F1496" s="255" t="s">
        <v>3756</v>
      </c>
      <c r="G1496" s="255" t="s">
        <v>3757</v>
      </c>
      <c r="H1496" s="256"/>
    </row>
    <row r="1497" customFormat="false" ht="11.25" hidden="false" customHeight="true" outlineLevel="0" collapsed="false">
      <c r="A1497" s="269" t="s">
        <v>2954</v>
      </c>
      <c r="B1497" s="252" t="n">
        <v>43979</v>
      </c>
      <c r="C1497" s="253" t="n">
        <v>900</v>
      </c>
      <c r="D1497" s="276" t="s">
        <v>58</v>
      </c>
      <c r="E1497" s="255" t="s">
        <v>118</v>
      </c>
      <c r="F1497" s="255" t="s">
        <v>3758</v>
      </c>
      <c r="G1497" s="255" t="s">
        <v>3759</v>
      </c>
      <c r="H1497" s="256"/>
    </row>
    <row r="1498" customFormat="false" ht="11.25" hidden="false" customHeight="true" outlineLevel="0" collapsed="false">
      <c r="A1498" s="257" t="s">
        <v>2954</v>
      </c>
      <c r="B1498" s="252" t="n">
        <v>43979</v>
      </c>
      <c r="C1498" s="253" t="n">
        <v>2550</v>
      </c>
      <c r="D1498" s="258" t="s">
        <v>30</v>
      </c>
      <c r="E1498" s="255" t="s">
        <v>61</v>
      </c>
      <c r="F1498" s="255" t="s">
        <v>270</v>
      </c>
      <c r="G1498" s="255" t="s">
        <v>3760</v>
      </c>
      <c r="H1498" s="256"/>
    </row>
    <row r="1499" customFormat="false" ht="11.25" hidden="false" customHeight="true" outlineLevel="0" collapsed="false">
      <c r="A1499" s="260" t="s">
        <v>2954</v>
      </c>
      <c r="B1499" s="252" t="n">
        <v>43979</v>
      </c>
      <c r="C1499" s="253" t="n">
        <v>300</v>
      </c>
      <c r="D1499" s="263" t="s">
        <v>2952</v>
      </c>
      <c r="E1499" s="255" t="s">
        <v>54</v>
      </c>
      <c r="F1499" s="255" t="s">
        <v>3761</v>
      </c>
      <c r="G1499" s="255"/>
      <c r="H1499" s="256"/>
    </row>
    <row r="1500" customFormat="false" ht="11.25" hidden="false" customHeight="true" outlineLevel="0" collapsed="false">
      <c r="A1500" s="269" t="s">
        <v>2954</v>
      </c>
      <c r="B1500" s="252" t="n">
        <v>43979</v>
      </c>
      <c r="C1500" s="253" t="n">
        <v>2150</v>
      </c>
      <c r="D1500" s="270" t="s">
        <v>2948</v>
      </c>
      <c r="E1500" s="255" t="s">
        <v>195</v>
      </c>
      <c r="F1500" s="255" t="s">
        <v>3003</v>
      </c>
      <c r="G1500" s="255" t="s">
        <v>3762</v>
      </c>
      <c r="H1500" s="256"/>
    </row>
    <row r="1501" customFormat="false" ht="11.25" hidden="false" customHeight="true" outlineLevel="0" collapsed="false">
      <c r="A1501" s="251" t="s">
        <v>2954</v>
      </c>
      <c r="B1501" s="252" t="n">
        <v>43980</v>
      </c>
      <c r="C1501" s="253" t="n">
        <v>5000</v>
      </c>
      <c r="D1501" s="254" t="s">
        <v>25</v>
      </c>
      <c r="E1501" s="255"/>
      <c r="F1501" s="255" t="s">
        <v>3210</v>
      </c>
      <c r="G1501" s="255"/>
      <c r="H1501" s="256"/>
    </row>
    <row r="1502" customFormat="false" ht="11.25" hidden="false" customHeight="true" outlineLevel="0" collapsed="false">
      <c r="A1502" s="251" t="s">
        <v>2954</v>
      </c>
      <c r="B1502" s="252" t="n">
        <v>43980</v>
      </c>
      <c r="C1502" s="253" t="n">
        <v>30000</v>
      </c>
      <c r="D1502" s="254" t="s">
        <v>25</v>
      </c>
      <c r="E1502" s="255"/>
      <c r="F1502" s="255" t="s">
        <v>3150</v>
      </c>
      <c r="G1502" s="255"/>
      <c r="H1502" s="256"/>
    </row>
    <row r="1503" customFormat="false" ht="11.25" hidden="false" customHeight="true" outlineLevel="0" collapsed="false">
      <c r="A1503" s="257" t="s">
        <v>2954</v>
      </c>
      <c r="B1503" s="252" t="n">
        <v>43980</v>
      </c>
      <c r="C1503" s="253" t="n">
        <v>500</v>
      </c>
      <c r="D1503" s="258" t="s">
        <v>30</v>
      </c>
      <c r="E1503" s="255" t="s">
        <v>31</v>
      </c>
      <c r="F1503" s="255" t="s">
        <v>3763</v>
      </c>
      <c r="G1503" s="255" t="s">
        <v>3764</v>
      </c>
      <c r="H1503" s="256"/>
    </row>
    <row r="1504" customFormat="false" ht="11.25" hidden="false" customHeight="true" outlineLevel="0" collapsed="false">
      <c r="A1504" s="260" t="s">
        <v>2954</v>
      </c>
      <c r="B1504" s="252" t="n">
        <v>43980</v>
      </c>
      <c r="C1504" s="253" t="n">
        <v>300</v>
      </c>
      <c r="D1504" s="266" t="s">
        <v>2943</v>
      </c>
      <c r="E1504" s="255" t="s">
        <v>2974</v>
      </c>
      <c r="F1504" s="255" t="s">
        <v>2983</v>
      </c>
      <c r="G1504" s="255"/>
      <c r="H1504" s="256"/>
    </row>
    <row r="1505" customFormat="false" ht="11.25" hidden="false" customHeight="true" outlineLevel="0" collapsed="false">
      <c r="A1505" s="260" t="s">
        <v>2954</v>
      </c>
      <c r="B1505" s="252" t="n">
        <v>43980</v>
      </c>
      <c r="C1505" s="253" t="n">
        <v>3500</v>
      </c>
      <c r="D1505" s="267" t="s">
        <v>186</v>
      </c>
      <c r="E1505" s="255" t="s">
        <v>2977</v>
      </c>
      <c r="F1505" s="255" t="s">
        <v>3765</v>
      </c>
      <c r="G1505" s="255"/>
      <c r="H1505" s="256"/>
    </row>
    <row r="1506" customFormat="false" ht="11.25" hidden="false" customHeight="true" outlineLevel="0" collapsed="false">
      <c r="A1506" s="257" t="s">
        <v>2954</v>
      </c>
      <c r="B1506" s="252" t="n">
        <v>43980</v>
      </c>
      <c r="C1506" s="253" t="n">
        <v>3640</v>
      </c>
      <c r="D1506" s="272" t="s">
        <v>64</v>
      </c>
      <c r="E1506" s="255" t="s">
        <v>143</v>
      </c>
      <c r="F1506" s="255" t="s">
        <v>3766</v>
      </c>
      <c r="G1506" s="255" t="s">
        <v>3767</v>
      </c>
      <c r="H1506" s="256"/>
    </row>
    <row r="1507" customFormat="false" ht="11.25" hidden="false" customHeight="true" outlineLevel="0" collapsed="false">
      <c r="A1507" s="251" t="s">
        <v>2954</v>
      </c>
      <c r="B1507" s="252" t="n">
        <v>43981</v>
      </c>
      <c r="C1507" s="253" t="n">
        <v>16300</v>
      </c>
      <c r="D1507" s="254" t="s">
        <v>25</v>
      </c>
      <c r="E1507" s="255"/>
      <c r="F1507" s="255" t="s">
        <v>283</v>
      </c>
      <c r="G1507" s="255"/>
      <c r="H1507" s="256"/>
    </row>
    <row r="1508" customFormat="false" ht="11.25" hidden="false" customHeight="true" outlineLevel="0" collapsed="false">
      <c r="A1508" s="251" t="s">
        <v>2954</v>
      </c>
      <c r="B1508" s="252" t="n">
        <v>43981</v>
      </c>
      <c r="C1508" s="253" t="n">
        <v>12000</v>
      </c>
      <c r="D1508" s="254" t="s">
        <v>25</v>
      </c>
      <c r="E1508" s="255"/>
      <c r="F1508" s="255" t="s">
        <v>2983</v>
      </c>
      <c r="G1508" s="255"/>
      <c r="H1508" s="256"/>
    </row>
    <row r="1509" customFormat="false" ht="11.25" hidden="false" customHeight="true" outlineLevel="0" collapsed="false">
      <c r="A1509" s="251" t="s">
        <v>2954</v>
      </c>
      <c r="B1509" s="252" t="n">
        <v>43981</v>
      </c>
      <c r="C1509" s="253" t="n">
        <v>15000</v>
      </c>
      <c r="D1509" s="254" t="s">
        <v>25</v>
      </c>
      <c r="E1509" s="255"/>
      <c r="F1509" s="255" t="s">
        <v>43</v>
      </c>
      <c r="G1509" s="255"/>
      <c r="H1509" s="256"/>
    </row>
    <row r="1510" customFormat="false" ht="11.25" hidden="false" customHeight="true" outlineLevel="0" collapsed="false">
      <c r="A1510" s="257" t="s">
        <v>2954</v>
      </c>
      <c r="B1510" s="252" t="n">
        <v>43981</v>
      </c>
      <c r="C1510" s="253" t="n">
        <v>1840</v>
      </c>
      <c r="D1510" s="258" t="s">
        <v>30</v>
      </c>
      <c r="E1510" s="255" t="s">
        <v>61</v>
      </c>
      <c r="F1510" s="255" t="s">
        <v>87</v>
      </c>
      <c r="G1510" s="255" t="s">
        <v>3768</v>
      </c>
      <c r="H1510" s="256"/>
    </row>
    <row r="1511" customFormat="false" ht="11.25" hidden="false" customHeight="true" outlineLevel="0" collapsed="false">
      <c r="A1511" s="257" t="s">
        <v>2954</v>
      </c>
      <c r="B1511" s="252" t="n">
        <v>43981</v>
      </c>
      <c r="C1511" s="253" t="n">
        <v>2560</v>
      </c>
      <c r="D1511" s="258" t="s">
        <v>30</v>
      </c>
      <c r="E1511" s="255" t="s">
        <v>61</v>
      </c>
      <c r="F1511" s="255" t="s">
        <v>87</v>
      </c>
      <c r="G1511" s="255" t="s">
        <v>3769</v>
      </c>
      <c r="H1511" s="256"/>
    </row>
    <row r="1512" customFormat="false" ht="11.25" hidden="false" customHeight="true" outlineLevel="0" collapsed="false">
      <c r="A1512" s="260" t="s">
        <v>2954</v>
      </c>
      <c r="B1512" s="252" t="n">
        <v>43981</v>
      </c>
      <c r="C1512" s="253" t="n">
        <v>300</v>
      </c>
      <c r="D1512" s="266" t="s">
        <v>2943</v>
      </c>
      <c r="E1512" s="255" t="s">
        <v>2974</v>
      </c>
      <c r="F1512" s="255" t="s">
        <v>2983</v>
      </c>
      <c r="G1512" s="255"/>
      <c r="H1512" s="256"/>
    </row>
    <row r="1513" customFormat="false" ht="11.25" hidden="false" customHeight="true" outlineLevel="0" collapsed="false">
      <c r="A1513" s="257" t="s">
        <v>2954</v>
      </c>
      <c r="B1513" s="252" t="n">
        <v>43981</v>
      </c>
      <c r="C1513" s="253" t="n">
        <v>2800</v>
      </c>
      <c r="D1513" s="258" t="s">
        <v>30</v>
      </c>
      <c r="E1513" s="255" t="s">
        <v>61</v>
      </c>
      <c r="F1513" s="255" t="s">
        <v>137</v>
      </c>
      <c r="G1513" s="255" t="s">
        <v>3770</v>
      </c>
      <c r="H1513" s="256"/>
    </row>
    <row r="1514" customFormat="false" ht="11.25" hidden="false" customHeight="true" outlineLevel="0" collapsed="false">
      <c r="A1514" s="257" t="s">
        <v>2954</v>
      </c>
      <c r="B1514" s="252" t="n">
        <v>43981</v>
      </c>
      <c r="C1514" s="253" t="n">
        <v>800</v>
      </c>
      <c r="D1514" s="262" t="s">
        <v>113</v>
      </c>
      <c r="E1514" s="255" t="s">
        <v>139</v>
      </c>
      <c r="F1514" s="255" t="s">
        <v>3771</v>
      </c>
      <c r="G1514" s="255"/>
      <c r="H1514" s="256"/>
    </row>
    <row r="1515" customFormat="false" ht="11.25" hidden="false" customHeight="true" outlineLevel="0" collapsed="false">
      <c r="A1515" s="269" t="s">
        <v>2954</v>
      </c>
      <c r="B1515" s="252" t="n">
        <v>43981</v>
      </c>
      <c r="C1515" s="253" t="n">
        <v>1400</v>
      </c>
      <c r="D1515" s="276" t="s">
        <v>58</v>
      </c>
      <c r="E1515" s="255" t="s">
        <v>118</v>
      </c>
      <c r="F1515" s="255" t="s">
        <v>3772</v>
      </c>
      <c r="G1515" s="255" t="s">
        <v>3773</v>
      </c>
      <c r="H1515" s="256"/>
    </row>
    <row r="1516" customFormat="false" ht="11.25" hidden="false" customHeight="true" outlineLevel="0" collapsed="false">
      <c r="A1516" s="251" t="s">
        <v>2954</v>
      </c>
      <c r="B1516" s="252" t="n">
        <v>43981</v>
      </c>
      <c r="C1516" s="253" t="n">
        <v>350</v>
      </c>
      <c r="D1516" s="254" t="s">
        <v>25</v>
      </c>
      <c r="E1516" s="255"/>
      <c r="F1516" s="255" t="s">
        <v>3008</v>
      </c>
      <c r="G1516" s="255" t="s">
        <v>3774</v>
      </c>
      <c r="H1516" s="256"/>
    </row>
    <row r="1517" customFormat="false" ht="11.25" hidden="false" customHeight="true" outlineLevel="0" collapsed="false">
      <c r="A1517" s="251" t="s">
        <v>2954</v>
      </c>
      <c r="B1517" s="252" t="n">
        <v>43981</v>
      </c>
      <c r="C1517" s="253" t="n">
        <v>350</v>
      </c>
      <c r="D1517" s="254" t="s">
        <v>25</v>
      </c>
      <c r="E1517" s="255"/>
      <c r="F1517" s="255" t="s">
        <v>46</v>
      </c>
      <c r="G1517" s="255" t="s">
        <v>3774</v>
      </c>
      <c r="H1517" s="256"/>
    </row>
    <row r="1518" customFormat="false" ht="11.25" hidden="false" customHeight="true" outlineLevel="0" collapsed="false">
      <c r="A1518" s="251" t="s">
        <v>2954</v>
      </c>
      <c r="B1518" s="252" t="n">
        <v>43981</v>
      </c>
      <c r="C1518" s="253" t="n">
        <v>350</v>
      </c>
      <c r="D1518" s="254" t="s">
        <v>25</v>
      </c>
      <c r="E1518" s="255"/>
      <c r="F1518" s="255" t="s">
        <v>68</v>
      </c>
      <c r="G1518" s="255" t="s">
        <v>3774</v>
      </c>
      <c r="H1518" s="256"/>
    </row>
    <row r="1519" customFormat="false" ht="11.25" hidden="false" customHeight="true" outlineLevel="0" collapsed="false">
      <c r="A1519" s="251" t="s">
        <v>2954</v>
      </c>
      <c r="B1519" s="252" t="n">
        <v>43981</v>
      </c>
      <c r="C1519" s="253" t="n">
        <v>350</v>
      </c>
      <c r="D1519" s="254" t="s">
        <v>25</v>
      </c>
      <c r="E1519" s="255"/>
      <c r="F1519" s="255" t="s">
        <v>3019</v>
      </c>
      <c r="G1519" s="255" t="s">
        <v>3774</v>
      </c>
      <c r="H1519" s="256"/>
    </row>
    <row r="1520" customFormat="false" ht="11.25" hidden="false" customHeight="true" outlineLevel="0" collapsed="false">
      <c r="A1520" s="251" t="s">
        <v>2954</v>
      </c>
      <c r="B1520" s="252" t="n">
        <v>43981</v>
      </c>
      <c r="C1520" s="253" t="n">
        <v>350</v>
      </c>
      <c r="D1520" s="254" t="s">
        <v>25</v>
      </c>
      <c r="E1520" s="255"/>
      <c r="F1520" s="255" t="s">
        <v>2955</v>
      </c>
      <c r="G1520" s="255" t="s">
        <v>3774</v>
      </c>
      <c r="H1520" s="256"/>
    </row>
    <row r="1521" customFormat="false" ht="11.25" hidden="false" customHeight="true" outlineLevel="0" collapsed="false">
      <c r="A1521" s="251" t="s">
        <v>2954</v>
      </c>
      <c r="B1521" s="252" t="n">
        <v>43981</v>
      </c>
      <c r="C1521" s="253" t="n">
        <v>350</v>
      </c>
      <c r="D1521" s="254" t="s">
        <v>25</v>
      </c>
      <c r="E1521" s="255"/>
      <c r="F1521" s="255" t="s">
        <v>2960</v>
      </c>
      <c r="G1521" s="255" t="s">
        <v>3774</v>
      </c>
      <c r="H1521" s="256"/>
    </row>
    <row r="1522" customFormat="false" ht="11.25" hidden="false" customHeight="true" outlineLevel="0" collapsed="false">
      <c r="A1522" s="251" t="s">
        <v>2954</v>
      </c>
      <c r="B1522" s="252" t="n">
        <v>43981</v>
      </c>
      <c r="C1522" s="253" t="n">
        <v>350</v>
      </c>
      <c r="D1522" s="254" t="s">
        <v>25</v>
      </c>
      <c r="E1522" s="255"/>
      <c r="F1522" s="255" t="s">
        <v>3017</v>
      </c>
      <c r="G1522" s="255" t="s">
        <v>3774</v>
      </c>
      <c r="H1522" s="256"/>
    </row>
    <row r="1523" customFormat="false" ht="11.25" hidden="false" customHeight="true" outlineLevel="0" collapsed="false">
      <c r="A1523" s="251" t="s">
        <v>2954</v>
      </c>
      <c r="B1523" s="252" t="n">
        <v>43981</v>
      </c>
      <c r="C1523" s="253" t="n">
        <v>350</v>
      </c>
      <c r="D1523" s="254" t="s">
        <v>25</v>
      </c>
      <c r="E1523" s="255"/>
      <c r="F1523" s="255" t="s">
        <v>3489</v>
      </c>
      <c r="G1523" s="255" t="s">
        <v>3774</v>
      </c>
      <c r="H1523" s="256"/>
    </row>
    <row r="1524" customFormat="false" ht="11.25" hidden="false" customHeight="true" outlineLevel="0" collapsed="false">
      <c r="A1524" s="251" t="s">
        <v>2954</v>
      </c>
      <c r="B1524" s="252" t="n">
        <v>43981</v>
      </c>
      <c r="C1524" s="253" t="n">
        <v>350</v>
      </c>
      <c r="D1524" s="254" t="s">
        <v>25</v>
      </c>
      <c r="E1524" s="255"/>
      <c r="F1524" s="255" t="s">
        <v>3053</v>
      </c>
      <c r="G1524" s="255" t="s">
        <v>3774</v>
      </c>
      <c r="H1524" s="256"/>
    </row>
    <row r="1525" customFormat="false" ht="11.25" hidden="false" customHeight="true" outlineLevel="0" collapsed="false">
      <c r="A1525" s="251" t="s">
        <v>2954</v>
      </c>
      <c r="B1525" s="252" t="n">
        <v>43981</v>
      </c>
      <c r="C1525" s="253" t="n">
        <v>350</v>
      </c>
      <c r="D1525" s="254" t="s">
        <v>25</v>
      </c>
      <c r="E1525" s="255"/>
      <c r="F1525" s="255" t="s">
        <v>3001</v>
      </c>
      <c r="G1525" s="255" t="s">
        <v>3774</v>
      </c>
      <c r="H1525" s="256"/>
    </row>
    <row r="1526" customFormat="false" ht="11.25" hidden="false" customHeight="true" outlineLevel="0" collapsed="false">
      <c r="A1526" s="251" t="s">
        <v>2954</v>
      </c>
      <c r="B1526" s="252" t="n">
        <v>43981</v>
      </c>
      <c r="C1526" s="253" t="n">
        <v>350</v>
      </c>
      <c r="D1526" s="254" t="s">
        <v>25</v>
      </c>
      <c r="E1526" s="255"/>
      <c r="F1526" s="255" t="s">
        <v>3150</v>
      </c>
      <c r="G1526" s="255" t="s">
        <v>3774</v>
      </c>
      <c r="H1526" s="256"/>
    </row>
    <row r="1527" customFormat="false" ht="11.25" hidden="false" customHeight="true" outlineLevel="0" collapsed="false">
      <c r="A1527" s="251" t="s">
        <v>2954</v>
      </c>
      <c r="B1527" s="252" t="n">
        <v>43981</v>
      </c>
      <c r="C1527" s="253" t="n">
        <v>2210</v>
      </c>
      <c r="D1527" s="254" t="s">
        <v>25</v>
      </c>
      <c r="E1527" s="255"/>
      <c r="F1527" s="255" t="s">
        <v>68</v>
      </c>
      <c r="G1527" s="255" t="s">
        <v>3775</v>
      </c>
      <c r="H1527" s="256"/>
    </row>
    <row r="1528" customFormat="false" ht="11.25" hidden="false" customHeight="true" outlineLevel="0" collapsed="false">
      <c r="A1528" s="251" t="s">
        <v>2954</v>
      </c>
      <c r="B1528" s="252" t="n">
        <v>43981</v>
      </c>
      <c r="C1528" s="253" t="n">
        <v>2210</v>
      </c>
      <c r="D1528" s="254" t="s">
        <v>25</v>
      </c>
      <c r="E1528" s="255"/>
      <c r="F1528" s="255" t="s">
        <v>3017</v>
      </c>
      <c r="G1528" s="255" t="s">
        <v>3775</v>
      </c>
      <c r="H1528" s="256"/>
    </row>
    <row r="1529" customFormat="false" ht="11.25" hidden="false" customHeight="true" outlineLevel="0" collapsed="false">
      <c r="A1529" s="251" t="s">
        <v>2954</v>
      </c>
      <c r="B1529" s="252" t="n">
        <v>43982</v>
      </c>
      <c r="C1529" s="253" t="n">
        <v>15200</v>
      </c>
      <c r="D1529" s="254" t="s">
        <v>25</v>
      </c>
      <c r="E1529" s="255"/>
      <c r="F1529" s="255" t="s">
        <v>2961</v>
      </c>
      <c r="G1529" s="255"/>
      <c r="H1529" s="256"/>
    </row>
    <row r="1530" customFormat="false" ht="11.25" hidden="false" customHeight="true" outlineLevel="0" collapsed="false">
      <c r="A1530" s="251" t="s">
        <v>2954</v>
      </c>
      <c r="B1530" s="252" t="n">
        <v>43982</v>
      </c>
      <c r="C1530" s="253" t="n">
        <v>15000</v>
      </c>
      <c r="D1530" s="254" t="s">
        <v>25</v>
      </c>
      <c r="E1530" s="255"/>
      <c r="F1530" s="255" t="s">
        <v>3400</v>
      </c>
      <c r="G1530" s="255"/>
      <c r="H1530" s="256"/>
    </row>
    <row r="1531" customFormat="false" ht="11.25" hidden="false" customHeight="true" outlineLevel="0" collapsed="false">
      <c r="A1531" s="257" t="s">
        <v>2954</v>
      </c>
      <c r="B1531" s="252" t="n">
        <v>43982</v>
      </c>
      <c r="C1531" s="253" t="n">
        <v>2700</v>
      </c>
      <c r="D1531" s="258" t="s">
        <v>30</v>
      </c>
      <c r="E1531" s="255" t="s">
        <v>61</v>
      </c>
      <c r="F1531" s="255" t="s">
        <v>137</v>
      </c>
      <c r="G1531" s="255" t="s">
        <v>3776</v>
      </c>
      <c r="H1531" s="256"/>
    </row>
    <row r="1532" customFormat="false" ht="11.25" hidden="false" customHeight="true" outlineLevel="0" collapsed="false">
      <c r="A1532" s="251" t="s">
        <v>2954</v>
      </c>
      <c r="B1532" s="252" t="n">
        <v>43982</v>
      </c>
      <c r="C1532" s="253" t="n">
        <v>1000</v>
      </c>
      <c r="D1532" s="254" t="s">
        <v>25</v>
      </c>
      <c r="E1532" s="255"/>
      <c r="F1532" s="255" t="s">
        <v>3038</v>
      </c>
      <c r="G1532" s="255"/>
      <c r="H1532" s="256"/>
    </row>
    <row r="1533" customFormat="false" ht="11.25" hidden="false" customHeight="true" outlineLevel="0" collapsed="false">
      <c r="A1533" s="251" t="s">
        <v>2954</v>
      </c>
      <c r="B1533" s="252" t="n">
        <v>43982</v>
      </c>
      <c r="C1533" s="253" t="n">
        <v>800</v>
      </c>
      <c r="D1533" s="254" t="s">
        <v>25</v>
      </c>
      <c r="E1533" s="255"/>
      <c r="F1533" s="255" t="s">
        <v>2969</v>
      </c>
      <c r="G1533" s="255" t="s">
        <v>3777</v>
      </c>
      <c r="H1533" s="256"/>
    </row>
    <row r="1534" customFormat="false" ht="11.25" hidden="false" customHeight="true" outlineLevel="0" collapsed="false">
      <c r="A1534" s="251" t="s">
        <v>2954</v>
      </c>
      <c r="B1534" s="252" t="n">
        <v>43982</v>
      </c>
      <c r="C1534" s="253" t="n">
        <v>800</v>
      </c>
      <c r="D1534" s="254" t="s">
        <v>25</v>
      </c>
      <c r="E1534" s="255"/>
      <c r="F1534" s="255" t="s">
        <v>3150</v>
      </c>
      <c r="G1534" s="255" t="s">
        <v>3777</v>
      </c>
      <c r="H1534" s="256"/>
    </row>
    <row r="1535" customFormat="false" ht="11.25" hidden="false" customHeight="true" outlineLevel="0" collapsed="false">
      <c r="A1535" s="251" t="s">
        <v>2954</v>
      </c>
      <c r="B1535" s="252" t="n">
        <v>43982</v>
      </c>
      <c r="C1535" s="253" t="n">
        <v>800</v>
      </c>
      <c r="D1535" s="254" t="s">
        <v>25</v>
      </c>
      <c r="E1535" s="255"/>
      <c r="F1535" s="255" t="s">
        <v>2960</v>
      </c>
      <c r="G1535" s="255" t="s">
        <v>3777</v>
      </c>
      <c r="H1535" s="256"/>
    </row>
    <row r="1536" customFormat="false" ht="11.25" hidden="false" customHeight="true" outlineLevel="0" collapsed="false">
      <c r="A1536" s="251" t="s">
        <v>2954</v>
      </c>
      <c r="B1536" s="252" t="n">
        <v>43982</v>
      </c>
      <c r="C1536" s="253" t="n">
        <v>350</v>
      </c>
      <c r="D1536" s="254" t="s">
        <v>25</v>
      </c>
      <c r="E1536" s="255"/>
      <c r="F1536" s="255" t="s">
        <v>68</v>
      </c>
      <c r="G1536" s="255" t="s">
        <v>3778</v>
      </c>
      <c r="H1536" s="256"/>
    </row>
    <row r="1537" customFormat="false" ht="11.25" hidden="false" customHeight="true" outlineLevel="0" collapsed="false">
      <c r="A1537" s="251" t="s">
        <v>2954</v>
      </c>
      <c r="B1537" s="252" t="n">
        <v>43982</v>
      </c>
      <c r="C1537" s="253" t="n">
        <v>350</v>
      </c>
      <c r="D1537" s="254" t="s">
        <v>25</v>
      </c>
      <c r="E1537" s="255"/>
      <c r="F1537" s="255" t="s">
        <v>3019</v>
      </c>
      <c r="G1537" s="255" t="s">
        <v>3778</v>
      </c>
      <c r="H1537" s="256"/>
    </row>
    <row r="1538" customFormat="false" ht="11.25" hidden="false" customHeight="true" outlineLevel="0" collapsed="false">
      <c r="A1538" s="251" t="s">
        <v>2954</v>
      </c>
      <c r="B1538" s="252" t="n">
        <v>43982</v>
      </c>
      <c r="C1538" s="253" t="n">
        <v>350</v>
      </c>
      <c r="D1538" s="254" t="s">
        <v>25</v>
      </c>
      <c r="E1538" s="255"/>
      <c r="F1538" s="255" t="s">
        <v>2955</v>
      </c>
      <c r="G1538" s="255" t="s">
        <v>3778</v>
      </c>
      <c r="H1538" s="256"/>
    </row>
    <row r="1539" customFormat="false" ht="11.25" hidden="false" customHeight="true" outlineLevel="0" collapsed="false">
      <c r="A1539" s="251" t="s">
        <v>2954</v>
      </c>
      <c r="B1539" s="252" t="n">
        <v>43982</v>
      </c>
      <c r="C1539" s="253" t="n">
        <v>350</v>
      </c>
      <c r="D1539" s="254" t="s">
        <v>25</v>
      </c>
      <c r="E1539" s="255"/>
      <c r="F1539" s="255" t="s">
        <v>2960</v>
      </c>
      <c r="G1539" s="255" t="s">
        <v>3778</v>
      </c>
      <c r="H1539" s="256"/>
    </row>
    <row r="1540" customFormat="false" ht="11.25" hidden="false" customHeight="true" outlineLevel="0" collapsed="false">
      <c r="A1540" s="251" t="s">
        <v>2954</v>
      </c>
      <c r="B1540" s="252" t="n">
        <v>43982</v>
      </c>
      <c r="C1540" s="253" t="n">
        <v>350</v>
      </c>
      <c r="D1540" s="254" t="s">
        <v>25</v>
      </c>
      <c r="E1540" s="255"/>
      <c r="F1540" s="255" t="s">
        <v>3017</v>
      </c>
      <c r="G1540" s="255" t="s">
        <v>3778</v>
      </c>
      <c r="H1540" s="256"/>
    </row>
    <row r="1541" customFormat="false" ht="11.25" hidden="false" customHeight="true" outlineLevel="0" collapsed="false">
      <c r="A1541" s="251" t="s">
        <v>2954</v>
      </c>
      <c r="B1541" s="252" t="n">
        <v>43982</v>
      </c>
      <c r="C1541" s="253" t="n">
        <v>350</v>
      </c>
      <c r="D1541" s="254" t="s">
        <v>25</v>
      </c>
      <c r="E1541" s="255"/>
      <c r="F1541" s="255" t="s">
        <v>3489</v>
      </c>
      <c r="G1541" s="255" t="s">
        <v>3778</v>
      </c>
      <c r="H1541" s="256"/>
    </row>
    <row r="1542" customFormat="false" ht="11.25" hidden="false" customHeight="true" outlineLevel="0" collapsed="false">
      <c r="A1542" s="251" t="s">
        <v>2954</v>
      </c>
      <c r="B1542" s="252" t="n">
        <v>43982</v>
      </c>
      <c r="C1542" s="253" t="n">
        <v>350</v>
      </c>
      <c r="D1542" s="254" t="s">
        <v>25</v>
      </c>
      <c r="E1542" s="255"/>
      <c r="F1542" s="255" t="s">
        <v>3053</v>
      </c>
      <c r="G1542" s="255" t="s">
        <v>3778</v>
      </c>
      <c r="H1542" s="256"/>
    </row>
    <row r="1543" customFormat="false" ht="11.25" hidden="false" customHeight="true" outlineLevel="0" collapsed="false">
      <c r="A1543" s="251" t="s">
        <v>2954</v>
      </c>
      <c r="B1543" s="252" t="n">
        <v>43982</v>
      </c>
      <c r="C1543" s="253" t="n">
        <v>350</v>
      </c>
      <c r="D1543" s="254" t="s">
        <v>25</v>
      </c>
      <c r="E1543" s="255"/>
      <c r="F1543" s="255" t="s">
        <v>3001</v>
      </c>
      <c r="G1543" s="255" t="s">
        <v>3778</v>
      </c>
      <c r="H1543" s="256"/>
    </row>
    <row r="1544" customFormat="false" ht="11.25" hidden="false" customHeight="true" outlineLevel="0" collapsed="false">
      <c r="A1544" s="251" t="s">
        <v>2954</v>
      </c>
      <c r="B1544" s="252" t="n">
        <v>43982</v>
      </c>
      <c r="C1544" s="253" t="n">
        <v>350</v>
      </c>
      <c r="D1544" s="254" t="s">
        <v>25</v>
      </c>
      <c r="E1544" s="255"/>
      <c r="F1544" s="255" t="s">
        <v>3150</v>
      </c>
      <c r="G1544" s="255" t="s">
        <v>3778</v>
      </c>
      <c r="H1544" s="256"/>
    </row>
    <row r="1545" customFormat="false" ht="11.25" hidden="false" customHeight="true" outlineLevel="0" collapsed="false">
      <c r="A1545" s="260" t="s">
        <v>2954</v>
      </c>
      <c r="B1545" s="252" t="n">
        <v>43983</v>
      </c>
      <c r="C1545" s="253" t="n">
        <v>3075</v>
      </c>
      <c r="D1545" s="264" t="s">
        <v>2940</v>
      </c>
      <c r="E1545" s="255" t="s">
        <v>2968</v>
      </c>
      <c r="F1545" s="255" t="s">
        <v>199</v>
      </c>
      <c r="G1545" s="255"/>
      <c r="H1545" s="256"/>
    </row>
    <row r="1546" customFormat="false" ht="11.25" hidden="false" customHeight="true" outlineLevel="0" collapsed="false">
      <c r="A1546" s="260" t="s">
        <v>2954</v>
      </c>
      <c r="B1546" s="252" t="n">
        <v>43983</v>
      </c>
      <c r="C1546" s="253" t="n">
        <v>330</v>
      </c>
      <c r="D1546" s="263" t="s">
        <v>2952</v>
      </c>
      <c r="E1546" s="255" t="s">
        <v>2963</v>
      </c>
      <c r="F1546" s="255" t="s">
        <v>218</v>
      </c>
      <c r="G1546" s="255"/>
      <c r="H1546" s="256"/>
    </row>
    <row r="1547" customFormat="false" ht="11.25" hidden="false" customHeight="true" outlineLevel="0" collapsed="false">
      <c r="A1547" s="257" t="s">
        <v>2954</v>
      </c>
      <c r="B1547" s="252" t="n">
        <v>43983</v>
      </c>
      <c r="C1547" s="253" t="n">
        <v>31500</v>
      </c>
      <c r="D1547" s="258" t="s">
        <v>30</v>
      </c>
      <c r="E1547" s="255" t="s">
        <v>174</v>
      </c>
      <c r="F1547" s="255" t="s">
        <v>187</v>
      </c>
      <c r="G1547" s="255"/>
      <c r="H1547" s="256"/>
    </row>
    <row r="1548" customFormat="false" ht="11.25" hidden="false" customHeight="true" outlineLevel="0" collapsed="false">
      <c r="A1548" s="257" t="s">
        <v>2954</v>
      </c>
      <c r="B1548" s="252" t="n">
        <v>43983</v>
      </c>
      <c r="C1548" s="253" t="n">
        <v>2900</v>
      </c>
      <c r="D1548" s="258" t="s">
        <v>30</v>
      </c>
      <c r="E1548" s="255" t="s">
        <v>61</v>
      </c>
      <c r="F1548" s="255" t="s">
        <v>137</v>
      </c>
      <c r="G1548" s="255" t="s">
        <v>3779</v>
      </c>
      <c r="H1548" s="256"/>
    </row>
    <row r="1549" customFormat="false" ht="11.25" hidden="false" customHeight="true" outlineLevel="0" collapsed="false">
      <c r="A1549" s="257" t="s">
        <v>2954</v>
      </c>
      <c r="B1549" s="252" t="n">
        <v>43983</v>
      </c>
      <c r="C1549" s="253" t="n">
        <v>2500</v>
      </c>
      <c r="D1549" s="258" t="s">
        <v>30</v>
      </c>
      <c r="E1549" s="255" t="s">
        <v>31</v>
      </c>
      <c r="F1549" s="255" t="s">
        <v>147</v>
      </c>
      <c r="G1549" s="255" t="s">
        <v>3294</v>
      </c>
      <c r="H1549" s="256"/>
    </row>
    <row r="1550" customFormat="false" ht="11.25" hidden="false" customHeight="true" outlineLevel="0" collapsed="false">
      <c r="A1550" s="269" t="s">
        <v>2954</v>
      </c>
      <c r="B1550" s="252" t="n">
        <v>43983</v>
      </c>
      <c r="C1550" s="253" t="n">
        <v>1000</v>
      </c>
      <c r="D1550" s="274" t="s">
        <v>2951</v>
      </c>
      <c r="E1550" s="255" t="s">
        <v>59</v>
      </c>
      <c r="F1550" s="255" t="s">
        <v>144</v>
      </c>
      <c r="G1550" s="255" t="s">
        <v>3780</v>
      </c>
      <c r="H1550" s="256"/>
    </row>
    <row r="1551" customFormat="false" ht="11.25" hidden="false" customHeight="true" outlineLevel="0" collapsed="false">
      <c r="A1551" s="269" t="s">
        <v>2954</v>
      </c>
      <c r="B1551" s="252" t="n">
        <v>43983</v>
      </c>
      <c r="C1551" s="253" t="n">
        <v>100000</v>
      </c>
      <c r="D1551" s="274" t="s">
        <v>2951</v>
      </c>
      <c r="E1551" s="255" t="s">
        <v>59</v>
      </c>
      <c r="F1551" s="255" t="s">
        <v>60</v>
      </c>
      <c r="G1551" s="255" t="s">
        <v>3781</v>
      </c>
      <c r="H1551" s="256"/>
    </row>
    <row r="1552" customFormat="false" ht="11.25" hidden="false" customHeight="true" outlineLevel="0" collapsed="false">
      <c r="A1552" s="269" t="s">
        <v>2954</v>
      </c>
      <c r="B1552" s="252" t="n">
        <v>43983</v>
      </c>
      <c r="C1552" s="253" t="n">
        <v>50000</v>
      </c>
      <c r="D1552" s="274" t="s">
        <v>2951</v>
      </c>
      <c r="E1552" s="255" t="s">
        <v>59</v>
      </c>
      <c r="F1552" s="255" t="s">
        <v>3782</v>
      </c>
      <c r="G1552" s="255" t="s">
        <v>3783</v>
      </c>
      <c r="H1552" s="256"/>
    </row>
    <row r="1553" customFormat="false" ht="11.25" hidden="false" customHeight="true" outlineLevel="0" collapsed="false">
      <c r="A1553" s="251" t="s">
        <v>2954</v>
      </c>
      <c r="B1553" s="252" t="n">
        <v>43983</v>
      </c>
      <c r="C1553" s="253" t="n">
        <v>15000</v>
      </c>
      <c r="D1553" s="254" t="s">
        <v>25</v>
      </c>
      <c r="E1553" s="255"/>
      <c r="F1553" s="255" t="s">
        <v>2969</v>
      </c>
      <c r="G1553" s="255" t="s">
        <v>3784</v>
      </c>
      <c r="H1553" s="256"/>
    </row>
    <row r="1554" customFormat="false" ht="11.25" hidden="false" customHeight="true" outlineLevel="0" collapsed="false">
      <c r="A1554" s="257" t="s">
        <v>2954</v>
      </c>
      <c r="B1554" s="252" t="n">
        <v>43984</v>
      </c>
      <c r="C1554" s="253" t="n">
        <v>20000</v>
      </c>
      <c r="D1554" s="262" t="s">
        <v>113</v>
      </c>
      <c r="E1554" s="255" t="s">
        <v>139</v>
      </c>
      <c r="F1554" s="255" t="s">
        <v>3016</v>
      </c>
      <c r="G1554" s="255" t="s">
        <v>2992</v>
      </c>
      <c r="H1554" s="256"/>
    </row>
    <row r="1555" customFormat="false" ht="11.25" hidden="false" customHeight="true" outlineLevel="0" collapsed="false">
      <c r="A1555" s="257" t="s">
        <v>2954</v>
      </c>
      <c r="B1555" s="252" t="n">
        <v>43984</v>
      </c>
      <c r="C1555" s="253" t="n">
        <v>10000</v>
      </c>
      <c r="D1555" s="258" t="s">
        <v>30</v>
      </c>
      <c r="E1555" s="255" t="s">
        <v>184</v>
      </c>
      <c r="F1555" s="255" t="s">
        <v>3785</v>
      </c>
      <c r="G1555" s="255" t="s">
        <v>3786</v>
      </c>
      <c r="H1555" s="256"/>
    </row>
    <row r="1556" customFormat="false" ht="11.25" hidden="false" customHeight="true" outlineLevel="0" collapsed="false">
      <c r="A1556" s="251" t="s">
        <v>2954</v>
      </c>
      <c r="B1556" s="252" t="n">
        <v>43984</v>
      </c>
      <c r="C1556" s="253" t="n">
        <v>23000</v>
      </c>
      <c r="D1556" s="254" t="s">
        <v>25</v>
      </c>
      <c r="E1556" s="255"/>
      <c r="F1556" s="255" t="s">
        <v>3012</v>
      </c>
      <c r="G1556" s="255"/>
      <c r="H1556" s="256"/>
    </row>
    <row r="1557" customFormat="false" ht="11.25" hidden="false" customHeight="true" outlineLevel="0" collapsed="false">
      <c r="A1557" s="260" t="s">
        <v>2954</v>
      </c>
      <c r="B1557" s="252" t="n">
        <v>43984</v>
      </c>
      <c r="C1557" s="253" t="n">
        <v>4000</v>
      </c>
      <c r="D1557" s="266" t="s">
        <v>2943</v>
      </c>
      <c r="E1557" s="255" t="s">
        <v>2974</v>
      </c>
      <c r="F1557" s="255" t="s">
        <v>283</v>
      </c>
      <c r="G1557" s="255"/>
      <c r="H1557" s="256"/>
    </row>
    <row r="1558" customFormat="false" ht="11.25" hidden="false" customHeight="true" outlineLevel="0" collapsed="false">
      <c r="A1558" s="257" t="s">
        <v>2954</v>
      </c>
      <c r="B1558" s="252" t="n">
        <v>43984</v>
      </c>
      <c r="C1558" s="253" t="n">
        <v>14050</v>
      </c>
      <c r="D1558" s="258" t="s">
        <v>30</v>
      </c>
      <c r="E1558" s="255" t="s">
        <v>174</v>
      </c>
      <c r="F1558" s="255" t="s">
        <v>187</v>
      </c>
      <c r="G1558" s="255"/>
      <c r="H1558" s="256"/>
    </row>
    <row r="1559" customFormat="false" ht="11.25" hidden="false" customHeight="true" outlineLevel="0" collapsed="false">
      <c r="A1559" s="257" t="s">
        <v>2954</v>
      </c>
      <c r="B1559" s="252" t="n">
        <v>43984</v>
      </c>
      <c r="C1559" s="253" t="n">
        <v>3500</v>
      </c>
      <c r="D1559" s="258" t="s">
        <v>30</v>
      </c>
      <c r="E1559" s="255" t="s">
        <v>61</v>
      </c>
      <c r="F1559" s="255" t="s">
        <v>137</v>
      </c>
      <c r="G1559" s="255" t="s">
        <v>3787</v>
      </c>
      <c r="H1559" s="256"/>
    </row>
    <row r="1560" customFormat="false" ht="11.25" hidden="false" customHeight="true" outlineLevel="0" collapsed="false">
      <c r="A1560" s="260" t="s">
        <v>2954</v>
      </c>
      <c r="B1560" s="252" t="n">
        <v>43984</v>
      </c>
      <c r="C1560" s="253" t="n">
        <v>300</v>
      </c>
      <c r="D1560" s="266" t="s">
        <v>2943</v>
      </c>
      <c r="E1560" s="255" t="s">
        <v>2974</v>
      </c>
      <c r="F1560" s="255" t="s">
        <v>2983</v>
      </c>
      <c r="G1560" s="255"/>
      <c r="H1560" s="256"/>
    </row>
    <row r="1561" customFormat="false" ht="11.25" hidden="false" customHeight="true" outlineLevel="0" collapsed="false">
      <c r="A1561" s="251" t="s">
        <v>2954</v>
      </c>
      <c r="B1561" s="252" t="n">
        <v>43984</v>
      </c>
      <c r="C1561" s="253" t="n">
        <v>100</v>
      </c>
      <c r="D1561" s="254" t="s">
        <v>25</v>
      </c>
      <c r="E1561" s="255"/>
      <c r="F1561" s="255" t="s">
        <v>2983</v>
      </c>
      <c r="G1561" s="255"/>
      <c r="H1561" s="256"/>
    </row>
    <row r="1562" customFormat="false" ht="11.25" hidden="false" customHeight="true" outlineLevel="0" collapsed="false">
      <c r="A1562" s="260" t="s">
        <v>2954</v>
      </c>
      <c r="B1562" s="252" t="n">
        <v>43984</v>
      </c>
      <c r="C1562" s="253" t="n">
        <v>2000</v>
      </c>
      <c r="D1562" s="266" t="s">
        <v>2943</v>
      </c>
      <c r="E1562" s="255" t="s">
        <v>2974</v>
      </c>
      <c r="F1562" s="255" t="s">
        <v>2982</v>
      </c>
      <c r="G1562" s="255"/>
      <c r="H1562" s="256"/>
    </row>
    <row r="1563" customFormat="false" ht="11.25" hidden="false" customHeight="true" outlineLevel="0" collapsed="false">
      <c r="A1563" s="251" t="s">
        <v>2954</v>
      </c>
      <c r="B1563" s="252" t="n">
        <v>43985</v>
      </c>
      <c r="C1563" s="253" t="n">
        <v>15550</v>
      </c>
      <c r="D1563" s="254" t="s">
        <v>25</v>
      </c>
      <c r="E1563" s="255"/>
      <c r="F1563" s="255" t="s">
        <v>2960</v>
      </c>
      <c r="G1563" s="255"/>
      <c r="H1563" s="256"/>
    </row>
    <row r="1564" customFormat="false" ht="11.25" hidden="false" customHeight="true" outlineLevel="0" collapsed="false">
      <c r="A1564" s="269" t="s">
        <v>2954</v>
      </c>
      <c r="B1564" s="252" t="n">
        <v>43985</v>
      </c>
      <c r="C1564" s="253" t="n">
        <v>50000</v>
      </c>
      <c r="D1564" s="274" t="s">
        <v>2951</v>
      </c>
      <c r="E1564" s="255" t="s">
        <v>59</v>
      </c>
      <c r="F1564" s="255" t="s">
        <v>265</v>
      </c>
      <c r="G1564" s="255"/>
      <c r="H1564" s="256"/>
    </row>
    <row r="1565" customFormat="false" ht="11.25" hidden="false" customHeight="true" outlineLevel="0" collapsed="false">
      <c r="A1565" s="257" t="s">
        <v>2954</v>
      </c>
      <c r="B1565" s="252" t="n">
        <v>43985</v>
      </c>
      <c r="C1565" s="253" t="n">
        <v>3600</v>
      </c>
      <c r="D1565" s="258" t="s">
        <v>30</v>
      </c>
      <c r="E1565" s="255" t="s">
        <v>174</v>
      </c>
      <c r="F1565" s="255" t="s">
        <v>187</v>
      </c>
      <c r="G1565" s="255" t="s">
        <v>3788</v>
      </c>
      <c r="H1565" s="256"/>
    </row>
    <row r="1566" customFormat="false" ht="11.25" hidden="false" customHeight="true" outlineLevel="0" collapsed="false">
      <c r="A1566" s="260" t="s">
        <v>2954</v>
      </c>
      <c r="B1566" s="252" t="n">
        <v>43985</v>
      </c>
      <c r="C1566" s="253" t="n">
        <v>500</v>
      </c>
      <c r="D1566" s="268" t="s">
        <v>48</v>
      </c>
      <c r="E1566" s="255" t="s">
        <v>49</v>
      </c>
      <c r="F1566" s="255" t="s">
        <v>3198</v>
      </c>
      <c r="G1566" s="255"/>
      <c r="H1566" s="256"/>
    </row>
    <row r="1567" customFormat="false" ht="11.25" hidden="false" customHeight="true" outlineLevel="0" collapsed="false">
      <c r="A1567" s="257" t="s">
        <v>2954</v>
      </c>
      <c r="B1567" s="252" t="n">
        <v>43985</v>
      </c>
      <c r="C1567" s="253" t="n">
        <v>7400</v>
      </c>
      <c r="D1567" s="258" t="s">
        <v>30</v>
      </c>
      <c r="E1567" s="255" t="s">
        <v>31</v>
      </c>
      <c r="F1567" s="255" t="s">
        <v>147</v>
      </c>
      <c r="G1567" s="255" t="s">
        <v>3789</v>
      </c>
      <c r="H1567" s="256"/>
    </row>
    <row r="1568" customFormat="false" ht="11.25" hidden="false" customHeight="true" outlineLevel="0" collapsed="false">
      <c r="A1568" s="269" t="s">
        <v>2954</v>
      </c>
      <c r="B1568" s="252" t="n">
        <v>43985</v>
      </c>
      <c r="C1568" s="253" t="n">
        <v>450</v>
      </c>
      <c r="D1568" s="274" t="s">
        <v>2951</v>
      </c>
      <c r="E1568" s="255" t="s">
        <v>59</v>
      </c>
      <c r="F1568" s="255" t="s">
        <v>265</v>
      </c>
      <c r="G1568" s="255" t="s">
        <v>3790</v>
      </c>
      <c r="H1568" s="256"/>
    </row>
    <row r="1569" customFormat="false" ht="11.25" hidden="false" customHeight="true" outlineLevel="0" collapsed="false">
      <c r="A1569" s="269" t="s">
        <v>2954</v>
      </c>
      <c r="B1569" s="252" t="n">
        <v>43985</v>
      </c>
      <c r="C1569" s="253" t="n">
        <v>10753</v>
      </c>
      <c r="D1569" s="274" t="s">
        <v>2951</v>
      </c>
      <c r="E1569" s="255" t="s">
        <v>59</v>
      </c>
      <c r="F1569" s="255" t="s">
        <v>265</v>
      </c>
      <c r="G1569" s="255" t="s">
        <v>3791</v>
      </c>
      <c r="H1569" s="256"/>
    </row>
    <row r="1570" customFormat="false" ht="11.25" hidden="false" customHeight="true" outlineLevel="0" collapsed="false">
      <c r="A1570" s="260" t="s">
        <v>2954</v>
      </c>
      <c r="B1570" s="252" t="n">
        <v>43985</v>
      </c>
      <c r="C1570" s="253" t="n">
        <v>300</v>
      </c>
      <c r="D1570" s="266" t="s">
        <v>2943</v>
      </c>
      <c r="E1570" s="255" t="s">
        <v>2974</v>
      </c>
      <c r="F1570" s="255" t="s">
        <v>3719</v>
      </c>
      <c r="G1570" s="255"/>
      <c r="H1570" s="256"/>
    </row>
    <row r="1571" customFormat="false" ht="11.25" hidden="false" customHeight="true" outlineLevel="0" collapsed="false">
      <c r="A1571" s="257" t="s">
        <v>2954</v>
      </c>
      <c r="B1571" s="252" t="n">
        <v>43985</v>
      </c>
      <c r="C1571" s="253" t="n">
        <v>665</v>
      </c>
      <c r="D1571" s="262" t="s">
        <v>113</v>
      </c>
      <c r="E1571" s="255" t="s">
        <v>139</v>
      </c>
      <c r="F1571" s="255" t="s">
        <v>3792</v>
      </c>
      <c r="G1571" s="255"/>
      <c r="H1571" s="256"/>
    </row>
    <row r="1572" customFormat="false" ht="11.25" hidden="false" customHeight="true" outlineLevel="0" collapsed="false">
      <c r="A1572" s="257" t="s">
        <v>2954</v>
      </c>
      <c r="B1572" s="252" t="n">
        <v>43986</v>
      </c>
      <c r="C1572" s="253" t="n">
        <v>840</v>
      </c>
      <c r="D1572" s="272" t="s">
        <v>64</v>
      </c>
      <c r="E1572" s="255" t="s">
        <v>3026</v>
      </c>
      <c r="F1572" s="255" t="s">
        <v>3317</v>
      </c>
      <c r="G1572" s="255"/>
      <c r="H1572" s="256"/>
    </row>
    <row r="1573" customFormat="false" ht="11.25" hidden="false" customHeight="true" outlineLevel="0" collapsed="false">
      <c r="A1573" s="269" t="s">
        <v>2954</v>
      </c>
      <c r="B1573" s="252" t="n">
        <v>43986</v>
      </c>
      <c r="C1573" s="253" t="n">
        <v>125000</v>
      </c>
      <c r="D1573" s="274" t="s">
        <v>2951</v>
      </c>
      <c r="E1573" s="255" t="s">
        <v>59</v>
      </c>
      <c r="F1573" s="255" t="s">
        <v>265</v>
      </c>
      <c r="G1573" s="255"/>
      <c r="H1573" s="256"/>
    </row>
    <row r="1574" customFormat="false" ht="11.25" hidden="false" customHeight="true" outlineLevel="0" collapsed="false">
      <c r="A1574" s="251" t="s">
        <v>2954</v>
      </c>
      <c r="B1574" s="252" t="n">
        <v>43986</v>
      </c>
      <c r="C1574" s="253" t="n">
        <v>20000</v>
      </c>
      <c r="D1574" s="254" t="s">
        <v>25</v>
      </c>
      <c r="E1574" s="255"/>
      <c r="F1574" s="255" t="s">
        <v>3489</v>
      </c>
      <c r="G1574" s="255"/>
      <c r="H1574" s="256"/>
    </row>
    <row r="1575" customFormat="false" ht="11.25" hidden="false" customHeight="true" outlineLevel="0" collapsed="false">
      <c r="A1575" s="251" t="s">
        <v>2954</v>
      </c>
      <c r="B1575" s="252" t="n">
        <v>43986</v>
      </c>
      <c r="C1575" s="253" t="n">
        <v>650</v>
      </c>
      <c r="D1575" s="254" t="s">
        <v>25</v>
      </c>
      <c r="E1575" s="255"/>
      <c r="F1575" s="255" t="s">
        <v>2969</v>
      </c>
      <c r="G1575" s="255"/>
      <c r="H1575" s="285"/>
    </row>
    <row r="1576" customFormat="false" ht="11.25" hidden="false" customHeight="true" outlineLevel="0" collapsed="false">
      <c r="A1576" s="251" t="s">
        <v>2954</v>
      </c>
      <c r="B1576" s="252" t="n">
        <v>43987</v>
      </c>
      <c r="C1576" s="253" t="n">
        <v>15000</v>
      </c>
      <c r="D1576" s="254" t="s">
        <v>25</v>
      </c>
      <c r="E1576" s="255"/>
      <c r="F1576" s="255" t="s">
        <v>3003</v>
      </c>
      <c r="G1576" s="288"/>
      <c r="H1576" s="285"/>
    </row>
    <row r="1577" customFormat="false" ht="11.25" hidden="false" customHeight="true" outlineLevel="0" collapsed="false">
      <c r="A1577" s="251" t="s">
        <v>2954</v>
      </c>
      <c r="B1577" s="252" t="n">
        <v>43987</v>
      </c>
      <c r="C1577" s="253" t="n">
        <v>12040</v>
      </c>
      <c r="D1577" s="254" t="s">
        <v>25</v>
      </c>
      <c r="E1577" s="255"/>
      <c r="F1577" s="255" t="s">
        <v>43</v>
      </c>
      <c r="G1577" s="255"/>
      <c r="H1577" s="285"/>
    </row>
    <row r="1578" customFormat="false" ht="11.25" hidden="false" customHeight="true" outlineLevel="0" collapsed="false">
      <c r="A1578" s="251" t="s">
        <v>2954</v>
      </c>
      <c r="B1578" s="252" t="n">
        <v>43987</v>
      </c>
      <c r="C1578" s="253" t="n">
        <v>2350</v>
      </c>
      <c r="D1578" s="254" t="s">
        <v>25</v>
      </c>
      <c r="E1578" s="255"/>
      <c r="F1578" s="255" t="s">
        <v>3012</v>
      </c>
      <c r="G1578" s="255" t="s">
        <v>3234</v>
      </c>
      <c r="H1578" s="285"/>
    </row>
    <row r="1579" customFormat="false" ht="11.25" hidden="false" customHeight="true" outlineLevel="0" collapsed="false">
      <c r="A1579" s="257" t="s">
        <v>2954</v>
      </c>
      <c r="B1579" s="252" t="n">
        <v>43987</v>
      </c>
      <c r="C1579" s="253" t="n">
        <v>8050</v>
      </c>
      <c r="D1579" s="262" t="s">
        <v>113</v>
      </c>
      <c r="E1579" s="255" t="s">
        <v>114</v>
      </c>
      <c r="F1579" s="255" t="s">
        <v>148</v>
      </c>
      <c r="G1579" s="255" t="s">
        <v>3793</v>
      </c>
      <c r="H1579" s="285"/>
    </row>
    <row r="1580" customFormat="false" ht="11.25" hidden="false" customHeight="true" outlineLevel="0" collapsed="false">
      <c r="A1580" s="269" t="s">
        <v>2954</v>
      </c>
      <c r="B1580" s="252" t="n">
        <v>43987</v>
      </c>
      <c r="C1580" s="253" t="n">
        <v>11570</v>
      </c>
      <c r="D1580" s="274" t="s">
        <v>2951</v>
      </c>
      <c r="E1580" s="255" t="s">
        <v>59</v>
      </c>
      <c r="F1580" s="255" t="s">
        <v>144</v>
      </c>
      <c r="G1580" s="255"/>
      <c r="H1580" s="256"/>
    </row>
    <row r="1581" customFormat="false" ht="11.25" hidden="false" customHeight="true" outlineLevel="0" collapsed="false">
      <c r="A1581" s="257" t="s">
        <v>2954</v>
      </c>
      <c r="B1581" s="252" t="n">
        <v>43987</v>
      </c>
      <c r="C1581" s="253" t="n">
        <v>1005</v>
      </c>
      <c r="D1581" s="262" t="s">
        <v>113</v>
      </c>
      <c r="E1581" s="255" t="s">
        <v>139</v>
      </c>
      <c r="F1581" s="255" t="s">
        <v>3728</v>
      </c>
      <c r="G1581" s="255"/>
      <c r="H1581" s="256"/>
    </row>
    <row r="1582" customFormat="false" ht="11.25" hidden="false" customHeight="true" outlineLevel="0" collapsed="false">
      <c r="A1582" s="257" t="s">
        <v>2954</v>
      </c>
      <c r="B1582" s="252" t="n">
        <v>43987</v>
      </c>
      <c r="C1582" s="253" t="n">
        <v>750</v>
      </c>
      <c r="D1582" s="258" t="s">
        <v>30</v>
      </c>
      <c r="E1582" s="255" t="s">
        <v>31</v>
      </c>
      <c r="F1582" s="255" t="s">
        <v>147</v>
      </c>
      <c r="G1582" s="255" t="s">
        <v>3794</v>
      </c>
      <c r="H1582" s="256"/>
    </row>
    <row r="1583" customFormat="false" ht="11.25" hidden="false" customHeight="true" outlineLevel="0" collapsed="false">
      <c r="A1583" s="257" t="s">
        <v>2954</v>
      </c>
      <c r="B1583" s="252" t="n">
        <v>43987</v>
      </c>
      <c r="C1583" s="253" t="n">
        <v>500</v>
      </c>
      <c r="D1583" s="265" t="s">
        <v>80</v>
      </c>
      <c r="E1583" s="255" t="s">
        <v>110</v>
      </c>
      <c r="F1583" s="255" t="s">
        <v>95</v>
      </c>
      <c r="G1583" s="255" t="s">
        <v>3795</v>
      </c>
      <c r="H1583" s="256"/>
    </row>
    <row r="1584" customFormat="false" ht="11.25" hidden="false" customHeight="true" outlineLevel="0" collapsed="false">
      <c r="A1584" s="251" t="s">
        <v>2954</v>
      </c>
      <c r="B1584" s="252" t="n">
        <v>43987</v>
      </c>
      <c r="C1584" s="253" t="n">
        <v>2000</v>
      </c>
      <c r="D1584" s="254" t="s">
        <v>25</v>
      </c>
      <c r="E1584" s="255"/>
      <c r="F1584" s="255" t="s">
        <v>3038</v>
      </c>
      <c r="G1584" s="255" t="s">
        <v>3796</v>
      </c>
      <c r="H1584" s="256"/>
    </row>
    <row r="1585" customFormat="false" ht="11.25" hidden="false" customHeight="true" outlineLevel="0" collapsed="false">
      <c r="A1585" s="257" t="s">
        <v>2954</v>
      </c>
      <c r="B1585" s="252" t="n">
        <v>43987</v>
      </c>
      <c r="C1585" s="253" t="n">
        <v>4370</v>
      </c>
      <c r="D1585" s="258" t="s">
        <v>30</v>
      </c>
      <c r="E1585" s="255" t="s">
        <v>31</v>
      </c>
      <c r="F1585" s="255" t="s">
        <v>147</v>
      </c>
      <c r="G1585" s="255" t="s">
        <v>3797</v>
      </c>
      <c r="H1585" s="256"/>
    </row>
    <row r="1586" customFormat="false" ht="11.25" hidden="false" customHeight="true" outlineLevel="0" collapsed="false">
      <c r="A1586" s="257" t="s">
        <v>2954</v>
      </c>
      <c r="B1586" s="252" t="n">
        <v>43987</v>
      </c>
      <c r="C1586" s="253" t="n">
        <v>500</v>
      </c>
      <c r="D1586" s="265" t="s">
        <v>80</v>
      </c>
      <c r="E1586" s="255" t="s">
        <v>110</v>
      </c>
      <c r="F1586" s="255" t="s">
        <v>95</v>
      </c>
      <c r="G1586" s="255" t="s">
        <v>3798</v>
      </c>
      <c r="H1586" s="256"/>
    </row>
    <row r="1587" customFormat="false" ht="11.25" hidden="false" customHeight="true" outlineLevel="0" collapsed="false">
      <c r="A1587" s="257" t="s">
        <v>2954</v>
      </c>
      <c r="B1587" s="252" t="n">
        <v>43987</v>
      </c>
      <c r="C1587" s="253" t="n">
        <v>3400</v>
      </c>
      <c r="D1587" s="258" t="s">
        <v>30</v>
      </c>
      <c r="E1587" s="255" t="s">
        <v>61</v>
      </c>
      <c r="F1587" s="255" t="s">
        <v>137</v>
      </c>
      <c r="G1587" s="255" t="s">
        <v>3799</v>
      </c>
      <c r="H1587" s="256"/>
    </row>
    <row r="1588" customFormat="false" ht="11.25" hidden="false" customHeight="true" outlineLevel="0" collapsed="false">
      <c r="A1588" s="260" t="s">
        <v>2954</v>
      </c>
      <c r="B1588" s="252" t="n">
        <v>43987</v>
      </c>
      <c r="C1588" s="253" t="n">
        <v>300</v>
      </c>
      <c r="D1588" s="266" t="s">
        <v>2943</v>
      </c>
      <c r="E1588" s="255" t="s">
        <v>2974</v>
      </c>
      <c r="F1588" s="255" t="s">
        <v>2983</v>
      </c>
      <c r="G1588" s="255"/>
      <c r="H1588" s="256"/>
    </row>
    <row r="1589" customFormat="false" ht="11.25" hidden="false" customHeight="true" outlineLevel="0" collapsed="false">
      <c r="A1589" s="251" t="s">
        <v>2954</v>
      </c>
      <c r="B1589" s="252" t="n">
        <v>43987</v>
      </c>
      <c r="C1589" s="253" t="n">
        <v>5000</v>
      </c>
      <c r="D1589" s="254" t="s">
        <v>25</v>
      </c>
      <c r="E1589" s="255"/>
      <c r="F1589" s="255" t="s">
        <v>3101</v>
      </c>
      <c r="G1589" s="255"/>
      <c r="H1589" s="256"/>
    </row>
    <row r="1590" customFormat="false" ht="11.25" hidden="false" customHeight="true" outlineLevel="0" collapsed="false">
      <c r="A1590" s="260" t="s">
        <v>2954</v>
      </c>
      <c r="B1590" s="252" t="n">
        <v>43988</v>
      </c>
      <c r="C1590" s="253" t="n">
        <v>300</v>
      </c>
      <c r="D1590" s="263" t="s">
        <v>2952</v>
      </c>
      <c r="E1590" s="255" t="s">
        <v>54</v>
      </c>
      <c r="F1590" s="255" t="s">
        <v>3800</v>
      </c>
      <c r="G1590" s="255" t="s">
        <v>3801</v>
      </c>
      <c r="H1590" s="256"/>
    </row>
    <row r="1591" customFormat="false" ht="11.25" hidden="false" customHeight="true" outlineLevel="0" collapsed="false">
      <c r="A1591" s="260" t="s">
        <v>2954</v>
      </c>
      <c r="B1591" s="252" t="n">
        <v>43988</v>
      </c>
      <c r="C1591" s="253" t="n">
        <v>200</v>
      </c>
      <c r="D1591" s="266" t="s">
        <v>2943</v>
      </c>
      <c r="E1591" s="255" t="s">
        <v>2974</v>
      </c>
      <c r="F1591" s="255" t="s">
        <v>2983</v>
      </c>
      <c r="G1591" s="255"/>
      <c r="H1591" s="256"/>
    </row>
    <row r="1592" customFormat="false" ht="11.25" hidden="false" customHeight="true" outlineLevel="0" collapsed="false">
      <c r="A1592" s="251" t="s">
        <v>2954</v>
      </c>
      <c r="B1592" s="252" t="n">
        <v>43988</v>
      </c>
      <c r="C1592" s="253" t="n">
        <v>5000</v>
      </c>
      <c r="D1592" s="254" t="s">
        <v>25</v>
      </c>
      <c r="E1592" s="255"/>
      <c r="F1592" s="255" t="s">
        <v>3293</v>
      </c>
      <c r="G1592" s="255"/>
      <c r="H1592" s="256"/>
    </row>
    <row r="1593" customFormat="false" ht="11.25" hidden="false" customHeight="true" outlineLevel="0" collapsed="false">
      <c r="A1593" s="251" t="s">
        <v>2954</v>
      </c>
      <c r="B1593" s="252" t="n">
        <v>43988</v>
      </c>
      <c r="C1593" s="253" t="n">
        <v>10000</v>
      </c>
      <c r="D1593" s="254" t="s">
        <v>25</v>
      </c>
      <c r="E1593" s="255"/>
      <c r="F1593" s="255" t="s">
        <v>3001</v>
      </c>
      <c r="G1593" s="255"/>
      <c r="H1593" s="256"/>
    </row>
    <row r="1594" customFormat="false" ht="11.25" hidden="false" customHeight="true" outlineLevel="0" collapsed="false">
      <c r="A1594" s="251" t="s">
        <v>2954</v>
      </c>
      <c r="B1594" s="252" t="n">
        <v>43988</v>
      </c>
      <c r="C1594" s="253" t="n">
        <v>8640</v>
      </c>
      <c r="D1594" s="254" t="s">
        <v>25</v>
      </c>
      <c r="E1594" s="255"/>
      <c r="F1594" s="255" t="s">
        <v>2983</v>
      </c>
      <c r="G1594" s="255"/>
      <c r="H1594" s="256"/>
    </row>
    <row r="1595" customFormat="false" ht="11.25" hidden="false" customHeight="true" outlineLevel="0" collapsed="false">
      <c r="A1595" s="251" t="s">
        <v>2954</v>
      </c>
      <c r="B1595" s="252" t="n">
        <v>43988</v>
      </c>
      <c r="C1595" s="253" t="n">
        <v>20000</v>
      </c>
      <c r="D1595" s="254" t="s">
        <v>25</v>
      </c>
      <c r="E1595" s="255"/>
      <c r="F1595" s="255" t="s">
        <v>294</v>
      </c>
      <c r="G1595" s="255"/>
      <c r="H1595" s="256"/>
    </row>
    <row r="1596" customFormat="false" ht="11.25" hidden="false" customHeight="true" outlineLevel="0" collapsed="false">
      <c r="A1596" s="251" t="s">
        <v>2954</v>
      </c>
      <c r="B1596" s="252" t="n">
        <v>43988</v>
      </c>
      <c r="C1596" s="253" t="n">
        <v>10000</v>
      </c>
      <c r="D1596" s="254" t="s">
        <v>25</v>
      </c>
      <c r="E1596" s="255"/>
      <c r="F1596" s="255" t="s">
        <v>2961</v>
      </c>
      <c r="G1596" s="255"/>
      <c r="H1596" s="256"/>
    </row>
    <row r="1597" customFormat="false" ht="11.25" hidden="false" customHeight="true" outlineLevel="0" collapsed="false">
      <c r="A1597" s="257" t="s">
        <v>2954</v>
      </c>
      <c r="B1597" s="252" t="n">
        <v>43988</v>
      </c>
      <c r="C1597" s="253" t="n">
        <v>9000</v>
      </c>
      <c r="D1597" s="258" t="s">
        <v>30</v>
      </c>
      <c r="E1597" s="255" t="s">
        <v>61</v>
      </c>
      <c r="F1597" s="255" t="s">
        <v>137</v>
      </c>
      <c r="G1597" s="255" t="s">
        <v>3802</v>
      </c>
      <c r="H1597" s="256"/>
    </row>
    <row r="1598" customFormat="false" ht="11.25" hidden="false" customHeight="true" outlineLevel="0" collapsed="false">
      <c r="A1598" s="260" t="s">
        <v>2954</v>
      </c>
      <c r="B1598" s="252" t="n">
        <v>43988</v>
      </c>
      <c r="C1598" s="253" t="n">
        <v>300</v>
      </c>
      <c r="D1598" s="266" t="s">
        <v>2943</v>
      </c>
      <c r="E1598" s="255" t="s">
        <v>2974</v>
      </c>
      <c r="F1598" s="255" t="s">
        <v>3008</v>
      </c>
      <c r="G1598" s="255"/>
      <c r="H1598" s="256"/>
    </row>
    <row r="1599" customFormat="false" ht="11.25" hidden="false" customHeight="true" outlineLevel="0" collapsed="false">
      <c r="A1599" s="251" t="s">
        <v>2954</v>
      </c>
      <c r="B1599" s="252" t="n">
        <v>43988</v>
      </c>
      <c r="C1599" s="253" t="n">
        <v>300</v>
      </c>
      <c r="D1599" s="254" t="s">
        <v>25</v>
      </c>
      <c r="E1599" s="255" t="s">
        <v>3061</v>
      </c>
      <c r="F1599" s="255" t="s">
        <v>3008</v>
      </c>
      <c r="G1599" s="255" t="s">
        <v>3803</v>
      </c>
      <c r="H1599" s="256"/>
    </row>
    <row r="1600" customFormat="false" ht="11.25" hidden="false" customHeight="true" outlineLevel="0" collapsed="false">
      <c r="A1600" s="251" t="s">
        <v>2954</v>
      </c>
      <c r="B1600" s="252" t="n">
        <v>43988</v>
      </c>
      <c r="C1600" s="253" t="n">
        <v>1000</v>
      </c>
      <c r="D1600" s="254" t="s">
        <v>25</v>
      </c>
      <c r="E1600" s="255"/>
      <c r="F1600" s="255" t="s">
        <v>2955</v>
      </c>
      <c r="G1600" s="255"/>
      <c r="H1600" s="256"/>
    </row>
    <row r="1601" customFormat="false" ht="11.25" hidden="false" customHeight="true" outlineLevel="0" collapsed="false">
      <c r="A1601" s="251" t="s">
        <v>2954</v>
      </c>
      <c r="B1601" s="252" t="n">
        <v>43989</v>
      </c>
      <c r="C1601" s="253" t="n">
        <v>30000</v>
      </c>
      <c r="D1601" s="254" t="s">
        <v>25</v>
      </c>
      <c r="E1601" s="255"/>
      <c r="F1601" s="255" t="s">
        <v>2961</v>
      </c>
      <c r="G1601" s="255"/>
      <c r="H1601" s="256"/>
    </row>
    <row r="1602" customFormat="false" ht="11.25" hidden="false" customHeight="true" outlineLevel="0" collapsed="false">
      <c r="A1602" s="257" t="s">
        <v>2954</v>
      </c>
      <c r="B1602" s="252" t="n">
        <v>43989</v>
      </c>
      <c r="C1602" s="253" t="n">
        <v>1955</v>
      </c>
      <c r="D1602" s="262" t="s">
        <v>113</v>
      </c>
      <c r="E1602" s="255" t="s">
        <v>139</v>
      </c>
      <c r="F1602" s="255" t="s">
        <v>3457</v>
      </c>
      <c r="G1602" s="255"/>
      <c r="H1602" s="256"/>
    </row>
    <row r="1603" customFormat="false" ht="11.25" hidden="false" customHeight="true" outlineLevel="0" collapsed="false">
      <c r="A1603" s="269" t="s">
        <v>2954</v>
      </c>
      <c r="B1603" s="252" t="n">
        <v>43989</v>
      </c>
      <c r="C1603" s="253" t="n">
        <v>50000</v>
      </c>
      <c r="D1603" s="274" t="s">
        <v>2951</v>
      </c>
      <c r="E1603" s="255" t="s">
        <v>59</v>
      </c>
      <c r="F1603" s="255" t="s">
        <v>3782</v>
      </c>
      <c r="G1603" s="255" t="s">
        <v>3804</v>
      </c>
      <c r="H1603" s="256"/>
    </row>
    <row r="1604" customFormat="false" ht="11.25" hidden="false" customHeight="true" outlineLevel="0" collapsed="false">
      <c r="A1604" s="257" t="s">
        <v>2954</v>
      </c>
      <c r="B1604" s="252" t="n">
        <v>43989</v>
      </c>
      <c r="C1604" s="253" t="n">
        <v>720</v>
      </c>
      <c r="D1604" s="258" t="s">
        <v>30</v>
      </c>
      <c r="E1604" s="255" t="s">
        <v>61</v>
      </c>
      <c r="F1604" s="255" t="s">
        <v>87</v>
      </c>
      <c r="G1604" s="255" t="s">
        <v>3805</v>
      </c>
      <c r="H1604" s="256"/>
    </row>
    <row r="1605" customFormat="false" ht="11.25" hidden="false" customHeight="true" outlineLevel="0" collapsed="false">
      <c r="A1605" s="257" t="s">
        <v>2954</v>
      </c>
      <c r="B1605" s="252" t="n">
        <v>43989</v>
      </c>
      <c r="C1605" s="253" t="n">
        <v>2700</v>
      </c>
      <c r="D1605" s="258" t="s">
        <v>30</v>
      </c>
      <c r="E1605" s="255" t="s">
        <v>61</v>
      </c>
      <c r="F1605" s="255" t="s">
        <v>87</v>
      </c>
      <c r="G1605" s="255" t="s">
        <v>3806</v>
      </c>
      <c r="H1605" s="256"/>
    </row>
    <row r="1606" customFormat="false" ht="11.25" hidden="false" customHeight="true" outlineLevel="0" collapsed="false">
      <c r="A1606" s="260" t="s">
        <v>2954</v>
      </c>
      <c r="B1606" s="252" t="n">
        <v>43989</v>
      </c>
      <c r="C1606" s="253" t="n">
        <v>1000</v>
      </c>
      <c r="D1606" s="266" t="s">
        <v>2943</v>
      </c>
      <c r="E1606" s="255" t="s">
        <v>2974</v>
      </c>
      <c r="F1606" s="255" t="s">
        <v>2982</v>
      </c>
      <c r="G1606" s="255"/>
      <c r="H1606" s="256"/>
    </row>
    <row r="1607" customFormat="false" ht="11.25" hidden="false" customHeight="true" outlineLevel="0" collapsed="false">
      <c r="A1607" s="260" t="s">
        <v>2954</v>
      </c>
      <c r="B1607" s="252" t="n">
        <v>43989</v>
      </c>
      <c r="C1607" s="253" t="n">
        <v>400</v>
      </c>
      <c r="D1607" s="266" t="s">
        <v>2943</v>
      </c>
      <c r="E1607" s="255" t="s">
        <v>2974</v>
      </c>
      <c r="F1607" s="255" t="s">
        <v>3157</v>
      </c>
      <c r="G1607" s="255"/>
      <c r="H1607" s="256"/>
    </row>
    <row r="1608" customFormat="false" ht="11.25" hidden="false" customHeight="true" outlineLevel="0" collapsed="false">
      <c r="A1608" s="260" t="s">
        <v>2954</v>
      </c>
      <c r="B1608" s="252" t="n">
        <v>43989</v>
      </c>
      <c r="C1608" s="253" t="n">
        <v>50</v>
      </c>
      <c r="D1608" s="263" t="s">
        <v>2952</v>
      </c>
      <c r="E1608" s="255" t="s">
        <v>118</v>
      </c>
      <c r="F1608" s="255" t="s">
        <v>3807</v>
      </c>
      <c r="G1608" s="255" t="s">
        <v>3808</v>
      </c>
      <c r="H1608" s="256"/>
    </row>
    <row r="1609" customFormat="false" ht="11.25" hidden="false" customHeight="true" outlineLevel="0" collapsed="false">
      <c r="A1609" s="251" t="s">
        <v>2954</v>
      </c>
      <c r="B1609" s="252" t="n">
        <v>43989</v>
      </c>
      <c r="C1609" s="253" t="n">
        <v>2000</v>
      </c>
      <c r="D1609" s="254" t="s">
        <v>25</v>
      </c>
      <c r="E1609" s="255"/>
      <c r="F1609" s="255" t="s">
        <v>2955</v>
      </c>
      <c r="G1609" s="255"/>
      <c r="H1609" s="256"/>
    </row>
    <row r="1610" customFormat="false" ht="11.25" hidden="false" customHeight="true" outlineLevel="0" collapsed="false">
      <c r="A1610" s="251" t="s">
        <v>2954</v>
      </c>
      <c r="B1610" s="252" t="n">
        <v>43989</v>
      </c>
      <c r="C1610" s="253" t="n">
        <v>1000</v>
      </c>
      <c r="D1610" s="254" t="s">
        <v>25</v>
      </c>
      <c r="E1610" s="255"/>
      <c r="F1610" s="255" t="s">
        <v>68</v>
      </c>
      <c r="G1610" s="255"/>
      <c r="H1610" s="256"/>
    </row>
    <row r="1611" customFormat="false" ht="11.25" hidden="false" customHeight="true" outlineLevel="0" collapsed="false">
      <c r="A1611" s="260" t="s">
        <v>2954</v>
      </c>
      <c r="B1611" s="252" t="n">
        <v>43990</v>
      </c>
      <c r="C1611" s="253" t="n">
        <v>400</v>
      </c>
      <c r="D1611" s="266" t="s">
        <v>2943</v>
      </c>
      <c r="E1611" s="255" t="s">
        <v>2974</v>
      </c>
      <c r="F1611" s="255" t="s">
        <v>3400</v>
      </c>
      <c r="G1611" s="255"/>
      <c r="H1611" s="256"/>
    </row>
    <row r="1612" customFormat="false" ht="11.25" hidden="false" customHeight="true" outlineLevel="0" collapsed="false">
      <c r="A1612" s="251" t="s">
        <v>2954</v>
      </c>
      <c r="B1612" s="252" t="n">
        <v>43990</v>
      </c>
      <c r="C1612" s="253" t="n">
        <v>29500</v>
      </c>
      <c r="D1612" s="271" t="s">
        <v>59</v>
      </c>
      <c r="E1612" s="255" t="s">
        <v>3013</v>
      </c>
      <c r="F1612" s="255" t="s">
        <v>3014</v>
      </c>
      <c r="G1612" s="255" t="s">
        <v>2982</v>
      </c>
      <c r="H1612" s="256"/>
    </row>
    <row r="1613" customFormat="false" ht="11.25" hidden="false" customHeight="true" outlineLevel="0" collapsed="false">
      <c r="A1613" s="257" t="s">
        <v>2954</v>
      </c>
      <c r="B1613" s="252" t="n">
        <v>43990</v>
      </c>
      <c r="C1613" s="253" t="n">
        <v>300</v>
      </c>
      <c r="D1613" s="265" t="s">
        <v>80</v>
      </c>
      <c r="E1613" s="255" t="s">
        <v>110</v>
      </c>
      <c r="F1613" s="255" t="s">
        <v>2998</v>
      </c>
      <c r="G1613" s="255" t="s">
        <v>3809</v>
      </c>
      <c r="H1613" s="256"/>
    </row>
    <row r="1614" customFormat="false" ht="11.25" hidden="false" customHeight="true" outlineLevel="0" collapsed="false">
      <c r="A1614" s="257" t="s">
        <v>2954</v>
      </c>
      <c r="B1614" s="252" t="n">
        <v>43990</v>
      </c>
      <c r="C1614" s="253" t="n">
        <v>13021</v>
      </c>
      <c r="D1614" s="258" t="s">
        <v>30</v>
      </c>
      <c r="E1614" s="255" t="s">
        <v>174</v>
      </c>
      <c r="F1614" s="255" t="s">
        <v>187</v>
      </c>
      <c r="G1614" s="255"/>
      <c r="H1614" s="256"/>
    </row>
    <row r="1615" customFormat="false" ht="11.25" hidden="false" customHeight="true" outlineLevel="0" collapsed="false">
      <c r="A1615" s="260" t="s">
        <v>2954</v>
      </c>
      <c r="B1615" s="252" t="n">
        <v>43990</v>
      </c>
      <c r="C1615" s="253" t="n">
        <v>479</v>
      </c>
      <c r="D1615" s="268" t="s">
        <v>48</v>
      </c>
      <c r="E1615" s="255" t="s">
        <v>49</v>
      </c>
      <c r="F1615" s="255" t="s">
        <v>3198</v>
      </c>
      <c r="G1615" s="255"/>
      <c r="H1615" s="256"/>
    </row>
    <row r="1616" customFormat="false" ht="11.25" hidden="false" customHeight="true" outlineLevel="0" collapsed="false">
      <c r="A1616" s="260" t="s">
        <v>2954</v>
      </c>
      <c r="B1616" s="252" t="n">
        <v>43990</v>
      </c>
      <c r="C1616" s="253" t="n">
        <v>2500</v>
      </c>
      <c r="D1616" s="267" t="s">
        <v>186</v>
      </c>
      <c r="E1616" s="255" t="s">
        <v>173</v>
      </c>
      <c r="F1616" s="255" t="s">
        <v>3594</v>
      </c>
      <c r="G1616" s="255" t="s">
        <v>3810</v>
      </c>
      <c r="H1616" s="256"/>
    </row>
    <row r="1617" customFormat="false" ht="11.25" hidden="false" customHeight="true" outlineLevel="0" collapsed="false">
      <c r="A1617" s="260" t="s">
        <v>2954</v>
      </c>
      <c r="B1617" s="252" t="n">
        <v>43990</v>
      </c>
      <c r="C1617" s="253" t="n">
        <v>400</v>
      </c>
      <c r="D1617" s="268" t="s">
        <v>48</v>
      </c>
      <c r="E1617" s="255" t="s">
        <v>49</v>
      </c>
      <c r="F1617" s="255" t="s">
        <v>3155</v>
      </c>
      <c r="G1617" s="255" t="s">
        <v>3156</v>
      </c>
      <c r="H1617" s="256"/>
    </row>
    <row r="1618" customFormat="false" ht="11.25" hidden="false" customHeight="true" outlineLevel="0" collapsed="false">
      <c r="A1618" s="257" t="s">
        <v>2954</v>
      </c>
      <c r="B1618" s="252" t="n">
        <v>43990</v>
      </c>
      <c r="C1618" s="253" t="n">
        <v>3100</v>
      </c>
      <c r="D1618" s="258" t="s">
        <v>30</v>
      </c>
      <c r="E1618" s="255" t="s">
        <v>61</v>
      </c>
      <c r="F1618" s="255" t="s">
        <v>137</v>
      </c>
      <c r="G1618" s="255" t="s">
        <v>3811</v>
      </c>
      <c r="H1618" s="256"/>
    </row>
    <row r="1619" customFormat="false" ht="11.25" hidden="false" customHeight="true" outlineLevel="0" collapsed="false">
      <c r="A1619" s="257" t="s">
        <v>2954</v>
      </c>
      <c r="B1619" s="252" t="n">
        <v>43990</v>
      </c>
      <c r="C1619" s="253" t="n">
        <v>1500</v>
      </c>
      <c r="D1619" s="265" t="s">
        <v>80</v>
      </c>
      <c r="E1619" s="255" t="s">
        <v>81</v>
      </c>
      <c r="F1619" s="255" t="s">
        <v>3812</v>
      </c>
      <c r="G1619" s="255"/>
      <c r="H1619" s="256"/>
    </row>
    <row r="1620" customFormat="false" ht="11.25" hidden="false" customHeight="true" outlineLevel="0" collapsed="false">
      <c r="A1620" s="269" t="s">
        <v>2954</v>
      </c>
      <c r="B1620" s="252" t="n">
        <v>43990</v>
      </c>
      <c r="C1620" s="253" t="n">
        <v>40000</v>
      </c>
      <c r="D1620" s="274" t="s">
        <v>2951</v>
      </c>
      <c r="E1620" s="255" t="s">
        <v>59</v>
      </c>
      <c r="F1620" s="255" t="s">
        <v>265</v>
      </c>
      <c r="G1620" s="255"/>
      <c r="H1620" s="256"/>
    </row>
    <row r="1621" customFormat="false" ht="11.25" hidden="false" customHeight="true" outlineLevel="0" collapsed="false">
      <c r="A1621" s="260" t="s">
        <v>2954</v>
      </c>
      <c r="B1621" s="252" t="n">
        <v>43990</v>
      </c>
      <c r="C1621" s="253" t="n">
        <v>2000</v>
      </c>
      <c r="D1621" s="266" t="s">
        <v>2943</v>
      </c>
      <c r="E1621" s="255" t="s">
        <v>2974</v>
      </c>
      <c r="F1621" s="255" t="s">
        <v>2982</v>
      </c>
      <c r="G1621" s="255"/>
      <c r="H1621" s="256"/>
    </row>
    <row r="1622" customFormat="false" ht="11.25" hidden="false" customHeight="true" outlineLevel="0" collapsed="false">
      <c r="A1622" s="257" t="s">
        <v>2954</v>
      </c>
      <c r="B1622" s="252" t="n">
        <v>43990</v>
      </c>
      <c r="C1622" s="253" t="n">
        <v>1000</v>
      </c>
      <c r="D1622" s="272" t="s">
        <v>64</v>
      </c>
      <c r="E1622" s="255" t="s">
        <v>191</v>
      </c>
      <c r="F1622" s="255" t="s">
        <v>3813</v>
      </c>
      <c r="G1622" s="255"/>
      <c r="H1622" s="256"/>
    </row>
    <row r="1623" customFormat="false" ht="11.25" hidden="false" customHeight="true" outlineLevel="0" collapsed="false">
      <c r="A1623" s="251" t="s">
        <v>2954</v>
      </c>
      <c r="B1623" s="252" t="n">
        <v>43990</v>
      </c>
      <c r="C1623" s="253" t="n">
        <v>5000</v>
      </c>
      <c r="D1623" s="254" t="s">
        <v>25</v>
      </c>
      <c r="E1623" s="255"/>
      <c r="F1623" s="255" t="s">
        <v>3017</v>
      </c>
      <c r="G1623" s="255"/>
      <c r="H1623" s="256"/>
    </row>
    <row r="1624" customFormat="false" ht="11.25" hidden="false" customHeight="true" outlineLevel="0" collapsed="false">
      <c r="A1624" s="251" t="s">
        <v>2954</v>
      </c>
      <c r="B1624" s="252" t="n">
        <v>43990</v>
      </c>
      <c r="C1624" s="253" t="n">
        <v>5800</v>
      </c>
      <c r="D1624" s="254" t="s">
        <v>25</v>
      </c>
      <c r="E1624" s="255"/>
      <c r="F1624" s="255" t="s">
        <v>3012</v>
      </c>
      <c r="G1624" s="255"/>
      <c r="H1624" s="256"/>
    </row>
    <row r="1625" customFormat="false" ht="11.25" hidden="false" customHeight="true" outlineLevel="0" collapsed="false">
      <c r="A1625" s="260" t="s">
        <v>2954</v>
      </c>
      <c r="B1625" s="252" t="n">
        <v>43990</v>
      </c>
      <c r="C1625" s="253" t="n">
        <v>800</v>
      </c>
      <c r="D1625" s="266" t="s">
        <v>2943</v>
      </c>
      <c r="E1625" s="255" t="s">
        <v>3163</v>
      </c>
      <c r="F1625" s="255" t="s">
        <v>2982</v>
      </c>
      <c r="G1625" s="255" t="s">
        <v>3814</v>
      </c>
      <c r="H1625" s="256"/>
    </row>
    <row r="1626" customFormat="false" ht="11.25" hidden="false" customHeight="true" outlineLevel="0" collapsed="false">
      <c r="A1626" s="257" t="s">
        <v>2954</v>
      </c>
      <c r="B1626" s="252" t="n">
        <v>43991</v>
      </c>
      <c r="C1626" s="253" t="n">
        <v>63750</v>
      </c>
      <c r="D1626" s="258" t="s">
        <v>30</v>
      </c>
      <c r="E1626" s="255" t="s">
        <v>174</v>
      </c>
      <c r="F1626" s="255" t="s">
        <v>32</v>
      </c>
      <c r="G1626" s="255" t="s">
        <v>3106</v>
      </c>
      <c r="H1626" s="256"/>
    </row>
    <row r="1627" customFormat="false" ht="11.25" hidden="false" customHeight="true" outlineLevel="0" collapsed="false">
      <c r="A1627" s="251" t="s">
        <v>2954</v>
      </c>
      <c r="B1627" s="252" t="n">
        <v>43991</v>
      </c>
      <c r="C1627" s="253" t="n">
        <v>8000</v>
      </c>
      <c r="D1627" s="254" t="s">
        <v>25</v>
      </c>
      <c r="E1627" s="255"/>
      <c r="F1627" s="255" t="s">
        <v>3003</v>
      </c>
      <c r="G1627" s="255"/>
      <c r="H1627" s="256"/>
    </row>
    <row r="1628" customFormat="false" ht="11.25" hidden="false" customHeight="true" outlineLevel="0" collapsed="false">
      <c r="A1628" s="257" t="s">
        <v>2954</v>
      </c>
      <c r="B1628" s="252" t="n">
        <v>43991</v>
      </c>
      <c r="C1628" s="253" t="n">
        <v>3200</v>
      </c>
      <c r="D1628" s="258" t="s">
        <v>30</v>
      </c>
      <c r="E1628" s="255" t="s">
        <v>61</v>
      </c>
      <c r="F1628" s="255" t="s">
        <v>137</v>
      </c>
      <c r="G1628" s="255" t="s">
        <v>3815</v>
      </c>
      <c r="H1628" s="256"/>
    </row>
    <row r="1629" customFormat="false" ht="11.25" hidden="false" customHeight="true" outlineLevel="0" collapsed="false">
      <c r="A1629" s="257" t="s">
        <v>2954</v>
      </c>
      <c r="B1629" s="252" t="n">
        <v>43991</v>
      </c>
      <c r="C1629" s="253" t="n">
        <v>4800</v>
      </c>
      <c r="D1629" s="258" t="s">
        <v>30</v>
      </c>
      <c r="E1629" s="255" t="s">
        <v>61</v>
      </c>
      <c r="F1629" s="255" t="s">
        <v>137</v>
      </c>
      <c r="G1629" s="255" t="s">
        <v>3816</v>
      </c>
      <c r="H1629" s="256"/>
    </row>
    <row r="1630" customFormat="false" ht="11.25" hidden="false" customHeight="true" outlineLevel="0" collapsed="false">
      <c r="A1630" s="260" t="s">
        <v>2954</v>
      </c>
      <c r="B1630" s="252" t="n">
        <v>43991</v>
      </c>
      <c r="C1630" s="253" t="n">
        <v>330</v>
      </c>
      <c r="D1630" s="263" t="s">
        <v>2952</v>
      </c>
      <c r="E1630" s="255" t="s">
        <v>2963</v>
      </c>
      <c r="F1630" s="255" t="s">
        <v>2964</v>
      </c>
      <c r="G1630" s="255"/>
      <c r="H1630" s="256"/>
    </row>
    <row r="1631" customFormat="false" ht="11.25" hidden="false" customHeight="true" outlineLevel="0" collapsed="false">
      <c r="A1631" s="257" t="s">
        <v>2954</v>
      </c>
      <c r="B1631" s="252" t="n">
        <v>43991</v>
      </c>
      <c r="C1631" s="253" t="n">
        <v>2600</v>
      </c>
      <c r="D1631" s="258" t="s">
        <v>30</v>
      </c>
      <c r="E1631" s="255" t="s">
        <v>61</v>
      </c>
      <c r="F1631" s="255" t="s">
        <v>270</v>
      </c>
      <c r="G1631" s="255" t="s">
        <v>3817</v>
      </c>
      <c r="H1631" s="256"/>
    </row>
    <row r="1632" customFormat="false" ht="11.25" hidden="false" customHeight="true" outlineLevel="0" collapsed="false">
      <c r="A1632" s="257" t="s">
        <v>2954</v>
      </c>
      <c r="B1632" s="252" t="n">
        <v>43991</v>
      </c>
      <c r="C1632" s="253" t="n">
        <v>400</v>
      </c>
      <c r="D1632" s="258" t="s">
        <v>30</v>
      </c>
      <c r="E1632" s="255" t="s">
        <v>61</v>
      </c>
      <c r="F1632" s="255" t="s">
        <v>270</v>
      </c>
      <c r="G1632" s="255" t="s">
        <v>3818</v>
      </c>
      <c r="H1632" s="256"/>
    </row>
    <row r="1633" customFormat="false" ht="11.25" hidden="false" customHeight="true" outlineLevel="0" collapsed="false">
      <c r="A1633" s="257" t="s">
        <v>2954</v>
      </c>
      <c r="B1633" s="252" t="n">
        <v>43991</v>
      </c>
      <c r="C1633" s="253" t="n">
        <v>13000</v>
      </c>
      <c r="D1633" s="258" t="s">
        <v>30</v>
      </c>
      <c r="E1633" s="255" t="s">
        <v>174</v>
      </c>
      <c r="F1633" s="255" t="s">
        <v>187</v>
      </c>
      <c r="G1633" s="255"/>
      <c r="H1633" s="256"/>
    </row>
    <row r="1634" customFormat="false" ht="11.25" hidden="false" customHeight="true" outlineLevel="0" collapsed="false">
      <c r="A1634" s="269" t="s">
        <v>2954</v>
      </c>
      <c r="B1634" s="252" t="n">
        <v>43992</v>
      </c>
      <c r="C1634" s="253" t="n">
        <v>40000</v>
      </c>
      <c r="D1634" s="274" t="s">
        <v>2951</v>
      </c>
      <c r="E1634" s="255" t="s">
        <v>59</v>
      </c>
      <c r="F1634" s="255" t="s">
        <v>265</v>
      </c>
      <c r="G1634" s="255"/>
      <c r="H1634" s="256"/>
    </row>
    <row r="1635" customFormat="false" ht="11.25" hidden="false" customHeight="true" outlineLevel="0" collapsed="false">
      <c r="A1635" s="251" t="s">
        <v>2954</v>
      </c>
      <c r="B1635" s="252" t="n">
        <v>43992</v>
      </c>
      <c r="C1635" s="253" t="n">
        <v>12000</v>
      </c>
      <c r="D1635" s="254" t="s">
        <v>25</v>
      </c>
      <c r="E1635" s="255"/>
      <c r="F1635" s="255" t="s">
        <v>3003</v>
      </c>
      <c r="G1635" s="255"/>
      <c r="H1635" s="256"/>
    </row>
    <row r="1636" customFormat="false" ht="11.25" hidden="false" customHeight="true" outlineLevel="0" collapsed="false">
      <c r="A1636" s="251" t="s">
        <v>2954</v>
      </c>
      <c r="B1636" s="252" t="n">
        <v>43992</v>
      </c>
      <c r="C1636" s="253" t="n">
        <v>10000</v>
      </c>
      <c r="D1636" s="254" t="s">
        <v>25</v>
      </c>
      <c r="E1636" s="255"/>
      <c r="F1636" s="255" t="s">
        <v>3031</v>
      </c>
      <c r="G1636" s="255"/>
      <c r="H1636" s="256"/>
    </row>
    <row r="1637" customFormat="false" ht="11.25" hidden="false" customHeight="true" outlineLevel="0" collapsed="false">
      <c r="A1637" s="260" t="s">
        <v>2954</v>
      </c>
      <c r="B1637" s="252" t="n">
        <v>43992</v>
      </c>
      <c r="C1637" s="253" t="n">
        <v>100</v>
      </c>
      <c r="D1637" s="263" t="s">
        <v>2952</v>
      </c>
      <c r="E1637" s="255" t="s">
        <v>54</v>
      </c>
      <c r="F1637" s="255" t="s">
        <v>3503</v>
      </c>
      <c r="G1637" s="255" t="s">
        <v>3819</v>
      </c>
      <c r="H1637" s="256"/>
    </row>
    <row r="1638" customFormat="false" ht="11.25" hidden="false" customHeight="true" outlineLevel="0" collapsed="false">
      <c r="A1638" s="257" t="s">
        <v>2954</v>
      </c>
      <c r="B1638" s="252" t="n">
        <v>43992</v>
      </c>
      <c r="C1638" s="253" t="n">
        <v>5300</v>
      </c>
      <c r="D1638" s="258" t="s">
        <v>30</v>
      </c>
      <c r="E1638" s="255" t="s">
        <v>174</v>
      </c>
      <c r="F1638" s="255" t="s">
        <v>187</v>
      </c>
      <c r="G1638" s="255"/>
      <c r="H1638" s="256"/>
    </row>
    <row r="1639" customFormat="false" ht="11.25" hidden="false" customHeight="true" outlineLevel="0" collapsed="false">
      <c r="A1639" s="260" t="s">
        <v>2954</v>
      </c>
      <c r="B1639" s="252" t="n">
        <v>43992</v>
      </c>
      <c r="C1639" s="253" t="n">
        <v>10000</v>
      </c>
      <c r="D1639" s="280" t="s">
        <v>156</v>
      </c>
      <c r="E1639" s="255" t="s">
        <v>3129</v>
      </c>
      <c r="F1639" s="255" t="s">
        <v>221</v>
      </c>
      <c r="G1639" s="255" t="s">
        <v>3211</v>
      </c>
      <c r="H1639" s="256"/>
    </row>
    <row r="1640" customFormat="false" ht="11.25" hidden="false" customHeight="true" outlineLevel="0" collapsed="false">
      <c r="A1640" s="257" t="s">
        <v>2954</v>
      </c>
      <c r="B1640" s="252" t="n">
        <v>43992</v>
      </c>
      <c r="C1640" s="253" t="n">
        <v>100</v>
      </c>
      <c r="D1640" s="272" t="s">
        <v>64</v>
      </c>
      <c r="E1640" s="255" t="s">
        <v>3026</v>
      </c>
      <c r="F1640" s="255" t="n">
        <v>0</v>
      </c>
      <c r="G1640" s="255" t="s">
        <v>3820</v>
      </c>
      <c r="H1640" s="256"/>
    </row>
    <row r="1641" customFormat="false" ht="11.25" hidden="false" customHeight="true" outlineLevel="0" collapsed="false">
      <c r="A1641" s="260" t="s">
        <v>2954</v>
      </c>
      <c r="B1641" s="252" t="n">
        <v>43992</v>
      </c>
      <c r="C1641" s="253" t="n">
        <v>290</v>
      </c>
      <c r="D1641" s="268" t="s">
        <v>48</v>
      </c>
      <c r="E1641" s="255" t="s">
        <v>49</v>
      </c>
      <c r="F1641" s="255" t="s">
        <v>258</v>
      </c>
      <c r="G1641" s="255" t="s">
        <v>3821</v>
      </c>
      <c r="H1641" s="256"/>
    </row>
    <row r="1642" customFormat="false" ht="11.25" hidden="false" customHeight="true" outlineLevel="0" collapsed="false">
      <c r="A1642" s="260" t="s">
        <v>2954</v>
      </c>
      <c r="B1642" s="252" t="n">
        <v>43992</v>
      </c>
      <c r="C1642" s="253" t="n">
        <v>200</v>
      </c>
      <c r="D1642" s="266" t="s">
        <v>2943</v>
      </c>
      <c r="E1642" s="255" t="s">
        <v>2974</v>
      </c>
      <c r="F1642" s="255" t="s">
        <v>3114</v>
      </c>
      <c r="G1642" s="255" t="s">
        <v>3822</v>
      </c>
      <c r="H1642" s="256"/>
    </row>
    <row r="1643" customFormat="false" ht="11.25" hidden="false" customHeight="true" outlineLevel="0" collapsed="false">
      <c r="A1643" s="260" t="s">
        <v>2954</v>
      </c>
      <c r="B1643" s="252" t="n">
        <v>43992</v>
      </c>
      <c r="C1643" s="253" t="n">
        <v>270</v>
      </c>
      <c r="D1643" s="264" t="s">
        <v>2940</v>
      </c>
      <c r="E1643" s="255" t="s">
        <v>2968</v>
      </c>
      <c r="F1643" s="255" t="s">
        <v>2982</v>
      </c>
      <c r="G1643" s="255"/>
      <c r="H1643" s="256"/>
    </row>
    <row r="1644" customFormat="false" ht="11.25" hidden="false" customHeight="true" outlineLevel="0" collapsed="false">
      <c r="A1644" s="257" t="s">
        <v>2954</v>
      </c>
      <c r="B1644" s="252" t="n">
        <v>43992</v>
      </c>
      <c r="C1644" s="253" t="n">
        <v>110</v>
      </c>
      <c r="D1644" s="272" t="s">
        <v>64</v>
      </c>
      <c r="E1644" s="255" t="s">
        <v>3026</v>
      </c>
      <c r="F1644" s="255" t="s">
        <v>3317</v>
      </c>
      <c r="G1644" s="255"/>
      <c r="H1644" s="256"/>
    </row>
    <row r="1645" customFormat="false" ht="11.25" hidden="false" customHeight="true" outlineLevel="0" collapsed="false">
      <c r="A1645" s="251" t="s">
        <v>2954</v>
      </c>
      <c r="B1645" s="252" t="n">
        <v>43992</v>
      </c>
      <c r="C1645" s="253" t="n">
        <v>100</v>
      </c>
      <c r="D1645" s="254" t="s">
        <v>25</v>
      </c>
      <c r="E1645" s="255"/>
      <c r="F1645" s="255" t="s">
        <v>3001</v>
      </c>
      <c r="G1645" s="255"/>
      <c r="H1645" s="256"/>
    </row>
    <row r="1646" customFormat="false" ht="11.25" hidden="false" customHeight="true" outlineLevel="0" collapsed="false">
      <c r="A1646" s="257" t="s">
        <v>2954</v>
      </c>
      <c r="B1646" s="252" t="n">
        <v>43993</v>
      </c>
      <c r="C1646" s="253" t="n">
        <v>500</v>
      </c>
      <c r="D1646" s="265" t="s">
        <v>80</v>
      </c>
      <c r="E1646" s="255" t="s">
        <v>110</v>
      </c>
      <c r="F1646" s="255" t="s">
        <v>95</v>
      </c>
      <c r="G1646" s="255" t="s">
        <v>3823</v>
      </c>
      <c r="H1646" s="256"/>
    </row>
    <row r="1647" customFormat="false" ht="11.25" hidden="false" customHeight="true" outlineLevel="0" collapsed="false">
      <c r="A1647" s="269" t="s">
        <v>2954</v>
      </c>
      <c r="B1647" s="252" t="n">
        <v>43993</v>
      </c>
      <c r="C1647" s="253" t="n">
        <v>5200</v>
      </c>
      <c r="D1647" s="276" t="s">
        <v>58</v>
      </c>
      <c r="E1647" s="255" t="s">
        <v>3127</v>
      </c>
      <c r="F1647" s="255" t="s">
        <v>3824</v>
      </c>
      <c r="G1647" s="255" t="s">
        <v>3825</v>
      </c>
      <c r="H1647" s="256"/>
    </row>
    <row r="1648" customFormat="false" ht="11.25" hidden="false" customHeight="true" outlineLevel="0" collapsed="false">
      <c r="A1648" s="251" t="s">
        <v>2954</v>
      </c>
      <c r="B1648" s="252" t="n">
        <v>43993</v>
      </c>
      <c r="C1648" s="253" t="n">
        <v>10000</v>
      </c>
      <c r="D1648" s="254" t="s">
        <v>25</v>
      </c>
      <c r="E1648" s="255"/>
      <c r="F1648" s="255" t="s">
        <v>2969</v>
      </c>
      <c r="G1648" s="255"/>
      <c r="H1648" s="256"/>
    </row>
    <row r="1649" customFormat="false" ht="11.25" hidden="false" customHeight="true" outlineLevel="0" collapsed="false">
      <c r="A1649" s="251" t="s">
        <v>2954</v>
      </c>
      <c r="B1649" s="252" t="n">
        <v>43993</v>
      </c>
      <c r="C1649" s="253" t="n">
        <v>8000</v>
      </c>
      <c r="D1649" s="254" t="s">
        <v>25</v>
      </c>
      <c r="E1649" s="255"/>
      <c r="F1649" s="255" t="s">
        <v>283</v>
      </c>
      <c r="G1649" s="255"/>
      <c r="H1649" s="256"/>
    </row>
    <row r="1650" customFormat="false" ht="11.25" hidden="false" customHeight="true" outlineLevel="0" collapsed="false">
      <c r="A1650" s="251" t="s">
        <v>2954</v>
      </c>
      <c r="B1650" s="252" t="n">
        <v>43993</v>
      </c>
      <c r="C1650" s="253" t="n">
        <v>5000</v>
      </c>
      <c r="D1650" s="254" t="s">
        <v>25</v>
      </c>
      <c r="E1650" s="255"/>
      <c r="F1650" s="255" t="s">
        <v>3235</v>
      </c>
      <c r="G1650" s="255"/>
      <c r="H1650" s="256"/>
    </row>
    <row r="1651" customFormat="false" ht="11.25" hidden="false" customHeight="true" outlineLevel="0" collapsed="false">
      <c r="A1651" s="251" t="s">
        <v>2954</v>
      </c>
      <c r="B1651" s="252" t="n">
        <v>43993</v>
      </c>
      <c r="C1651" s="253" t="n">
        <v>15000</v>
      </c>
      <c r="D1651" s="254" t="s">
        <v>25</v>
      </c>
      <c r="E1651" s="255"/>
      <c r="F1651" s="255" t="s">
        <v>43</v>
      </c>
      <c r="G1651" s="255"/>
      <c r="H1651" s="256"/>
    </row>
    <row r="1652" customFormat="false" ht="11.25" hidden="false" customHeight="true" outlineLevel="0" collapsed="false">
      <c r="A1652" s="269" t="s">
        <v>2954</v>
      </c>
      <c r="B1652" s="252" t="n">
        <v>43993</v>
      </c>
      <c r="C1652" s="253" t="n">
        <v>2700</v>
      </c>
      <c r="D1652" s="276" t="s">
        <v>58</v>
      </c>
      <c r="E1652" s="255" t="s">
        <v>118</v>
      </c>
      <c r="F1652" s="255" t="s">
        <v>3175</v>
      </c>
      <c r="G1652" s="255" t="n">
        <v>43917</v>
      </c>
      <c r="H1652" s="256"/>
    </row>
    <row r="1653" customFormat="false" ht="11.25" hidden="false" customHeight="true" outlineLevel="0" collapsed="false">
      <c r="A1653" s="257" t="s">
        <v>2954</v>
      </c>
      <c r="B1653" s="252" t="n">
        <v>43993</v>
      </c>
      <c r="C1653" s="253" t="n">
        <v>1000</v>
      </c>
      <c r="D1653" s="258" t="s">
        <v>30</v>
      </c>
      <c r="E1653" s="255" t="s">
        <v>31</v>
      </c>
      <c r="F1653" s="255" t="s">
        <v>147</v>
      </c>
      <c r="G1653" s="255" t="s">
        <v>3826</v>
      </c>
      <c r="H1653" s="256"/>
    </row>
    <row r="1654" customFormat="false" ht="11.25" hidden="false" customHeight="true" outlineLevel="0" collapsed="false">
      <c r="A1654" s="269" t="s">
        <v>2954</v>
      </c>
      <c r="B1654" s="252" t="n">
        <v>43993</v>
      </c>
      <c r="C1654" s="253" t="n">
        <v>6540</v>
      </c>
      <c r="D1654" s="276" t="s">
        <v>58</v>
      </c>
      <c r="E1654" s="255" t="s">
        <v>91</v>
      </c>
      <c r="F1654" s="255" t="s">
        <v>3827</v>
      </c>
      <c r="G1654" s="255" t="s">
        <v>3828</v>
      </c>
      <c r="H1654" s="256"/>
    </row>
    <row r="1655" customFormat="false" ht="11.25" hidden="false" customHeight="true" outlineLevel="0" collapsed="false">
      <c r="A1655" s="257" t="s">
        <v>2954</v>
      </c>
      <c r="B1655" s="252" t="n">
        <v>43993</v>
      </c>
      <c r="C1655" s="253" t="n">
        <v>20000</v>
      </c>
      <c r="D1655" s="262" t="s">
        <v>113</v>
      </c>
      <c r="E1655" s="255" t="s">
        <v>139</v>
      </c>
      <c r="F1655" s="255" t="s">
        <v>3016</v>
      </c>
      <c r="G1655" s="255" t="s">
        <v>3829</v>
      </c>
      <c r="H1655" s="256"/>
    </row>
    <row r="1656" customFormat="false" ht="11.25" hidden="false" customHeight="true" outlineLevel="0" collapsed="false">
      <c r="A1656" s="251" t="s">
        <v>2954</v>
      </c>
      <c r="B1656" s="252" t="n">
        <v>43994</v>
      </c>
      <c r="C1656" s="253" t="n">
        <v>16830</v>
      </c>
      <c r="D1656" s="254" t="s">
        <v>25</v>
      </c>
      <c r="E1656" s="255"/>
      <c r="F1656" s="255" t="s">
        <v>294</v>
      </c>
      <c r="G1656" s="255"/>
      <c r="H1656" s="256"/>
    </row>
    <row r="1657" customFormat="false" ht="11.25" hidden="false" customHeight="true" outlineLevel="0" collapsed="false">
      <c r="A1657" s="251" t="s">
        <v>2954</v>
      </c>
      <c r="B1657" s="252" t="n">
        <v>43994</v>
      </c>
      <c r="C1657" s="253" t="n">
        <v>10000</v>
      </c>
      <c r="D1657" s="254" t="s">
        <v>25</v>
      </c>
      <c r="E1657" s="255"/>
      <c r="F1657" s="255" t="s">
        <v>3017</v>
      </c>
      <c r="G1657" s="255"/>
      <c r="H1657" s="256"/>
    </row>
    <row r="1658" customFormat="false" ht="11.25" hidden="false" customHeight="true" outlineLevel="0" collapsed="false">
      <c r="A1658" s="251" t="s">
        <v>2954</v>
      </c>
      <c r="B1658" s="252" t="n">
        <v>43994</v>
      </c>
      <c r="C1658" s="253" t="n">
        <v>300</v>
      </c>
      <c r="D1658" s="254" t="s">
        <v>25</v>
      </c>
      <c r="E1658" s="255" t="s">
        <v>3061</v>
      </c>
      <c r="F1658" s="255" t="s">
        <v>2955</v>
      </c>
      <c r="G1658" s="255" t="s">
        <v>3830</v>
      </c>
      <c r="H1658" s="256"/>
    </row>
    <row r="1659" customFormat="false" ht="11.25" hidden="false" customHeight="true" outlineLevel="0" collapsed="false">
      <c r="A1659" s="260" t="s">
        <v>2954</v>
      </c>
      <c r="B1659" s="252" t="n">
        <v>43994</v>
      </c>
      <c r="C1659" s="253" t="n">
        <v>300</v>
      </c>
      <c r="D1659" s="266" t="s">
        <v>2943</v>
      </c>
      <c r="E1659" s="255" t="s">
        <v>2974</v>
      </c>
      <c r="F1659" s="255" t="s">
        <v>3157</v>
      </c>
      <c r="G1659" s="255"/>
      <c r="H1659" s="256"/>
    </row>
    <row r="1660" customFormat="false" ht="11.25" hidden="false" customHeight="true" outlineLevel="0" collapsed="false">
      <c r="A1660" s="257" t="s">
        <v>2954</v>
      </c>
      <c r="B1660" s="252" t="n">
        <v>43994</v>
      </c>
      <c r="C1660" s="253" t="n">
        <v>2500</v>
      </c>
      <c r="D1660" s="258" t="s">
        <v>30</v>
      </c>
      <c r="E1660" s="255" t="s">
        <v>61</v>
      </c>
      <c r="F1660" s="255" t="s">
        <v>270</v>
      </c>
      <c r="G1660" s="255" t="s">
        <v>3831</v>
      </c>
      <c r="H1660" s="256"/>
    </row>
    <row r="1661" customFormat="false" ht="11.25" hidden="false" customHeight="true" outlineLevel="0" collapsed="false">
      <c r="A1661" s="257" t="s">
        <v>2954</v>
      </c>
      <c r="B1661" s="252" t="n">
        <v>43994</v>
      </c>
      <c r="C1661" s="253" t="n">
        <v>2400</v>
      </c>
      <c r="D1661" s="258" t="s">
        <v>30</v>
      </c>
      <c r="E1661" s="255" t="s">
        <v>61</v>
      </c>
      <c r="F1661" s="255" t="s">
        <v>270</v>
      </c>
      <c r="G1661" s="255" t="s">
        <v>3832</v>
      </c>
      <c r="H1661" s="256"/>
    </row>
    <row r="1662" customFormat="false" ht="11.25" hidden="false" customHeight="true" outlineLevel="0" collapsed="false">
      <c r="A1662" s="260" t="s">
        <v>2954</v>
      </c>
      <c r="B1662" s="252" t="n">
        <v>43994</v>
      </c>
      <c r="C1662" s="253" t="n">
        <v>15000</v>
      </c>
      <c r="D1662" s="275" t="s">
        <v>133</v>
      </c>
      <c r="E1662" s="255" t="s">
        <v>49</v>
      </c>
      <c r="F1662" s="255" t="s">
        <v>3833</v>
      </c>
      <c r="G1662" s="255" t="s">
        <v>133</v>
      </c>
      <c r="H1662" s="256"/>
    </row>
    <row r="1663" customFormat="false" ht="11.25" hidden="false" customHeight="true" outlineLevel="0" collapsed="false">
      <c r="A1663" s="251" t="s">
        <v>2954</v>
      </c>
      <c r="B1663" s="252" t="n">
        <v>43994</v>
      </c>
      <c r="C1663" s="253" t="n">
        <v>2500</v>
      </c>
      <c r="D1663" s="277" t="s">
        <v>306</v>
      </c>
      <c r="E1663" s="247" t="s">
        <v>3074</v>
      </c>
      <c r="F1663" s="255" t="s">
        <v>3075</v>
      </c>
      <c r="G1663" s="255" t="s">
        <v>3834</v>
      </c>
      <c r="H1663" s="256"/>
    </row>
    <row r="1664" customFormat="false" ht="11.25" hidden="false" customHeight="true" outlineLevel="0" collapsed="false">
      <c r="A1664" s="251" t="s">
        <v>2954</v>
      </c>
      <c r="B1664" s="252" t="n">
        <v>43994</v>
      </c>
      <c r="C1664" s="253" t="n">
        <v>15500</v>
      </c>
      <c r="D1664" s="254" t="s">
        <v>25</v>
      </c>
      <c r="E1664" s="255"/>
      <c r="F1664" s="255" t="s">
        <v>3008</v>
      </c>
      <c r="G1664" s="255"/>
      <c r="H1664" s="256"/>
    </row>
    <row r="1665" customFormat="false" ht="11.25" hidden="false" customHeight="true" outlineLevel="0" collapsed="false">
      <c r="A1665" s="257" t="s">
        <v>2954</v>
      </c>
      <c r="B1665" s="252" t="n">
        <v>43994</v>
      </c>
      <c r="C1665" s="253" t="n">
        <v>3000</v>
      </c>
      <c r="D1665" s="258" t="s">
        <v>30</v>
      </c>
      <c r="E1665" s="255" t="s">
        <v>61</v>
      </c>
      <c r="F1665" s="255" t="s">
        <v>62</v>
      </c>
      <c r="G1665" s="255" t="s">
        <v>3835</v>
      </c>
      <c r="H1665" s="256"/>
    </row>
    <row r="1666" customFormat="false" ht="11.25" hidden="false" customHeight="true" outlineLevel="0" collapsed="false">
      <c r="A1666" s="257" t="s">
        <v>2954</v>
      </c>
      <c r="B1666" s="252" t="n">
        <v>43994</v>
      </c>
      <c r="C1666" s="253" t="n">
        <v>3500</v>
      </c>
      <c r="D1666" s="258" t="s">
        <v>30</v>
      </c>
      <c r="E1666" s="255" t="s">
        <v>61</v>
      </c>
      <c r="F1666" s="255" t="s">
        <v>137</v>
      </c>
      <c r="G1666" s="255" t="s">
        <v>3836</v>
      </c>
      <c r="H1666" s="256"/>
    </row>
    <row r="1667" customFormat="false" ht="11.25" hidden="false" customHeight="true" outlineLevel="0" collapsed="false">
      <c r="A1667" s="257" t="s">
        <v>2954</v>
      </c>
      <c r="B1667" s="252" t="n">
        <v>43994</v>
      </c>
      <c r="C1667" s="253" t="n">
        <v>2500</v>
      </c>
      <c r="D1667" s="258" t="s">
        <v>30</v>
      </c>
      <c r="E1667" s="255" t="s">
        <v>61</v>
      </c>
      <c r="F1667" s="255" t="s">
        <v>270</v>
      </c>
      <c r="G1667" s="255" t="s">
        <v>3837</v>
      </c>
      <c r="H1667" s="256"/>
    </row>
    <row r="1668" customFormat="false" ht="11.25" hidden="false" customHeight="true" outlineLevel="0" collapsed="false">
      <c r="A1668" s="257" t="s">
        <v>2954</v>
      </c>
      <c r="B1668" s="252" t="n">
        <v>43994</v>
      </c>
      <c r="C1668" s="253" t="n">
        <v>3000</v>
      </c>
      <c r="D1668" s="258" t="s">
        <v>30</v>
      </c>
      <c r="E1668" s="255" t="s">
        <v>61</v>
      </c>
      <c r="F1668" s="255" t="s">
        <v>270</v>
      </c>
      <c r="G1668" s="255" t="s">
        <v>3838</v>
      </c>
      <c r="H1668" s="256"/>
    </row>
    <row r="1669" customFormat="false" ht="11.25" hidden="false" customHeight="true" outlineLevel="0" collapsed="false">
      <c r="A1669" s="260" t="s">
        <v>2954</v>
      </c>
      <c r="B1669" s="252" t="n">
        <v>43994</v>
      </c>
      <c r="C1669" s="253" t="n">
        <v>1000</v>
      </c>
      <c r="D1669" s="266" t="s">
        <v>2943</v>
      </c>
      <c r="E1669" s="255" t="s">
        <v>2974</v>
      </c>
      <c r="F1669" s="255" t="s">
        <v>2982</v>
      </c>
      <c r="G1669" s="255"/>
      <c r="H1669" s="256"/>
    </row>
    <row r="1670" customFormat="false" ht="11.25" hidden="false" customHeight="true" outlineLevel="0" collapsed="false">
      <c r="A1670" s="260" t="s">
        <v>2954</v>
      </c>
      <c r="B1670" s="252" t="n">
        <v>43994</v>
      </c>
      <c r="C1670" s="253" t="n">
        <v>50</v>
      </c>
      <c r="D1670" s="266" t="s">
        <v>2943</v>
      </c>
      <c r="E1670" s="255" t="s">
        <v>3067</v>
      </c>
      <c r="F1670" s="255" t="s">
        <v>3839</v>
      </c>
      <c r="G1670" s="255"/>
      <c r="H1670" s="256"/>
    </row>
    <row r="1671" customFormat="false" ht="11.25" hidden="false" customHeight="true" outlineLevel="0" collapsed="false">
      <c r="A1671" s="257" t="s">
        <v>2954</v>
      </c>
      <c r="B1671" s="252" t="n">
        <v>43994</v>
      </c>
      <c r="C1671" s="253" t="n">
        <v>4500</v>
      </c>
      <c r="D1671" s="258" t="s">
        <v>30</v>
      </c>
      <c r="E1671" s="255" t="s">
        <v>61</v>
      </c>
      <c r="F1671" s="255" t="s">
        <v>62</v>
      </c>
      <c r="G1671" s="255" t="s">
        <v>3840</v>
      </c>
      <c r="H1671" s="256"/>
    </row>
    <row r="1672" customFormat="false" ht="11.25" hidden="false" customHeight="true" outlineLevel="0" collapsed="false">
      <c r="A1672" s="269" t="s">
        <v>2954</v>
      </c>
      <c r="B1672" s="252" t="n">
        <v>43994</v>
      </c>
      <c r="C1672" s="253" t="n">
        <v>1000</v>
      </c>
      <c r="D1672" s="276" t="s">
        <v>58</v>
      </c>
      <c r="E1672" s="255" t="s">
        <v>118</v>
      </c>
      <c r="F1672" s="255" t="s">
        <v>3841</v>
      </c>
      <c r="G1672" s="255" t="s">
        <v>3842</v>
      </c>
      <c r="H1672" s="256"/>
    </row>
    <row r="1673" customFormat="false" ht="11.25" hidden="false" customHeight="true" outlineLevel="0" collapsed="false">
      <c r="A1673" s="257" t="s">
        <v>2954</v>
      </c>
      <c r="B1673" s="252" t="n">
        <v>43994</v>
      </c>
      <c r="C1673" s="253" t="n">
        <v>2800</v>
      </c>
      <c r="D1673" s="258" t="s">
        <v>30</v>
      </c>
      <c r="E1673" s="255" t="s">
        <v>61</v>
      </c>
      <c r="F1673" s="255" t="s">
        <v>137</v>
      </c>
      <c r="G1673" s="255" t="s">
        <v>3843</v>
      </c>
      <c r="H1673" s="256"/>
    </row>
    <row r="1674" customFormat="false" ht="11.25" hidden="false" customHeight="true" outlineLevel="0" collapsed="false">
      <c r="A1674" s="251" t="s">
        <v>2954</v>
      </c>
      <c r="B1674" s="252" t="n">
        <v>43994</v>
      </c>
      <c r="C1674" s="253" t="n">
        <v>5000</v>
      </c>
      <c r="D1674" s="254" t="s">
        <v>25</v>
      </c>
      <c r="E1674" s="255"/>
      <c r="F1674" s="255" t="s">
        <v>3001</v>
      </c>
      <c r="G1674" s="255"/>
      <c r="H1674" s="256"/>
    </row>
    <row r="1675" customFormat="false" ht="11.25" hidden="false" customHeight="true" outlineLevel="0" collapsed="false">
      <c r="A1675" s="260" t="s">
        <v>2954</v>
      </c>
      <c r="B1675" s="252" t="n">
        <v>43995</v>
      </c>
      <c r="C1675" s="253" t="n">
        <v>200</v>
      </c>
      <c r="D1675" s="266" t="s">
        <v>2943</v>
      </c>
      <c r="E1675" s="255" t="s">
        <v>2974</v>
      </c>
      <c r="F1675" s="255" t="s">
        <v>3012</v>
      </c>
      <c r="G1675" s="255"/>
      <c r="H1675" s="256"/>
    </row>
    <row r="1676" customFormat="false" ht="11.25" hidden="false" customHeight="true" outlineLevel="0" collapsed="false">
      <c r="A1676" s="260" t="s">
        <v>2954</v>
      </c>
      <c r="B1676" s="252" t="n">
        <v>43995</v>
      </c>
      <c r="C1676" s="253" t="n">
        <v>100</v>
      </c>
      <c r="D1676" s="266" t="s">
        <v>2943</v>
      </c>
      <c r="E1676" s="255" t="s">
        <v>2974</v>
      </c>
      <c r="F1676" s="255" t="s">
        <v>3017</v>
      </c>
      <c r="G1676" s="255"/>
      <c r="H1676" s="256"/>
    </row>
    <row r="1677" customFormat="false" ht="11.25" hidden="false" customHeight="true" outlineLevel="0" collapsed="false">
      <c r="A1677" s="251" t="s">
        <v>2954</v>
      </c>
      <c r="B1677" s="252" t="n">
        <v>43995</v>
      </c>
      <c r="C1677" s="253" t="n">
        <v>7295</v>
      </c>
      <c r="D1677" s="254" t="s">
        <v>25</v>
      </c>
      <c r="E1677" s="255"/>
      <c r="F1677" s="255" t="s">
        <v>2955</v>
      </c>
      <c r="G1677" s="255"/>
      <c r="H1677" s="256"/>
    </row>
    <row r="1678" customFormat="false" ht="11.25" hidden="false" customHeight="true" outlineLevel="0" collapsed="false">
      <c r="A1678" s="257" t="s">
        <v>2954</v>
      </c>
      <c r="B1678" s="252" t="n">
        <v>43995</v>
      </c>
      <c r="C1678" s="253" t="n">
        <v>2900</v>
      </c>
      <c r="D1678" s="258" t="s">
        <v>30</v>
      </c>
      <c r="E1678" s="255" t="s">
        <v>61</v>
      </c>
      <c r="F1678" s="255" t="s">
        <v>137</v>
      </c>
      <c r="G1678" s="255" t="s">
        <v>3844</v>
      </c>
      <c r="H1678" s="256"/>
    </row>
    <row r="1679" customFormat="false" ht="11.25" hidden="false" customHeight="true" outlineLevel="0" collapsed="false">
      <c r="A1679" s="283" t="s">
        <v>2954</v>
      </c>
      <c r="B1679" s="252" t="n">
        <v>43996</v>
      </c>
      <c r="C1679" s="253" t="n">
        <v>30000</v>
      </c>
      <c r="D1679" s="279" t="s">
        <v>3112</v>
      </c>
      <c r="E1679" s="255" t="s">
        <v>59</v>
      </c>
      <c r="F1679" s="255" t="s">
        <v>3113</v>
      </c>
      <c r="G1679" s="255"/>
      <c r="H1679" s="256"/>
    </row>
    <row r="1680" customFormat="false" ht="11.25" hidden="false" customHeight="true" outlineLevel="0" collapsed="false">
      <c r="A1680" s="251" t="s">
        <v>2954</v>
      </c>
      <c r="B1680" s="252" t="n">
        <v>43996</v>
      </c>
      <c r="C1680" s="253" t="n">
        <v>5500</v>
      </c>
      <c r="D1680" s="254" t="s">
        <v>25</v>
      </c>
      <c r="E1680" s="255"/>
      <c r="F1680" s="255" t="s">
        <v>298</v>
      </c>
      <c r="G1680" s="255"/>
      <c r="H1680" s="256"/>
    </row>
    <row r="1681" customFormat="false" ht="11.25" hidden="false" customHeight="true" outlineLevel="0" collapsed="false">
      <c r="A1681" s="257" t="s">
        <v>2954</v>
      </c>
      <c r="B1681" s="252" t="n">
        <v>43997</v>
      </c>
      <c r="C1681" s="253" t="n">
        <v>1245</v>
      </c>
      <c r="D1681" s="272" t="s">
        <v>64</v>
      </c>
      <c r="E1681" s="255" t="s">
        <v>3177</v>
      </c>
      <c r="F1681" s="255" t="s">
        <v>3845</v>
      </c>
      <c r="G1681" s="255"/>
      <c r="H1681" s="256"/>
    </row>
    <row r="1682" customFormat="false" ht="11.25" hidden="false" customHeight="true" outlineLevel="0" collapsed="false">
      <c r="A1682" s="260" t="s">
        <v>2954</v>
      </c>
      <c r="B1682" s="252" t="n">
        <v>43997</v>
      </c>
      <c r="C1682" s="253" t="n">
        <v>660</v>
      </c>
      <c r="D1682" s="263" t="s">
        <v>2952</v>
      </c>
      <c r="E1682" s="255" t="s">
        <v>2963</v>
      </c>
      <c r="F1682" s="255" t="s">
        <v>218</v>
      </c>
      <c r="G1682" s="255"/>
      <c r="H1682" s="256"/>
    </row>
    <row r="1683" customFormat="false" ht="11.25" hidden="false" customHeight="true" outlineLevel="0" collapsed="false">
      <c r="A1683" s="257" t="s">
        <v>2954</v>
      </c>
      <c r="B1683" s="252" t="n">
        <v>43997</v>
      </c>
      <c r="C1683" s="253" t="n">
        <v>4500</v>
      </c>
      <c r="D1683" s="258" t="s">
        <v>30</v>
      </c>
      <c r="E1683" s="255" t="s">
        <v>174</v>
      </c>
      <c r="F1683" s="255" t="s">
        <v>187</v>
      </c>
      <c r="G1683" s="255"/>
      <c r="H1683" s="256"/>
    </row>
    <row r="1684" customFormat="false" ht="11.25" hidden="false" customHeight="true" outlineLevel="0" collapsed="false">
      <c r="A1684" s="269" t="s">
        <v>2954</v>
      </c>
      <c r="B1684" s="252" t="n">
        <v>43997</v>
      </c>
      <c r="C1684" s="253" t="n">
        <v>96000</v>
      </c>
      <c r="D1684" s="274" t="s">
        <v>2951</v>
      </c>
      <c r="E1684" s="255" t="s">
        <v>59</v>
      </c>
      <c r="F1684" s="255" t="s">
        <v>265</v>
      </c>
      <c r="G1684" s="255"/>
      <c r="H1684" s="256"/>
    </row>
    <row r="1685" customFormat="false" ht="11.25" hidden="false" customHeight="true" outlineLevel="0" collapsed="false">
      <c r="A1685" s="251" t="s">
        <v>2954</v>
      </c>
      <c r="B1685" s="252" t="n">
        <v>43997</v>
      </c>
      <c r="C1685" s="253" t="n">
        <v>20000</v>
      </c>
      <c r="D1685" s="254" t="s">
        <v>25</v>
      </c>
      <c r="E1685" s="255"/>
      <c r="F1685" s="255" t="s">
        <v>3053</v>
      </c>
      <c r="G1685" s="255"/>
      <c r="H1685" s="256"/>
    </row>
    <row r="1686" customFormat="false" ht="11.25" hidden="false" customHeight="true" outlineLevel="0" collapsed="false">
      <c r="A1686" s="251" t="s">
        <v>2954</v>
      </c>
      <c r="B1686" s="252" t="n">
        <v>43997</v>
      </c>
      <c r="C1686" s="253" t="n">
        <v>15000</v>
      </c>
      <c r="D1686" s="254" t="s">
        <v>25</v>
      </c>
      <c r="E1686" s="255"/>
      <c r="F1686" s="255" t="s">
        <v>3402</v>
      </c>
      <c r="G1686" s="255"/>
      <c r="H1686" s="256"/>
    </row>
    <row r="1687" customFormat="false" ht="11.25" hidden="false" customHeight="true" outlineLevel="0" collapsed="false">
      <c r="A1687" s="257" t="s">
        <v>2954</v>
      </c>
      <c r="B1687" s="252" t="n">
        <v>43997</v>
      </c>
      <c r="C1687" s="253" t="n">
        <v>20000</v>
      </c>
      <c r="D1687" s="262" t="s">
        <v>113</v>
      </c>
      <c r="E1687" s="255" t="s">
        <v>139</v>
      </c>
      <c r="F1687" s="255" t="s">
        <v>3016</v>
      </c>
      <c r="G1687" s="255" t="s">
        <v>2992</v>
      </c>
      <c r="H1687" s="256"/>
    </row>
    <row r="1688" customFormat="false" ht="11.25" hidden="false" customHeight="true" outlineLevel="0" collapsed="false">
      <c r="A1688" s="257" t="s">
        <v>2954</v>
      </c>
      <c r="B1688" s="252" t="n">
        <v>43997</v>
      </c>
      <c r="C1688" s="253" t="n">
        <v>8400</v>
      </c>
      <c r="D1688" s="258" t="s">
        <v>30</v>
      </c>
      <c r="E1688" s="255" t="s">
        <v>61</v>
      </c>
      <c r="F1688" s="255" t="s">
        <v>137</v>
      </c>
      <c r="G1688" s="255" t="s">
        <v>3846</v>
      </c>
      <c r="H1688" s="256"/>
    </row>
    <row r="1689" customFormat="false" ht="11.25" hidden="false" customHeight="true" outlineLevel="0" collapsed="false">
      <c r="A1689" s="260" t="s">
        <v>2954</v>
      </c>
      <c r="B1689" s="252" t="n">
        <v>43997</v>
      </c>
      <c r="C1689" s="253" t="n">
        <v>1000</v>
      </c>
      <c r="D1689" s="266" t="s">
        <v>2943</v>
      </c>
      <c r="E1689" s="255" t="s">
        <v>2974</v>
      </c>
      <c r="F1689" s="255" t="s">
        <v>2982</v>
      </c>
      <c r="G1689" s="255"/>
      <c r="H1689" s="256"/>
    </row>
    <row r="1690" customFormat="false" ht="11.25" hidden="false" customHeight="true" outlineLevel="0" collapsed="false">
      <c r="A1690" s="257" t="s">
        <v>2954</v>
      </c>
      <c r="B1690" s="252" t="n">
        <v>43998</v>
      </c>
      <c r="C1690" s="253" t="n">
        <v>2700</v>
      </c>
      <c r="D1690" s="258" t="s">
        <v>30</v>
      </c>
      <c r="E1690" s="255" t="s">
        <v>61</v>
      </c>
      <c r="F1690" s="255" t="s">
        <v>270</v>
      </c>
      <c r="G1690" s="255" t="s">
        <v>3847</v>
      </c>
      <c r="H1690" s="256"/>
    </row>
    <row r="1691" customFormat="false" ht="11.25" hidden="false" customHeight="true" outlineLevel="0" collapsed="false">
      <c r="A1691" s="260" t="s">
        <v>2954</v>
      </c>
      <c r="B1691" s="252" t="n">
        <v>43998</v>
      </c>
      <c r="C1691" s="253" t="n">
        <v>4000</v>
      </c>
      <c r="D1691" s="266" t="s">
        <v>2943</v>
      </c>
      <c r="E1691" s="255" t="s">
        <v>2974</v>
      </c>
      <c r="F1691" s="255" t="s">
        <v>283</v>
      </c>
      <c r="G1691" s="255"/>
      <c r="H1691" s="256"/>
    </row>
    <row r="1692" customFormat="false" ht="11.25" hidden="false" customHeight="true" outlineLevel="0" collapsed="false">
      <c r="A1692" s="251" t="s">
        <v>2954</v>
      </c>
      <c r="B1692" s="252" t="n">
        <v>43998</v>
      </c>
      <c r="C1692" s="253" t="n">
        <v>2000</v>
      </c>
      <c r="D1692" s="254" t="s">
        <v>25</v>
      </c>
      <c r="E1692" s="255"/>
      <c r="F1692" s="255" t="s">
        <v>283</v>
      </c>
      <c r="G1692" s="255"/>
      <c r="H1692" s="256"/>
    </row>
    <row r="1693" customFormat="false" ht="11.25" hidden="false" customHeight="true" outlineLevel="0" collapsed="false">
      <c r="A1693" s="251" t="s">
        <v>2954</v>
      </c>
      <c r="B1693" s="252" t="n">
        <v>43998</v>
      </c>
      <c r="C1693" s="253" t="n">
        <v>15000</v>
      </c>
      <c r="D1693" s="254" t="s">
        <v>25</v>
      </c>
      <c r="E1693" s="255"/>
      <c r="F1693" s="255" t="s">
        <v>3210</v>
      </c>
      <c r="G1693" s="255"/>
      <c r="H1693" s="256"/>
    </row>
    <row r="1694" customFormat="false" ht="11.25" hidden="false" customHeight="true" outlineLevel="0" collapsed="false">
      <c r="A1694" s="251" t="s">
        <v>2954</v>
      </c>
      <c r="B1694" s="252" t="n">
        <v>43998</v>
      </c>
      <c r="C1694" s="253" t="n">
        <v>13000</v>
      </c>
      <c r="D1694" s="254" t="s">
        <v>25</v>
      </c>
      <c r="E1694" s="255"/>
      <c r="F1694" s="255" t="s">
        <v>3293</v>
      </c>
      <c r="G1694" s="255"/>
      <c r="H1694" s="256"/>
    </row>
    <row r="1695" customFormat="false" ht="11.25" hidden="false" customHeight="true" outlineLevel="0" collapsed="false">
      <c r="A1695" s="260" t="s">
        <v>2954</v>
      </c>
      <c r="B1695" s="252" t="n">
        <v>43998</v>
      </c>
      <c r="C1695" s="253" t="n">
        <v>400</v>
      </c>
      <c r="D1695" s="266" t="s">
        <v>2943</v>
      </c>
      <c r="E1695" s="255" t="s">
        <v>2974</v>
      </c>
      <c r="F1695" s="255" t="s">
        <v>3400</v>
      </c>
      <c r="G1695" s="255"/>
      <c r="H1695" s="256"/>
    </row>
    <row r="1696" customFormat="false" ht="11.25" hidden="false" customHeight="true" outlineLevel="0" collapsed="false">
      <c r="A1696" s="257" t="s">
        <v>2954</v>
      </c>
      <c r="B1696" s="252" t="n">
        <v>43998</v>
      </c>
      <c r="C1696" s="253" t="n">
        <v>500</v>
      </c>
      <c r="D1696" s="265" t="s">
        <v>80</v>
      </c>
      <c r="E1696" s="255" t="s">
        <v>110</v>
      </c>
      <c r="F1696" s="255" t="s">
        <v>95</v>
      </c>
      <c r="G1696" s="255" t="s">
        <v>3848</v>
      </c>
      <c r="H1696" s="256"/>
    </row>
    <row r="1697" customFormat="false" ht="11.25" hidden="false" customHeight="true" outlineLevel="0" collapsed="false">
      <c r="A1697" s="257" t="s">
        <v>2954</v>
      </c>
      <c r="B1697" s="252" t="n">
        <v>43998</v>
      </c>
      <c r="C1697" s="253" t="n">
        <v>73730</v>
      </c>
      <c r="D1697" s="258" t="s">
        <v>30</v>
      </c>
      <c r="E1697" s="255" t="s">
        <v>174</v>
      </c>
      <c r="F1697" s="255" t="s">
        <v>32</v>
      </c>
      <c r="G1697" s="255" t="s">
        <v>3106</v>
      </c>
      <c r="H1697" s="256"/>
    </row>
    <row r="1698" customFormat="false" ht="11.25" hidden="false" customHeight="true" outlineLevel="0" collapsed="false">
      <c r="A1698" s="260" t="s">
        <v>2954</v>
      </c>
      <c r="B1698" s="252" t="n">
        <v>43998</v>
      </c>
      <c r="C1698" s="253" t="n">
        <v>1200</v>
      </c>
      <c r="D1698" s="266" t="s">
        <v>2943</v>
      </c>
      <c r="E1698" s="255" t="s">
        <v>2974</v>
      </c>
      <c r="F1698" s="255" t="s">
        <v>2982</v>
      </c>
      <c r="G1698" s="255"/>
      <c r="H1698" s="256"/>
    </row>
    <row r="1699" customFormat="false" ht="11.25" hidden="false" customHeight="true" outlineLevel="0" collapsed="false">
      <c r="A1699" s="257" t="s">
        <v>2954</v>
      </c>
      <c r="B1699" s="252" t="n">
        <v>43998</v>
      </c>
      <c r="C1699" s="253" t="n">
        <v>4560</v>
      </c>
      <c r="D1699" s="258" t="s">
        <v>30</v>
      </c>
      <c r="E1699" s="255" t="s">
        <v>174</v>
      </c>
      <c r="F1699" s="255" t="s">
        <v>187</v>
      </c>
      <c r="G1699" s="255"/>
      <c r="H1699" s="256"/>
    </row>
    <row r="1700" customFormat="false" ht="11.25" hidden="false" customHeight="true" outlineLevel="0" collapsed="false">
      <c r="A1700" s="260" t="s">
        <v>2954</v>
      </c>
      <c r="B1700" s="252" t="n">
        <v>43998</v>
      </c>
      <c r="C1700" s="253" t="n">
        <v>440</v>
      </c>
      <c r="D1700" s="268" t="s">
        <v>48</v>
      </c>
      <c r="E1700" s="255" t="s">
        <v>49</v>
      </c>
      <c r="F1700" s="255" t="s">
        <v>3198</v>
      </c>
      <c r="G1700" s="255" t="s">
        <v>33</v>
      </c>
      <c r="H1700" s="256"/>
    </row>
    <row r="1701" customFormat="false" ht="11.25" hidden="false" customHeight="true" outlineLevel="0" collapsed="false">
      <c r="A1701" s="269" t="s">
        <v>2954</v>
      </c>
      <c r="B1701" s="252" t="n">
        <v>43998</v>
      </c>
      <c r="C1701" s="253" t="n">
        <v>6300</v>
      </c>
      <c r="D1701" s="276" t="s">
        <v>58</v>
      </c>
      <c r="E1701" s="255" t="s">
        <v>91</v>
      </c>
      <c r="F1701" s="255" t="s">
        <v>228</v>
      </c>
      <c r="G1701" s="255" t="s">
        <v>3849</v>
      </c>
      <c r="H1701" s="256"/>
    </row>
    <row r="1702" customFormat="false" ht="11.25" hidden="false" customHeight="true" outlineLevel="0" collapsed="false">
      <c r="A1702" s="269" t="s">
        <v>2954</v>
      </c>
      <c r="B1702" s="252" t="n">
        <v>43998</v>
      </c>
      <c r="C1702" s="253" t="n">
        <v>10000</v>
      </c>
      <c r="D1702" s="274" t="s">
        <v>2951</v>
      </c>
      <c r="E1702" s="255" t="s">
        <v>59</v>
      </c>
      <c r="F1702" s="255" t="s">
        <v>265</v>
      </c>
      <c r="G1702" s="255"/>
      <c r="H1702" s="256"/>
    </row>
    <row r="1703" customFormat="false" ht="11.25" hidden="false" customHeight="true" outlineLevel="0" collapsed="false">
      <c r="A1703" s="251" t="s">
        <v>2954</v>
      </c>
      <c r="B1703" s="252" t="n">
        <v>43999</v>
      </c>
      <c r="C1703" s="253" t="n">
        <v>20000</v>
      </c>
      <c r="D1703" s="254" t="s">
        <v>25</v>
      </c>
      <c r="E1703" s="255"/>
      <c r="F1703" s="255" t="s">
        <v>2961</v>
      </c>
      <c r="G1703" s="255"/>
      <c r="H1703" s="256"/>
    </row>
    <row r="1704" customFormat="false" ht="11.25" hidden="false" customHeight="true" outlineLevel="0" collapsed="false">
      <c r="A1704" s="257" t="s">
        <v>2954</v>
      </c>
      <c r="B1704" s="252" t="n">
        <v>43999</v>
      </c>
      <c r="C1704" s="253" t="n">
        <v>3800</v>
      </c>
      <c r="D1704" s="258" t="s">
        <v>30</v>
      </c>
      <c r="E1704" s="255" t="s">
        <v>61</v>
      </c>
      <c r="F1704" s="255" t="s">
        <v>62</v>
      </c>
      <c r="G1704" s="255" t="s">
        <v>3850</v>
      </c>
      <c r="H1704" s="256"/>
    </row>
    <row r="1705" customFormat="false" ht="11.25" hidden="false" customHeight="true" outlineLevel="0" collapsed="false">
      <c r="A1705" s="257" t="s">
        <v>2954</v>
      </c>
      <c r="B1705" s="252" t="n">
        <v>43999</v>
      </c>
      <c r="C1705" s="253" t="n">
        <v>2500</v>
      </c>
      <c r="D1705" s="258" t="s">
        <v>30</v>
      </c>
      <c r="E1705" s="255" t="s">
        <v>61</v>
      </c>
      <c r="F1705" s="255" t="s">
        <v>270</v>
      </c>
      <c r="G1705" s="255" t="s">
        <v>3851</v>
      </c>
      <c r="H1705" s="256"/>
    </row>
    <row r="1706" customFormat="false" ht="11.25" hidden="false" customHeight="true" outlineLevel="0" collapsed="false">
      <c r="A1706" s="257" t="s">
        <v>2954</v>
      </c>
      <c r="B1706" s="252" t="n">
        <v>43999</v>
      </c>
      <c r="C1706" s="253" t="n">
        <v>2700</v>
      </c>
      <c r="D1706" s="258" t="s">
        <v>30</v>
      </c>
      <c r="E1706" s="255" t="s">
        <v>61</v>
      </c>
      <c r="F1706" s="255" t="s">
        <v>270</v>
      </c>
      <c r="G1706" s="255" t="s">
        <v>3852</v>
      </c>
      <c r="H1706" s="256"/>
    </row>
    <row r="1707" customFormat="false" ht="11.25" hidden="false" customHeight="true" outlineLevel="0" collapsed="false">
      <c r="A1707" s="257" t="s">
        <v>2954</v>
      </c>
      <c r="B1707" s="252" t="n">
        <v>43999</v>
      </c>
      <c r="C1707" s="253" t="n">
        <v>3000</v>
      </c>
      <c r="D1707" s="258" t="s">
        <v>30</v>
      </c>
      <c r="E1707" s="255" t="s">
        <v>61</v>
      </c>
      <c r="F1707" s="255" t="s">
        <v>62</v>
      </c>
      <c r="G1707" s="255" t="s">
        <v>3853</v>
      </c>
      <c r="H1707" s="256"/>
    </row>
    <row r="1708" customFormat="false" ht="11.25" hidden="false" customHeight="true" outlineLevel="0" collapsed="false">
      <c r="A1708" s="257" t="s">
        <v>2954</v>
      </c>
      <c r="B1708" s="252" t="n">
        <v>43999</v>
      </c>
      <c r="C1708" s="253" t="n">
        <v>11700</v>
      </c>
      <c r="D1708" s="258" t="s">
        <v>30</v>
      </c>
      <c r="E1708" s="255" t="s">
        <v>61</v>
      </c>
      <c r="F1708" s="255" t="s">
        <v>137</v>
      </c>
      <c r="G1708" s="255" t="s">
        <v>3854</v>
      </c>
      <c r="H1708" s="256"/>
    </row>
    <row r="1709" customFormat="false" ht="11.25" hidden="false" customHeight="true" outlineLevel="0" collapsed="false">
      <c r="A1709" s="251" t="s">
        <v>2954</v>
      </c>
      <c r="B1709" s="252" t="n">
        <v>43999</v>
      </c>
      <c r="C1709" s="253" t="n">
        <v>3500</v>
      </c>
      <c r="D1709" s="254" t="s">
        <v>25</v>
      </c>
      <c r="E1709" s="255"/>
      <c r="F1709" s="255" t="s">
        <v>3166</v>
      </c>
      <c r="G1709" s="255" t="s">
        <v>3855</v>
      </c>
      <c r="H1709" s="256"/>
    </row>
    <row r="1710" customFormat="false" ht="11.25" hidden="false" customHeight="true" outlineLevel="0" collapsed="false">
      <c r="A1710" s="257" t="s">
        <v>2954</v>
      </c>
      <c r="B1710" s="252" t="n">
        <v>43999</v>
      </c>
      <c r="C1710" s="253" t="n">
        <v>8000</v>
      </c>
      <c r="D1710" s="262" t="s">
        <v>113</v>
      </c>
      <c r="E1710" s="255" t="s">
        <v>114</v>
      </c>
      <c r="F1710" s="255" t="s">
        <v>3008</v>
      </c>
      <c r="G1710" s="255" t="s">
        <v>3856</v>
      </c>
      <c r="H1710" s="256"/>
    </row>
    <row r="1711" customFormat="false" ht="11.25" hidden="false" customHeight="true" outlineLevel="0" collapsed="false">
      <c r="A1711" s="269" t="s">
        <v>2954</v>
      </c>
      <c r="B1711" s="252" t="n">
        <v>43999</v>
      </c>
      <c r="C1711" s="253" t="n">
        <v>400</v>
      </c>
      <c r="D1711" s="276" t="s">
        <v>58</v>
      </c>
      <c r="E1711" s="255" t="s">
        <v>91</v>
      </c>
      <c r="F1711" s="255" t="s">
        <v>3857</v>
      </c>
      <c r="G1711" s="255" t="s">
        <v>3858</v>
      </c>
      <c r="H1711" s="256"/>
    </row>
    <row r="1712" customFormat="false" ht="11.25" hidden="false" customHeight="true" outlineLevel="0" collapsed="false">
      <c r="A1712" s="269" t="s">
        <v>2954</v>
      </c>
      <c r="B1712" s="252" t="n">
        <v>43999</v>
      </c>
      <c r="C1712" s="253" t="n">
        <v>600</v>
      </c>
      <c r="D1712" s="276" t="s">
        <v>58</v>
      </c>
      <c r="E1712" s="255" t="s">
        <v>91</v>
      </c>
      <c r="F1712" s="255" t="s">
        <v>3857</v>
      </c>
      <c r="G1712" s="255" t="s">
        <v>3859</v>
      </c>
      <c r="H1712" s="256"/>
    </row>
    <row r="1713" customFormat="false" ht="11.25" hidden="false" customHeight="true" outlineLevel="0" collapsed="false">
      <c r="A1713" s="257" t="s">
        <v>2954</v>
      </c>
      <c r="B1713" s="252" t="n">
        <v>43999</v>
      </c>
      <c r="C1713" s="253" t="n">
        <v>300</v>
      </c>
      <c r="D1713" s="265" t="s">
        <v>80</v>
      </c>
      <c r="E1713" s="255" t="s">
        <v>3032</v>
      </c>
      <c r="F1713" s="255" t="s">
        <v>3033</v>
      </c>
      <c r="G1713" s="255" t="s">
        <v>3860</v>
      </c>
      <c r="H1713" s="256"/>
    </row>
    <row r="1714" customFormat="false" ht="11.25" hidden="false" customHeight="true" outlineLevel="0" collapsed="false">
      <c r="A1714" s="251" t="s">
        <v>2954</v>
      </c>
      <c r="B1714" s="252" t="n">
        <v>44000</v>
      </c>
      <c r="C1714" s="253" t="n">
        <v>10000</v>
      </c>
      <c r="D1714" s="254" t="s">
        <v>25</v>
      </c>
      <c r="E1714" s="255"/>
      <c r="F1714" s="255" t="s">
        <v>3003</v>
      </c>
      <c r="G1714" s="255"/>
      <c r="H1714" s="256"/>
    </row>
    <row r="1715" customFormat="false" ht="11.25" hidden="false" customHeight="true" outlineLevel="0" collapsed="false">
      <c r="A1715" s="251" t="s">
        <v>2954</v>
      </c>
      <c r="B1715" s="252" t="n">
        <v>44000</v>
      </c>
      <c r="C1715" s="253" t="n">
        <v>15000</v>
      </c>
      <c r="D1715" s="254" t="s">
        <v>25</v>
      </c>
      <c r="E1715" s="255"/>
      <c r="F1715" s="255" t="s">
        <v>3019</v>
      </c>
      <c r="G1715" s="255"/>
      <c r="H1715" s="256"/>
    </row>
    <row r="1716" customFormat="false" ht="11.25" hidden="false" customHeight="true" outlineLevel="0" collapsed="false">
      <c r="A1716" s="251" t="s">
        <v>2954</v>
      </c>
      <c r="B1716" s="252" t="n">
        <v>44000</v>
      </c>
      <c r="C1716" s="253" t="n">
        <v>5055</v>
      </c>
      <c r="D1716" s="254" t="s">
        <v>25</v>
      </c>
      <c r="E1716" s="255"/>
      <c r="F1716" s="255" t="s">
        <v>3861</v>
      </c>
      <c r="G1716" s="255" t="s">
        <v>3862</v>
      </c>
      <c r="H1716" s="256"/>
    </row>
    <row r="1717" customFormat="false" ht="11.25" hidden="false" customHeight="true" outlineLevel="0" collapsed="false">
      <c r="A1717" s="251" t="s">
        <v>2954</v>
      </c>
      <c r="B1717" s="252" t="n">
        <v>44000</v>
      </c>
      <c r="C1717" s="253" t="n">
        <v>500</v>
      </c>
      <c r="D1717" s="254" t="s">
        <v>25</v>
      </c>
      <c r="E1717" s="255"/>
      <c r="F1717" s="255" t="s">
        <v>3863</v>
      </c>
      <c r="G1717" s="255"/>
      <c r="H1717" s="256"/>
    </row>
    <row r="1718" customFormat="false" ht="11.25" hidden="false" customHeight="true" outlineLevel="0" collapsed="false">
      <c r="A1718" s="251" t="s">
        <v>2954</v>
      </c>
      <c r="B1718" s="252" t="n">
        <v>44000</v>
      </c>
      <c r="C1718" s="253" t="n">
        <v>4000</v>
      </c>
      <c r="D1718" s="254" t="s">
        <v>25</v>
      </c>
      <c r="E1718" s="255"/>
      <c r="F1718" s="255" t="s">
        <v>2983</v>
      </c>
      <c r="G1718" s="255"/>
      <c r="H1718" s="256"/>
    </row>
    <row r="1719" customFormat="false" ht="11.25" hidden="false" customHeight="true" outlineLevel="0" collapsed="false">
      <c r="A1719" s="257" t="s">
        <v>2954</v>
      </c>
      <c r="B1719" s="252" t="n">
        <v>44000</v>
      </c>
      <c r="C1719" s="253" t="n">
        <v>4000</v>
      </c>
      <c r="D1719" s="258" t="s">
        <v>30</v>
      </c>
      <c r="E1719" s="255" t="s">
        <v>61</v>
      </c>
      <c r="F1719" s="255" t="s">
        <v>137</v>
      </c>
      <c r="G1719" s="255" t="s">
        <v>3864</v>
      </c>
      <c r="H1719" s="256"/>
    </row>
    <row r="1720" customFormat="false" ht="11.25" hidden="false" customHeight="true" outlineLevel="0" collapsed="false">
      <c r="A1720" s="257" t="s">
        <v>2954</v>
      </c>
      <c r="B1720" s="252" t="n">
        <v>44000</v>
      </c>
      <c r="C1720" s="253" t="n">
        <v>1000</v>
      </c>
      <c r="D1720" s="258" t="s">
        <v>30</v>
      </c>
      <c r="E1720" s="255" t="s">
        <v>174</v>
      </c>
      <c r="F1720" s="255" t="s">
        <v>187</v>
      </c>
      <c r="G1720" s="255"/>
      <c r="H1720" s="256"/>
    </row>
    <row r="1721" customFormat="false" ht="11.25" hidden="false" customHeight="true" outlineLevel="0" collapsed="false">
      <c r="A1721" s="257" t="s">
        <v>2954</v>
      </c>
      <c r="B1721" s="252" t="n">
        <v>44000</v>
      </c>
      <c r="C1721" s="253" t="n">
        <v>2700</v>
      </c>
      <c r="D1721" s="258" t="s">
        <v>30</v>
      </c>
      <c r="E1721" s="255" t="s">
        <v>61</v>
      </c>
      <c r="F1721" s="255" t="s">
        <v>270</v>
      </c>
      <c r="G1721" s="255" t="s">
        <v>3865</v>
      </c>
      <c r="H1721" s="256"/>
    </row>
    <row r="1722" customFormat="false" ht="11.25" hidden="false" customHeight="true" outlineLevel="0" collapsed="false">
      <c r="A1722" s="257" t="s">
        <v>2954</v>
      </c>
      <c r="B1722" s="252" t="n">
        <v>44000</v>
      </c>
      <c r="C1722" s="253" t="n">
        <v>3200</v>
      </c>
      <c r="D1722" s="258" t="s">
        <v>30</v>
      </c>
      <c r="E1722" s="255" t="s">
        <v>61</v>
      </c>
      <c r="F1722" s="255" t="s">
        <v>137</v>
      </c>
      <c r="G1722" s="255" t="s">
        <v>3866</v>
      </c>
      <c r="H1722" s="256"/>
    </row>
    <row r="1723" customFormat="false" ht="11.25" hidden="false" customHeight="true" outlineLevel="0" collapsed="false">
      <c r="A1723" s="260" t="s">
        <v>2954</v>
      </c>
      <c r="B1723" s="252" t="n">
        <v>44000</v>
      </c>
      <c r="C1723" s="253" t="n">
        <v>400</v>
      </c>
      <c r="D1723" s="266" t="s">
        <v>2943</v>
      </c>
      <c r="E1723" s="255" t="s">
        <v>2974</v>
      </c>
      <c r="F1723" s="255" t="s">
        <v>2983</v>
      </c>
      <c r="G1723" s="255"/>
      <c r="H1723" s="256"/>
    </row>
    <row r="1724" customFormat="false" ht="11.25" hidden="false" customHeight="true" outlineLevel="0" collapsed="false">
      <c r="A1724" s="260" t="s">
        <v>2954</v>
      </c>
      <c r="B1724" s="252" t="n">
        <v>44000</v>
      </c>
      <c r="C1724" s="253" t="n">
        <v>175000</v>
      </c>
      <c r="D1724" s="261" t="s">
        <v>105</v>
      </c>
      <c r="E1724" s="255" t="s">
        <v>106</v>
      </c>
      <c r="F1724" s="255" t="s">
        <v>204</v>
      </c>
      <c r="G1724" s="255" t="s">
        <v>3867</v>
      </c>
      <c r="H1724" s="256"/>
    </row>
    <row r="1725" customFormat="false" ht="11.25" hidden="false" customHeight="true" outlineLevel="0" collapsed="false">
      <c r="A1725" s="251" t="s">
        <v>2954</v>
      </c>
      <c r="B1725" s="252" t="n">
        <v>44001</v>
      </c>
      <c r="C1725" s="253" t="n">
        <v>15000</v>
      </c>
      <c r="D1725" s="254" t="s">
        <v>25</v>
      </c>
      <c r="E1725" s="255"/>
      <c r="F1725" s="255" t="s">
        <v>3863</v>
      </c>
      <c r="G1725" s="255"/>
      <c r="H1725" s="256"/>
    </row>
    <row r="1726" customFormat="false" ht="11.25" hidden="false" customHeight="true" outlineLevel="0" collapsed="false">
      <c r="A1726" s="251" t="s">
        <v>2954</v>
      </c>
      <c r="B1726" s="252" t="n">
        <v>44001</v>
      </c>
      <c r="C1726" s="253" t="n">
        <v>1200</v>
      </c>
      <c r="D1726" s="254" t="s">
        <v>25</v>
      </c>
      <c r="E1726" s="255"/>
      <c r="F1726" s="255" t="s">
        <v>3012</v>
      </c>
      <c r="G1726" s="255"/>
      <c r="H1726" s="256"/>
    </row>
    <row r="1727" customFormat="false" ht="11.25" hidden="false" customHeight="true" outlineLevel="0" collapsed="false">
      <c r="A1727" s="257" t="s">
        <v>2954</v>
      </c>
      <c r="B1727" s="252" t="n">
        <v>44001</v>
      </c>
      <c r="C1727" s="253" t="n">
        <v>105</v>
      </c>
      <c r="D1727" s="262" t="s">
        <v>113</v>
      </c>
      <c r="E1727" s="255" t="s">
        <v>114</v>
      </c>
      <c r="F1727" s="255" t="s">
        <v>3562</v>
      </c>
      <c r="G1727" s="255"/>
      <c r="H1727" s="256"/>
    </row>
    <row r="1728" customFormat="false" ht="11.25" hidden="false" customHeight="true" outlineLevel="0" collapsed="false">
      <c r="A1728" s="260" t="s">
        <v>2954</v>
      </c>
      <c r="B1728" s="252" t="n">
        <v>44001</v>
      </c>
      <c r="C1728" s="253" t="n">
        <v>350</v>
      </c>
      <c r="D1728" s="246" t="s">
        <v>110</v>
      </c>
      <c r="E1728" s="255" t="s">
        <v>245</v>
      </c>
      <c r="F1728" s="255" t="s">
        <v>3868</v>
      </c>
      <c r="G1728" s="255"/>
      <c r="H1728" s="256"/>
    </row>
    <row r="1729" customFormat="false" ht="11.25" hidden="false" customHeight="true" outlineLevel="0" collapsed="false">
      <c r="A1729" s="257" t="s">
        <v>2954</v>
      </c>
      <c r="B1729" s="252" t="n">
        <v>44001</v>
      </c>
      <c r="C1729" s="253" t="n">
        <v>3100</v>
      </c>
      <c r="D1729" s="258" t="s">
        <v>30</v>
      </c>
      <c r="E1729" s="255" t="s">
        <v>61</v>
      </c>
      <c r="F1729" s="255" t="s">
        <v>137</v>
      </c>
      <c r="G1729" s="255" t="s">
        <v>3869</v>
      </c>
      <c r="H1729" s="256"/>
    </row>
    <row r="1730" customFormat="false" ht="11.25" hidden="false" customHeight="true" outlineLevel="0" collapsed="false">
      <c r="A1730" s="260" t="s">
        <v>2954</v>
      </c>
      <c r="B1730" s="252" t="n">
        <v>44001</v>
      </c>
      <c r="C1730" s="253" t="n">
        <v>750</v>
      </c>
      <c r="D1730" s="268" t="s">
        <v>48</v>
      </c>
      <c r="E1730" s="255" t="s">
        <v>49</v>
      </c>
      <c r="F1730" s="255" t="s">
        <v>3532</v>
      </c>
      <c r="G1730" s="255" t="s">
        <v>3870</v>
      </c>
      <c r="H1730" s="256"/>
    </row>
    <row r="1731" customFormat="false" ht="11.25" hidden="false" customHeight="true" outlineLevel="0" collapsed="false">
      <c r="A1731" s="260" t="s">
        <v>2954</v>
      </c>
      <c r="B1731" s="252" t="n">
        <v>44001</v>
      </c>
      <c r="C1731" s="253" t="n">
        <v>2000</v>
      </c>
      <c r="D1731" s="266" t="s">
        <v>2943</v>
      </c>
      <c r="E1731" s="255" t="s">
        <v>2974</v>
      </c>
      <c r="F1731" s="255" t="s">
        <v>2982</v>
      </c>
      <c r="G1731" s="255"/>
      <c r="H1731" s="256"/>
    </row>
    <row r="1732" customFormat="false" ht="11.25" hidden="false" customHeight="true" outlineLevel="0" collapsed="false">
      <c r="A1732" s="260" t="s">
        <v>2954</v>
      </c>
      <c r="B1732" s="252" t="n">
        <v>44001</v>
      </c>
      <c r="C1732" s="253" t="n">
        <v>120</v>
      </c>
      <c r="D1732" s="268" t="s">
        <v>48</v>
      </c>
      <c r="E1732" s="255" t="s">
        <v>3004</v>
      </c>
      <c r="F1732" s="255" t="s">
        <v>3018</v>
      </c>
      <c r="G1732" s="255" t="s">
        <v>284</v>
      </c>
      <c r="H1732" s="256"/>
    </row>
    <row r="1733" customFormat="false" ht="11.25" hidden="false" customHeight="true" outlineLevel="0" collapsed="false">
      <c r="A1733" s="257" t="s">
        <v>2954</v>
      </c>
      <c r="B1733" s="252" t="n">
        <v>44001</v>
      </c>
      <c r="C1733" s="253" t="n">
        <v>150</v>
      </c>
      <c r="D1733" s="272" t="s">
        <v>64</v>
      </c>
      <c r="E1733" s="255" t="s">
        <v>3026</v>
      </c>
      <c r="F1733" s="255" t="s">
        <v>3568</v>
      </c>
      <c r="G1733" s="255"/>
      <c r="H1733" s="256"/>
    </row>
    <row r="1734" customFormat="false" ht="11.25" hidden="false" customHeight="true" outlineLevel="0" collapsed="false">
      <c r="A1734" s="257" t="s">
        <v>2954</v>
      </c>
      <c r="B1734" s="252" t="n">
        <v>44001</v>
      </c>
      <c r="C1734" s="253" t="n">
        <v>120</v>
      </c>
      <c r="D1734" s="272" t="s">
        <v>64</v>
      </c>
      <c r="E1734" s="255" t="s">
        <v>3422</v>
      </c>
      <c r="F1734" s="255" t="s">
        <v>3871</v>
      </c>
      <c r="G1734" s="255"/>
      <c r="H1734" s="256"/>
    </row>
    <row r="1735" customFormat="false" ht="11.25" hidden="false" customHeight="true" outlineLevel="0" collapsed="false">
      <c r="A1735" s="257" t="s">
        <v>2954</v>
      </c>
      <c r="B1735" s="252" t="n">
        <v>44001</v>
      </c>
      <c r="C1735" s="253" t="n">
        <v>735</v>
      </c>
      <c r="D1735" s="272" t="s">
        <v>64</v>
      </c>
      <c r="E1735" s="255" t="s">
        <v>3026</v>
      </c>
      <c r="F1735" s="255" t="s">
        <v>3317</v>
      </c>
      <c r="G1735" s="255"/>
      <c r="H1735" s="256"/>
    </row>
    <row r="1736" customFormat="false" ht="11.25" hidden="false" customHeight="true" outlineLevel="0" collapsed="false">
      <c r="A1736" s="257" t="s">
        <v>2954</v>
      </c>
      <c r="B1736" s="252" t="n">
        <v>44001</v>
      </c>
      <c r="C1736" s="253" t="n">
        <v>7660</v>
      </c>
      <c r="D1736" s="265" t="s">
        <v>80</v>
      </c>
      <c r="E1736" s="255" t="s">
        <v>81</v>
      </c>
      <c r="F1736" s="255" t="s">
        <v>190</v>
      </c>
      <c r="G1736" s="255"/>
      <c r="H1736" s="256"/>
    </row>
    <row r="1737" customFormat="false" ht="11.25" hidden="false" customHeight="true" outlineLevel="0" collapsed="false">
      <c r="A1737" s="257" t="s">
        <v>2954</v>
      </c>
      <c r="B1737" s="252" t="n">
        <v>44001</v>
      </c>
      <c r="C1737" s="253" t="n">
        <v>4170</v>
      </c>
      <c r="D1737" s="258" t="s">
        <v>30</v>
      </c>
      <c r="E1737" s="255" t="s">
        <v>31</v>
      </c>
      <c r="F1737" s="255" t="s">
        <v>147</v>
      </c>
      <c r="G1737" s="255" t="s">
        <v>3872</v>
      </c>
      <c r="H1737" s="256"/>
    </row>
    <row r="1738" customFormat="false" ht="11.25" hidden="false" customHeight="true" outlineLevel="0" collapsed="false">
      <c r="A1738" s="257" t="s">
        <v>2954</v>
      </c>
      <c r="B1738" s="252" t="n">
        <v>44001</v>
      </c>
      <c r="C1738" s="253" t="n">
        <v>2600</v>
      </c>
      <c r="D1738" s="258" t="s">
        <v>30</v>
      </c>
      <c r="E1738" s="255" t="s">
        <v>31</v>
      </c>
      <c r="F1738" s="255" t="s">
        <v>147</v>
      </c>
      <c r="G1738" s="255" t="s">
        <v>3873</v>
      </c>
      <c r="H1738" s="256"/>
    </row>
    <row r="1739" customFormat="false" ht="11.25" hidden="false" customHeight="true" outlineLevel="0" collapsed="false">
      <c r="A1739" s="257" t="s">
        <v>2954</v>
      </c>
      <c r="B1739" s="252" t="n">
        <v>44001</v>
      </c>
      <c r="C1739" s="253" t="n">
        <v>430</v>
      </c>
      <c r="D1739" s="272" t="s">
        <v>64</v>
      </c>
      <c r="E1739" s="255" t="s">
        <v>3374</v>
      </c>
      <c r="F1739" s="255" t="s">
        <v>3874</v>
      </c>
      <c r="G1739" s="255"/>
      <c r="H1739" s="256"/>
    </row>
    <row r="1740" customFormat="false" ht="11.25" hidden="false" customHeight="true" outlineLevel="0" collapsed="false">
      <c r="A1740" s="257" t="s">
        <v>2954</v>
      </c>
      <c r="B1740" s="252" t="n">
        <v>44001</v>
      </c>
      <c r="C1740" s="253" t="n">
        <v>2900</v>
      </c>
      <c r="D1740" s="258" t="s">
        <v>30</v>
      </c>
      <c r="E1740" s="255" t="s">
        <v>61</v>
      </c>
      <c r="F1740" s="255" t="s">
        <v>270</v>
      </c>
      <c r="G1740" s="255" t="s">
        <v>3875</v>
      </c>
      <c r="H1740" s="256"/>
    </row>
    <row r="1741" customFormat="false" ht="11.25" hidden="false" customHeight="true" outlineLevel="0" collapsed="false">
      <c r="A1741" s="257" t="s">
        <v>2954</v>
      </c>
      <c r="B1741" s="252" t="n">
        <v>44001</v>
      </c>
      <c r="C1741" s="253" t="n">
        <v>600</v>
      </c>
      <c r="D1741" s="265" t="s">
        <v>80</v>
      </c>
      <c r="E1741" s="255" t="s">
        <v>110</v>
      </c>
      <c r="F1741" s="255" t="s">
        <v>95</v>
      </c>
      <c r="G1741" s="255" t="s">
        <v>3876</v>
      </c>
      <c r="H1741" s="256"/>
    </row>
    <row r="1742" customFormat="false" ht="11.25" hidden="false" customHeight="true" outlineLevel="0" collapsed="false">
      <c r="A1742" s="257" t="s">
        <v>2954</v>
      </c>
      <c r="B1742" s="252" t="n">
        <v>44001</v>
      </c>
      <c r="C1742" s="253" t="n">
        <v>1800</v>
      </c>
      <c r="D1742" s="262" t="s">
        <v>113</v>
      </c>
      <c r="E1742" s="255" t="s">
        <v>65</v>
      </c>
      <c r="F1742" s="255" t="s">
        <v>148</v>
      </c>
      <c r="G1742" s="255" t="s">
        <v>3877</v>
      </c>
      <c r="H1742" s="256"/>
    </row>
    <row r="1743" customFormat="false" ht="11.25" hidden="false" customHeight="true" outlineLevel="0" collapsed="false">
      <c r="A1743" s="257" t="s">
        <v>2954</v>
      </c>
      <c r="B1743" s="252" t="n">
        <v>44001</v>
      </c>
      <c r="C1743" s="253" t="n">
        <v>6700</v>
      </c>
      <c r="D1743" s="262" t="s">
        <v>113</v>
      </c>
      <c r="E1743" s="255" t="s">
        <v>114</v>
      </c>
      <c r="F1743" s="255" t="s">
        <v>148</v>
      </c>
      <c r="G1743" s="255" t="s">
        <v>3878</v>
      </c>
      <c r="H1743" s="256"/>
    </row>
    <row r="1744" customFormat="false" ht="11.25" hidden="false" customHeight="true" outlineLevel="0" collapsed="false">
      <c r="A1744" s="269" t="s">
        <v>2954</v>
      </c>
      <c r="B1744" s="252" t="n">
        <v>44001</v>
      </c>
      <c r="C1744" s="253" t="n">
        <v>40000</v>
      </c>
      <c r="D1744" s="274" t="s">
        <v>2951</v>
      </c>
      <c r="E1744" s="255" t="s">
        <v>59</v>
      </c>
      <c r="F1744" s="255" t="s">
        <v>265</v>
      </c>
      <c r="G1744" s="255" t="s">
        <v>3879</v>
      </c>
      <c r="H1744" s="256"/>
    </row>
    <row r="1745" customFormat="false" ht="11.25" hidden="false" customHeight="true" outlineLevel="0" collapsed="false">
      <c r="A1745" s="260" t="s">
        <v>2954</v>
      </c>
      <c r="B1745" s="252" t="n">
        <v>44001</v>
      </c>
      <c r="C1745" s="253" t="n">
        <v>680</v>
      </c>
      <c r="D1745" s="266" t="s">
        <v>2943</v>
      </c>
      <c r="E1745" s="255" t="s">
        <v>3067</v>
      </c>
      <c r="F1745" s="255" t="s">
        <v>3377</v>
      </c>
      <c r="G1745" s="255" t="s">
        <v>3880</v>
      </c>
      <c r="H1745" s="256"/>
    </row>
    <row r="1746" customFormat="false" ht="11.25" hidden="false" customHeight="true" outlineLevel="0" collapsed="false">
      <c r="A1746" s="257" t="s">
        <v>2954</v>
      </c>
      <c r="B1746" s="252" t="n">
        <v>44002</v>
      </c>
      <c r="C1746" s="253" t="n">
        <v>2700</v>
      </c>
      <c r="D1746" s="258" t="s">
        <v>30</v>
      </c>
      <c r="E1746" s="255" t="s">
        <v>61</v>
      </c>
      <c r="F1746" s="255" t="s">
        <v>87</v>
      </c>
      <c r="G1746" s="255" t="s">
        <v>3881</v>
      </c>
      <c r="H1746" s="256"/>
    </row>
    <row r="1747" customFormat="false" ht="11.25" hidden="false" customHeight="true" outlineLevel="0" collapsed="false">
      <c r="A1747" s="257" t="s">
        <v>2954</v>
      </c>
      <c r="B1747" s="252" t="n">
        <v>44002</v>
      </c>
      <c r="C1747" s="253" t="n">
        <v>2700</v>
      </c>
      <c r="D1747" s="258" t="s">
        <v>30</v>
      </c>
      <c r="E1747" s="255" t="s">
        <v>61</v>
      </c>
      <c r="F1747" s="255" t="s">
        <v>87</v>
      </c>
      <c r="G1747" s="255" t="s">
        <v>3882</v>
      </c>
      <c r="H1747" s="256"/>
    </row>
    <row r="1748" customFormat="false" ht="11.25" hidden="false" customHeight="true" outlineLevel="0" collapsed="false">
      <c r="A1748" s="251" t="s">
        <v>2954</v>
      </c>
      <c r="B1748" s="252" t="n">
        <v>44002</v>
      </c>
      <c r="C1748" s="253" t="n">
        <v>10000</v>
      </c>
      <c r="D1748" s="254" t="s">
        <v>25</v>
      </c>
      <c r="E1748" s="255"/>
      <c r="F1748" s="255" t="s">
        <v>68</v>
      </c>
      <c r="G1748" s="255"/>
      <c r="H1748" s="256"/>
    </row>
    <row r="1749" customFormat="false" ht="11.25" hidden="false" customHeight="true" outlineLevel="0" collapsed="false">
      <c r="A1749" s="251" t="s">
        <v>2954</v>
      </c>
      <c r="B1749" s="252" t="n">
        <v>44002</v>
      </c>
      <c r="C1749" s="253" t="n">
        <v>15000</v>
      </c>
      <c r="D1749" s="254" t="s">
        <v>25</v>
      </c>
      <c r="E1749" s="255"/>
      <c r="F1749" s="255" t="s">
        <v>3017</v>
      </c>
      <c r="G1749" s="255"/>
      <c r="H1749" s="256"/>
    </row>
    <row r="1750" customFormat="false" ht="11.25" hidden="false" customHeight="true" outlineLevel="0" collapsed="false">
      <c r="A1750" s="257" t="s">
        <v>2954</v>
      </c>
      <c r="B1750" s="252" t="n">
        <v>44002</v>
      </c>
      <c r="C1750" s="253" t="n">
        <v>2700</v>
      </c>
      <c r="D1750" s="258" t="s">
        <v>30</v>
      </c>
      <c r="E1750" s="255" t="s">
        <v>61</v>
      </c>
      <c r="F1750" s="255" t="s">
        <v>87</v>
      </c>
      <c r="G1750" s="255" t="s">
        <v>3881</v>
      </c>
      <c r="H1750" s="256"/>
    </row>
    <row r="1751" customFormat="false" ht="11.25" hidden="false" customHeight="true" outlineLevel="0" collapsed="false">
      <c r="A1751" s="251" t="s">
        <v>2954</v>
      </c>
      <c r="B1751" s="252" t="n">
        <v>44002</v>
      </c>
      <c r="C1751" s="253" t="n">
        <v>8000</v>
      </c>
      <c r="D1751" s="254" t="s">
        <v>25</v>
      </c>
      <c r="E1751" s="255"/>
      <c r="F1751" s="255" t="s">
        <v>2955</v>
      </c>
      <c r="G1751" s="255"/>
      <c r="H1751" s="256"/>
    </row>
    <row r="1752" customFormat="false" ht="11.25" hidden="false" customHeight="true" outlineLevel="0" collapsed="false">
      <c r="A1752" s="257" t="s">
        <v>2954</v>
      </c>
      <c r="B1752" s="252" t="n">
        <v>44002</v>
      </c>
      <c r="C1752" s="253" t="n">
        <v>4100</v>
      </c>
      <c r="D1752" s="258" t="s">
        <v>30</v>
      </c>
      <c r="E1752" s="255" t="s">
        <v>61</v>
      </c>
      <c r="F1752" s="255" t="s">
        <v>137</v>
      </c>
      <c r="G1752" s="255" t="s">
        <v>3883</v>
      </c>
      <c r="H1752" s="256"/>
    </row>
    <row r="1753" customFormat="false" ht="11.25" hidden="false" customHeight="true" outlineLevel="0" collapsed="false">
      <c r="A1753" s="257" t="s">
        <v>2954</v>
      </c>
      <c r="B1753" s="252" t="n">
        <v>44002</v>
      </c>
      <c r="C1753" s="253" t="n">
        <v>3200</v>
      </c>
      <c r="D1753" s="258" t="s">
        <v>30</v>
      </c>
      <c r="E1753" s="255" t="s">
        <v>61</v>
      </c>
      <c r="F1753" s="255" t="s">
        <v>137</v>
      </c>
      <c r="G1753" s="255" t="s">
        <v>3884</v>
      </c>
      <c r="H1753" s="256"/>
    </row>
    <row r="1754" customFormat="false" ht="11.25" hidden="false" customHeight="true" outlineLevel="0" collapsed="false">
      <c r="A1754" s="260" t="s">
        <v>2954</v>
      </c>
      <c r="B1754" s="252" t="n">
        <v>44002</v>
      </c>
      <c r="C1754" s="253" t="n">
        <v>500</v>
      </c>
      <c r="D1754" s="266" t="s">
        <v>2943</v>
      </c>
      <c r="E1754" s="255" t="s">
        <v>2974</v>
      </c>
      <c r="F1754" s="255" t="s">
        <v>3157</v>
      </c>
      <c r="G1754" s="255"/>
      <c r="H1754" s="256"/>
    </row>
    <row r="1755" customFormat="false" ht="11.25" hidden="false" customHeight="true" outlineLevel="0" collapsed="false">
      <c r="A1755" s="257" t="s">
        <v>2954</v>
      </c>
      <c r="B1755" s="252" t="n">
        <v>44003</v>
      </c>
      <c r="C1755" s="253" t="n">
        <v>3200</v>
      </c>
      <c r="D1755" s="258" t="s">
        <v>30</v>
      </c>
      <c r="E1755" s="255" t="s">
        <v>61</v>
      </c>
      <c r="F1755" s="255" t="s">
        <v>137</v>
      </c>
      <c r="G1755" s="255" t="s">
        <v>3885</v>
      </c>
      <c r="H1755" s="256"/>
    </row>
    <row r="1756" customFormat="false" ht="11.25" hidden="false" customHeight="true" outlineLevel="0" collapsed="false">
      <c r="A1756" s="260" t="s">
        <v>2954</v>
      </c>
      <c r="B1756" s="252" t="n">
        <v>44003</v>
      </c>
      <c r="C1756" s="253" t="n">
        <v>300</v>
      </c>
      <c r="D1756" s="266" t="s">
        <v>2943</v>
      </c>
      <c r="E1756" s="255" t="s">
        <v>2974</v>
      </c>
      <c r="F1756" s="255" t="s">
        <v>3138</v>
      </c>
      <c r="G1756" s="255"/>
      <c r="H1756" s="256"/>
    </row>
    <row r="1757" customFormat="false" ht="11.25" hidden="false" customHeight="true" outlineLevel="0" collapsed="false">
      <c r="A1757" s="269" t="s">
        <v>2954</v>
      </c>
      <c r="B1757" s="252" t="n">
        <v>44003</v>
      </c>
      <c r="C1757" s="253" t="n">
        <v>2000</v>
      </c>
      <c r="D1757" s="270" t="s">
        <v>2948</v>
      </c>
      <c r="E1757" s="255" t="s">
        <v>195</v>
      </c>
      <c r="F1757" s="255" t="s">
        <v>3886</v>
      </c>
      <c r="G1757" s="255" t="s">
        <v>195</v>
      </c>
      <c r="H1757" s="256"/>
    </row>
    <row r="1758" customFormat="false" ht="11.25" hidden="false" customHeight="true" outlineLevel="0" collapsed="false">
      <c r="A1758" s="257" t="s">
        <v>2954</v>
      </c>
      <c r="B1758" s="252" t="n">
        <v>44003</v>
      </c>
      <c r="C1758" s="253" t="n">
        <v>2900</v>
      </c>
      <c r="D1758" s="258" t="s">
        <v>30</v>
      </c>
      <c r="E1758" s="255" t="s">
        <v>61</v>
      </c>
      <c r="F1758" s="255" t="s">
        <v>137</v>
      </c>
      <c r="G1758" s="255" t="s">
        <v>3887</v>
      </c>
      <c r="H1758" s="256"/>
    </row>
    <row r="1759" customFormat="false" ht="11.25" hidden="false" customHeight="true" outlineLevel="0" collapsed="false">
      <c r="A1759" s="251" t="s">
        <v>2954</v>
      </c>
      <c r="B1759" s="252" t="n">
        <v>44003</v>
      </c>
      <c r="C1759" s="253" t="n">
        <v>20000</v>
      </c>
      <c r="D1759" s="254" t="s">
        <v>25</v>
      </c>
      <c r="E1759" s="255"/>
      <c r="F1759" s="255" t="s">
        <v>3886</v>
      </c>
      <c r="G1759" s="255"/>
      <c r="H1759" s="256"/>
    </row>
    <row r="1760" customFormat="false" ht="11.25" hidden="false" customHeight="true" outlineLevel="0" collapsed="false">
      <c r="A1760" s="251" t="s">
        <v>2954</v>
      </c>
      <c r="B1760" s="252" t="n">
        <v>44003</v>
      </c>
      <c r="C1760" s="253" t="n">
        <v>30000</v>
      </c>
      <c r="D1760" s="254" t="s">
        <v>25</v>
      </c>
      <c r="E1760" s="255"/>
      <c r="F1760" s="255" t="s">
        <v>3012</v>
      </c>
      <c r="G1760" s="255"/>
      <c r="H1760" s="256"/>
    </row>
    <row r="1761" customFormat="false" ht="11.25" hidden="false" customHeight="true" outlineLevel="0" collapsed="false">
      <c r="A1761" s="251" t="s">
        <v>2954</v>
      </c>
      <c r="B1761" s="252" t="n">
        <v>44004</v>
      </c>
      <c r="C1761" s="253" t="n">
        <v>10000</v>
      </c>
      <c r="D1761" s="254" t="s">
        <v>25</v>
      </c>
      <c r="E1761" s="255"/>
      <c r="F1761" s="255" t="s">
        <v>283</v>
      </c>
      <c r="G1761" s="255"/>
      <c r="H1761" s="256"/>
    </row>
    <row r="1762" customFormat="false" ht="11.25" hidden="false" customHeight="true" outlineLevel="0" collapsed="false">
      <c r="A1762" s="251" t="s">
        <v>2954</v>
      </c>
      <c r="B1762" s="252" t="n">
        <v>44004</v>
      </c>
      <c r="C1762" s="253" t="n">
        <v>15000</v>
      </c>
      <c r="D1762" s="254" t="s">
        <v>25</v>
      </c>
      <c r="E1762" s="255"/>
      <c r="F1762" s="255" t="s">
        <v>3888</v>
      </c>
      <c r="G1762" s="255"/>
      <c r="H1762" s="256"/>
    </row>
    <row r="1763" customFormat="false" ht="11.25" hidden="false" customHeight="true" outlineLevel="0" collapsed="false">
      <c r="A1763" s="251" t="s">
        <v>2954</v>
      </c>
      <c r="B1763" s="252" t="n">
        <v>44004</v>
      </c>
      <c r="C1763" s="253" t="n">
        <v>22000</v>
      </c>
      <c r="D1763" s="254" t="s">
        <v>25</v>
      </c>
      <c r="E1763" s="255"/>
      <c r="F1763" s="255" t="s">
        <v>46</v>
      </c>
      <c r="G1763" s="255"/>
      <c r="H1763" s="256"/>
    </row>
    <row r="1764" customFormat="false" ht="11.25" hidden="false" customHeight="true" outlineLevel="0" collapsed="false">
      <c r="A1764" s="251" t="s">
        <v>2954</v>
      </c>
      <c r="B1764" s="252" t="n">
        <v>44004</v>
      </c>
      <c r="C1764" s="253" t="n">
        <v>20000</v>
      </c>
      <c r="D1764" s="254" t="s">
        <v>25</v>
      </c>
      <c r="E1764" s="255"/>
      <c r="F1764" s="255" t="s">
        <v>2961</v>
      </c>
      <c r="G1764" s="255"/>
      <c r="H1764" s="256"/>
    </row>
    <row r="1765" customFormat="false" ht="11.25" hidden="false" customHeight="true" outlineLevel="0" collapsed="false">
      <c r="A1765" s="251" t="s">
        <v>2954</v>
      </c>
      <c r="B1765" s="252" t="n">
        <v>44004</v>
      </c>
      <c r="C1765" s="253" t="n">
        <v>20000</v>
      </c>
      <c r="D1765" s="254" t="s">
        <v>25</v>
      </c>
      <c r="E1765" s="255"/>
      <c r="F1765" s="255" t="s">
        <v>3489</v>
      </c>
      <c r="G1765" s="255"/>
      <c r="H1765" s="256"/>
    </row>
    <row r="1766" customFormat="false" ht="11.25" hidden="false" customHeight="true" outlineLevel="0" collapsed="false">
      <c r="A1766" s="251" t="s">
        <v>2954</v>
      </c>
      <c r="B1766" s="252" t="n">
        <v>44004</v>
      </c>
      <c r="C1766" s="253" t="n">
        <v>1000</v>
      </c>
      <c r="D1766" s="254" t="s">
        <v>25</v>
      </c>
      <c r="E1766" s="255"/>
      <c r="F1766" s="255" t="s">
        <v>2983</v>
      </c>
      <c r="G1766" s="255"/>
      <c r="H1766" s="256"/>
    </row>
    <row r="1767" customFormat="false" ht="11.25" hidden="false" customHeight="true" outlineLevel="0" collapsed="false">
      <c r="A1767" s="257" t="s">
        <v>2954</v>
      </c>
      <c r="B1767" s="252" t="n">
        <v>44004</v>
      </c>
      <c r="C1767" s="253" t="n">
        <v>300</v>
      </c>
      <c r="D1767" s="265" t="s">
        <v>80</v>
      </c>
      <c r="E1767" s="255" t="s">
        <v>3032</v>
      </c>
      <c r="F1767" s="255" t="s">
        <v>3033</v>
      </c>
      <c r="G1767" s="255" t="s">
        <v>3889</v>
      </c>
      <c r="H1767" s="256"/>
    </row>
    <row r="1768" customFormat="false" ht="11.25" hidden="false" customHeight="true" outlineLevel="0" collapsed="false">
      <c r="A1768" s="257" t="s">
        <v>2954</v>
      </c>
      <c r="B1768" s="252" t="n">
        <v>44004</v>
      </c>
      <c r="C1768" s="253" t="n">
        <v>2200</v>
      </c>
      <c r="D1768" s="265" t="s">
        <v>80</v>
      </c>
      <c r="E1768" s="255" t="s">
        <v>151</v>
      </c>
      <c r="F1768" s="255" t="s">
        <v>190</v>
      </c>
      <c r="G1768" s="255" t="s">
        <v>3120</v>
      </c>
      <c r="H1768" s="256"/>
    </row>
    <row r="1769" customFormat="false" ht="11.25" hidden="false" customHeight="true" outlineLevel="0" collapsed="false">
      <c r="A1769" s="269" t="s">
        <v>2954</v>
      </c>
      <c r="B1769" s="252" t="n">
        <v>44004</v>
      </c>
      <c r="C1769" s="253" t="n">
        <v>4200</v>
      </c>
      <c r="D1769" s="276" t="s">
        <v>58</v>
      </c>
      <c r="E1769" s="255" t="s">
        <v>118</v>
      </c>
      <c r="F1769" s="255" t="s">
        <v>3890</v>
      </c>
      <c r="G1769" s="255" t="s">
        <v>3891</v>
      </c>
      <c r="H1769" s="256"/>
    </row>
    <row r="1770" customFormat="false" ht="11.25" hidden="false" customHeight="true" outlineLevel="0" collapsed="false">
      <c r="A1770" s="257" t="s">
        <v>2954</v>
      </c>
      <c r="B1770" s="252" t="n">
        <v>44004</v>
      </c>
      <c r="C1770" s="253" t="n">
        <v>5000</v>
      </c>
      <c r="D1770" s="258" t="s">
        <v>30</v>
      </c>
      <c r="E1770" s="255" t="s">
        <v>61</v>
      </c>
      <c r="F1770" s="255" t="s">
        <v>62</v>
      </c>
      <c r="G1770" s="255" t="s">
        <v>3892</v>
      </c>
      <c r="H1770" s="256"/>
    </row>
    <row r="1771" customFormat="false" ht="11.25" hidden="false" customHeight="true" outlineLevel="0" collapsed="false">
      <c r="A1771" s="257" t="s">
        <v>2954</v>
      </c>
      <c r="B1771" s="252" t="n">
        <v>44004</v>
      </c>
      <c r="C1771" s="253" t="n">
        <v>3000</v>
      </c>
      <c r="D1771" s="258" t="s">
        <v>30</v>
      </c>
      <c r="E1771" s="255" t="s">
        <v>61</v>
      </c>
      <c r="F1771" s="255" t="s">
        <v>137</v>
      </c>
      <c r="G1771" s="255" t="s">
        <v>3893</v>
      </c>
      <c r="H1771" s="256"/>
    </row>
    <row r="1772" customFormat="false" ht="11.25" hidden="false" customHeight="true" outlineLevel="0" collapsed="false">
      <c r="A1772" s="260" t="s">
        <v>2954</v>
      </c>
      <c r="B1772" s="252" t="n">
        <v>44004</v>
      </c>
      <c r="C1772" s="253" t="n">
        <v>36800</v>
      </c>
      <c r="D1772" s="267" t="s">
        <v>186</v>
      </c>
      <c r="E1772" s="255" t="s">
        <v>173</v>
      </c>
      <c r="F1772" s="255" t="s">
        <v>2978</v>
      </c>
      <c r="G1772" s="255" t="s">
        <v>3196</v>
      </c>
      <c r="H1772" s="256"/>
    </row>
    <row r="1773" customFormat="false" ht="11.25" hidden="false" customHeight="true" outlineLevel="0" collapsed="false">
      <c r="A1773" s="260" t="s">
        <v>2954</v>
      </c>
      <c r="B1773" s="252" t="n">
        <v>44004</v>
      </c>
      <c r="C1773" s="253" t="n">
        <v>300</v>
      </c>
      <c r="D1773" s="266" t="s">
        <v>2943</v>
      </c>
      <c r="E1773" s="255" t="s">
        <v>2974</v>
      </c>
      <c r="F1773" s="255" t="s">
        <v>2983</v>
      </c>
      <c r="G1773" s="255"/>
      <c r="H1773" s="256"/>
    </row>
    <row r="1774" customFormat="false" ht="11.25" hidden="false" customHeight="true" outlineLevel="0" collapsed="false">
      <c r="A1774" s="260" t="s">
        <v>2954</v>
      </c>
      <c r="B1774" s="252" t="n">
        <v>44004</v>
      </c>
      <c r="C1774" s="253" t="n">
        <v>750</v>
      </c>
      <c r="D1774" s="264" t="s">
        <v>2940</v>
      </c>
      <c r="E1774" s="255"/>
      <c r="F1774" s="255" t="s">
        <v>3894</v>
      </c>
      <c r="G1774" s="255" t="s">
        <v>3895</v>
      </c>
      <c r="H1774" s="256"/>
    </row>
    <row r="1775" customFormat="false" ht="11.25" hidden="false" customHeight="true" outlineLevel="0" collapsed="false">
      <c r="A1775" s="269" t="s">
        <v>2954</v>
      </c>
      <c r="B1775" s="252" t="n">
        <v>44004</v>
      </c>
      <c r="C1775" s="253" t="n">
        <v>500</v>
      </c>
      <c r="D1775" s="276" t="s">
        <v>58</v>
      </c>
      <c r="E1775" s="255" t="s">
        <v>118</v>
      </c>
      <c r="F1775" s="255" t="s">
        <v>3698</v>
      </c>
      <c r="G1775" s="255" t="s">
        <v>3896</v>
      </c>
      <c r="H1775" s="256"/>
    </row>
    <row r="1776" customFormat="false" ht="11.25" hidden="false" customHeight="true" outlineLevel="0" collapsed="false">
      <c r="A1776" s="269" t="s">
        <v>2954</v>
      </c>
      <c r="B1776" s="252" t="n">
        <v>44005</v>
      </c>
      <c r="C1776" s="253" t="n">
        <v>500</v>
      </c>
      <c r="D1776" s="274" t="s">
        <v>2951</v>
      </c>
      <c r="E1776" s="255" t="s">
        <v>59</v>
      </c>
      <c r="F1776" s="255" t="s">
        <v>265</v>
      </c>
      <c r="G1776" s="255" t="s">
        <v>3897</v>
      </c>
      <c r="H1776" s="256"/>
    </row>
    <row r="1777" customFormat="false" ht="11.25" hidden="false" customHeight="true" outlineLevel="0" collapsed="false">
      <c r="A1777" s="260" t="s">
        <v>2954</v>
      </c>
      <c r="B1777" s="252" t="n">
        <v>44005</v>
      </c>
      <c r="C1777" s="253" t="n">
        <v>2550</v>
      </c>
      <c r="D1777" s="268" t="s">
        <v>48</v>
      </c>
      <c r="E1777" s="255" t="s">
        <v>49</v>
      </c>
      <c r="F1777" s="255" t="s">
        <v>3087</v>
      </c>
      <c r="G1777" s="255" t="s">
        <v>3898</v>
      </c>
      <c r="H1777" s="256"/>
    </row>
    <row r="1778" customFormat="false" ht="11.25" hidden="false" customHeight="true" outlineLevel="0" collapsed="false">
      <c r="A1778" s="257" t="s">
        <v>2954</v>
      </c>
      <c r="B1778" s="252" t="n">
        <v>44005</v>
      </c>
      <c r="C1778" s="253" t="n">
        <v>2720</v>
      </c>
      <c r="D1778" s="287" t="s">
        <v>2947</v>
      </c>
      <c r="E1778" s="287" t="s">
        <v>2947</v>
      </c>
      <c r="F1778" s="255" t="s">
        <v>3899</v>
      </c>
      <c r="G1778" s="255" t="s">
        <v>3900</v>
      </c>
      <c r="H1778" s="256"/>
    </row>
    <row r="1779" customFormat="false" ht="11.25" hidden="false" customHeight="true" outlineLevel="0" collapsed="false">
      <c r="A1779" s="260" t="s">
        <v>2954</v>
      </c>
      <c r="B1779" s="252" t="n">
        <v>44005</v>
      </c>
      <c r="C1779" s="253" t="n">
        <v>1150</v>
      </c>
      <c r="D1779" s="246" t="s">
        <v>110</v>
      </c>
      <c r="E1779" s="255" t="s">
        <v>220</v>
      </c>
      <c r="F1779" s="255" t="s">
        <v>3899</v>
      </c>
      <c r="G1779" s="255" t="s">
        <v>3901</v>
      </c>
      <c r="H1779" s="256"/>
    </row>
    <row r="1780" customFormat="false" ht="11.25" hidden="false" customHeight="true" outlineLevel="0" collapsed="false">
      <c r="A1780" s="251" t="s">
        <v>2954</v>
      </c>
      <c r="B1780" s="252" t="n">
        <v>44005</v>
      </c>
      <c r="C1780" s="253" t="n">
        <v>20000</v>
      </c>
      <c r="D1780" s="254" t="s">
        <v>25</v>
      </c>
      <c r="E1780" s="255"/>
      <c r="F1780" s="255" t="s">
        <v>43</v>
      </c>
      <c r="G1780" s="255"/>
      <c r="H1780" s="256"/>
    </row>
    <row r="1781" customFormat="false" ht="11.25" hidden="false" customHeight="true" outlineLevel="0" collapsed="false">
      <c r="A1781" s="251" t="s">
        <v>2954</v>
      </c>
      <c r="B1781" s="252" t="n">
        <v>44005</v>
      </c>
      <c r="C1781" s="253" t="n">
        <v>2500</v>
      </c>
      <c r="D1781" s="254" t="s">
        <v>25</v>
      </c>
      <c r="E1781" s="255"/>
      <c r="F1781" s="255" t="s">
        <v>2983</v>
      </c>
      <c r="G1781" s="255" t="s">
        <v>35</v>
      </c>
      <c r="H1781" s="256"/>
    </row>
    <row r="1782" customFormat="false" ht="11.25" hidden="false" customHeight="true" outlineLevel="0" collapsed="false">
      <c r="A1782" s="269" t="s">
        <v>2954</v>
      </c>
      <c r="B1782" s="252" t="n">
        <v>44005</v>
      </c>
      <c r="C1782" s="253" t="n">
        <v>1000</v>
      </c>
      <c r="D1782" s="276" t="s">
        <v>58</v>
      </c>
      <c r="E1782" s="255" t="s">
        <v>118</v>
      </c>
      <c r="F1782" s="255" t="s">
        <v>3902</v>
      </c>
      <c r="G1782" s="255"/>
      <c r="H1782" s="256"/>
    </row>
    <row r="1783" customFormat="false" ht="11.25" hidden="false" customHeight="true" outlineLevel="0" collapsed="false">
      <c r="A1783" s="257" t="s">
        <v>2954</v>
      </c>
      <c r="B1783" s="252" t="n">
        <v>44005</v>
      </c>
      <c r="C1783" s="253" t="n">
        <v>5000</v>
      </c>
      <c r="D1783" s="258" t="s">
        <v>30</v>
      </c>
      <c r="E1783" s="255" t="s">
        <v>174</v>
      </c>
      <c r="F1783" s="255" t="s">
        <v>187</v>
      </c>
      <c r="G1783" s="255"/>
      <c r="H1783" s="256"/>
    </row>
    <row r="1784" customFormat="false" ht="11.25" hidden="false" customHeight="true" outlineLevel="0" collapsed="false">
      <c r="A1784" s="257" t="s">
        <v>2954</v>
      </c>
      <c r="B1784" s="252" t="n">
        <v>44005</v>
      </c>
      <c r="C1784" s="253" t="n">
        <v>500</v>
      </c>
      <c r="D1784" s="265" t="s">
        <v>80</v>
      </c>
      <c r="E1784" s="255" t="s">
        <v>110</v>
      </c>
      <c r="F1784" s="255" t="s">
        <v>3903</v>
      </c>
      <c r="G1784" s="255" t="s">
        <v>3904</v>
      </c>
      <c r="H1784" s="256"/>
    </row>
    <row r="1785" customFormat="false" ht="11.25" hidden="false" customHeight="true" outlineLevel="0" collapsed="false">
      <c r="A1785" s="257" t="s">
        <v>2954</v>
      </c>
      <c r="B1785" s="252" t="n">
        <v>44005</v>
      </c>
      <c r="C1785" s="253" t="n">
        <v>2920</v>
      </c>
      <c r="D1785" s="258" t="s">
        <v>30</v>
      </c>
      <c r="E1785" s="255" t="s">
        <v>31</v>
      </c>
      <c r="F1785" s="255" t="s">
        <v>147</v>
      </c>
      <c r="G1785" s="255" t="s">
        <v>3905</v>
      </c>
      <c r="H1785" s="256"/>
    </row>
    <row r="1786" customFormat="false" ht="11.25" hidden="false" customHeight="true" outlineLevel="0" collapsed="false">
      <c r="A1786" s="257" t="s">
        <v>2954</v>
      </c>
      <c r="B1786" s="252" t="n">
        <v>44005</v>
      </c>
      <c r="C1786" s="253" t="n">
        <v>2600</v>
      </c>
      <c r="D1786" s="258" t="s">
        <v>30</v>
      </c>
      <c r="E1786" s="255" t="s">
        <v>61</v>
      </c>
      <c r="F1786" s="255" t="s">
        <v>270</v>
      </c>
      <c r="G1786" s="255" t="s">
        <v>3906</v>
      </c>
      <c r="H1786" s="256"/>
    </row>
    <row r="1787" customFormat="false" ht="11.25" hidden="false" customHeight="true" outlineLevel="0" collapsed="false">
      <c r="A1787" s="260" t="s">
        <v>2954</v>
      </c>
      <c r="B1787" s="252" t="n">
        <v>44005</v>
      </c>
      <c r="C1787" s="253" t="n">
        <v>600</v>
      </c>
      <c r="D1787" s="263" t="s">
        <v>2952</v>
      </c>
      <c r="E1787" s="255" t="s">
        <v>2963</v>
      </c>
      <c r="F1787" s="255" t="s">
        <v>3413</v>
      </c>
      <c r="G1787" s="255"/>
      <c r="H1787" s="256"/>
    </row>
    <row r="1788" customFormat="false" ht="11.25" hidden="false" customHeight="true" outlineLevel="0" collapsed="false">
      <c r="A1788" s="251" t="s">
        <v>2954</v>
      </c>
      <c r="B1788" s="252" t="n">
        <v>44006</v>
      </c>
      <c r="C1788" s="253" t="n">
        <v>20000</v>
      </c>
      <c r="D1788" s="254" t="s">
        <v>25</v>
      </c>
      <c r="E1788" s="255"/>
      <c r="F1788" s="255" t="s">
        <v>2960</v>
      </c>
      <c r="G1788" s="255" t="s">
        <v>3907</v>
      </c>
      <c r="H1788" s="256"/>
    </row>
    <row r="1789" customFormat="false" ht="11.25" hidden="false" customHeight="true" outlineLevel="0" collapsed="false">
      <c r="A1789" s="260" t="s">
        <v>2954</v>
      </c>
      <c r="B1789" s="252" t="n">
        <v>44006</v>
      </c>
      <c r="C1789" s="253" t="n">
        <v>500</v>
      </c>
      <c r="D1789" s="266" t="s">
        <v>2943</v>
      </c>
      <c r="E1789" s="255" t="s">
        <v>2974</v>
      </c>
      <c r="F1789" s="255" t="s">
        <v>3157</v>
      </c>
      <c r="G1789" s="255"/>
      <c r="H1789" s="256"/>
    </row>
    <row r="1790" customFormat="false" ht="11.25" hidden="false" customHeight="true" outlineLevel="0" collapsed="false">
      <c r="A1790" s="257" t="s">
        <v>2954</v>
      </c>
      <c r="B1790" s="252" t="n">
        <v>44006</v>
      </c>
      <c r="C1790" s="253" t="n">
        <v>1500</v>
      </c>
      <c r="D1790" s="265" t="s">
        <v>80</v>
      </c>
      <c r="E1790" s="255" t="s">
        <v>110</v>
      </c>
      <c r="F1790" s="255" t="s">
        <v>3908</v>
      </c>
      <c r="G1790" s="255" t="s">
        <v>3909</v>
      </c>
      <c r="H1790" s="256"/>
    </row>
    <row r="1791" customFormat="false" ht="11.25" hidden="false" customHeight="true" outlineLevel="0" collapsed="false">
      <c r="A1791" s="260" t="s">
        <v>2954</v>
      </c>
      <c r="B1791" s="252" t="n">
        <v>44006</v>
      </c>
      <c r="C1791" s="253" t="n">
        <v>450</v>
      </c>
      <c r="D1791" s="268" t="s">
        <v>48</v>
      </c>
      <c r="E1791" s="255" t="s">
        <v>49</v>
      </c>
      <c r="F1791" s="255" t="s">
        <v>3198</v>
      </c>
      <c r="G1791" s="255"/>
      <c r="H1791" s="256"/>
    </row>
    <row r="1792" customFormat="false" ht="11.25" hidden="false" customHeight="true" outlineLevel="0" collapsed="false">
      <c r="A1792" s="260" t="s">
        <v>2954</v>
      </c>
      <c r="B1792" s="252" t="n">
        <v>44006</v>
      </c>
      <c r="C1792" s="253" t="n">
        <v>1000</v>
      </c>
      <c r="D1792" s="266" t="s">
        <v>2943</v>
      </c>
      <c r="E1792" s="255" t="s">
        <v>2974</v>
      </c>
      <c r="F1792" s="255" t="s">
        <v>2982</v>
      </c>
      <c r="G1792" s="255"/>
      <c r="H1792" s="256"/>
    </row>
    <row r="1793" customFormat="false" ht="11.25" hidden="false" customHeight="true" outlineLevel="0" collapsed="false">
      <c r="A1793" s="257" t="s">
        <v>2954</v>
      </c>
      <c r="B1793" s="252" t="n">
        <v>44006</v>
      </c>
      <c r="C1793" s="253" t="n">
        <v>2700</v>
      </c>
      <c r="D1793" s="258" t="s">
        <v>30</v>
      </c>
      <c r="E1793" s="255" t="s">
        <v>61</v>
      </c>
      <c r="F1793" s="255" t="s">
        <v>270</v>
      </c>
      <c r="G1793" s="255" t="s">
        <v>3910</v>
      </c>
      <c r="H1793" s="256"/>
    </row>
    <row r="1794" customFormat="false" ht="11.25" hidden="false" customHeight="true" outlineLevel="0" collapsed="false">
      <c r="A1794" s="251" t="s">
        <v>2954</v>
      </c>
      <c r="B1794" s="252" t="n">
        <v>44006</v>
      </c>
      <c r="C1794" s="253" t="n">
        <v>750</v>
      </c>
      <c r="D1794" s="254" t="s">
        <v>25</v>
      </c>
      <c r="E1794" s="255"/>
      <c r="F1794" s="255" t="s">
        <v>68</v>
      </c>
      <c r="G1794" s="255" t="s">
        <v>3911</v>
      </c>
      <c r="H1794" s="256"/>
    </row>
    <row r="1795" customFormat="false" ht="11.25" hidden="false" customHeight="true" outlineLevel="0" collapsed="false">
      <c r="A1795" s="251" t="s">
        <v>2954</v>
      </c>
      <c r="B1795" s="252" t="n">
        <v>44006</v>
      </c>
      <c r="C1795" s="253" t="n">
        <v>750</v>
      </c>
      <c r="D1795" s="254" t="s">
        <v>25</v>
      </c>
      <c r="E1795" s="255"/>
      <c r="F1795" s="255" t="s">
        <v>3001</v>
      </c>
      <c r="G1795" s="255" t="s">
        <v>3911</v>
      </c>
      <c r="H1795" s="256"/>
    </row>
    <row r="1796" customFormat="false" ht="11.25" hidden="false" customHeight="true" outlineLevel="0" collapsed="false">
      <c r="A1796" s="257" t="s">
        <v>2954</v>
      </c>
      <c r="B1796" s="252" t="n">
        <v>44006</v>
      </c>
      <c r="C1796" s="253" t="n">
        <v>300</v>
      </c>
      <c r="D1796" s="258" t="s">
        <v>30</v>
      </c>
      <c r="E1796" s="255" t="s">
        <v>61</v>
      </c>
      <c r="F1796" s="255" t="s">
        <v>270</v>
      </c>
      <c r="G1796" s="255" t="s">
        <v>3912</v>
      </c>
      <c r="H1796" s="256"/>
    </row>
    <row r="1797" customFormat="false" ht="11.25" hidden="false" customHeight="true" outlineLevel="0" collapsed="false">
      <c r="A1797" s="260" t="s">
        <v>2954</v>
      </c>
      <c r="B1797" s="252" t="n">
        <v>44006</v>
      </c>
      <c r="C1797" s="253" t="n">
        <v>330</v>
      </c>
      <c r="D1797" s="263" t="s">
        <v>2952</v>
      </c>
      <c r="E1797" s="255" t="s">
        <v>2963</v>
      </c>
      <c r="F1797" s="255" t="s">
        <v>2964</v>
      </c>
      <c r="G1797" s="255"/>
      <c r="H1797" s="256"/>
    </row>
    <row r="1798" customFormat="false" ht="11.25" hidden="false" customHeight="true" outlineLevel="0" collapsed="false">
      <c r="A1798" s="251" t="s">
        <v>2954</v>
      </c>
      <c r="B1798" s="252" t="n">
        <v>44007</v>
      </c>
      <c r="C1798" s="253" t="n">
        <v>450</v>
      </c>
      <c r="D1798" s="254" t="s">
        <v>25</v>
      </c>
      <c r="E1798" s="255"/>
      <c r="F1798" s="255" t="s">
        <v>3012</v>
      </c>
      <c r="G1798" s="282" t="s">
        <v>3913</v>
      </c>
      <c r="H1798" s="256"/>
    </row>
    <row r="1799" customFormat="false" ht="11.25" hidden="false" customHeight="true" outlineLevel="0" collapsed="false">
      <c r="A1799" s="251" t="s">
        <v>2954</v>
      </c>
      <c r="B1799" s="252" t="n">
        <v>44007</v>
      </c>
      <c r="C1799" s="253" t="n">
        <v>1500</v>
      </c>
      <c r="D1799" s="254" t="s">
        <v>25</v>
      </c>
      <c r="E1799" s="255"/>
      <c r="F1799" s="255" t="s">
        <v>2983</v>
      </c>
      <c r="G1799" s="255"/>
      <c r="H1799" s="256"/>
    </row>
    <row r="1800" customFormat="false" ht="11.25" hidden="false" customHeight="true" outlineLevel="0" collapsed="false">
      <c r="A1800" s="251" t="s">
        <v>2954</v>
      </c>
      <c r="B1800" s="252" t="n">
        <v>44007</v>
      </c>
      <c r="C1800" s="253" t="n">
        <v>17500</v>
      </c>
      <c r="D1800" s="254" t="s">
        <v>25</v>
      </c>
      <c r="E1800" s="255"/>
      <c r="F1800" s="255" t="s">
        <v>3019</v>
      </c>
      <c r="G1800" s="255"/>
      <c r="H1800" s="256"/>
    </row>
    <row r="1801" customFormat="false" ht="11.25" hidden="false" customHeight="true" outlineLevel="0" collapsed="false">
      <c r="A1801" s="251" t="s">
        <v>2954</v>
      </c>
      <c r="B1801" s="252" t="n">
        <v>44007</v>
      </c>
      <c r="C1801" s="253" t="n">
        <v>1000</v>
      </c>
      <c r="D1801" s="254" t="s">
        <v>25</v>
      </c>
      <c r="E1801" s="255"/>
      <c r="F1801" s="255" t="s">
        <v>3012</v>
      </c>
      <c r="G1801" s="255"/>
      <c r="H1801" s="256"/>
    </row>
    <row r="1802" customFormat="false" ht="11.25" hidden="false" customHeight="true" outlineLevel="0" collapsed="false">
      <c r="A1802" s="251" t="s">
        <v>2954</v>
      </c>
      <c r="B1802" s="252" t="n">
        <v>44007</v>
      </c>
      <c r="C1802" s="253" t="n">
        <v>6000</v>
      </c>
      <c r="D1802" s="254" t="s">
        <v>25</v>
      </c>
      <c r="E1802" s="255"/>
      <c r="F1802" s="255" t="s">
        <v>3293</v>
      </c>
      <c r="G1802" s="255"/>
      <c r="H1802" s="256"/>
    </row>
    <row r="1803" customFormat="false" ht="11.25" hidden="false" customHeight="true" outlineLevel="0" collapsed="false">
      <c r="A1803" s="260" t="s">
        <v>2954</v>
      </c>
      <c r="B1803" s="252" t="n">
        <v>44007</v>
      </c>
      <c r="C1803" s="253" t="n">
        <v>300</v>
      </c>
      <c r="D1803" s="266" t="s">
        <v>2943</v>
      </c>
      <c r="E1803" s="255" t="s">
        <v>2974</v>
      </c>
      <c r="F1803" s="255" t="s">
        <v>2983</v>
      </c>
      <c r="G1803" s="255"/>
      <c r="H1803" s="256"/>
    </row>
    <row r="1804" customFormat="false" ht="11.25" hidden="false" customHeight="true" outlineLevel="0" collapsed="false">
      <c r="A1804" s="257" t="s">
        <v>2954</v>
      </c>
      <c r="B1804" s="252" t="n">
        <v>44007</v>
      </c>
      <c r="C1804" s="253" t="n">
        <v>3500</v>
      </c>
      <c r="D1804" s="258" t="s">
        <v>30</v>
      </c>
      <c r="E1804" s="255" t="s">
        <v>61</v>
      </c>
      <c r="F1804" s="255" t="s">
        <v>137</v>
      </c>
      <c r="G1804" s="255" t="s">
        <v>3914</v>
      </c>
      <c r="H1804" s="256"/>
    </row>
    <row r="1805" customFormat="false" ht="11.25" hidden="false" customHeight="true" outlineLevel="0" collapsed="false">
      <c r="A1805" s="260" t="s">
        <v>2954</v>
      </c>
      <c r="B1805" s="252" t="n">
        <v>44007</v>
      </c>
      <c r="C1805" s="253" t="n">
        <v>730</v>
      </c>
      <c r="D1805" s="263" t="s">
        <v>2952</v>
      </c>
      <c r="E1805" s="255" t="s">
        <v>2963</v>
      </c>
      <c r="F1805" s="255" t="s">
        <v>3413</v>
      </c>
      <c r="G1805" s="255"/>
      <c r="H1805" s="256"/>
    </row>
    <row r="1806" customFormat="false" ht="11.25" hidden="false" customHeight="true" outlineLevel="0" collapsed="false">
      <c r="A1806" s="257" t="s">
        <v>2954</v>
      </c>
      <c r="B1806" s="252" t="n">
        <v>44007</v>
      </c>
      <c r="C1806" s="253" t="n">
        <v>88000</v>
      </c>
      <c r="D1806" s="258" t="s">
        <v>30</v>
      </c>
      <c r="E1806" s="255" t="s">
        <v>72</v>
      </c>
      <c r="F1806" s="255" t="s">
        <v>3915</v>
      </c>
      <c r="G1806" s="255"/>
      <c r="H1806" s="256"/>
    </row>
    <row r="1807" customFormat="false" ht="11.25" hidden="false" customHeight="true" outlineLevel="0" collapsed="false">
      <c r="A1807" s="257" t="s">
        <v>2954</v>
      </c>
      <c r="B1807" s="252" t="n">
        <v>44007</v>
      </c>
      <c r="C1807" s="253" t="n">
        <v>28000</v>
      </c>
      <c r="D1807" s="258" t="s">
        <v>30</v>
      </c>
      <c r="E1807" s="255" t="s">
        <v>72</v>
      </c>
      <c r="F1807" s="255" t="s">
        <v>3916</v>
      </c>
      <c r="G1807" s="255" t="s">
        <v>3917</v>
      </c>
      <c r="H1807" s="256"/>
    </row>
    <row r="1808" customFormat="false" ht="11.25" hidden="false" customHeight="true" outlineLevel="0" collapsed="false">
      <c r="A1808" s="257" t="s">
        <v>2954</v>
      </c>
      <c r="B1808" s="252" t="n">
        <v>44007</v>
      </c>
      <c r="C1808" s="253" t="n">
        <v>3000</v>
      </c>
      <c r="D1808" s="258" t="s">
        <v>30</v>
      </c>
      <c r="E1808" s="255" t="s">
        <v>174</v>
      </c>
      <c r="F1808" s="255" t="s">
        <v>187</v>
      </c>
      <c r="G1808" s="255" t="s">
        <v>3918</v>
      </c>
      <c r="H1808" s="256"/>
    </row>
    <row r="1809" customFormat="false" ht="11.25" hidden="false" customHeight="true" outlineLevel="0" collapsed="false">
      <c r="A1809" s="251" t="s">
        <v>2954</v>
      </c>
      <c r="B1809" s="252" t="n">
        <v>44008</v>
      </c>
      <c r="C1809" s="253" t="n">
        <v>25000</v>
      </c>
      <c r="D1809" s="254" t="s">
        <v>25</v>
      </c>
      <c r="E1809" s="255"/>
      <c r="F1809" s="255" t="s">
        <v>3003</v>
      </c>
      <c r="G1809" s="255"/>
      <c r="H1809" s="256"/>
    </row>
    <row r="1810" customFormat="false" ht="11.25" hidden="false" customHeight="true" outlineLevel="0" collapsed="false">
      <c r="A1810" s="251" t="s">
        <v>2954</v>
      </c>
      <c r="B1810" s="252" t="n">
        <v>44008</v>
      </c>
      <c r="C1810" s="253" t="n">
        <v>30000</v>
      </c>
      <c r="D1810" s="254" t="s">
        <v>25</v>
      </c>
      <c r="E1810" s="255"/>
      <c r="F1810" s="255" t="s">
        <v>3038</v>
      </c>
      <c r="G1810" s="255" t="s">
        <v>3919</v>
      </c>
      <c r="H1810" s="256"/>
    </row>
    <row r="1811" customFormat="false" ht="11.25" hidden="false" customHeight="true" outlineLevel="0" collapsed="false">
      <c r="A1811" s="251" t="s">
        <v>2954</v>
      </c>
      <c r="B1811" s="252" t="n">
        <v>44008</v>
      </c>
      <c r="C1811" s="253" t="n">
        <v>14950</v>
      </c>
      <c r="D1811" s="254" t="s">
        <v>25</v>
      </c>
      <c r="E1811" s="255"/>
      <c r="F1811" s="255" t="s">
        <v>3920</v>
      </c>
      <c r="G1811" s="255"/>
      <c r="H1811" s="256"/>
    </row>
    <row r="1812" customFormat="false" ht="11.25" hidden="false" customHeight="true" outlineLevel="0" collapsed="false">
      <c r="A1812" s="257" t="s">
        <v>2954</v>
      </c>
      <c r="B1812" s="252" t="n">
        <v>44008</v>
      </c>
      <c r="C1812" s="253" t="n">
        <v>250</v>
      </c>
      <c r="D1812" s="272" t="s">
        <v>64</v>
      </c>
      <c r="E1812" s="255" t="s">
        <v>143</v>
      </c>
      <c r="F1812" s="255" t="s">
        <v>3921</v>
      </c>
      <c r="G1812" s="255" t="s">
        <v>3922</v>
      </c>
      <c r="H1812" s="256"/>
    </row>
    <row r="1813" customFormat="false" ht="11.25" hidden="false" customHeight="true" outlineLevel="0" collapsed="false">
      <c r="A1813" s="260" t="s">
        <v>2954</v>
      </c>
      <c r="B1813" s="252" t="n">
        <v>44008</v>
      </c>
      <c r="C1813" s="253" t="n">
        <v>1000</v>
      </c>
      <c r="D1813" s="266" t="s">
        <v>2943</v>
      </c>
      <c r="E1813" s="255" t="s">
        <v>2974</v>
      </c>
      <c r="F1813" s="255" t="s">
        <v>2982</v>
      </c>
      <c r="G1813" s="255"/>
      <c r="H1813" s="256"/>
    </row>
    <row r="1814" customFormat="false" ht="11.25" hidden="false" customHeight="true" outlineLevel="0" collapsed="false">
      <c r="A1814" s="260" t="s">
        <v>2954</v>
      </c>
      <c r="B1814" s="252" t="n">
        <v>44008</v>
      </c>
      <c r="C1814" s="253" t="n">
        <v>300</v>
      </c>
      <c r="D1814" s="266" t="s">
        <v>2943</v>
      </c>
      <c r="E1814" s="255" t="s">
        <v>2974</v>
      </c>
      <c r="F1814" s="255" t="s">
        <v>2983</v>
      </c>
      <c r="G1814" s="255"/>
      <c r="H1814" s="256"/>
    </row>
    <row r="1815" customFormat="false" ht="11.25" hidden="false" customHeight="true" outlineLevel="0" collapsed="false">
      <c r="A1815" s="257" t="s">
        <v>2954</v>
      </c>
      <c r="B1815" s="252" t="n">
        <v>44008</v>
      </c>
      <c r="C1815" s="253" t="n">
        <v>5500</v>
      </c>
      <c r="D1815" s="258" t="s">
        <v>30</v>
      </c>
      <c r="E1815" s="255" t="s">
        <v>174</v>
      </c>
      <c r="F1815" s="255" t="s">
        <v>187</v>
      </c>
      <c r="G1815" s="255"/>
      <c r="H1815" s="256"/>
    </row>
    <row r="1816" customFormat="false" ht="11.25" hidden="false" customHeight="true" outlineLevel="0" collapsed="false">
      <c r="A1816" s="257" t="s">
        <v>2954</v>
      </c>
      <c r="B1816" s="252" t="n">
        <v>44008</v>
      </c>
      <c r="C1816" s="253" t="n">
        <v>8290</v>
      </c>
      <c r="D1816" s="258" t="s">
        <v>30</v>
      </c>
      <c r="E1816" s="255" t="s">
        <v>31</v>
      </c>
      <c r="F1816" s="255" t="s">
        <v>147</v>
      </c>
      <c r="G1816" s="255" t="s">
        <v>3923</v>
      </c>
      <c r="H1816" s="256"/>
    </row>
    <row r="1817" customFormat="false" ht="11.25" hidden="false" customHeight="true" outlineLevel="0" collapsed="false">
      <c r="A1817" s="269" t="s">
        <v>2954</v>
      </c>
      <c r="B1817" s="252" t="n">
        <v>44008</v>
      </c>
      <c r="C1817" s="253" t="n">
        <v>70000</v>
      </c>
      <c r="D1817" s="274" t="s">
        <v>2951</v>
      </c>
      <c r="E1817" s="255" t="s">
        <v>59</v>
      </c>
      <c r="F1817" s="255" t="s">
        <v>265</v>
      </c>
      <c r="G1817" s="255"/>
      <c r="H1817" s="256"/>
    </row>
    <row r="1818" customFormat="false" ht="11.25" hidden="false" customHeight="true" outlineLevel="0" collapsed="false">
      <c r="A1818" s="257" t="s">
        <v>2954</v>
      </c>
      <c r="B1818" s="252" t="n">
        <v>44009</v>
      </c>
      <c r="C1818" s="253" t="n">
        <v>2700</v>
      </c>
      <c r="D1818" s="258" t="s">
        <v>30</v>
      </c>
      <c r="E1818" s="255" t="s">
        <v>61</v>
      </c>
      <c r="F1818" s="255" t="s">
        <v>87</v>
      </c>
      <c r="G1818" s="255" t="s">
        <v>3133</v>
      </c>
      <c r="H1818" s="256"/>
    </row>
    <row r="1819" customFormat="false" ht="11.25" hidden="false" customHeight="true" outlineLevel="0" collapsed="false">
      <c r="A1819" s="257" t="s">
        <v>2954</v>
      </c>
      <c r="B1819" s="252" t="n">
        <v>44009</v>
      </c>
      <c r="C1819" s="253" t="n">
        <v>1440</v>
      </c>
      <c r="D1819" s="258" t="s">
        <v>30</v>
      </c>
      <c r="E1819" s="255" t="s">
        <v>61</v>
      </c>
      <c r="F1819" s="255" t="s">
        <v>87</v>
      </c>
      <c r="G1819" s="255" t="s">
        <v>3924</v>
      </c>
      <c r="H1819" s="256"/>
    </row>
    <row r="1820" customFormat="false" ht="11.25" hidden="false" customHeight="true" outlineLevel="0" collapsed="false">
      <c r="A1820" s="257" t="s">
        <v>2954</v>
      </c>
      <c r="B1820" s="252" t="n">
        <v>44009</v>
      </c>
      <c r="C1820" s="253" t="n">
        <v>2700</v>
      </c>
      <c r="D1820" s="258" t="s">
        <v>30</v>
      </c>
      <c r="E1820" s="255" t="s">
        <v>61</v>
      </c>
      <c r="F1820" s="255" t="s">
        <v>87</v>
      </c>
      <c r="G1820" s="255" t="s">
        <v>3925</v>
      </c>
      <c r="H1820" s="256"/>
    </row>
    <row r="1821" customFormat="false" ht="11.25" hidden="false" customHeight="true" outlineLevel="0" collapsed="false">
      <c r="A1821" s="257" t="s">
        <v>2954</v>
      </c>
      <c r="B1821" s="252" t="n">
        <v>44009</v>
      </c>
      <c r="C1821" s="253" t="n">
        <v>18200</v>
      </c>
      <c r="D1821" s="265" t="s">
        <v>80</v>
      </c>
      <c r="E1821" s="255" t="s">
        <v>2970</v>
      </c>
      <c r="F1821" s="255" t="s">
        <v>148</v>
      </c>
      <c r="G1821" s="255" t="s">
        <v>3926</v>
      </c>
      <c r="H1821" s="256"/>
    </row>
    <row r="1822" customFormat="false" ht="11.25" hidden="false" customHeight="true" outlineLevel="0" collapsed="false">
      <c r="A1822" s="257" t="s">
        <v>2954</v>
      </c>
      <c r="B1822" s="252" t="n">
        <v>44009</v>
      </c>
      <c r="C1822" s="253" t="n">
        <v>3000</v>
      </c>
      <c r="D1822" s="258" t="s">
        <v>30</v>
      </c>
      <c r="E1822" s="255" t="s">
        <v>61</v>
      </c>
      <c r="F1822" s="255" t="s">
        <v>137</v>
      </c>
      <c r="G1822" s="255" t="s">
        <v>3927</v>
      </c>
      <c r="H1822" s="256"/>
    </row>
    <row r="1823" customFormat="false" ht="11.25" hidden="false" customHeight="true" outlineLevel="0" collapsed="false">
      <c r="A1823" s="251" t="s">
        <v>2954</v>
      </c>
      <c r="B1823" s="252" t="n">
        <v>44009</v>
      </c>
      <c r="C1823" s="253" t="n">
        <v>15000</v>
      </c>
      <c r="D1823" s="254" t="s">
        <v>25</v>
      </c>
      <c r="E1823" s="255"/>
      <c r="F1823" s="255" t="s">
        <v>2955</v>
      </c>
      <c r="G1823" s="255"/>
      <c r="H1823" s="256"/>
    </row>
    <row r="1824" customFormat="false" ht="11.25" hidden="false" customHeight="true" outlineLevel="0" collapsed="false">
      <c r="A1824" s="251" t="s">
        <v>2954</v>
      </c>
      <c r="B1824" s="252" t="n">
        <v>44009</v>
      </c>
      <c r="C1824" s="253" t="n">
        <v>22350</v>
      </c>
      <c r="D1824" s="254" t="s">
        <v>25</v>
      </c>
      <c r="E1824" s="255"/>
      <c r="F1824" s="255" t="s">
        <v>3012</v>
      </c>
      <c r="G1824" s="255"/>
      <c r="H1824" s="256"/>
    </row>
    <row r="1825" customFormat="false" ht="11.25" hidden="false" customHeight="true" outlineLevel="0" collapsed="false">
      <c r="A1825" s="251" t="s">
        <v>2954</v>
      </c>
      <c r="B1825" s="252" t="n">
        <v>44010</v>
      </c>
      <c r="C1825" s="253" t="n">
        <v>28360</v>
      </c>
      <c r="D1825" s="254" t="s">
        <v>25</v>
      </c>
      <c r="E1825" s="255"/>
      <c r="F1825" s="255" t="s">
        <v>3928</v>
      </c>
      <c r="G1825" s="255" t="s">
        <v>3784</v>
      </c>
      <c r="H1825" s="256"/>
    </row>
    <row r="1826" customFormat="false" ht="11.25" hidden="false" customHeight="true" outlineLevel="0" collapsed="false">
      <c r="A1826" s="257" t="s">
        <v>2954</v>
      </c>
      <c r="B1826" s="252" t="n">
        <v>44010</v>
      </c>
      <c r="C1826" s="253" t="n">
        <v>2100</v>
      </c>
      <c r="D1826" s="262" t="s">
        <v>113</v>
      </c>
      <c r="E1826" s="255" t="s">
        <v>114</v>
      </c>
      <c r="F1826" s="255" t="s">
        <v>148</v>
      </c>
      <c r="G1826" s="255" t="s">
        <v>3929</v>
      </c>
      <c r="H1826" s="256"/>
    </row>
    <row r="1827" customFormat="false" ht="11.25" hidden="false" customHeight="true" outlineLevel="0" collapsed="false">
      <c r="A1827" s="257" t="s">
        <v>2954</v>
      </c>
      <c r="B1827" s="252" t="n">
        <v>44010</v>
      </c>
      <c r="C1827" s="253" t="n">
        <v>3600</v>
      </c>
      <c r="D1827" s="265" t="s">
        <v>80</v>
      </c>
      <c r="E1827" s="255" t="s">
        <v>2970</v>
      </c>
      <c r="F1827" s="255" t="s">
        <v>148</v>
      </c>
      <c r="G1827" s="255" t="s">
        <v>3930</v>
      </c>
      <c r="H1827" s="256"/>
    </row>
    <row r="1828" customFormat="false" ht="11.25" hidden="false" customHeight="true" outlineLevel="0" collapsed="false">
      <c r="A1828" s="257" t="s">
        <v>2954</v>
      </c>
      <c r="B1828" s="252" t="n">
        <v>44010</v>
      </c>
      <c r="C1828" s="253" t="n">
        <v>3200</v>
      </c>
      <c r="D1828" s="262" t="s">
        <v>113</v>
      </c>
      <c r="E1828" s="255" t="s">
        <v>114</v>
      </c>
      <c r="F1828" s="255" t="s">
        <v>148</v>
      </c>
      <c r="G1828" s="255" t="s">
        <v>3929</v>
      </c>
      <c r="H1828" s="256"/>
    </row>
    <row r="1829" customFormat="false" ht="11.25" hidden="false" customHeight="true" outlineLevel="0" collapsed="false">
      <c r="A1829" s="257" t="s">
        <v>2954</v>
      </c>
      <c r="B1829" s="252" t="n">
        <v>44010</v>
      </c>
      <c r="C1829" s="253" t="n">
        <v>3000</v>
      </c>
      <c r="D1829" s="258" t="s">
        <v>30</v>
      </c>
      <c r="E1829" s="255" t="s">
        <v>61</v>
      </c>
      <c r="F1829" s="255" t="s">
        <v>137</v>
      </c>
      <c r="G1829" s="255" t="s">
        <v>3401</v>
      </c>
      <c r="H1829" s="256"/>
    </row>
    <row r="1830" customFormat="false" ht="11.25" hidden="false" customHeight="true" outlineLevel="0" collapsed="false">
      <c r="A1830" s="257" t="s">
        <v>2954</v>
      </c>
      <c r="B1830" s="252" t="n">
        <v>44010</v>
      </c>
      <c r="C1830" s="253" t="n">
        <v>2500</v>
      </c>
      <c r="D1830" s="258" t="s">
        <v>30</v>
      </c>
      <c r="E1830" s="255" t="s">
        <v>61</v>
      </c>
      <c r="F1830" s="255" t="s">
        <v>270</v>
      </c>
      <c r="G1830" s="255" t="s">
        <v>3213</v>
      </c>
      <c r="H1830" s="256"/>
    </row>
    <row r="1831" customFormat="false" ht="11.25" hidden="false" customHeight="true" outlineLevel="0" collapsed="false">
      <c r="A1831" s="257" t="s">
        <v>2954</v>
      </c>
      <c r="B1831" s="252" t="n">
        <v>44010</v>
      </c>
      <c r="C1831" s="253" t="n">
        <v>2800</v>
      </c>
      <c r="D1831" s="258" t="s">
        <v>30</v>
      </c>
      <c r="E1831" s="255" t="s">
        <v>61</v>
      </c>
      <c r="F1831" s="255" t="s">
        <v>270</v>
      </c>
      <c r="G1831" s="255" t="s">
        <v>3931</v>
      </c>
      <c r="H1831" s="256"/>
    </row>
    <row r="1832" customFormat="false" ht="11.25" hidden="false" customHeight="true" outlineLevel="0" collapsed="false">
      <c r="A1832" s="257" t="s">
        <v>2954</v>
      </c>
      <c r="B1832" s="252" t="n">
        <v>44010</v>
      </c>
      <c r="C1832" s="253" t="n">
        <v>500</v>
      </c>
      <c r="D1832" s="265" t="s">
        <v>80</v>
      </c>
      <c r="E1832" s="255" t="s">
        <v>110</v>
      </c>
      <c r="F1832" s="255" t="s">
        <v>3932</v>
      </c>
      <c r="G1832" s="255" t="s">
        <v>3933</v>
      </c>
      <c r="H1832" s="256"/>
    </row>
    <row r="1833" customFormat="false" ht="11.25" hidden="false" customHeight="true" outlineLevel="0" collapsed="false">
      <c r="A1833" s="260" t="s">
        <v>2954</v>
      </c>
      <c r="B1833" s="252" t="n">
        <v>44011</v>
      </c>
      <c r="C1833" s="253" t="n">
        <v>300</v>
      </c>
      <c r="D1833" s="266" t="s">
        <v>2943</v>
      </c>
      <c r="E1833" s="255" t="s">
        <v>2974</v>
      </c>
      <c r="F1833" s="255" t="s">
        <v>2983</v>
      </c>
      <c r="G1833" s="255"/>
      <c r="H1833" s="256"/>
    </row>
    <row r="1834" customFormat="false" ht="11.25" hidden="false" customHeight="true" outlineLevel="0" collapsed="false">
      <c r="A1834" s="260" t="s">
        <v>2954</v>
      </c>
      <c r="B1834" s="252" t="n">
        <v>44011</v>
      </c>
      <c r="C1834" s="253" t="n">
        <v>2000</v>
      </c>
      <c r="D1834" s="266" t="s">
        <v>2943</v>
      </c>
      <c r="E1834" s="255" t="s">
        <v>2974</v>
      </c>
      <c r="F1834" s="255" t="s">
        <v>2982</v>
      </c>
      <c r="G1834" s="255"/>
      <c r="H1834" s="256"/>
    </row>
    <row r="1835" customFormat="false" ht="11.25" hidden="false" customHeight="true" outlineLevel="0" collapsed="false">
      <c r="A1835" s="269" t="s">
        <v>2954</v>
      </c>
      <c r="B1835" s="252" t="n">
        <v>44011</v>
      </c>
      <c r="C1835" s="253" t="n">
        <v>1700</v>
      </c>
      <c r="D1835" s="276" t="s">
        <v>58</v>
      </c>
      <c r="E1835" s="255" t="s">
        <v>3127</v>
      </c>
      <c r="F1835" s="255" t="s">
        <v>3934</v>
      </c>
      <c r="G1835" s="255" t="s">
        <v>3935</v>
      </c>
      <c r="H1835" s="256"/>
    </row>
    <row r="1836" customFormat="false" ht="11.25" hidden="false" customHeight="true" outlineLevel="0" collapsed="false">
      <c r="A1836" s="269" t="s">
        <v>2954</v>
      </c>
      <c r="B1836" s="252" t="n">
        <v>44011</v>
      </c>
      <c r="C1836" s="253" t="n">
        <v>70000</v>
      </c>
      <c r="D1836" s="274" t="s">
        <v>2951</v>
      </c>
      <c r="E1836" s="255" t="s">
        <v>59</v>
      </c>
      <c r="F1836" s="255" t="s">
        <v>265</v>
      </c>
      <c r="G1836" s="255" t="s">
        <v>3936</v>
      </c>
      <c r="H1836" s="256"/>
    </row>
    <row r="1837" customFormat="false" ht="11.25" hidden="false" customHeight="true" outlineLevel="0" collapsed="false">
      <c r="A1837" s="257" t="s">
        <v>2954</v>
      </c>
      <c r="B1837" s="252" t="n">
        <v>44011</v>
      </c>
      <c r="C1837" s="253" t="n">
        <v>67530</v>
      </c>
      <c r="D1837" s="258" t="s">
        <v>30</v>
      </c>
      <c r="E1837" s="255" t="s">
        <v>174</v>
      </c>
      <c r="F1837" s="255" t="s">
        <v>32</v>
      </c>
      <c r="G1837" s="255"/>
      <c r="H1837" s="256"/>
    </row>
    <row r="1838" customFormat="false" ht="11.25" hidden="false" customHeight="true" outlineLevel="0" collapsed="false">
      <c r="A1838" s="260" t="s">
        <v>2954</v>
      </c>
      <c r="B1838" s="252" t="n">
        <v>44011</v>
      </c>
      <c r="C1838" s="253" t="n">
        <v>70</v>
      </c>
      <c r="D1838" s="268" t="s">
        <v>48</v>
      </c>
      <c r="E1838" s="255" t="s">
        <v>49</v>
      </c>
      <c r="F1838" s="255" t="s">
        <v>3198</v>
      </c>
      <c r="G1838" s="255" t="s">
        <v>3481</v>
      </c>
      <c r="H1838" s="256"/>
    </row>
    <row r="1839" customFormat="false" ht="11.25" hidden="false" customHeight="true" outlineLevel="0" collapsed="false">
      <c r="A1839" s="257" t="s">
        <v>2954</v>
      </c>
      <c r="B1839" s="252" t="n">
        <v>44011</v>
      </c>
      <c r="C1839" s="253" t="n">
        <v>2500</v>
      </c>
      <c r="D1839" s="258" t="s">
        <v>30</v>
      </c>
      <c r="E1839" s="255" t="s">
        <v>61</v>
      </c>
      <c r="F1839" s="255" t="s">
        <v>270</v>
      </c>
      <c r="G1839" s="255" t="s">
        <v>3937</v>
      </c>
      <c r="H1839" s="256"/>
    </row>
    <row r="1840" customFormat="false" ht="11.25" hidden="false" customHeight="true" outlineLevel="0" collapsed="false">
      <c r="A1840" s="260" t="s">
        <v>2954</v>
      </c>
      <c r="B1840" s="252" t="n">
        <v>44011</v>
      </c>
      <c r="C1840" s="253" t="n">
        <v>695</v>
      </c>
      <c r="D1840" s="246" t="s">
        <v>110</v>
      </c>
      <c r="E1840" s="255" t="s">
        <v>245</v>
      </c>
      <c r="F1840" s="255" t="s">
        <v>3938</v>
      </c>
      <c r="G1840" s="255" t="s">
        <v>3939</v>
      </c>
      <c r="H1840" s="256"/>
    </row>
    <row r="1841" customFormat="false" ht="11.25" hidden="false" customHeight="true" outlineLevel="0" collapsed="false">
      <c r="A1841" s="257" t="s">
        <v>2954</v>
      </c>
      <c r="B1841" s="252" t="n">
        <v>44011</v>
      </c>
      <c r="C1841" s="253" t="n">
        <v>300</v>
      </c>
      <c r="D1841" s="265" t="s">
        <v>80</v>
      </c>
      <c r="E1841" s="255" t="s">
        <v>3032</v>
      </c>
      <c r="F1841" s="255" t="s">
        <v>3033</v>
      </c>
      <c r="G1841" s="255" t="s">
        <v>3940</v>
      </c>
      <c r="H1841" s="256"/>
    </row>
    <row r="1842" customFormat="false" ht="11.25" hidden="false" customHeight="true" outlineLevel="0" collapsed="false">
      <c r="A1842" s="257" t="s">
        <v>2954</v>
      </c>
      <c r="B1842" s="252" t="n">
        <v>44011</v>
      </c>
      <c r="C1842" s="253" t="n">
        <v>300</v>
      </c>
      <c r="D1842" s="265" t="s">
        <v>80</v>
      </c>
      <c r="E1842" s="255" t="s">
        <v>3032</v>
      </c>
      <c r="F1842" s="255" t="s">
        <v>3941</v>
      </c>
      <c r="G1842" s="255" t="s">
        <v>3942</v>
      </c>
      <c r="H1842" s="256"/>
    </row>
    <row r="1843" customFormat="false" ht="11.25" hidden="false" customHeight="true" outlineLevel="0" collapsed="false">
      <c r="A1843" s="257" t="s">
        <v>2954</v>
      </c>
      <c r="B1843" s="252" t="n">
        <v>44011</v>
      </c>
      <c r="C1843" s="253" t="n">
        <v>300</v>
      </c>
      <c r="D1843" s="265" t="s">
        <v>80</v>
      </c>
      <c r="E1843" s="255" t="s">
        <v>3032</v>
      </c>
      <c r="F1843" s="255" t="s">
        <v>3941</v>
      </c>
      <c r="G1843" s="255" t="s">
        <v>3943</v>
      </c>
      <c r="H1843" s="256"/>
    </row>
    <row r="1844" customFormat="false" ht="11.25" hidden="false" customHeight="true" outlineLevel="0" collapsed="false">
      <c r="A1844" s="251" t="s">
        <v>2954</v>
      </c>
      <c r="B1844" s="252" t="n">
        <v>44012</v>
      </c>
      <c r="C1844" s="253" t="n">
        <v>6000</v>
      </c>
      <c r="D1844" s="254" t="s">
        <v>25</v>
      </c>
      <c r="E1844" s="255"/>
      <c r="F1844" s="255" t="s">
        <v>3031</v>
      </c>
      <c r="G1844" s="255"/>
      <c r="H1844" s="256"/>
    </row>
    <row r="1845" customFormat="false" ht="11.25" hidden="false" customHeight="true" outlineLevel="0" collapsed="false">
      <c r="A1845" s="251" t="s">
        <v>2954</v>
      </c>
      <c r="B1845" s="252" t="n">
        <v>44012</v>
      </c>
      <c r="C1845" s="253" t="n">
        <v>1000</v>
      </c>
      <c r="D1845" s="254" t="s">
        <v>25</v>
      </c>
      <c r="E1845" s="255"/>
      <c r="F1845" s="255" t="s">
        <v>68</v>
      </c>
      <c r="G1845" s="255"/>
      <c r="H1845" s="256"/>
    </row>
    <row r="1846" customFormat="false" ht="11.25" hidden="false" customHeight="true" outlineLevel="0" collapsed="false">
      <c r="A1846" s="251" t="s">
        <v>2954</v>
      </c>
      <c r="B1846" s="252" t="n">
        <v>44012</v>
      </c>
      <c r="C1846" s="253" t="n">
        <v>9100</v>
      </c>
      <c r="D1846" s="254" t="s">
        <v>25</v>
      </c>
      <c r="E1846" s="255"/>
      <c r="F1846" s="255" t="s">
        <v>3150</v>
      </c>
      <c r="G1846" s="255" t="s">
        <v>3919</v>
      </c>
      <c r="H1846" s="256"/>
    </row>
    <row r="1847" customFormat="false" ht="11.25" hidden="false" customHeight="true" outlineLevel="0" collapsed="false">
      <c r="A1847" s="251" t="s">
        <v>2954</v>
      </c>
      <c r="B1847" s="252" t="n">
        <v>44012</v>
      </c>
      <c r="C1847" s="253" t="n">
        <v>20900</v>
      </c>
      <c r="D1847" s="254" t="s">
        <v>25</v>
      </c>
      <c r="E1847" s="255"/>
      <c r="F1847" s="255" t="s">
        <v>3150</v>
      </c>
      <c r="G1847" s="255"/>
      <c r="H1847" s="256"/>
    </row>
    <row r="1848" customFormat="false" ht="11.25" hidden="false" customHeight="true" outlineLevel="0" collapsed="false">
      <c r="A1848" s="269" t="s">
        <v>2954</v>
      </c>
      <c r="B1848" s="252" t="n">
        <v>44012</v>
      </c>
      <c r="C1848" s="253" t="n">
        <v>3550</v>
      </c>
      <c r="D1848" s="276" t="s">
        <v>58</v>
      </c>
      <c r="E1848" s="255" t="s">
        <v>118</v>
      </c>
      <c r="F1848" s="255" t="s">
        <v>3459</v>
      </c>
      <c r="G1848" s="255" t="s">
        <v>3944</v>
      </c>
      <c r="H1848" s="256"/>
    </row>
    <row r="1849" customFormat="false" ht="11.25" hidden="false" customHeight="true" outlineLevel="0" collapsed="false">
      <c r="A1849" s="269" t="s">
        <v>2954</v>
      </c>
      <c r="B1849" s="252" t="n">
        <v>44012</v>
      </c>
      <c r="C1849" s="253" t="n">
        <v>5000</v>
      </c>
      <c r="D1849" s="274" t="s">
        <v>2951</v>
      </c>
      <c r="E1849" s="255" t="s">
        <v>59</v>
      </c>
      <c r="F1849" s="255" t="s">
        <v>265</v>
      </c>
      <c r="G1849" s="255" t="s">
        <v>2972</v>
      </c>
      <c r="H1849" s="256"/>
    </row>
    <row r="1850" customFormat="false" ht="11.25" hidden="false" customHeight="true" outlineLevel="0" collapsed="false">
      <c r="A1850" s="257" t="s">
        <v>2954</v>
      </c>
      <c r="B1850" s="252" t="n">
        <v>44012</v>
      </c>
      <c r="C1850" s="253" t="n">
        <v>10850</v>
      </c>
      <c r="D1850" s="258" t="s">
        <v>30</v>
      </c>
      <c r="E1850" s="255" t="s">
        <v>174</v>
      </c>
      <c r="F1850" s="255" t="s">
        <v>187</v>
      </c>
      <c r="G1850" s="255"/>
      <c r="H1850" s="256"/>
    </row>
    <row r="1851" customFormat="false" ht="11.25" hidden="false" customHeight="true" outlineLevel="0" collapsed="false">
      <c r="A1851" s="257" t="s">
        <v>2954</v>
      </c>
      <c r="B1851" s="252" t="n">
        <v>44012</v>
      </c>
      <c r="C1851" s="253" t="n">
        <v>2900</v>
      </c>
      <c r="D1851" s="258" t="s">
        <v>30</v>
      </c>
      <c r="E1851" s="255" t="s">
        <v>61</v>
      </c>
      <c r="F1851" s="255" t="s">
        <v>137</v>
      </c>
      <c r="G1851" s="255" t="s">
        <v>3945</v>
      </c>
      <c r="H1851" s="256"/>
    </row>
    <row r="1852" customFormat="false" ht="11.25" hidden="false" customHeight="true" outlineLevel="0" collapsed="false">
      <c r="A1852" s="257" t="s">
        <v>2954</v>
      </c>
      <c r="B1852" s="252" t="n">
        <v>44012</v>
      </c>
      <c r="C1852" s="253" t="n">
        <v>1400</v>
      </c>
      <c r="D1852" s="265" t="s">
        <v>80</v>
      </c>
      <c r="E1852" s="255" t="s">
        <v>110</v>
      </c>
      <c r="F1852" s="255" t="s">
        <v>3168</v>
      </c>
      <c r="G1852" s="255" t="s">
        <v>3946</v>
      </c>
      <c r="H1852" s="256"/>
    </row>
    <row r="1853" customFormat="false" ht="11.25" hidden="false" customHeight="true" outlineLevel="0" collapsed="false">
      <c r="A1853" s="260" t="s">
        <v>2954</v>
      </c>
      <c r="B1853" s="252" t="n">
        <v>44012</v>
      </c>
      <c r="C1853" s="253" t="n">
        <v>300</v>
      </c>
      <c r="D1853" s="266" t="s">
        <v>2943</v>
      </c>
      <c r="E1853" s="255" t="s">
        <v>2974</v>
      </c>
      <c r="F1853" s="255" t="s">
        <v>2983</v>
      </c>
      <c r="G1853" s="255"/>
      <c r="H1853" s="256"/>
    </row>
    <row r="1854" customFormat="false" ht="11.25" hidden="false" customHeight="true" outlineLevel="0" collapsed="false">
      <c r="A1854" s="260" t="s">
        <v>2954</v>
      </c>
      <c r="B1854" s="252" t="n">
        <v>44012</v>
      </c>
      <c r="C1854" s="253" t="n">
        <v>95</v>
      </c>
      <c r="D1854" s="266" t="s">
        <v>2943</v>
      </c>
      <c r="E1854" s="255" t="s">
        <v>3067</v>
      </c>
      <c r="F1854" s="255" t="s">
        <v>3947</v>
      </c>
      <c r="G1854" s="255" t="s">
        <v>3948</v>
      </c>
      <c r="H1854" s="256"/>
    </row>
    <row r="1855" customFormat="false" ht="11.25" hidden="false" customHeight="true" outlineLevel="0" collapsed="false">
      <c r="A1855" s="260" t="s">
        <v>2954</v>
      </c>
      <c r="B1855" s="252" t="n">
        <v>44012</v>
      </c>
      <c r="C1855" s="253" t="n">
        <v>150</v>
      </c>
      <c r="D1855" s="268" t="s">
        <v>48</v>
      </c>
      <c r="E1855" s="255" t="s">
        <v>49</v>
      </c>
      <c r="F1855" s="255" t="s">
        <v>3198</v>
      </c>
      <c r="G1855" s="255"/>
      <c r="H1855" s="256"/>
    </row>
    <row r="1856" customFormat="false" ht="11.25" hidden="false" customHeight="true" outlineLevel="0" collapsed="false">
      <c r="A1856" s="257" t="s">
        <v>2954</v>
      </c>
      <c r="B1856" s="252" t="n">
        <v>44012</v>
      </c>
      <c r="C1856" s="253" t="n">
        <v>57700</v>
      </c>
      <c r="D1856" s="258" t="s">
        <v>30</v>
      </c>
      <c r="E1856" s="255" t="s">
        <v>72</v>
      </c>
      <c r="F1856" s="255" t="s">
        <v>269</v>
      </c>
      <c r="G1856" s="255" t="s">
        <v>3949</v>
      </c>
      <c r="H1856" s="256"/>
    </row>
    <row r="1857" customFormat="false" ht="11.25" hidden="false" customHeight="true" outlineLevel="0" collapsed="false">
      <c r="A1857" s="260" t="s">
        <v>2954</v>
      </c>
      <c r="B1857" s="252" t="n">
        <v>44012</v>
      </c>
      <c r="C1857" s="253" t="n">
        <v>300</v>
      </c>
      <c r="D1857" s="266" t="s">
        <v>2943</v>
      </c>
      <c r="E1857" s="255" t="s">
        <v>2974</v>
      </c>
      <c r="F1857" s="255" t="s">
        <v>2983</v>
      </c>
      <c r="G1857" s="255" t="s">
        <v>3950</v>
      </c>
      <c r="H1857" s="256"/>
    </row>
    <row r="1858" customFormat="false" ht="11.25" hidden="false" customHeight="true" outlineLevel="0" collapsed="false">
      <c r="A1858" s="269" t="s">
        <v>2954</v>
      </c>
      <c r="B1858" s="252" t="n">
        <v>44012</v>
      </c>
      <c r="C1858" s="253" t="n">
        <v>1020</v>
      </c>
      <c r="D1858" s="276" t="s">
        <v>58</v>
      </c>
      <c r="E1858" s="255" t="s">
        <v>118</v>
      </c>
      <c r="F1858" s="255" t="s">
        <v>3459</v>
      </c>
      <c r="G1858" s="255" t="s">
        <v>3951</v>
      </c>
      <c r="H1858" s="256"/>
    </row>
    <row r="1859" customFormat="false" ht="11.25" hidden="false" customHeight="true" outlineLevel="0" collapsed="false">
      <c r="A1859" s="251" t="s">
        <v>2954</v>
      </c>
      <c r="B1859" s="252" t="n">
        <v>44013</v>
      </c>
      <c r="C1859" s="253" t="n">
        <v>26800</v>
      </c>
      <c r="D1859" s="254" t="s">
        <v>25</v>
      </c>
      <c r="E1859" s="255"/>
      <c r="F1859" s="255" t="s">
        <v>3012</v>
      </c>
      <c r="G1859" s="255" t="s">
        <v>3919</v>
      </c>
      <c r="H1859" s="256"/>
    </row>
    <row r="1860" customFormat="false" ht="11.25" hidden="false" customHeight="true" outlineLevel="0" collapsed="false">
      <c r="A1860" s="257" t="s">
        <v>2954</v>
      </c>
      <c r="B1860" s="252" t="n">
        <v>44013</v>
      </c>
      <c r="C1860" s="253" t="n">
        <v>4200</v>
      </c>
      <c r="D1860" s="258" t="s">
        <v>30</v>
      </c>
      <c r="E1860" s="255" t="s">
        <v>174</v>
      </c>
      <c r="F1860" s="255" t="s">
        <v>187</v>
      </c>
      <c r="G1860" s="255"/>
      <c r="H1860" s="256"/>
    </row>
    <row r="1861" customFormat="false" ht="11.25" hidden="false" customHeight="true" outlineLevel="0" collapsed="false">
      <c r="A1861" s="257" t="s">
        <v>2954</v>
      </c>
      <c r="B1861" s="252" t="n">
        <v>44013</v>
      </c>
      <c r="C1861" s="253" t="n">
        <v>3500</v>
      </c>
      <c r="D1861" s="258" t="s">
        <v>30</v>
      </c>
      <c r="E1861" s="255" t="s">
        <v>61</v>
      </c>
      <c r="F1861" s="255" t="s">
        <v>62</v>
      </c>
      <c r="G1861" s="255" t="s">
        <v>3952</v>
      </c>
      <c r="H1861" s="256"/>
    </row>
    <row r="1862" customFormat="false" ht="11.25" hidden="false" customHeight="true" outlineLevel="0" collapsed="false">
      <c r="A1862" s="251" t="s">
        <v>2954</v>
      </c>
      <c r="B1862" s="252" t="n">
        <v>44013</v>
      </c>
      <c r="C1862" s="253" t="n">
        <v>9000</v>
      </c>
      <c r="D1862" s="254" t="s">
        <v>25</v>
      </c>
      <c r="E1862" s="255"/>
      <c r="F1862" s="255" t="s">
        <v>3077</v>
      </c>
      <c r="G1862" s="255" t="s">
        <v>3953</v>
      </c>
      <c r="H1862" s="256"/>
    </row>
    <row r="1863" customFormat="false" ht="11.25" hidden="false" customHeight="true" outlineLevel="0" collapsed="false">
      <c r="A1863" s="260" t="s">
        <v>2954</v>
      </c>
      <c r="B1863" s="252" t="n">
        <v>44013</v>
      </c>
      <c r="C1863" s="253" t="n">
        <v>440</v>
      </c>
      <c r="D1863" s="263" t="s">
        <v>2952</v>
      </c>
      <c r="E1863" s="255" t="s">
        <v>2963</v>
      </c>
      <c r="F1863" s="255" t="s">
        <v>218</v>
      </c>
      <c r="G1863" s="255"/>
      <c r="H1863" s="256"/>
    </row>
    <row r="1864" customFormat="false" ht="11.25" hidden="false" customHeight="true" outlineLevel="0" collapsed="false">
      <c r="A1864" s="260" t="s">
        <v>2954</v>
      </c>
      <c r="B1864" s="252" t="n">
        <v>44013</v>
      </c>
      <c r="C1864" s="253" t="n">
        <v>470</v>
      </c>
      <c r="D1864" s="268" t="s">
        <v>48</v>
      </c>
      <c r="E1864" s="255" t="s">
        <v>49</v>
      </c>
      <c r="F1864" s="255" t="s">
        <v>239</v>
      </c>
      <c r="G1864" s="255"/>
      <c r="H1864" s="256"/>
    </row>
    <row r="1865" customFormat="false" ht="11.25" hidden="false" customHeight="true" outlineLevel="0" collapsed="false">
      <c r="A1865" s="260" t="s">
        <v>2954</v>
      </c>
      <c r="B1865" s="252" t="n">
        <v>44013</v>
      </c>
      <c r="C1865" s="253" t="n">
        <v>400</v>
      </c>
      <c r="D1865" s="263" t="s">
        <v>2952</v>
      </c>
      <c r="E1865" s="255" t="s">
        <v>54</v>
      </c>
      <c r="F1865" s="255" t="s">
        <v>3954</v>
      </c>
      <c r="G1865" s="255"/>
      <c r="H1865" s="256"/>
    </row>
    <row r="1866" customFormat="false" ht="11.25" hidden="false" customHeight="true" outlineLevel="0" collapsed="false">
      <c r="A1866" s="260" t="s">
        <v>2954</v>
      </c>
      <c r="B1866" s="252" t="n">
        <v>44013</v>
      </c>
      <c r="C1866" s="253" t="n">
        <v>250</v>
      </c>
      <c r="D1866" s="268" t="s">
        <v>48</v>
      </c>
      <c r="E1866" s="255" t="s">
        <v>161</v>
      </c>
      <c r="F1866" s="255" t="s">
        <v>3101</v>
      </c>
      <c r="G1866" s="255" t="s">
        <v>3955</v>
      </c>
      <c r="H1866" s="256"/>
    </row>
    <row r="1867" customFormat="false" ht="11.25" hidden="false" customHeight="true" outlineLevel="0" collapsed="false">
      <c r="A1867" s="260" t="s">
        <v>2954</v>
      </c>
      <c r="B1867" s="252" t="n">
        <v>44014</v>
      </c>
      <c r="C1867" s="253" t="n">
        <v>7500</v>
      </c>
      <c r="D1867" s="267" t="s">
        <v>186</v>
      </c>
      <c r="E1867" s="255" t="s">
        <v>173</v>
      </c>
      <c r="F1867" s="255" t="s">
        <v>2978</v>
      </c>
      <c r="G1867" s="255" t="s">
        <v>3956</v>
      </c>
      <c r="H1867" s="256"/>
    </row>
    <row r="1868" customFormat="false" ht="11.25" hidden="false" customHeight="true" outlineLevel="0" collapsed="false">
      <c r="A1868" s="257" t="s">
        <v>2954</v>
      </c>
      <c r="B1868" s="252" t="n">
        <v>44014</v>
      </c>
      <c r="C1868" s="253" t="n">
        <v>3700</v>
      </c>
      <c r="D1868" s="258" t="s">
        <v>30</v>
      </c>
      <c r="E1868" s="255" t="s">
        <v>61</v>
      </c>
      <c r="F1868" s="255" t="s">
        <v>137</v>
      </c>
      <c r="G1868" s="255" t="s">
        <v>3957</v>
      </c>
      <c r="H1868" s="256"/>
    </row>
    <row r="1869" customFormat="false" ht="11.25" hidden="false" customHeight="true" outlineLevel="0" collapsed="false">
      <c r="A1869" s="260" t="s">
        <v>2954</v>
      </c>
      <c r="B1869" s="252" t="n">
        <v>44014</v>
      </c>
      <c r="C1869" s="253" t="n">
        <v>1000</v>
      </c>
      <c r="D1869" s="268" t="s">
        <v>48</v>
      </c>
      <c r="E1869" s="255" t="s">
        <v>49</v>
      </c>
      <c r="F1869" s="255" t="s">
        <v>3198</v>
      </c>
      <c r="G1869" s="255" t="s">
        <v>3958</v>
      </c>
      <c r="H1869" s="256"/>
    </row>
    <row r="1870" customFormat="false" ht="11.25" hidden="false" customHeight="true" outlineLevel="0" collapsed="false">
      <c r="A1870" s="260" t="s">
        <v>2954</v>
      </c>
      <c r="B1870" s="252" t="n">
        <v>44014</v>
      </c>
      <c r="C1870" s="253" t="n">
        <v>300</v>
      </c>
      <c r="D1870" s="266" t="s">
        <v>2943</v>
      </c>
      <c r="E1870" s="255" t="s">
        <v>2974</v>
      </c>
      <c r="F1870" s="255" t="s">
        <v>3433</v>
      </c>
      <c r="G1870" s="255" t="s">
        <v>3959</v>
      </c>
      <c r="H1870" s="256"/>
    </row>
    <row r="1871" customFormat="false" ht="11.25" hidden="false" customHeight="true" outlineLevel="0" collapsed="false">
      <c r="A1871" s="257" t="s">
        <v>2954</v>
      </c>
      <c r="B1871" s="252" t="n">
        <v>44014</v>
      </c>
      <c r="C1871" s="253" t="n">
        <v>1470</v>
      </c>
      <c r="D1871" s="258" t="s">
        <v>30</v>
      </c>
      <c r="E1871" s="255" t="s">
        <v>31</v>
      </c>
      <c r="F1871" s="255" t="s">
        <v>147</v>
      </c>
      <c r="G1871" s="255" t="s">
        <v>3960</v>
      </c>
      <c r="H1871" s="256"/>
    </row>
    <row r="1872" customFormat="false" ht="11.25" hidden="false" customHeight="true" outlineLevel="0" collapsed="false">
      <c r="A1872" s="257" t="s">
        <v>2954</v>
      </c>
      <c r="B1872" s="252" t="n">
        <v>44014</v>
      </c>
      <c r="C1872" s="253" t="n">
        <v>250</v>
      </c>
      <c r="D1872" s="272" t="s">
        <v>64</v>
      </c>
      <c r="E1872" s="255" t="s">
        <v>143</v>
      </c>
      <c r="F1872" s="255" t="s">
        <v>3922</v>
      </c>
      <c r="G1872" s="255"/>
      <c r="H1872" s="256"/>
    </row>
    <row r="1873" customFormat="false" ht="11.25" hidden="false" customHeight="true" outlineLevel="0" collapsed="false">
      <c r="A1873" s="251" t="s">
        <v>2954</v>
      </c>
      <c r="B1873" s="252" t="n">
        <v>44014</v>
      </c>
      <c r="C1873" s="253" t="n">
        <v>15000</v>
      </c>
      <c r="D1873" s="254" t="s">
        <v>25</v>
      </c>
      <c r="E1873" s="255"/>
      <c r="F1873" s="255" t="s">
        <v>2969</v>
      </c>
      <c r="G1873" s="255"/>
      <c r="H1873" s="256"/>
    </row>
    <row r="1874" customFormat="false" ht="11.25" hidden="false" customHeight="true" outlineLevel="0" collapsed="false">
      <c r="A1874" s="251" t="s">
        <v>2954</v>
      </c>
      <c r="B1874" s="252" t="n">
        <v>44014</v>
      </c>
      <c r="C1874" s="253" t="n">
        <v>9000</v>
      </c>
      <c r="D1874" s="254" t="s">
        <v>25</v>
      </c>
      <c r="E1874" s="255"/>
      <c r="F1874" s="255" t="s">
        <v>2983</v>
      </c>
      <c r="G1874" s="255"/>
      <c r="H1874" s="256"/>
    </row>
    <row r="1875" customFormat="false" ht="11.25" hidden="false" customHeight="true" outlineLevel="0" collapsed="false">
      <c r="A1875" s="251" t="s">
        <v>2954</v>
      </c>
      <c r="B1875" s="252" t="n">
        <v>44014</v>
      </c>
      <c r="C1875" s="253" t="n">
        <v>15000</v>
      </c>
      <c r="D1875" s="254" t="s">
        <v>25</v>
      </c>
      <c r="E1875" s="255"/>
      <c r="F1875" s="255" t="s">
        <v>2955</v>
      </c>
      <c r="G1875" s="255"/>
      <c r="H1875" s="256"/>
    </row>
    <row r="1876" customFormat="false" ht="11.25" hidden="false" customHeight="true" outlineLevel="0" collapsed="false">
      <c r="A1876" s="251" t="s">
        <v>2954</v>
      </c>
      <c r="B1876" s="252" t="n">
        <v>44014</v>
      </c>
      <c r="C1876" s="253" t="n">
        <v>20000</v>
      </c>
      <c r="D1876" s="254" t="s">
        <v>25</v>
      </c>
      <c r="E1876" s="255"/>
      <c r="F1876" s="255" t="s">
        <v>3489</v>
      </c>
      <c r="G1876" s="255"/>
      <c r="H1876" s="256"/>
    </row>
    <row r="1877" customFormat="false" ht="11.25" hidden="false" customHeight="true" outlineLevel="0" collapsed="false">
      <c r="A1877" s="260" t="s">
        <v>2954</v>
      </c>
      <c r="B1877" s="252" t="n">
        <v>44014</v>
      </c>
      <c r="C1877" s="253" t="n">
        <v>300</v>
      </c>
      <c r="D1877" s="266" t="s">
        <v>2943</v>
      </c>
      <c r="E1877" s="255" t="s">
        <v>2974</v>
      </c>
      <c r="F1877" s="255" t="s">
        <v>3961</v>
      </c>
      <c r="G1877" s="255" t="s">
        <v>3962</v>
      </c>
      <c r="H1877" s="256"/>
    </row>
    <row r="1878" customFormat="false" ht="11.25" hidden="false" customHeight="true" outlineLevel="0" collapsed="false">
      <c r="A1878" s="257" t="s">
        <v>2954</v>
      </c>
      <c r="B1878" s="252" t="n">
        <v>44014</v>
      </c>
      <c r="C1878" s="253" t="n">
        <v>2000</v>
      </c>
      <c r="D1878" s="272" t="s">
        <v>64</v>
      </c>
      <c r="E1878" s="255" t="s">
        <v>3026</v>
      </c>
      <c r="F1878" s="255" t="s">
        <v>3963</v>
      </c>
      <c r="G1878" s="255" t="s">
        <v>3964</v>
      </c>
      <c r="H1878" s="256"/>
    </row>
    <row r="1879" customFormat="false" ht="11.25" hidden="false" customHeight="true" outlineLevel="0" collapsed="false">
      <c r="A1879" s="260" t="s">
        <v>2954</v>
      </c>
      <c r="B1879" s="252" t="n">
        <v>44015</v>
      </c>
      <c r="C1879" s="253" t="n">
        <v>300</v>
      </c>
      <c r="D1879" s="266" t="s">
        <v>2943</v>
      </c>
      <c r="E1879" s="255" t="s">
        <v>2974</v>
      </c>
      <c r="F1879" s="255" t="s">
        <v>3138</v>
      </c>
      <c r="G1879" s="255"/>
      <c r="H1879" s="256"/>
    </row>
    <row r="1880" customFormat="false" ht="11.25" hidden="false" customHeight="true" outlineLevel="0" collapsed="false">
      <c r="A1880" s="260" t="s">
        <v>2954</v>
      </c>
      <c r="B1880" s="252" t="n">
        <v>44015</v>
      </c>
      <c r="C1880" s="253" t="n">
        <v>2500</v>
      </c>
      <c r="D1880" s="266" t="s">
        <v>2943</v>
      </c>
      <c r="E1880" s="255" t="s">
        <v>2974</v>
      </c>
      <c r="F1880" s="255" t="s">
        <v>2982</v>
      </c>
      <c r="G1880" s="255"/>
      <c r="H1880" s="256"/>
    </row>
    <row r="1881" customFormat="false" ht="11.25" hidden="false" customHeight="true" outlineLevel="0" collapsed="false">
      <c r="A1881" s="251" t="s">
        <v>2954</v>
      </c>
      <c r="B1881" s="252" t="n">
        <v>44015</v>
      </c>
      <c r="C1881" s="253" t="n">
        <v>7800</v>
      </c>
      <c r="D1881" s="279" t="s">
        <v>3112</v>
      </c>
      <c r="E1881" s="255" t="s">
        <v>145</v>
      </c>
      <c r="F1881" s="255" t="s">
        <v>23</v>
      </c>
      <c r="G1881" s="255" t="s">
        <v>3965</v>
      </c>
      <c r="H1881" s="256"/>
    </row>
    <row r="1882" customFormat="false" ht="11.25" hidden="false" customHeight="true" outlineLevel="0" collapsed="false">
      <c r="A1882" s="260" t="s">
        <v>2954</v>
      </c>
      <c r="B1882" s="252" t="n">
        <v>44015</v>
      </c>
      <c r="C1882" s="253" t="n">
        <v>4000</v>
      </c>
      <c r="D1882" s="266" t="s">
        <v>2943</v>
      </c>
      <c r="E1882" s="255" t="s">
        <v>2974</v>
      </c>
      <c r="F1882" s="255" t="s">
        <v>3920</v>
      </c>
      <c r="G1882" s="255"/>
      <c r="H1882" s="256"/>
    </row>
    <row r="1883" customFormat="false" ht="11.25" hidden="false" customHeight="true" outlineLevel="0" collapsed="false">
      <c r="A1883" s="257" t="s">
        <v>2954</v>
      </c>
      <c r="B1883" s="252" t="n">
        <v>44015</v>
      </c>
      <c r="C1883" s="253" t="n">
        <v>8815</v>
      </c>
      <c r="D1883" s="258" t="s">
        <v>30</v>
      </c>
      <c r="E1883" s="255" t="s">
        <v>174</v>
      </c>
      <c r="F1883" s="255" t="s">
        <v>187</v>
      </c>
      <c r="G1883" s="255"/>
      <c r="H1883" s="256"/>
    </row>
    <row r="1884" customFormat="false" ht="11.25" hidden="false" customHeight="true" outlineLevel="0" collapsed="false">
      <c r="A1884" s="260" t="s">
        <v>2954</v>
      </c>
      <c r="B1884" s="252" t="n">
        <v>44015</v>
      </c>
      <c r="C1884" s="253" t="n">
        <v>185</v>
      </c>
      <c r="D1884" s="268" t="s">
        <v>48</v>
      </c>
      <c r="E1884" s="255" t="s">
        <v>49</v>
      </c>
      <c r="F1884" s="255" t="s">
        <v>3198</v>
      </c>
      <c r="G1884" s="255"/>
      <c r="H1884" s="256"/>
    </row>
    <row r="1885" customFormat="false" ht="11.25" hidden="false" customHeight="true" outlineLevel="0" collapsed="false">
      <c r="A1885" s="251" t="s">
        <v>2954</v>
      </c>
      <c r="B1885" s="252" t="n">
        <v>44015</v>
      </c>
      <c r="C1885" s="253" t="n">
        <v>10000</v>
      </c>
      <c r="D1885" s="254" t="s">
        <v>25</v>
      </c>
      <c r="E1885" s="255"/>
      <c r="F1885" s="255" t="s">
        <v>3966</v>
      </c>
      <c r="G1885" s="255" t="s">
        <v>3967</v>
      </c>
      <c r="H1885" s="256"/>
    </row>
    <row r="1886" customFormat="false" ht="11.25" hidden="false" customHeight="true" outlineLevel="0" collapsed="false">
      <c r="A1886" s="251" t="s">
        <v>2954</v>
      </c>
      <c r="B1886" s="252" t="n">
        <v>44015</v>
      </c>
      <c r="C1886" s="253" t="n">
        <v>19000</v>
      </c>
      <c r="D1886" s="254" t="s">
        <v>25</v>
      </c>
      <c r="E1886" s="255"/>
      <c r="F1886" s="255" t="s">
        <v>43</v>
      </c>
      <c r="G1886" s="255" t="s">
        <v>3919</v>
      </c>
      <c r="H1886" s="256"/>
    </row>
    <row r="1887" customFormat="false" ht="11.25" hidden="false" customHeight="true" outlineLevel="0" collapsed="false">
      <c r="A1887" s="251" t="s">
        <v>2954</v>
      </c>
      <c r="B1887" s="252" t="n">
        <v>44015</v>
      </c>
      <c r="C1887" s="253" t="n">
        <v>20000</v>
      </c>
      <c r="D1887" s="254" t="s">
        <v>25</v>
      </c>
      <c r="E1887" s="255"/>
      <c r="F1887" s="255" t="s">
        <v>3053</v>
      </c>
      <c r="G1887" s="255" t="s">
        <v>3968</v>
      </c>
      <c r="H1887" s="256"/>
    </row>
    <row r="1888" customFormat="false" ht="11.25" hidden="false" customHeight="true" outlineLevel="0" collapsed="false">
      <c r="A1888" s="251" t="s">
        <v>2954</v>
      </c>
      <c r="B1888" s="252" t="n">
        <v>44015</v>
      </c>
      <c r="C1888" s="253" t="n">
        <v>10000</v>
      </c>
      <c r="D1888" s="254" t="s">
        <v>25</v>
      </c>
      <c r="E1888" s="255"/>
      <c r="F1888" s="255" t="s">
        <v>3969</v>
      </c>
      <c r="G1888" s="255" t="s">
        <v>3967</v>
      </c>
      <c r="H1888" s="256"/>
    </row>
    <row r="1889" customFormat="false" ht="11.25" hidden="false" customHeight="true" outlineLevel="0" collapsed="false">
      <c r="A1889" s="257" t="s">
        <v>2954</v>
      </c>
      <c r="B1889" s="252" t="n">
        <v>44015</v>
      </c>
      <c r="C1889" s="253" t="n">
        <v>340</v>
      </c>
      <c r="D1889" s="272" t="s">
        <v>64</v>
      </c>
      <c r="E1889" s="255" t="s">
        <v>143</v>
      </c>
      <c r="F1889" s="255" t="s">
        <v>3970</v>
      </c>
      <c r="G1889" s="255"/>
      <c r="H1889" s="256"/>
    </row>
    <row r="1890" customFormat="false" ht="11.25" hidden="false" customHeight="true" outlineLevel="0" collapsed="false">
      <c r="A1890" s="251" t="s">
        <v>2954</v>
      </c>
      <c r="B1890" s="252" t="n">
        <v>44015</v>
      </c>
      <c r="C1890" s="253" t="n">
        <v>2000</v>
      </c>
      <c r="D1890" s="254" t="s">
        <v>25</v>
      </c>
      <c r="E1890" s="255"/>
      <c r="F1890" s="255" t="s">
        <v>3138</v>
      </c>
      <c r="G1890" s="255"/>
      <c r="H1890" s="256"/>
    </row>
    <row r="1891" customFormat="false" ht="11.25" hidden="false" customHeight="true" outlineLevel="0" collapsed="false">
      <c r="A1891" s="269" t="s">
        <v>2954</v>
      </c>
      <c r="B1891" s="252" t="n">
        <v>44015</v>
      </c>
      <c r="C1891" s="253" t="n">
        <v>3800</v>
      </c>
      <c r="D1891" s="270" t="s">
        <v>2948</v>
      </c>
      <c r="E1891" s="255" t="s">
        <v>3971</v>
      </c>
      <c r="F1891" s="255" t="s">
        <v>3036</v>
      </c>
      <c r="G1891" s="255"/>
      <c r="H1891" s="256"/>
    </row>
    <row r="1892" customFormat="false" ht="11.25" hidden="false" customHeight="true" outlineLevel="0" collapsed="false">
      <c r="A1892" s="257" t="s">
        <v>2954</v>
      </c>
      <c r="B1892" s="252" t="n">
        <v>44016</v>
      </c>
      <c r="C1892" s="253" t="n">
        <v>7650</v>
      </c>
      <c r="D1892" s="265" t="s">
        <v>80</v>
      </c>
      <c r="E1892" s="255" t="s">
        <v>2970</v>
      </c>
      <c r="F1892" s="255" t="s">
        <v>148</v>
      </c>
      <c r="G1892" s="255" t="s">
        <v>3972</v>
      </c>
      <c r="H1892" s="256"/>
    </row>
    <row r="1893" customFormat="false" ht="11.25" hidden="false" customHeight="true" outlineLevel="0" collapsed="false">
      <c r="A1893" s="257" t="s">
        <v>2954</v>
      </c>
      <c r="B1893" s="252" t="n">
        <v>44016</v>
      </c>
      <c r="C1893" s="253" t="n">
        <v>3600</v>
      </c>
      <c r="D1893" s="262" t="s">
        <v>113</v>
      </c>
      <c r="E1893" s="255" t="s">
        <v>65</v>
      </c>
      <c r="F1893" s="255" t="s">
        <v>148</v>
      </c>
      <c r="G1893" s="255" t="s">
        <v>3973</v>
      </c>
      <c r="H1893" s="256"/>
    </row>
    <row r="1894" customFormat="false" ht="11.25" hidden="false" customHeight="true" outlineLevel="0" collapsed="false">
      <c r="A1894" s="257" t="s">
        <v>2954</v>
      </c>
      <c r="B1894" s="252" t="n">
        <v>44016</v>
      </c>
      <c r="C1894" s="253" t="n">
        <v>450</v>
      </c>
      <c r="D1894" s="265" t="s">
        <v>80</v>
      </c>
      <c r="E1894" s="255" t="s">
        <v>2970</v>
      </c>
      <c r="F1894" s="255" t="s">
        <v>148</v>
      </c>
      <c r="G1894" s="255" t="s">
        <v>3974</v>
      </c>
      <c r="H1894" s="256"/>
    </row>
    <row r="1895" customFormat="false" ht="11.25" hidden="false" customHeight="true" outlineLevel="0" collapsed="false">
      <c r="A1895" s="257" t="s">
        <v>2954</v>
      </c>
      <c r="B1895" s="252" t="n">
        <v>44016</v>
      </c>
      <c r="C1895" s="253" t="n">
        <v>2700</v>
      </c>
      <c r="D1895" s="258" t="s">
        <v>30</v>
      </c>
      <c r="E1895" s="255" t="s">
        <v>61</v>
      </c>
      <c r="F1895" s="255" t="s">
        <v>87</v>
      </c>
      <c r="G1895" s="255" t="s">
        <v>3975</v>
      </c>
      <c r="H1895" s="256"/>
    </row>
    <row r="1896" customFormat="false" ht="11.25" hidden="false" customHeight="true" outlineLevel="0" collapsed="false">
      <c r="A1896" s="257" t="s">
        <v>2954</v>
      </c>
      <c r="B1896" s="252" t="n">
        <v>44016</v>
      </c>
      <c r="C1896" s="253" t="n">
        <v>2800</v>
      </c>
      <c r="D1896" s="258" t="s">
        <v>30</v>
      </c>
      <c r="E1896" s="255" t="s">
        <v>61</v>
      </c>
      <c r="F1896" s="255" t="s">
        <v>87</v>
      </c>
      <c r="G1896" s="255" t="s">
        <v>3975</v>
      </c>
      <c r="H1896" s="256"/>
    </row>
    <row r="1897" customFormat="false" ht="11.25" hidden="false" customHeight="true" outlineLevel="0" collapsed="false">
      <c r="A1897" s="251" t="s">
        <v>2954</v>
      </c>
      <c r="B1897" s="252" t="n">
        <v>44016</v>
      </c>
      <c r="C1897" s="253" t="n">
        <v>40000</v>
      </c>
      <c r="D1897" s="254" t="s">
        <v>25</v>
      </c>
      <c r="E1897" s="255"/>
      <c r="F1897" s="255" t="s">
        <v>2961</v>
      </c>
      <c r="G1897" s="255" t="s">
        <v>3727</v>
      </c>
      <c r="H1897" s="256"/>
    </row>
    <row r="1898" customFormat="false" ht="11.25" hidden="false" customHeight="true" outlineLevel="0" collapsed="false">
      <c r="A1898" s="257" t="s">
        <v>2954</v>
      </c>
      <c r="B1898" s="252" t="n">
        <v>44016</v>
      </c>
      <c r="C1898" s="253" t="n">
        <v>110</v>
      </c>
      <c r="D1898" s="262" t="s">
        <v>113</v>
      </c>
      <c r="E1898" s="255" t="s">
        <v>65</v>
      </c>
      <c r="F1898" s="255" t="s">
        <v>3976</v>
      </c>
      <c r="G1898" s="255"/>
      <c r="H1898" s="256"/>
    </row>
    <row r="1899" customFormat="false" ht="11.25" hidden="false" customHeight="true" outlineLevel="0" collapsed="false">
      <c r="A1899" s="257" t="s">
        <v>2954</v>
      </c>
      <c r="B1899" s="252" t="n">
        <v>44016</v>
      </c>
      <c r="C1899" s="253" t="n">
        <v>2500</v>
      </c>
      <c r="D1899" s="258" t="s">
        <v>30</v>
      </c>
      <c r="E1899" s="255" t="s">
        <v>61</v>
      </c>
      <c r="F1899" s="255" t="s">
        <v>270</v>
      </c>
      <c r="G1899" s="255" t="s">
        <v>3977</v>
      </c>
      <c r="H1899" s="256"/>
    </row>
    <row r="1900" customFormat="false" ht="11.25" hidden="false" customHeight="true" outlineLevel="0" collapsed="false">
      <c r="A1900" s="260" t="s">
        <v>2954</v>
      </c>
      <c r="B1900" s="252" t="n">
        <v>44016</v>
      </c>
      <c r="C1900" s="253" t="n">
        <v>300</v>
      </c>
      <c r="D1900" s="266" t="s">
        <v>2943</v>
      </c>
      <c r="E1900" s="255" t="s">
        <v>2974</v>
      </c>
      <c r="F1900" s="255" t="s">
        <v>3138</v>
      </c>
      <c r="G1900" s="255"/>
      <c r="H1900" s="256"/>
    </row>
    <row r="1901" customFormat="false" ht="11.25" hidden="false" customHeight="true" outlineLevel="0" collapsed="false">
      <c r="A1901" s="257" t="s">
        <v>2954</v>
      </c>
      <c r="B1901" s="252" t="n">
        <v>44016</v>
      </c>
      <c r="C1901" s="253" t="n">
        <v>2700</v>
      </c>
      <c r="D1901" s="258" t="s">
        <v>30</v>
      </c>
      <c r="E1901" s="255" t="s">
        <v>61</v>
      </c>
      <c r="F1901" s="255" t="s">
        <v>270</v>
      </c>
      <c r="G1901" s="255" t="s">
        <v>3978</v>
      </c>
      <c r="H1901" s="256"/>
    </row>
    <row r="1902" customFormat="false" ht="11.25" hidden="false" customHeight="true" outlineLevel="0" collapsed="false">
      <c r="A1902" s="257" t="s">
        <v>2954</v>
      </c>
      <c r="B1902" s="252" t="n">
        <v>44017</v>
      </c>
      <c r="C1902" s="253" t="n">
        <v>180</v>
      </c>
      <c r="D1902" s="272" t="s">
        <v>64</v>
      </c>
      <c r="E1902" s="255" t="s">
        <v>3026</v>
      </c>
      <c r="F1902" s="255" t="s">
        <v>3666</v>
      </c>
      <c r="G1902" s="255"/>
      <c r="H1902" s="256"/>
    </row>
    <row r="1903" customFormat="false" ht="11.25" hidden="false" customHeight="true" outlineLevel="0" collapsed="false">
      <c r="A1903" s="257" t="s">
        <v>2954</v>
      </c>
      <c r="B1903" s="252" t="n">
        <v>44017</v>
      </c>
      <c r="C1903" s="253" t="n">
        <v>3000</v>
      </c>
      <c r="D1903" s="258" t="s">
        <v>30</v>
      </c>
      <c r="E1903" s="255" t="s">
        <v>61</v>
      </c>
      <c r="F1903" s="255" t="s">
        <v>137</v>
      </c>
      <c r="G1903" s="255" t="s">
        <v>3979</v>
      </c>
      <c r="H1903" s="256"/>
    </row>
    <row r="1904" customFormat="false" ht="11.25" hidden="false" customHeight="true" outlineLevel="0" collapsed="false">
      <c r="A1904" s="251" t="s">
        <v>2954</v>
      </c>
      <c r="B1904" s="252" t="n">
        <v>44018</v>
      </c>
      <c r="C1904" s="253" t="n">
        <v>20000</v>
      </c>
      <c r="D1904" s="254" t="s">
        <v>25</v>
      </c>
      <c r="E1904" s="255"/>
      <c r="F1904" s="255" t="s">
        <v>3625</v>
      </c>
      <c r="G1904" s="255" t="s">
        <v>3968</v>
      </c>
      <c r="H1904" s="256"/>
    </row>
    <row r="1905" customFormat="false" ht="11.25" hidden="false" customHeight="true" outlineLevel="0" collapsed="false">
      <c r="A1905" s="251" t="s">
        <v>2954</v>
      </c>
      <c r="B1905" s="252" t="n">
        <v>44018</v>
      </c>
      <c r="C1905" s="253" t="n">
        <v>25000</v>
      </c>
      <c r="D1905" s="254" t="s">
        <v>25</v>
      </c>
      <c r="E1905" s="255"/>
      <c r="F1905" s="255" t="s">
        <v>68</v>
      </c>
      <c r="G1905" s="255" t="s">
        <v>3968</v>
      </c>
      <c r="H1905" s="256"/>
    </row>
    <row r="1906" customFormat="false" ht="11.25" hidden="false" customHeight="true" outlineLevel="0" collapsed="false">
      <c r="A1906" s="251" t="s">
        <v>2954</v>
      </c>
      <c r="B1906" s="252" t="n">
        <v>44018</v>
      </c>
      <c r="C1906" s="253" t="n">
        <v>10000</v>
      </c>
      <c r="D1906" s="254" t="s">
        <v>25</v>
      </c>
      <c r="E1906" s="255"/>
      <c r="F1906" s="255" t="s">
        <v>2955</v>
      </c>
      <c r="G1906" s="255" t="s">
        <v>3968</v>
      </c>
      <c r="H1906" s="256"/>
    </row>
    <row r="1907" customFormat="false" ht="11.25" hidden="false" customHeight="true" outlineLevel="0" collapsed="false">
      <c r="A1907" s="251" t="s">
        <v>2954</v>
      </c>
      <c r="B1907" s="252" t="n">
        <v>44018</v>
      </c>
      <c r="C1907" s="253" t="n">
        <v>500</v>
      </c>
      <c r="D1907" s="254" t="s">
        <v>25</v>
      </c>
      <c r="E1907" s="255"/>
      <c r="F1907" s="255" t="s">
        <v>2955</v>
      </c>
      <c r="G1907" s="255" t="s">
        <v>3980</v>
      </c>
      <c r="H1907" s="256"/>
    </row>
    <row r="1908" customFormat="false" ht="11.25" hidden="false" customHeight="true" outlineLevel="0" collapsed="false">
      <c r="A1908" s="251" t="s">
        <v>2954</v>
      </c>
      <c r="B1908" s="252" t="n">
        <v>44018</v>
      </c>
      <c r="C1908" s="253" t="n">
        <v>15000</v>
      </c>
      <c r="D1908" s="254" t="s">
        <v>25</v>
      </c>
      <c r="E1908" s="255"/>
      <c r="F1908" s="255" t="s">
        <v>3001</v>
      </c>
      <c r="G1908" s="255" t="s">
        <v>3968</v>
      </c>
      <c r="H1908" s="256"/>
    </row>
    <row r="1909" customFormat="false" ht="11.25" hidden="false" customHeight="true" outlineLevel="0" collapsed="false">
      <c r="A1909" s="260" t="s">
        <v>2954</v>
      </c>
      <c r="B1909" s="252" t="n">
        <v>44018</v>
      </c>
      <c r="C1909" s="253" t="n">
        <v>15000</v>
      </c>
      <c r="D1909" s="275" t="s">
        <v>133</v>
      </c>
      <c r="E1909" s="255" t="s">
        <v>49</v>
      </c>
      <c r="F1909" s="255" t="s">
        <v>134</v>
      </c>
      <c r="G1909" s="255" t="s">
        <v>3867</v>
      </c>
      <c r="H1909" s="256"/>
    </row>
    <row r="1910" customFormat="false" ht="11.25" hidden="false" customHeight="true" outlineLevel="0" collapsed="false">
      <c r="A1910" s="251" t="s">
        <v>2954</v>
      </c>
      <c r="B1910" s="252" t="n">
        <v>44018</v>
      </c>
      <c r="C1910" s="253" t="n">
        <v>10000</v>
      </c>
      <c r="D1910" s="254" t="s">
        <v>25</v>
      </c>
      <c r="E1910" s="255"/>
      <c r="F1910" s="255" t="s">
        <v>3017</v>
      </c>
      <c r="G1910" s="255" t="s">
        <v>3981</v>
      </c>
      <c r="H1910" s="256"/>
    </row>
    <row r="1911" customFormat="false" ht="11.25" hidden="false" customHeight="true" outlineLevel="0" collapsed="false">
      <c r="A1911" s="251" t="s">
        <v>2954</v>
      </c>
      <c r="B1911" s="252" t="n">
        <v>44018</v>
      </c>
      <c r="C1911" s="253" t="n">
        <v>15000</v>
      </c>
      <c r="D1911" s="254" t="s">
        <v>25</v>
      </c>
      <c r="E1911" s="255"/>
      <c r="F1911" s="255" t="s">
        <v>3003</v>
      </c>
      <c r="G1911" s="255"/>
      <c r="H1911" s="256"/>
    </row>
    <row r="1912" customFormat="false" ht="11.25" hidden="false" customHeight="true" outlineLevel="0" collapsed="false">
      <c r="A1912" s="260" t="s">
        <v>2954</v>
      </c>
      <c r="B1912" s="252" t="n">
        <v>44018</v>
      </c>
      <c r="C1912" s="253" t="n">
        <v>80</v>
      </c>
      <c r="D1912" s="268" t="s">
        <v>48</v>
      </c>
      <c r="E1912" s="255" t="s">
        <v>49</v>
      </c>
      <c r="F1912" s="255" t="s">
        <v>3198</v>
      </c>
      <c r="G1912" s="255"/>
      <c r="H1912" s="256"/>
    </row>
    <row r="1913" customFormat="false" ht="11.25" hidden="false" customHeight="true" outlineLevel="0" collapsed="false">
      <c r="A1913" s="257" t="s">
        <v>2954</v>
      </c>
      <c r="B1913" s="252" t="n">
        <v>44018</v>
      </c>
      <c r="C1913" s="253" t="n">
        <v>2050</v>
      </c>
      <c r="D1913" s="262" t="s">
        <v>113</v>
      </c>
      <c r="E1913" s="255" t="s">
        <v>139</v>
      </c>
      <c r="F1913" s="255" t="s">
        <v>190</v>
      </c>
      <c r="G1913" s="255" t="s">
        <v>3982</v>
      </c>
      <c r="H1913" s="256"/>
    </row>
    <row r="1914" customFormat="false" ht="11.25" hidden="false" customHeight="true" outlineLevel="0" collapsed="false">
      <c r="A1914" s="257" t="s">
        <v>2954</v>
      </c>
      <c r="B1914" s="252" t="n">
        <v>44018</v>
      </c>
      <c r="C1914" s="253" t="n">
        <v>3070</v>
      </c>
      <c r="D1914" s="258" t="s">
        <v>30</v>
      </c>
      <c r="E1914" s="255" t="s">
        <v>174</v>
      </c>
      <c r="F1914" s="255" t="s">
        <v>187</v>
      </c>
      <c r="G1914" s="255"/>
      <c r="H1914" s="256"/>
    </row>
    <row r="1915" customFormat="false" ht="11.25" hidden="false" customHeight="true" outlineLevel="0" collapsed="false">
      <c r="A1915" s="257" t="s">
        <v>2954</v>
      </c>
      <c r="B1915" s="252" t="n">
        <v>44018</v>
      </c>
      <c r="C1915" s="253" t="n">
        <v>300</v>
      </c>
      <c r="D1915" s="265" t="s">
        <v>80</v>
      </c>
      <c r="E1915" s="255" t="s">
        <v>3032</v>
      </c>
      <c r="F1915" s="255" t="s">
        <v>3033</v>
      </c>
      <c r="G1915" s="255" t="s">
        <v>3983</v>
      </c>
      <c r="H1915" s="256"/>
    </row>
    <row r="1916" customFormat="false" ht="11.25" hidden="false" customHeight="true" outlineLevel="0" collapsed="false">
      <c r="A1916" s="260" t="s">
        <v>2954</v>
      </c>
      <c r="B1916" s="252" t="n">
        <v>44018</v>
      </c>
      <c r="C1916" s="253" t="n">
        <v>660</v>
      </c>
      <c r="D1916" s="263" t="s">
        <v>2952</v>
      </c>
      <c r="E1916" s="255" t="s">
        <v>118</v>
      </c>
      <c r="F1916" s="255" t="s">
        <v>3984</v>
      </c>
      <c r="G1916" s="255"/>
      <c r="H1916" s="256"/>
    </row>
    <row r="1917" customFormat="false" ht="11.25" hidden="false" customHeight="true" outlineLevel="0" collapsed="false">
      <c r="A1917" s="260" t="s">
        <v>2954</v>
      </c>
      <c r="B1917" s="252" t="n">
        <v>44018</v>
      </c>
      <c r="C1917" s="253" t="n">
        <v>150</v>
      </c>
      <c r="D1917" s="263" t="s">
        <v>2952</v>
      </c>
      <c r="E1917" s="255" t="s">
        <v>54</v>
      </c>
      <c r="F1917" s="255" t="s">
        <v>3985</v>
      </c>
      <c r="G1917" s="255" t="s">
        <v>3986</v>
      </c>
      <c r="H1917" s="256"/>
    </row>
    <row r="1918" customFormat="false" ht="11.25" hidden="false" customHeight="true" outlineLevel="0" collapsed="false">
      <c r="A1918" s="269" t="s">
        <v>2954</v>
      </c>
      <c r="B1918" s="252" t="n">
        <v>44018</v>
      </c>
      <c r="C1918" s="253" t="n">
        <v>1600</v>
      </c>
      <c r="D1918" s="276" t="s">
        <v>58</v>
      </c>
      <c r="E1918" s="255" t="s">
        <v>91</v>
      </c>
      <c r="F1918" s="255" t="s">
        <v>3987</v>
      </c>
      <c r="G1918" s="255" t="s">
        <v>3988</v>
      </c>
      <c r="H1918" s="256"/>
    </row>
    <row r="1919" customFormat="false" ht="11.25" hidden="false" customHeight="true" outlineLevel="0" collapsed="false">
      <c r="A1919" s="260" t="s">
        <v>2954</v>
      </c>
      <c r="B1919" s="252" t="n">
        <v>44018</v>
      </c>
      <c r="C1919" s="253" t="n">
        <v>2365</v>
      </c>
      <c r="D1919" s="268" t="s">
        <v>48</v>
      </c>
      <c r="E1919" s="255" t="s">
        <v>49</v>
      </c>
      <c r="F1919" s="255" t="s">
        <v>213</v>
      </c>
      <c r="G1919" s="255" t="s">
        <v>3989</v>
      </c>
      <c r="H1919" s="256"/>
    </row>
    <row r="1920" customFormat="false" ht="11.25" hidden="false" customHeight="true" outlineLevel="0" collapsed="false">
      <c r="A1920" s="251" t="s">
        <v>2954</v>
      </c>
      <c r="B1920" s="252" t="n">
        <v>44018</v>
      </c>
      <c r="C1920" s="253" t="n">
        <v>1350</v>
      </c>
      <c r="D1920" s="254" t="s">
        <v>25</v>
      </c>
      <c r="E1920" s="255"/>
      <c r="F1920" s="255" t="s">
        <v>3038</v>
      </c>
      <c r="G1920" s="255" t="s">
        <v>3990</v>
      </c>
      <c r="H1920" s="256"/>
    </row>
    <row r="1921" customFormat="false" ht="11.25" hidden="false" customHeight="true" outlineLevel="0" collapsed="false">
      <c r="A1921" s="251" t="s">
        <v>2954</v>
      </c>
      <c r="B1921" s="252" t="n">
        <v>44018</v>
      </c>
      <c r="C1921" s="253" t="n">
        <v>1350</v>
      </c>
      <c r="D1921" s="254" t="s">
        <v>25</v>
      </c>
      <c r="E1921" s="255"/>
      <c r="F1921" s="255" t="s">
        <v>3991</v>
      </c>
      <c r="G1921" s="255" t="s">
        <v>3990</v>
      </c>
      <c r="H1921" s="256"/>
    </row>
    <row r="1922" customFormat="false" ht="11.25" hidden="false" customHeight="true" outlineLevel="0" collapsed="false">
      <c r="A1922" s="251" t="s">
        <v>2954</v>
      </c>
      <c r="B1922" s="252" t="n">
        <v>44018</v>
      </c>
      <c r="C1922" s="253" t="n">
        <v>12000</v>
      </c>
      <c r="D1922" s="254" t="s">
        <v>25</v>
      </c>
      <c r="E1922" s="255"/>
      <c r="F1922" s="255" t="s">
        <v>3012</v>
      </c>
      <c r="G1922" s="255" t="s">
        <v>3968</v>
      </c>
      <c r="H1922" s="256"/>
    </row>
    <row r="1923" customFormat="false" ht="11.25" hidden="false" customHeight="true" outlineLevel="0" collapsed="false">
      <c r="A1923" s="251" t="s">
        <v>2954</v>
      </c>
      <c r="B1923" s="252" t="n">
        <v>44018</v>
      </c>
      <c r="C1923" s="253" t="n">
        <v>50</v>
      </c>
      <c r="D1923" s="279" t="s">
        <v>3112</v>
      </c>
      <c r="E1923" s="255" t="s">
        <v>145</v>
      </c>
      <c r="F1923" s="255" t="s">
        <v>23</v>
      </c>
      <c r="G1923" s="255"/>
      <c r="H1923" s="256"/>
    </row>
    <row r="1924" customFormat="false" ht="11.25" hidden="false" customHeight="true" outlineLevel="0" collapsed="false">
      <c r="A1924" s="269" t="s">
        <v>2954</v>
      </c>
      <c r="B1924" s="252" t="n">
        <v>44019</v>
      </c>
      <c r="C1924" s="253" t="n">
        <v>25000</v>
      </c>
      <c r="D1924" s="278" t="s">
        <v>3093</v>
      </c>
      <c r="E1924" s="255" t="s">
        <v>3094</v>
      </c>
      <c r="F1924" s="255" t="s">
        <v>3992</v>
      </c>
      <c r="G1924" s="255" t="s">
        <v>3993</v>
      </c>
      <c r="H1924" s="256"/>
    </row>
    <row r="1925" customFormat="false" ht="11.25" hidden="false" customHeight="true" outlineLevel="0" collapsed="false">
      <c r="A1925" s="257" t="s">
        <v>2954</v>
      </c>
      <c r="B1925" s="252" t="n">
        <v>44019</v>
      </c>
      <c r="C1925" s="253" t="n">
        <v>245</v>
      </c>
      <c r="D1925" s="262" t="s">
        <v>113</v>
      </c>
      <c r="E1925" s="255" t="s">
        <v>139</v>
      </c>
      <c r="F1925" s="255" t="s">
        <v>2983</v>
      </c>
      <c r="G1925" s="255" t="s">
        <v>3352</v>
      </c>
      <c r="H1925" s="256"/>
    </row>
    <row r="1926" customFormat="false" ht="11.25" hidden="false" customHeight="true" outlineLevel="0" collapsed="false">
      <c r="A1926" s="260" t="s">
        <v>2954</v>
      </c>
      <c r="B1926" s="252" t="n">
        <v>44019</v>
      </c>
      <c r="C1926" s="253" t="n">
        <v>170</v>
      </c>
      <c r="D1926" s="268" t="s">
        <v>48</v>
      </c>
      <c r="E1926" s="255" t="s">
        <v>49</v>
      </c>
      <c r="F1926" s="255" t="s">
        <v>3198</v>
      </c>
      <c r="G1926" s="255"/>
      <c r="H1926" s="256"/>
    </row>
    <row r="1927" customFormat="false" ht="11.25" hidden="false" customHeight="true" outlineLevel="0" collapsed="false">
      <c r="A1927" s="257" t="s">
        <v>2954</v>
      </c>
      <c r="B1927" s="252" t="n">
        <v>44019</v>
      </c>
      <c r="C1927" s="253" t="n">
        <v>3630</v>
      </c>
      <c r="D1927" s="258" t="s">
        <v>30</v>
      </c>
      <c r="E1927" s="255" t="s">
        <v>174</v>
      </c>
      <c r="F1927" s="255" t="s">
        <v>187</v>
      </c>
      <c r="G1927" s="255"/>
      <c r="H1927" s="256"/>
    </row>
    <row r="1928" customFormat="false" ht="11.25" hidden="false" customHeight="true" outlineLevel="0" collapsed="false">
      <c r="A1928" s="251" t="s">
        <v>2954</v>
      </c>
      <c r="B1928" s="252" t="n">
        <v>44019</v>
      </c>
      <c r="C1928" s="253" t="n">
        <v>10000</v>
      </c>
      <c r="D1928" s="254" t="s">
        <v>25</v>
      </c>
      <c r="E1928" s="255"/>
      <c r="F1928" s="255" t="s">
        <v>3031</v>
      </c>
      <c r="G1928" s="255"/>
      <c r="H1928" s="256"/>
    </row>
    <row r="1929" customFormat="false" ht="11.25" hidden="false" customHeight="true" outlineLevel="0" collapsed="false">
      <c r="A1929" s="260" t="s">
        <v>2954</v>
      </c>
      <c r="B1929" s="252" t="n">
        <v>44019</v>
      </c>
      <c r="C1929" s="253" t="n">
        <v>300</v>
      </c>
      <c r="D1929" s="263" t="s">
        <v>2952</v>
      </c>
      <c r="E1929" s="255" t="s">
        <v>54</v>
      </c>
      <c r="F1929" s="255" t="s">
        <v>3985</v>
      </c>
      <c r="G1929" s="255" t="s">
        <v>3994</v>
      </c>
      <c r="H1929" s="256"/>
    </row>
    <row r="1930" customFormat="false" ht="11.25" hidden="false" customHeight="true" outlineLevel="0" collapsed="false">
      <c r="A1930" s="257" t="s">
        <v>2954</v>
      </c>
      <c r="B1930" s="252" t="n">
        <v>44019</v>
      </c>
      <c r="C1930" s="253" t="n">
        <v>800</v>
      </c>
      <c r="D1930" s="272" t="s">
        <v>64</v>
      </c>
      <c r="E1930" s="255" t="s">
        <v>3374</v>
      </c>
      <c r="F1930" s="255" t="s">
        <v>3995</v>
      </c>
      <c r="G1930" s="255" t="s">
        <v>3996</v>
      </c>
      <c r="H1930" s="256"/>
    </row>
    <row r="1931" customFormat="false" ht="11.25" hidden="false" customHeight="true" outlineLevel="0" collapsed="false">
      <c r="A1931" s="260" t="s">
        <v>2954</v>
      </c>
      <c r="B1931" s="252" t="n">
        <v>44019</v>
      </c>
      <c r="C1931" s="253" t="n">
        <v>300</v>
      </c>
      <c r="D1931" s="266" t="s">
        <v>2943</v>
      </c>
      <c r="E1931" s="255" t="s">
        <v>2974</v>
      </c>
      <c r="F1931" s="255" t="s">
        <v>2983</v>
      </c>
      <c r="G1931" s="255"/>
      <c r="H1931" s="256"/>
    </row>
    <row r="1932" customFormat="false" ht="11.25" hidden="false" customHeight="true" outlineLevel="0" collapsed="false">
      <c r="A1932" s="257" t="s">
        <v>2954</v>
      </c>
      <c r="B1932" s="252" t="n">
        <v>44019</v>
      </c>
      <c r="C1932" s="253" t="n">
        <v>8100</v>
      </c>
      <c r="D1932" s="258" t="s">
        <v>30</v>
      </c>
      <c r="E1932" s="255" t="s">
        <v>174</v>
      </c>
      <c r="F1932" s="255" t="s">
        <v>187</v>
      </c>
      <c r="G1932" s="255"/>
      <c r="H1932" s="256"/>
    </row>
    <row r="1933" customFormat="false" ht="11.25" hidden="false" customHeight="true" outlineLevel="0" collapsed="false">
      <c r="A1933" s="257" t="s">
        <v>2954</v>
      </c>
      <c r="B1933" s="252" t="n">
        <v>44019</v>
      </c>
      <c r="C1933" s="253" t="n">
        <v>9180</v>
      </c>
      <c r="D1933" s="265" t="s">
        <v>80</v>
      </c>
      <c r="E1933" s="255" t="s">
        <v>151</v>
      </c>
      <c r="F1933" s="255" t="s">
        <v>190</v>
      </c>
      <c r="G1933" s="255" t="s">
        <v>3120</v>
      </c>
      <c r="H1933" s="256"/>
    </row>
    <row r="1934" customFormat="false" ht="11.25" hidden="false" customHeight="true" outlineLevel="0" collapsed="false">
      <c r="A1934" s="260" t="s">
        <v>2954</v>
      </c>
      <c r="B1934" s="252" t="n">
        <v>44019</v>
      </c>
      <c r="C1934" s="253" t="n">
        <v>220</v>
      </c>
      <c r="D1934" s="268" t="s">
        <v>48</v>
      </c>
      <c r="E1934" s="255" t="s">
        <v>49</v>
      </c>
      <c r="F1934" s="255" t="s">
        <v>3198</v>
      </c>
      <c r="G1934" s="255"/>
      <c r="H1934" s="256"/>
    </row>
    <row r="1935" customFormat="false" ht="11.25" hidden="false" customHeight="true" outlineLevel="0" collapsed="false">
      <c r="A1935" s="260" t="s">
        <v>2954</v>
      </c>
      <c r="B1935" s="252" t="n">
        <v>44019</v>
      </c>
      <c r="C1935" s="253" t="n">
        <v>300</v>
      </c>
      <c r="D1935" s="266" t="s">
        <v>2943</v>
      </c>
      <c r="E1935" s="255" t="s">
        <v>2974</v>
      </c>
      <c r="F1935" s="255" t="s">
        <v>2983</v>
      </c>
      <c r="G1935" s="255" t="s">
        <v>3997</v>
      </c>
      <c r="H1935" s="256"/>
    </row>
    <row r="1936" customFormat="false" ht="11.25" hidden="false" customHeight="true" outlineLevel="0" collapsed="false">
      <c r="A1936" s="251" t="s">
        <v>2954</v>
      </c>
      <c r="B1936" s="252" t="n">
        <v>44020</v>
      </c>
      <c r="C1936" s="253" t="n">
        <v>3000</v>
      </c>
      <c r="D1936" s="254" t="s">
        <v>25</v>
      </c>
      <c r="E1936" s="255"/>
      <c r="F1936" s="255" t="s">
        <v>2983</v>
      </c>
      <c r="G1936" s="255"/>
      <c r="H1936" s="256"/>
    </row>
    <row r="1937" customFormat="false" ht="11.25" hidden="false" customHeight="true" outlineLevel="0" collapsed="false">
      <c r="A1937" s="251" t="s">
        <v>2954</v>
      </c>
      <c r="B1937" s="252" t="n">
        <v>44020</v>
      </c>
      <c r="C1937" s="253" t="n">
        <v>20050</v>
      </c>
      <c r="D1937" s="254" t="s">
        <v>25</v>
      </c>
      <c r="E1937" s="255"/>
      <c r="F1937" s="255" t="s">
        <v>3114</v>
      </c>
      <c r="G1937" s="255" t="s">
        <v>3919</v>
      </c>
      <c r="H1937" s="256"/>
    </row>
    <row r="1938" customFormat="false" ht="11.25" hidden="false" customHeight="true" outlineLevel="0" collapsed="false">
      <c r="A1938" s="251" t="s">
        <v>2954</v>
      </c>
      <c r="B1938" s="252" t="n">
        <v>44020</v>
      </c>
      <c r="C1938" s="253" t="n">
        <v>15000</v>
      </c>
      <c r="D1938" s="254" t="s">
        <v>25</v>
      </c>
      <c r="E1938" s="255"/>
      <c r="F1938" s="255" t="s">
        <v>3019</v>
      </c>
      <c r="G1938" s="255"/>
      <c r="H1938" s="256"/>
    </row>
    <row r="1939" customFormat="false" ht="11.25" hidden="false" customHeight="true" outlineLevel="0" collapsed="false">
      <c r="A1939" s="257" t="s">
        <v>2954</v>
      </c>
      <c r="B1939" s="252" t="n">
        <v>44020</v>
      </c>
      <c r="C1939" s="253" t="n">
        <v>58050</v>
      </c>
      <c r="D1939" s="258" t="s">
        <v>30</v>
      </c>
      <c r="E1939" s="255" t="s">
        <v>174</v>
      </c>
      <c r="F1939" s="255" t="s">
        <v>32</v>
      </c>
      <c r="G1939" s="255"/>
      <c r="H1939" s="256"/>
    </row>
    <row r="1940" customFormat="false" ht="11.25" hidden="false" customHeight="true" outlineLevel="0" collapsed="false">
      <c r="A1940" s="260" t="s">
        <v>2954</v>
      </c>
      <c r="B1940" s="252" t="n">
        <v>44020</v>
      </c>
      <c r="C1940" s="253" t="n">
        <v>300</v>
      </c>
      <c r="D1940" s="266" t="s">
        <v>2943</v>
      </c>
      <c r="E1940" s="255" t="s">
        <v>2974</v>
      </c>
      <c r="F1940" s="255" t="s">
        <v>2983</v>
      </c>
      <c r="G1940" s="255"/>
      <c r="H1940" s="256"/>
    </row>
    <row r="1941" customFormat="false" ht="11.25" hidden="false" customHeight="true" outlineLevel="0" collapsed="false">
      <c r="A1941" s="257" t="s">
        <v>2954</v>
      </c>
      <c r="B1941" s="252" t="n">
        <v>44020</v>
      </c>
      <c r="C1941" s="253" t="n">
        <v>2600</v>
      </c>
      <c r="D1941" s="258" t="s">
        <v>30</v>
      </c>
      <c r="E1941" s="255" t="s">
        <v>61</v>
      </c>
      <c r="F1941" s="255" t="s">
        <v>270</v>
      </c>
      <c r="G1941" s="255" t="s">
        <v>3998</v>
      </c>
      <c r="H1941" s="256"/>
    </row>
    <row r="1942" customFormat="false" ht="11.25" hidden="false" customHeight="true" outlineLevel="0" collapsed="false">
      <c r="A1942" s="257" t="s">
        <v>2954</v>
      </c>
      <c r="B1942" s="252" t="n">
        <v>44020</v>
      </c>
      <c r="C1942" s="253" t="n">
        <v>4490</v>
      </c>
      <c r="D1942" s="258" t="s">
        <v>30</v>
      </c>
      <c r="E1942" s="255" t="s">
        <v>174</v>
      </c>
      <c r="F1942" s="255" t="s">
        <v>187</v>
      </c>
      <c r="G1942" s="255"/>
      <c r="H1942" s="256"/>
    </row>
    <row r="1943" customFormat="false" ht="11.25" hidden="false" customHeight="true" outlineLevel="0" collapsed="false">
      <c r="A1943" s="269" t="s">
        <v>2954</v>
      </c>
      <c r="B1943" s="252" t="n">
        <v>44020</v>
      </c>
      <c r="C1943" s="253" t="n">
        <v>350</v>
      </c>
      <c r="D1943" s="276" t="s">
        <v>58</v>
      </c>
      <c r="E1943" s="255" t="s">
        <v>91</v>
      </c>
      <c r="F1943" s="255" t="s">
        <v>3999</v>
      </c>
      <c r="G1943" s="255" t="s">
        <v>4000</v>
      </c>
      <c r="H1943" s="256"/>
    </row>
    <row r="1944" customFormat="false" ht="11.25" hidden="false" customHeight="true" outlineLevel="0" collapsed="false">
      <c r="A1944" s="269" t="s">
        <v>2954</v>
      </c>
      <c r="B1944" s="252" t="n">
        <v>44021</v>
      </c>
      <c r="C1944" s="253" t="n">
        <v>90000</v>
      </c>
      <c r="D1944" s="274" t="s">
        <v>2951</v>
      </c>
      <c r="E1944" s="255" t="s">
        <v>59</v>
      </c>
      <c r="F1944" s="255" t="s">
        <v>265</v>
      </c>
      <c r="G1944" s="255" t="s">
        <v>4001</v>
      </c>
      <c r="H1944" s="256"/>
    </row>
    <row r="1945" customFormat="false" ht="11.25" hidden="false" customHeight="true" outlineLevel="0" collapsed="false">
      <c r="A1945" s="251" t="s">
        <v>2954</v>
      </c>
      <c r="B1945" s="252" t="n">
        <v>44021</v>
      </c>
      <c r="C1945" s="253" t="n">
        <v>29500</v>
      </c>
      <c r="D1945" s="271" t="s">
        <v>59</v>
      </c>
      <c r="E1945" s="255" t="s">
        <v>3013</v>
      </c>
      <c r="F1945" s="255" t="s">
        <v>3014</v>
      </c>
      <c r="G1945" s="255" t="s">
        <v>2982</v>
      </c>
      <c r="H1945" s="256"/>
    </row>
    <row r="1946" customFormat="false" ht="11.25" hidden="false" customHeight="true" outlineLevel="0" collapsed="false">
      <c r="A1946" s="251" t="s">
        <v>2954</v>
      </c>
      <c r="B1946" s="252" t="n">
        <v>44021</v>
      </c>
      <c r="C1946" s="253" t="n">
        <v>20000</v>
      </c>
      <c r="D1946" s="254" t="s">
        <v>25</v>
      </c>
      <c r="E1946" s="255"/>
      <c r="F1946" s="255" t="s">
        <v>3003</v>
      </c>
      <c r="G1946" s="255"/>
      <c r="H1946" s="256"/>
    </row>
    <row r="1947" customFormat="false" ht="11.25" hidden="false" customHeight="true" outlineLevel="0" collapsed="false">
      <c r="A1947" s="260" t="s">
        <v>2954</v>
      </c>
      <c r="B1947" s="252" t="n">
        <v>44021</v>
      </c>
      <c r="C1947" s="253" t="n">
        <v>500</v>
      </c>
      <c r="D1947" s="266" t="s">
        <v>2943</v>
      </c>
      <c r="E1947" s="255" t="s">
        <v>2974</v>
      </c>
      <c r="F1947" s="255" t="s">
        <v>3157</v>
      </c>
      <c r="G1947" s="255" t="s">
        <v>4002</v>
      </c>
      <c r="H1947" s="256"/>
    </row>
    <row r="1948" customFormat="false" ht="11.25" hidden="false" customHeight="true" outlineLevel="0" collapsed="false">
      <c r="A1948" s="251" t="s">
        <v>2954</v>
      </c>
      <c r="B1948" s="252" t="n">
        <v>44021</v>
      </c>
      <c r="C1948" s="253" t="n">
        <v>20000</v>
      </c>
      <c r="D1948" s="254" t="s">
        <v>25</v>
      </c>
      <c r="E1948" s="255"/>
      <c r="F1948" s="255" t="s">
        <v>2983</v>
      </c>
      <c r="G1948" s="255" t="s">
        <v>4003</v>
      </c>
      <c r="H1948" s="256"/>
    </row>
    <row r="1949" customFormat="false" ht="11.25" hidden="false" customHeight="true" outlineLevel="0" collapsed="false">
      <c r="A1949" s="257" t="s">
        <v>2954</v>
      </c>
      <c r="B1949" s="252" t="n">
        <v>44021</v>
      </c>
      <c r="C1949" s="253" t="n">
        <v>8235</v>
      </c>
      <c r="D1949" s="258" t="s">
        <v>30</v>
      </c>
      <c r="E1949" s="255" t="s">
        <v>174</v>
      </c>
      <c r="F1949" s="255" t="s">
        <v>187</v>
      </c>
      <c r="G1949" s="255"/>
      <c r="H1949" s="256"/>
    </row>
    <row r="1950" customFormat="false" ht="11.25" hidden="false" customHeight="true" outlineLevel="0" collapsed="false">
      <c r="A1950" s="257" t="s">
        <v>2954</v>
      </c>
      <c r="B1950" s="252" t="n">
        <v>44021</v>
      </c>
      <c r="C1950" s="253" t="n">
        <v>2325</v>
      </c>
      <c r="D1950" s="265" t="s">
        <v>80</v>
      </c>
      <c r="E1950" s="255" t="s">
        <v>81</v>
      </c>
      <c r="F1950" s="255" t="s">
        <v>3120</v>
      </c>
      <c r="G1950" s="255"/>
      <c r="H1950" s="256"/>
    </row>
    <row r="1951" customFormat="false" ht="11.25" hidden="false" customHeight="true" outlineLevel="0" collapsed="false">
      <c r="A1951" s="269" t="s">
        <v>2954</v>
      </c>
      <c r="B1951" s="252" t="n">
        <v>44021</v>
      </c>
      <c r="C1951" s="253" t="n">
        <v>320</v>
      </c>
      <c r="D1951" s="278" t="s">
        <v>3093</v>
      </c>
      <c r="E1951" s="255" t="s">
        <v>3260</v>
      </c>
      <c r="F1951" s="255" t="s">
        <v>3612</v>
      </c>
      <c r="G1951" s="255" t="s">
        <v>4004</v>
      </c>
      <c r="H1951" s="256"/>
    </row>
    <row r="1952" customFormat="false" ht="11.25" hidden="false" customHeight="true" outlineLevel="0" collapsed="false">
      <c r="A1952" s="257" t="s">
        <v>2954</v>
      </c>
      <c r="B1952" s="252" t="n">
        <v>44021</v>
      </c>
      <c r="C1952" s="253" t="n">
        <v>6565</v>
      </c>
      <c r="D1952" s="272" t="s">
        <v>64</v>
      </c>
      <c r="E1952" s="255" t="s">
        <v>3600</v>
      </c>
      <c r="F1952" s="255" t="s">
        <v>4005</v>
      </c>
      <c r="G1952" s="255"/>
      <c r="H1952" s="256"/>
    </row>
    <row r="1953" customFormat="false" ht="11.25" hidden="false" customHeight="true" outlineLevel="0" collapsed="false">
      <c r="A1953" s="260" t="s">
        <v>2954</v>
      </c>
      <c r="B1953" s="252" t="n">
        <v>44021</v>
      </c>
      <c r="C1953" s="253" t="n">
        <v>550</v>
      </c>
      <c r="D1953" s="263" t="s">
        <v>2952</v>
      </c>
      <c r="E1953" s="255" t="s">
        <v>2963</v>
      </c>
      <c r="F1953" s="255" t="s">
        <v>2964</v>
      </c>
      <c r="G1953" s="255"/>
      <c r="H1953" s="256"/>
    </row>
    <row r="1954" customFormat="false" ht="11.25" hidden="false" customHeight="true" outlineLevel="0" collapsed="false">
      <c r="A1954" s="257" t="s">
        <v>2954</v>
      </c>
      <c r="B1954" s="252" t="n">
        <v>44021</v>
      </c>
      <c r="C1954" s="253" t="n">
        <v>3000</v>
      </c>
      <c r="D1954" s="258" t="s">
        <v>30</v>
      </c>
      <c r="E1954" s="255" t="s">
        <v>61</v>
      </c>
      <c r="F1954" s="255" t="s">
        <v>137</v>
      </c>
      <c r="G1954" s="255" t="s">
        <v>3066</v>
      </c>
      <c r="H1954" s="256"/>
    </row>
    <row r="1955" customFormat="false" ht="11.25" hidden="false" customHeight="true" outlineLevel="0" collapsed="false">
      <c r="A1955" s="257" t="s">
        <v>2954</v>
      </c>
      <c r="B1955" s="252" t="n">
        <v>44021</v>
      </c>
      <c r="C1955" s="253" t="n">
        <v>1220</v>
      </c>
      <c r="D1955" s="262" t="s">
        <v>113</v>
      </c>
      <c r="E1955" s="255" t="s">
        <v>139</v>
      </c>
      <c r="F1955" s="255" t="s">
        <v>4006</v>
      </c>
      <c r="G1955" s="255"/>
      <c r="H1955" s="256"/>
    </row>
    <row r="1956" customFormat="false" ht="11.25" hidden="false" customHeight="true" outlineLevel="0" collapsed="false">
      <c r="A1956" s="251" t="s">
        <v>2954</v>
      </c>
      <c r="B1956" s="252" t="n">
        <v>44022</v>
      </c>
      <c r="C1956" s="253" t="n">
        <v>500</v>
      </c>
      <c r="D1956" s="254" t="s">
        <v>25</v>
      </c>
      <c r="E1956" s="255"/>
      <c r="F1956" s="255" t="s">
        <v>3101</v>
      </c>
      <c r="G1956" s="255"/>
      <c r="H1956" s="256"/>
    </row>
    <row r="1957" customFormat="false" ht="11.25" hidden="false" customHeight="true" outlineLevel="0" collapsed="false">
      <c r="A1957" s="251" t="s">
        <v>2954</v>
      </c>
      <c r="B1957" s="252" t="n">
        <v>44022</v>
      </c>
      <c r="C1957" s="253" t="n">
        <v>10000</v>
      </c>
      <c r="D1957" s="254" t="s">
        <v>25</v>
      </c>
      <c r="E1957" s="255"/>
      <c r="F1957" s="255" t="s">
        <v>3920</v>
      </c>
      <c r="G1957" s="255"/>
      <c r="H1957" s="256"/>
    </row>
    <row r="1958" customFormat="false" ht="11.25" hidden="false" customHeight="true" outlineLevel="0" collapsed="false">
      <c r="A1958" s="251" t="s">
        <v>2954</v>
      </c>
      <c r="B1958" s="252" t="n">
        <v>44022</v>
      </c>
      <c r="C1958" s="253" t="n">
        <v>10000</v>
      </c>
      <c r="D1958" s="254" t="s">
        <v>25</v>
      </c>
      <c r="E1958" s="255"/>
      <c r="F1958" s="255" t="s">
        <v>2969</v>
      </c>
      <c r="G1958" s="255"/>
      <c r="H1958" s="256"/>
    </row>
    <row r="1959" customFormat="false" ht="11.25" hidden="false" customHeight="true" outlineLevel="0" collapsed="false">
      <c r="A1959" s="251" t="s">
        <v>2954</v>
      </c>
      <c r="B1959" s="252" t="n">
        <v>44022</v>
      </c>
      <c r="C1959" s="253" t="n">
        <v>10000</v>
      </c>
      <c r="D1959" s="254" t="s">
        <v>25</v>
      </c>
      <c r="E1959" s="255"/>
      <c r="F1959" s="255" t="s">
        <v>2961</v>
      </c>
      <c r="G1959" s="255"/>
      <c r="H1959" s="256"/>
    </row>
    <row r="1960" customFormat="false" ht="11.25" hidden="false" customHeight="true" outlineLevel="0" collapsed="false">
      <c r="A1960" s="251" t="s">
        <v>2954</v>
      </c>
      <c r="B1960" s="252" t="n">
        <v>44022</v>
      </c>
      <c r="C1960" s="253" t="n">
        <v>15000</v>
      </c>
      <c r="D1960" s="254" t="s">
        <v>25</v>
      </c>
      <c r="E1960" s="255"/>
      <c r="F1960" s="255" t="s">
        <v>3293</v>
      </c>
      <c r="G1960" s="255"/>
      <c r="H1960" s="256"/>
    </row>
    <row r="1961" customFormat="false" ht="11.25" hidden="false" customHeight="true" outlineLevel="0" collapsed="false">
      <c r="A1961" s="251" t="s">
        <v>2954</v>
      </c>
      <c r="B1961" s="252" t="n">
        <v>44022</v>
      </c>
      <c r="C1961" s="253" t="n">
        <v>5000</v>
      </c>
      <c r="D1961" s="254" t="s">
        <v>25</v>
      </c>
      <c r="E1961" s="255"/>
      <c r="F1961" s="255" t="s">
        <v>3210</v>
      </c>
      <c r="G1961" s="255"/>
      <c r="H1961" s="256"/>
    </row>
    <row r="1962" customFormat="false" ht="11.25" hidden="false" customHeight="true" outlineLevel="0" collapsed="false">
      <c r="A1962" s="269" t="s">
        <v>2954</v>
      </c>
      <c r="B1962" s="252" t="n">
        <v>44022</v>
      </c>
      <c r="C1962" s="253" t="n">
        <v>27500</v>
      </c>
      <c r="D1962" s="274" t="s">
        <v>2951</v>
      </c>
      <c r="E1962" s="255" t="s">
        <v>59</v>
      </c>
      <c r="F1962" s="255" t="s">
        <v>265</v>
      </c>
      <c r="G1962" s="255"/>
      <c r="H1962" s="256"/>
    </row>
    <row r="1963" customFormat="false" ht="11.25" hidden="false" customHeight="true" outlineLevel="0" collapsed="false">
      <c r="A1963" s="257" t="s">
        <v>2954</v>
      </c>
      <c r="B1963" s="252" t="n">
        <v>44022</v>
      </c>
      <c r="C1963" s="253" t="n">
        <v>2900</v>
      </c>
      <c r="D1963" s="258" t="s">
        <v>30</v>
      </c>
      <c r="E1963" s="255" t="s">
        <v>61</v>
      </c>
      <c r="F1963" s="255" t="s">
        <v>137</v>
      </c>
      <c r="G1963" s="255" t="s">
        <v>4007</v>
      </c>
      <c r="H1963" s="256"/>
    </row>
    <row r="1964" customFormat="false" ht="11.25" hidden="false" customHeight="true" outlineLevel="0" collapsed="false">
      <c r="A1964" s="257" t="s">
        <v>2954</v>
      </c>
      <c r="B1964" s="252" t="n">
        <v>44022</v>
      </c>
      <c r="C1964" s="253" t="n">
        <v>3500</v>
      </c>
      <c r="D1964" s="258" t="s">
        <v>30</v>
      </c>
      <c r="E1964" s="255" t="s">
        <v>61</v>
      </c>
      <c r="F1964" s="255" t="s">
        <v>62</v>
      </c>
      <c r="G1964" s="255" t="s">
        <v>4008</v>
      </c>
      <c r="H1964" s="256"/>
    </row>
    <row r="1965" customFormat="false" ht="11.25" hidden="false" customHeight="true" outlineLevel="0" collapsed="false">
      <c r="A1965" s="257" t="s">
        <v>2954</v>
      </c>
      <c r="B1965" s="252" t="n">
        <v>44022</v>
      </c>
      <c r="C1965" s="253" t="n">
        <v>8105</v>
      </c>
      <c r="D1965" s="258" t="s">
        <v>30</v>
      </c>
      <c r="E1965" s="255" t="s">
        <v>174</v>
      </c>
      <c r="F1965" s="255" t="s">
        <v>187</v>
      </c>
      <c r="G1965" s="255" t="s">
        <v>4009</v>
      </c>
      <c r="H1965" s="256"/>
    </row>
    <row r="1966" customFormat="false" ht="11.25" hidden="false" customHeight="true" outlineLevel="0" collapsed="false">
      <c r="A1966" s="260" t="s">
        <v>2954</v>
      </c>
      <c r="B1966" s="252" t="n">
        <v>44022</v>
      </c>
      <c r="C1966" s="253" t="n">
        <v>15000</v>
      </c>
      <c r="D1966" s="267" t="s">
        <v>186</v>
      </c>
      <c r="E1966" s="255" t="s">
        <v>2977</v>
      </c>
      <c r="F1966" s="255" t="s">
        <v>269</v>
      </c>
      <c r="G1966" s="255" t="s">
        <v>4010</v>
      </c>
      <c r="H1966" s="256"/>
    </row>
    <row r="1967" customFormat="false" ht="11.25" hidden="false" customHeight="true" outlineLevel="0" collapsed="false">
      <c r="A1967" s="257" t="s">
        <v>2954</v>
      </c>
      <c r="B1967" s="252" t="n">
        <v>44022</v>
      </c>
      <c r="C1967" s="253" t="n">
        <v>2400</v>
      </c>
      <c r="D1967" s="265" t="s">
        <v>80</v>
      </c>
      <c r="E1967" s="255" t="s">
        <v>2970</v>
      </c>
      <c r="F1967" s="255" t="s">
        <v>148</v>
      </c>
      <c r="G1967" s="255" t="s">
        <v>4011</v>
      </c>
      <c r="H1967" s="256"/>
    </row>
    <row r="1968" customFormat="false" ht="11.25" hidden="false" customHeight="true" outlineLevel="0" collapsed="false">
      <c r="A1968" s="257" t="s">
        <v>2954</v>
      </c>
      <c r="B1968" s="252" t="n">
        <v>44022</v>
      </c>
      <c r="C1968" s="253" t="n">
        <v>7000</v>
      </c>
      <c r="D1968" s="265" t="s">
        <v>80</v>
      </c>
      <c r="E1968" s="255" t="s">
        <v>2970</v>
      </c>
      <c r="F1968" s="255" t="s">
        <v>148</v>
      </c>
      <c r="G1968" s="255" t="s">
        <v>4011</v>
      </c>
      <c r="H1968" s="256"/>
    </row>
    <row r="1969" customFormat="false" ht="11.25" hidden="false" customHeight="true" outlineLevel="0" collapsed="false">
      <c r="A1969" s="257" t="s">
        <v>2954</v>
      </c>
      <c r="B1969" s="252" t="n">
        <v>44022</v>
      </c>
      <c r="C1969" s="253" t="n">
        <v>750</v>
      </c>
      <c r="D1969" s="272" t="s">
        <v>64</v>
      </c>
      <c r="E1969" s="255" t="s">
        <v>3374</v>
      </c>
      <c r="F1969" s="255" t="s">
        <v>148</v>
      </c>
      <c r="G1969" s="255" t="s">
        <v>4012</v>
      </c>
      <c r="H1969" s="256"/>
    </row>
    <row r="1970" customFormat="false" ht="11.25" hidden="false" customHeight="true" outlineLevel="0" collapsed="false">
      <c r="A1970" s="260" t="s">
        <v>2954</v>
      </c>
      <c r="B1970" s="252" t="n">
        <v>44022</v>
      </c>
      <c r="C1970" s="253" t="n">
        <v>2500</v>
      </c>
      <c r="D1970" s="266" t="s">
        <v>2943</v>
      </c>
      <c r="E1970" s="255" t="s">
        <v>2974</v>
      </c>
      <c r="F1970" s="255" t="s">
        <v>2982</v>
      </c>
      <c r="G1970" s="255"/>
      <c r="H1970" s="256"/>
    </row>
    <row r="1971" customFormat="false" ht="11.25" hidden="false" customHeight="true" outlineLevel="0" collapsed="false">
      <c r="A1971" s="257" t="s">
        <v>2954</v>
      </c>
      <c r="B1971" s="252" t="n">
        <v>44022</v>
      </c>
      <c r="C1971" s="253" t="n">
        <v>2500</v>
      </c>
      <c r="D1971" s="258" t="s">
        <v>30</v>
      </c>
      <c r="E1971" s="255" t="s">
        <v>61</v>
      </c>
      <c r="F1971" s="255" t="s">
        <v>270</v>
      </c>
      <c r="G1971" s="255" t="s">
        <v>4013</v>
      </c>
      <c r="H1971" s="256"/>
    </row>
    <row r="1972" customFormat="false" ht="11.25" hidden="false" customHeight="true" outlineLevel="0" collapsed="false">
      <c r="A1972" s="257" t="s">
        <v>2954</v>
      </c>
      <c r="B1972" s="252" t="n">
        <v>44022</v>
      </c>
      <c r="C1972" s="253" t="n">
        <v>1500</v>
      </c>
      <c r="D1972" s="265" t="s">
        <v>80</v>
      </c>
      <c r="E1972" s="255" t="s">
        <v>110</v>
      </c>
      <c r="F1972" s="255" t="s">
        <v>95</v>
      </c>
      <c r="G1972" s="255" t="s">
        <v>4014</v>
      </c>
      <c r="H1972" s="256"/>
    </row>
    <row r="1973" customFormat="false" ht="11.25" hidden="false" customHeight="true" outlineLevel="0" collapsed="false">
      <c r="A1973" s="257" t="s">
        <v>2954</v>
      </c>
      <c r="B1973" s="252" t="n">
        <v>44022</v>
      </c>
      <c r="C1973" s="253" t="n">
        <v>3910</v>
      </c>
      <c r="D1973" s="258" t="s">
        <v>30</v>
      </c>
      <c r="E1973" s="255" t="s">
        <v>174</v>
      </c>
      <c r="F1973" s="255" t="s">
        <v>187</v>
      </c>
      <c r="G1973" s="255" t="s">
        <v>4015</v>
      </c>
      <c r="H1973" s="256"/>
    </row>
    <row r="1974" customFormat="false" ht="11.25" hidden="false" customHeight="true" outlineLevel="0" collapsed="false">
      <c r="A1974" s="257" t="s">
        <v>2954</v>
      </c>
      <c r="B1974" s="252" t="n">
        <v>44022</v>
      </c>
      <c r="C1974" s="253" t="n">
        <v>2640</v>
      </c>
      <c r="D1974" s="262" t="s">
        <v>113</v>
      </c>
      <c r="E1974" s="255" t="s">
        <v>139</v>
      </c>
      <c r="F1974" s="255" t="s">
        <v>190</v>
      </c>
      <c r="G1974" s="255" t="s">
        <v>3982</v>
      </c>
      <c r="H1974" s="256"/>
    </row>
    <row r="1975" customFormat="false" ht="11.25" hidden="false" customHeight="true" outlineLevel="0" collapsed="false">
      <c r="A1975" s="251" t="s">
        <v>2954</v>
      </c>
      <c r="B1975" s="252" t="n">
        <v>44022</v>
      </c>
      <c r="C1975" s="253" t="n">
        <v>2600</v>
      </c>
      <c r="D1975" s="254" t="s">
        <v>25</v>
      </c>
      <c r="E1975" s="255"/>
      <c r="F1975" s="255" t="s">
        <v>2983</v>
      </c>
      <c r="G1975" s="255"/>
      <c r="H1975" s="256"/>
    </row>
    <row r="1976" customFormat="false" ht="11.25" hidden="false" customHeight="true" outlineLevel="0" collapsed="false">
      <c r="A1976" s="269" t="s">
        <v>2954</v>
      </c>
      <c r="B1976" s="252" t="n">
        <v>44022</v>
      </c>
      <c r="C1976" s="253" t="n">
        <v>300</v>
      </c>
      <c r="D1976" s="276" t="s">
        <v>58</v>
      </c>
      <c r="E1976" s="255" t="s">
        <v>91</v>
      </c>
      <c r="F1976" s="255" t="s">
        <v>287</v>
      </c>
      <c r="G1976" s="255" t="s">
        <v>4016</v>
      </c>
      <c r="H1976" s="256"/>
    </row>
    <row r="1977" customFormat="false" ht="11.25" hidden="false" customHeight="true" outlineLevel="0" collapsed="false">
      <c r="A1977" s="269" t="s">
        <v>2954</v>
      </c>
      <c r="B1977" s="252" t="n">
        <v>44022</v>
      </c>
      <c r="C1977" s="253" t="n">
        <v>500</v>
      </c>
      <c r="D1977" s="276" t="s">
        <v>58</v>
      </c>
      <c r="E1977" s="255" t="s">
        <v>91</v>
      </c>
      <c r="F1977" s="255" t="s">
        <v>287</v>
      </c>
      <c r="G1977" s="255" t="s">
        <v>4017</v>
      </c>
      <c r="H1977" s="256"/>
    </row>
    <row r="1978" customFormat="false" ht="11.25" hidden="false" customHeight="true" outlineLevel="0" collapsed="false">
      <c r="A1978" s="251" t="s">
        <v>2954</v>
      </c>
      <c r="B1978" s="252" t="n">
        <v>44023</v>
      </c>
      <c r="C1978" s="253" t="n">
        <v>1000</v>
      </c>
      <c r="D1978" s="254" t="s">
        <v>25</v>
      </c>
      <c r="E1978" s="255"/>
      <c r="F1978" s="255" t="s">
        <v>3012</v>
      </c>
      <c r="G1978" s="255"/>
      <c r="H1978" s="256"/>
    </row>
    <row r="1979" customFormat="false" ht="11.25" hidden="false" customHeight="true" outlineLevel="0" collapsed="false">
      <c r="A1979" s="257" t="s">
        <v>2954</v>
      </c>
      <c r="B1979" s="252" t="n">
        <v>44023</v>
      </c>
      <c r="C1979" s="253" t="n">
        <v>3000</v>
      </c>
      <c r="D1979" s="258" t="s">
        <v>30</v>
      </c>
      <c r="E1979" s="255" t="s">
        <v>61</v>
      </c>
      <c r="F1979" s="255" t="s">
        <v>137</v>
      </c>
      <c r="G1979" s="255" t="s">
        <v>4018</v>
      </c>
      <c r="H1979" s="256"/>
    </row>
    <row r="1980" customFormat="false" ht="11.25" hidden="false" customHeight="true" outlineLevel="0" collapsed="false">
      <c r="A1980" s="257" t="s">
        <v>2954</v>
      </c>
      <c r="B1980" s="252" t="n">
        <v>44023</v>
      </c>
      <c r="C1980" s="253" t="n">
        <v>3000</v>
      </c>
      <c r="D1980" s="258" t="s">
        <v>30</v>
      </c>
      <c r="E1980" s="255" t="s">
        <v>61</v>
      </c>
      <c r="F1980" s="255" t="s">
        <v>62</v>
      </c>
      <c r="G1980" s="255" t="s">
        <v>4019</v>
      </c>
      <c r="H1980" s="256"/>
    </row>
    <row r="1981" customFormat="false" ht="11.25" hidden="false" customHeight="true" outlineLevel="0" collapsed="false">
      <c r="A1981" s="251" t="s">
        <v>2954</v>
      </c>
      <c r="B1981" s="252" t="n">
        <v>44023</v>
      </c>
      <c r="C1981" s="253" t="n">
        <v>7370</v>
      </c>
      <c r="D1981" s="254" t="s">
        <v>25</v>
      </c>
      <c r="E1981" s="255"/>
      <c r="F1981" s="255" t="s">
        <v>3489</v>
      </c>
      <c r="G1981" s="255" t="s">
        <v>4020</v>
      </c>
      <c r="H1981" s="256"/>
    </row>
    <row r="1982" customFormat="false" ht="11.25" hidden="false" customHeight="true" outlineLevel="0" collapsed="false">
      <c r="A1982" s="257" t="s">
        <v>2954</v>
      </c>
      <c r="B1982" s="252" t="n">
        <v>44023</v>
      </c>
      <c r="C1982" s="253" t="n">
        <v>2700</v>
      </c>
      <c r="D1982" s="258" t="s">
        <v>30</v>
      </c>
      <c r="E1982" s="255" t="s">
        <v>61</v>
      </c>
      <c r="F1982" s="255" t="s">
        <v>87</v>
      </c>
      <c r="G1982" s="255" t="s">
        <v>4021</v>
      </c>
      <c r="H1982" s="256"/>
    </row>
    <row r="1983" customFormat="false" ht="11.25" hidden="false" customHeight="true" outlineLevel="0" collapsed="false">
      <c r="A1983" s="257" t="s">
        <v>2954</v>
      </c>
      <c r="B1983" s="252" t="n">
        <v>44023</v>
      </c>
      <c r="C1983" s="253" t="n">
        <v>2700</v>
      </c>
      <c r="D1983" s="258" t="s">
        <v>30</v>
      </c>
      <c r="E1983" s="255" t="s">
        <v>61</v>
      </c>
      <c r="F1983" s="255" t="s">
        <v>87</v>
      </c>
      <c r="G1983" s="255" t="s">
        <v>4022</v>
      </c>
      <c r="H1983" s="256"/>
    </row>
    <row r="1984" customFormat="false" ht="11.25" hidden="false" customHeight="true" outlineLevel="0" collapsed="false">
      <c r="A1984" s="257" t="s">
        <v>2954</v>
      </c>
      <c r="B1984" s="252" t="n">
        <v>44023</v>
      </c>
      <c r="C1984" s="253" t="n">
        <v>1000</v>
      </c>
      <c r="D1984" s="262" t="s">
        <v>113</v>
      </c>
      <c r="E1984" s="255" t="s">
        <v>139</v>
      </c>
      <c r="F1984" s="255" t="s">
        <v>235</v>
      </c>
      <c r="G1984" s="255" t="s">
        <v>4023</v>
      </c>
      <c r="H1984" s="256"/>
    </row>
    <row r="1985" customFormat="false" ht="11.25" hidden="false" customHeight="true" outlineLevel="0" collapsed="false">
      <c r="A1985" s="260" t="s">
        <v>2954</v>
      </c>
      <c r="B1985" s="252" t="n">
        <v>44023</v>
      </c>
      <c r="C1985" s="253" t="n">
        <v>300</v>
      </c>
      <c r="D1985" s="266" t="s">
        <v>2943</v>
      </c>
      <c r="E1985" s="255" t="s">
        <v>2974</v>
      </c>
      <c r="F1985" s="255" t="s">
        <v>2983</v>
      </c>
      <c r="G1985" s="255"/>
      <c r="H1985" s="256"/>
    </row>
    <row r="1986" customFormat="false" ht="11.25" hidden="false" customHeight="true" outlineLevel="0" collapsed="false">
      <c r="A1986" s="257" t="s">
        <v>2954</v>
      </c>
      <c r="B1986" s="252" t="n">
        <v>44023</v>
      </c>
      <c r="C1986" s="253" t="n">
        <v>665</v>
      </c>
      <c r="D1986" s="262" t="s">
        <v>113</v>
      </c>
      <c r="E1986" s="255" t="s">
        <v>139</v>
      </c>
      <c r="F1986" s="255" t="s">
        <v>4024</v>
      </c>
      <c r="G1986" s="255"/>
      <c r="H1986" s="256"/>
    </row>
    <row r="1987" customFormat="false" ht="11.25" hidden="false" customHeight="true" outlineLevel="0" collapsed="false">
      <c r="A1987" s="260" t="s">
        <v>2954</v>
      </c>
      <c r="B1987" s="252" t="n">
        <v>44023</v>
      </c>
      <c r="C1987" s="253" t="n">
        <v>150</v>
      </c>
      <c r="D1987" s="263" t="s">
        <v>2952</v>
      </c>
      <c r="E1987" s="255" t="s">
        <v>54</v>
      </c>
      <c r="F1987" s="255" t="s">
        <v>3986</v>
      </c>
      <c r="G1987" s="255" t="s">
        <v>4025</v>
      </c>
      <c r="H1987" s="256"/>
    </row>
    <row r="1988" customFormat="false" ht="11.25" hidden="false" customHeight="true" outlineLevel="0" collapsed="false">
      <c r="A1988" s="260" t="s">
        <v>2954</v>
      </c>
      <c r="B1988" s="252" t="n">
        <v>44024</v>
      </c>
      <c r="C1988" s="253" t="n">
        <v>300</v>
      </c>
      <c r="D1988" s="266" t="s">
        <v>2943</v>
      </c>
      <c r="E1988" s="255" t="s">
        <v>2974</v>
      </c>
      <c r="F1988" s="255" t="s">
        <v>2983</v>
      </c>
      <c r="G1988" s="255"/>
      <c r="H1988" s="256"/>
    </row>
    <row r="1989" customFormat="false" ht="11.25" hidden="false" customHeight="true" outlineLevel="0" collapsed="false">
      <c r="A1989" s="251" t="s">
        <v>2954</v>
      </c>
      <c r="B1989" s="252" t="n">
        <v>44024</v>
      </c>
      <c r="C1989" s="253" t="n">
        <v>500</v>
      </c>
      <c r="D1989" s="254" t="s">
        <v>25</v>
      </c>
      <c r="E1989" s="255"/>
      <c r="F1989" s="255" t="s">
        <v>2983</v>
      </c>
      <c r="G1989" s="255"/>
      <c r="H1989" s="256"/>
    </row>
    <row r="1990" customFormat="false" ht="11.25" hidden="false" customHeight="true" outlineLevel="0" collapsed="false">
      <c r="A1990" s="257" t="s">
        <v>2954</v>
      </c>
      <c r="B1990" s="252" t="n">
        <v>44024</v>
      </c>
      <c r="C1990" s="253" t="n">
        <v>400</v>
      </c>
      <c r="D1990" s="262" t="s">
        <v>113</v>
      </c>
      <c r="E1990" s="255" t="s">
        <v>139</v>
      </c>
      <c r="F1990" s="255" t="s">
        <v>4024</v>
      </c>
      <c r="G1990" s="255"/>
      <c r="H1990" s="256"/>
    </row>
    <row r="1991" customFormat="false" ht="11.25" hidden="false" customHeight="true" outlineLevel="0" collapsed="false">
      <c r="A1991" s="251" t="s">
        <v>2954</v>
      </c>
      <c r="B1991" s="252" t="n">
        <v>44024</v>
      </c>
      <c r="C1991" s="253" t="n">
        <v>2600</v>
      </c>
      <c r="D1991" s="279" t="s">
        <v>3112</v>
      </c>
      <c r="E1991" s="255" t="s">
        <v>145</v>
      </c>
      <c r="F1991" s="255" t="s">
        <v>23</v>
      </c>
      <c r="G1991" s="255"/>
      <c r="H1991" s="256"/>
    </row>
    <row r="1992" customFormat="false" ht="11.25" hidden="false" customHeight="true" outlineLevel="0" collapsed="false">
      <c r="A1992" s="251" t="s">
        <v>2954</v>
      </c>
      <c r="B1992" s="252" t="n">
        <v>44024</v>
      </c>
      <c r="C1992" s="253" t="n">
        <v>23600</v>
      </c>
      <c r="D1992" s="254" t="s">
        <v>25</v>
      </c>
      <c r="E1992" s="255"/>
      <c r="F1992" s="255" t="s">
        <v>2961</v>
      </c>
      <c r="G1992" s="255" t="s">
        <v>4020</v>
      </c>
      <c r="H1992" s="256"/>
    </row>
    <row r="1993" customFormat="false" ht="11.25" hidden="false" customHeight="true" outlineLevel="0" collapsed="false">
      <c r="A1993" s="251" t="s">
        <v>2954</v>
      </c>
      <c r="B1993" s="252" t="n">
        <v>44024</v>
      </c>
      <c r="C1993" s="253" t="n">
        <v>5000</v>
      </c>
      <c r="D1993" s="254" t="s">
        <v>25</v>
      </c>
      <c r="E1993" s="255"/>
      <c r="F1993" s="255" t="s">
        <v>3019</v>
      </c>
      <c r="G1993" s="255" t="s">
        <v>3919</v>
      </c>
      <c r="H1993" s="256"/>
    </row>
    <row r="1994" customFormat="false" ht="11.25" hidden="false" customHeight="true" outlineLevel="0" collapsed="false">
      <c r="A1994" s="257" t="s">
        <v>2954</v>
      </c>
      <c r="B1994" s="252" t="n">
        <v>44024</v>
      </c>
      <c r="C1994" s="253" t="n">
        <v>100</v>
      </c>
      <c r="D1994" s="272" t="s">
        <v>64</v>
      </c>
      <c r="E1994" s="255" t="s">
        <v>73</v>
      </c>
      <c r="F1994" s="255" t="s">
        <v>4026</v>
      </c>
      <c r="G1994" s="255" t="s">
        <v>4027</v>
      </c>
      <c r="H1994" s="256"/>
    </row>
    <row r="1995" customFormat="false" ht="11.25" hidden="false" customHeight="true" outlineLevel="0" collapsed="false">
      <c r="A1995" s="260" t="s">
        <v>2954</v>
      </c>
      <c r="B1995" s="252" t="n">
        <v>44025</v>
      </c>
      <c r="C1995" s="253" t="n">
        <v>440</v>
      </c>
      <c r="D1995" s="263" t="s">
        <v>2952</v>
      </c>
      <c r="E1995" s="255" t="s">
        <v>2963</v>
      </c>
      <c r="F1995" s="255" t="s">
        <v>2964</v>
      </c>
      <c r="G1995" s="255"/>
      <c r="H1995" s="256"/>
    </row>
    <row r="1996" customFormat="false" ht="11.25" hidden="false" customHeight="true" outlineLevel="0" collapsed="false">
      <c r="A1996" s="251" t="s">
        <v>2954</v>
      </c>
      <c r="B1996" s="252" t="n">
        <v>44025</v>
      </c>
      <c r="C1996" s="253" t="n">
        <v>15000</v>
      </c>
      <c r="D1996" s="254" t="s">
        <v>25</v>
      </c>
      <c r="E1996" s="255"/>
      <c r="F1996" s="255" t="s">
        <v>43</v>
      </c>
      <c r="G1996" s="255"/>
      <c r="H1996" s="256"/>
    </row>
    <row r="1997" customFormat="false" ht="11.25" hidden="false" customHeight="true" outlineLevel="0" collapsed="false">
      <c r="A1997" s="257" t="s">
        <v>2954</v>
      </c>
      <c r="B1997" s="252" t="n">
        <v>44025</v>
      </c>
      <c r="C1997" s="253" t="n">
        <v>300</v>
      </c>
      <c r="D1997" s="265" t="s">
        <v>80</v>
      </c>
      <c r="E1997" s="255" t="s">
        <v>3032</v>
      </c>
      <c r="F1997" s="255" t="s">
        <v>3033</v>
      </c>
      <c r="G1997" s="255" t="s">
        <v>4028</v>
      </c>
      <c r="H1997" s="256"/>
    </row>
    <row r="1998" customFormat="false" ht="11.25" hidden="false" customHeight="true" outlineLevel="0" collapsed="false">
      <c r="A1998" s="257" t="s">
        <v>2954</v>
      </c>
      <c r="B1998" s="252" t="n">
        <v>44025</v>
      </c>
      <c r="C1998" s="253" t="n">
        <v>300</v>
      </c>
      <c r="D1998" s="265" t="s">
        <v>80</v>
      </c>
      <c r="E1998" s="255" t="s">
        <v>3032</v>
      </c>
      <c r="F1998" s="255" t="s">
        <v>3033</v>
      </c>
      <c r="G1998" s="255" t="s">
        <v>4029</v>
      </c>
      <c r="H1998" s="256"/>
    </row>
    <row r="1999" customFormat="false" ht="11.25" hidden="false" customHeight="true" outlineLevel="0" collapsed="false">
      <c r="A1999" s="257" t="s">
        <v>2954</v>
      </c>
      <c r="B1999" s="252" t="n">
        <v>44025</v>
      </c>
      <c r="C1999" s="253" t="n">
        <v>3300</v>
      </c>
      <c r="D1999" s="258" t="s">
        <v>30</v>
      </c>
      <c r="E1999" s="255" t="s">
        <v>61</v>
      </c>
      <c r="F1999" s="255" t="s">
        <v>137</v>
      </c>
      <c r="G1999" s="255" t="s">
        <v>4030</v>
      </c>
      <c r="H1999" s="256"/>
    </row>
    <row r="2000" customFormat="false" ht="11.25" hidden="false" customHeight="true" outlineLevel="0" collapsed="false">
      <c r="A2000" s="269" t="s">
        <v>2954</v>
      </c>
      <c r="B2000" s="252" t="n">
        <v>44025</v>
      </c>
      <c r="C2000" s="253" t="n">
        <v>1300</v>
      </c>
      <c r="D2000" s="276" t="s">
        <v>58</v>
      </c>
      <c r="E2000" s="255" t="s">
        <v>91</v>
      </c>
      <c r="F2000" s="255" t="s">
        <v>4031</v>
      </c>
      <c r="G2000" s="255" t="s">
        <v>4032</v>
      </c>
      <c r="H2000" s="256"/>
    </row>
    <row r="2001" customFormat="false" ht="11.25" hidden="false" customHeight="true" outlineLevel="0" collapsed="false">
      <c r="A2001" s="257" t="s">
        <v>2954</v>
      </c>
      <c r="B2001" s="252" t="n">
        <v>44025</v>
      </c>
      <c r="C2001" s="253" t="n">
        <v>3940</v>
      </c>
      <c r="D2001" s="258" t="s">
        <v>30</v>
      </c>
      <c r="E2001" s="255" t="s">
        <v>182</v>
      </c>
      <c r="F2001" s="255" t="s">
        <v>4033</v>
      </c>
      <c r="G2001" s="255" t="s">
        <v>4034</v>
      </c>
      <c r="H2001" s="256"/>
    </row>
    <row r="2002" customFormat="false" ht="11.25" hidden="false" customHeight="true" outlineLevel="0" collapsed="false">
      <c r="A2002" s="257" t="s">
        <v>2954</v>
      </c>
      <c r="B2002" s="252" t="n">
        <v>44025</v>
      </c>
      <c r="C2002" s="253" t="n">
        <v>6855</v>
      </c>
      <c r="D2002" s="258" t="s">
        <v>30</v>
      </c>
      <c r="E2002" s="255" t="s">
        <v>174</v>
      </c>
      <c r="F2002" s="255" t="s">
        <v>187</v>
      </c>
      <c r="G2002" s="255"/>
      <c r="H2002" s="256"/>
    </row>
    <row r="2003" customFormat="false" ht="11.25" hidden="false" customHeight="true" outlineLevel="0" collapsed="false">
      <c r="A2003" s="251" t="s">
        <v>2954</v>
      </c>
      <c r="B2003" s="252" t="n">
        <v>44025</v>
      </c>
      <c r="C2003" s="253" t="n">
        <v>30000</v>
      </c>
      <c r="D2003" s="254" t="s">
        <v>25</v>
      </c>
      <c r="E2003" s="255"/>
      <c r="F2003" s="255" t="s">
        <v>68</v>
      </c>
      <c r="G2003" s="255"/>
      <c r="H2003" s="256"/>
    </row>
    <row r="2004" customFormat="false" ht="11.25" hidden="false" customHeight="true" outlineLevel="0" collapsed="false">
      <c r="A2004" s="251" t="s">
        <v>2954</v>
      </c>
      <c r="B2004" s="252" t="n">
        <v>44025</v>
      </c>
      <c r="C2004" s="253" t="n">
        <v>15000</v>
      </c>
      <c r="D2004" s="254" t="s">
        <v>25</v>
      </c>
      <c r="E2004" s="255"/>
      <c r="F2004" s="255" t="s">
        <v>3008</v>
      </c>
      <c r="G2004" s="255"/>
      <c r="H2004" s="256"/>
    </row>
    <row r="2005" customFormat="false" ht="11.25" hidden="false" customHeight="true" outlineLevel="0" collapsed="false">
      <c r="A2005" s="251" t="s">
        <v>2954</v>
      </c>
      <c r="B2005" s="252" t="n">
        <v>44025</v>
      </c>
      <c r="C2005" s="253" t="n">
        <v>10000</v>
      </c>
      <c r="D2005" s="254" t="s">
        <v>25</v>
      </c>
      <c r="E2005" s="255"/>
      <c r="F2005" s="255" t="s">
        <v>2955</v>
      </c>
      <c r="G2005" s="255"/>
      <c r="H2005" s="256"/>
    </row>
    <row r="2006" customFormat="false" ht="11.25" hidden="false" customHeight="true" outlineLevel="0" collapsed="false">
      <c r="A2006" s="257" t="s">
        <v>2954</v>
      </c>
      <c r="B2006" s="252" t="n">
        <v>44025</v>
      </c>
      <c r="C2006" s="253" t="n">
        <v>1000</v>
      </c>
      <c r="D2006" s="265" t="s">
        <v>80</v>
      </c>
      <c r="E2006" s="255" t="s">
        <v>110</v>
      </c>
      <c r="F2006" s="255" t="s">
        <v>3008</v>
      </c>
      <c r="G2006" s="255" t="s">
        <v>4035</v>
      </c>
      <c r="H2006" s="256"/>
    </row>
    <row r="2007" customFormat="false" ht="11.25" hidden="false" customHeight="true" outlineLevel="0" collapsed="false">
      <c r="A2007" s="257" t="s">
        <v>2954</v>
      </c>
      <c r="B2007" s="252" t="n">
        <v>44026</v>
      </c>
      <c r="C2007" s="253" t="n">
        <v>3000</v>
      </c>
      <c r="D2007" s="258" t="s">
        <v>30</v>
      </c>
      <c r="E2007" s="255" t="s">
        <v>61</v>
      </c>
      <c r="F2007" s="255" t="s">
        <v>137</v>
      </c>
      <c r="G2007" s="255" t="s">
        <v>4036</v>
      </c>
      <c r="H2007" s="256"/>
    </row>
    <row r="2008" customFormat="false" ht="11.25" hidden="false" customHeight="true" outlineLevel="0" collapsed="false">
      <c r="A2008" s="257" t="s">
        <v>2954</v>
      </c>
      <c r="B2008" s="252" t="n">
        <v>44026</v>
      </c>
      <c r="C2008" s="253" t="n">
        <v>3200</v>
      </c>
      <c r="D2008" s="258" t="s">
        <v>30</v>
      </c>
      <c r="E2008" s="255" t="s">
        <v>61</v>
      </c>
      <c r="F2008" s="255" t="s">
        <v>137</v>
      </c>
      <c r="G2008" s="255" t="s">
        <v>3448</v>
      </c>
      <c r="H2008" s="256"/>
    </row>
    <row r="2009" customFormat="false" ht="11.25" hidden="false" customHeight="true" outlineLevel="0" collapsed="false">
      <c r="A2009" s="257" t="s">
        <v>2954</v>
      </c>
      <c r="B2009" s="252" t="n">
        <v>44026</v>
      </c>
      <c r="C2009" s="253" t="n">
        <v>2600</v>
      </c>
      <c r="D2009" s="258" t="s">
        <v>30</v>
      </c>
      <c r="E2009" s="255" t="s">
        <v>31</v>
      </c>
      <c r="F2009" s="255" t="s">
        <v>147</v>
      </c>
      <c r="G2009" s="255" t="s">
        <v>4037</v>
      </c>
      <c r="H2009" s="256"/>
    </row>
    <row r="2010" customFormat="false" ht="11.25" hidden="false" customHeight="true" outlineLevel="0" collapsed="false">
      <c r="A2010" s="257" t="s">
        <v>2954</v>
      </c>
      <c r="B2010" s="252" t="n">
        <v>44026</v>
      </c>
      <c r="C2010" s="253" t="n">
        <v>2850</v>
      </c>
      <c r="D2010" s="258" t="s">
        <v>30</v>
      </c>
      <c r="E2010" s="255" t="s">
        <v>31</v>
      </c>
      <c r="F2010" s="255" t="s">
        <v>147</v>
      </c>
      <c r="G2010" s="255" t="s">
        <v>4038</v>
      </c>
      <c r="H2010" s="256"/>
    </row>
    <row r="2011" customFormat="false" ht="11.25" hidden="false" customHeight="true" outlineLevel="0" collapsed="false">
      <c r="A2011" s="257" t="s">
        <v>2954</v>
      </c>
      <c r="B2011" s="252" t="n">
        <v>44026</v>
      </c>
      <c r="C2011" s="253" t="n">
        <v>2600</v>
      </c>
      <c r="D2011" s="258" t="s">
        <v>30</v>
      </c>
      <c r="E2011" s="255" t="s">
        <v>61</v>
      </c>
      <c r="F2011" s="255" t="s">
        <v>270</v>
      </c>
      <c r="G2011" s="255" t="s">
        <v>4039</v>
      </c>
      <c r="H2011" s="256"/>
    </row>
    <row r="2012" customFormat="false" ht="11.25" hidden="false" customHeight="true" outlineLevel="0" collapsed="false">
      <c r="A2012" s="251" t="s">
        <v>2954</v>
      </c>
      <c r="B2012" s="252" t="n">
        <v>44026</v>
      </c>
      <c r="C2012" s="253" t="n">
        <v>50</v>
      </c>
      <c r="D2012" s="254" t="s">
        <v>25</v>
      </c>
      <c r="E2012" s="255"/>
      <c r="F2012" s="255" t="s">
        <v>3053</v>
      </c>
      <c r="G2012" s="255"/>
      <c r="H2012" s="256"/>
    </row>
    <row r="2013" customFormat="false" ht="11.25" hidden="false" customHeight="true" outlineLevel="0" collapsed="false">
      <c r="A2013" s="257" t="s">
        <v>2954</v>
      </c>
      <c r="B2013" s="252" t="n">
        <v>44026</v>
      </c>
      <c r="C2013" s="253" t="n">
        <v>1250</v>
      </c>
      <c r="D2013" s="272" t="s">
        <v>64</v>
      </c>
      <c r="E2013" s="255" t="s">
        <v>3600</v>
      </c>
      <c r="F2013" s="255" t="s">
        <v>4040</v>
      </c>
      <c r="G2013" s="255"/>
      <c r="H2013" s="256"/>
    </row>
    <row r="2014" customFormat="false" ht="11.25" hidden="false" customHeight="true" outlineLevel="0" collapsed="false">
      <c r="A2014" s="257" t="s">
        <v>2954</v>
      </c>
      <c r="B2014" s="252" t="n">
        <v>44026</v>
      </c>
      <c r="C2014" s="253" t="n">
        <v>1600</v>
      </c>
      <c r="D2014" s="262" t="s">
        <v>113</v>
      </c>
      <c r="E2014" s="255" t="s">
        <v>139</v>
      </c>
      <c r="F2014" s="255" t="s">
        <v>4041</v>
      </c>
      <c r="G2014" s="255"/>
      <c r="H2014" s="256"/>
    </row>
    <row r="2015" customFormat="false" ht="11.25" hidden="false" customHeight="true" outlineLevel="0" collapsed="false">
      <c r="A2015" s="269" t="s">
        <v>2954</v>
      </c>
      <c r="B2015" s="252" t="n">
        <v>44026</v>
      </c>
      <c r="C2015" s="253" t="n">
        <v>35000</v>
      </c>
      <c r="D2015" s="278" t="s">
        <v>3093</v>
      </c>
      <c r="E2015" s="255" t="s">
        <v>3094</v>
      </c>
      <c r="F2015" s="255" t="s">
        <v>4042</v>
      </c>
      <c r="G2015" s="255" t="s">
        <v>4043</v>
      </c>
      <c r="H2015" s="256"/>
    </row>
    <row r="2016" customFormat="false" ht="11.25" hidden="false" customHeight="true" outlineLevel="0" collapsed="false">
      <c r="A2016" s="260" t="s">
        <v>2954</v>
      </c>
      <c r="B2016" s="252" t="n">
        <v>44026</v>
      </c>
      <c r="C2016" s="253" t="n">
        <v>600</v>
      </c>
      <c r="D2016" s="266" t="s">
        <v>2943</v>
      </c>
      <c r="E2016" s="255" t="s">
        <v>2974</v>
      </c>
      <c r="F2016" s="255" t="s">
        <v>3157</v>
      </c>
      <c r="G2016" s="255"/>
      <c r="H2016" s="256"/>
    </row>
    <row r="2017" customFormat="false" ht="11.25" hidden="false" customHeight="true" outlineLevel="0" collapsed="false">
      <c r="A2017" s="257" t="s">
        <v>2954</v>
      </c>
      <c r="B2017" s="252" t="n">
        <v>44026</v>
      </c>
      <c r="C2017" s="253" t="n">
        <v>2980</v>
      </c>
      <c r="D2017" s="258" t="s">
        <v>30</v>
      </c>
      <c r="E2017" s="255" t="s">
        <v>174</v>
      </c>
      <c r="F2017" s="255" t="s">
        <v>187</v>
      </c>
      <c r="G2017" s="255"/>
      <c r="H2017" s="256"/>
    </row>
    <row r="2018" customFormat="false" ht="11.25" hidden="false" customHeight="true" outlineLevel="0" collapsed="false">
      <c r="A2018" s="269" t="s">
        <v>2954</v>
      </c>
      <c r="B2018" s="252" t="n">
        <v>44026</v>
      </c>
      <c r="C2018" s="253" t="n">
        <v>107800</v>
      </c>
      <c r="D2018" s="274" t="s">
        <v>2951</v>
      </c>
      <c r="E2018" s="255" t="s">
        <v>4044</v>
      </c>
      <c r="F2018" s="255" t="s">
        <v>265</v>
      </c>
      <c r="G2018" s="255" t="s">
        <v>4044</v>
      </c>
      <c r="H2018" s="256"/>
    </row>
    <row r="2019" customFormat="false" ht="11.25" hidden="false" customHeight="true" outlineLevel="0" collapsed="false">
      <c r="A2019" s="251" t="s">
        <v>2954</v>
      </c>
      <c r="B2019" s="252" t="n">
        <v>44026</v>
      </c>
      <c r="C2019" s="253" t="n">
        <v>5000</v>
      </c>
      <c r="D2019" s="254" t="s">
        <v>25</v>
      </c>
      <c r="E2019" s="255"/>
      <c r="F2019" s="255" t="s">
        <v>3012</v>
      </c>
      <c r="G2019" s="255"/>
      <c r="H2019" s="256"/>
    </row>
    <row r="2020" customFormat="false" ht="11.25" hidden="false" customHeight="true" outlineLevel="0" collapsed="false">
      <c r="A2020" s="260" t="s">
        <v>2954</v>
      </c>
      <c r="B2020" s="252" t="n">
        <v>44027</v>
      </c>
      <c r="C2020" s="253" t="n">
        <v>600</v>
      </c>
      <c r="D2020" s="266" t="s">
        <v>2943</v>
      </c>
      <c r="E2020" s="255" t="s">
        <v>2974</v>
      </c>
      <c r="F2020" s="255" t="s">
        <v>3138</v>
      </c>
      <c r="G2020" s="255"/>
      <c r="H2020" s="256"/>
    </row>
    <row r="2021" customFormat="false" ht="11.25" hidden="false" customHeight="true" outlineLevel="0" collapsed="false">
      <c r="A2021" s="269" t="s">
        <v>2954</v>
      </c>
      <c r="B2021" s="252" t="n">
        <v>44027</v>
      </c>
      <c r="C2021" s="253" t="n">
        <v>10000</v>
      </c>
      <c r="D2021" s="278" t="s">
        <v>3093</v>
      </c>
      <c r="E2021" s="255" t="s">
        <v>3094</v>
      </c>
      <c r="F2021" s="255" t="s">
        <v>4045</v>
      </c>
      <c r="G2021" s="255" t="s">
        <v>4046</v>
      </c>
      <c r="H2021" s="256"/>
    </row>
    <row r="2022" customFormat="false" ht="11.25" hidden="false" customHeight="true" outlineLevel="0" collapsed="false">
      <c r="A2022" s="269" t="s">
        <v>2954</v>
      </c>
      <c r="B2022" s="252" t="n">
        <v>44027</v>
      </c>
      <c r="C2022" s="253" t="n">
        <v>1710</v>
      </c>
      <c r="D2022" s="278" t="s">
        <v>3093</v>
      </c>
      <c r="E2022" s="255" t="s">
        <v>3260</v>
      </c>
      <c r="F2022" s="255" t="s">
        <v>213</v>
      </c>
      <c r="G2022" s="255" t="s">
        <v>4047</v>
      </c>
      <c r="H2022" s="256"/>
    </row>
    <row r="2023" customFormat="false" ht="11.25" hidden="false" customHeight="true" outlineLevel="0" collapsed="false">
      <c r="A2023" s="260" t="s">
        <v>2954</v>
      </c>
      <c r="B2023" s="252" t="n">
        <v>44027</v>
      </c>
      <c r="C2023" s="253" t="n">
        <v>900</v>
      </c>
      <c r="D2023" s="268" t="s">
        <v>48</v>
      </c>
      <c r="E2023" s="255" t="s">
        <v>49</v>
      </c>
      <c r="F2023" s="255" t="s">
        <v>4048</v>
      </c>
      <c r="G2023" s="255" t="s">
        <v>4049</v>
      </c>
      <c r="H2023" s="256"/>
    </row>
    <row r="2024" customFormat="false" ht="11.25" hidden="false" customHeight="true" outlineLevel="0" collapsed="false">
      <c r="A2024" s="260" t="s">
        <v>2954</v>
      </c>
      <c r="B2024" s="252" t="n">
        <v>44027</v>
      </c>
      <c r="C2024" s="253" t="n">
        <v>530</v>
      </c>
      <c r="D2024" s="268" t="s">
        <v>48</v>
      </c>
      <c r="E2024" s="255" t="s">
        <v>49</v>
      </c>
      <c r="F2024" s="255" t="s">
        <v>3087</v>
      </c>
      <c r="G2024" s="255" t="s">
        <v>4050</v>
      </c>
      <c r="H2024" s="256"/>
    </row>
    <row r="2025" customFormat="false" ht="11.25" hidden="false" customHeight="true" outlineLevel="0" collapsed="false">
      <c r="A2025" s="251" t="s">
        <v>2954</v>
      </c>
      <c r="B2025" s="252" t="n">
        <v>44027</v>
      </c>
      <c r="C2025" s="253" t="n">
        <v>23250</v>
      </c>
      <c r="D2025" s="254" t="s">
        <v>25</v>
      </c>
      <c r="E2025" s="255"/>
      <c r="F2025" s="255" t="s">
        <v>3966</v>
      </c>
      <c r="G2025" s="255" t="s">
        <v>4051</v>
      </c>
      <c r="H2025" s="256"/>
    </row>
    <row r="2026" customFormat="false" ht="11.25" hidden="false" customHeight="true" outlineLevel="0" collapsed="false">
      <c r="A2026" s="257" t="s">
        <v>2954</v>
      </c>
      <c r="B2026" s="252" t="n">
        <v>44027</v>
      </c>
      <c r="C2026" s="253" t="n">
        <v>75000</v>
      </c>
      <c r="D2026" s="258" t="s">
        <v>30</v>
      </c>
      <c r="E2026" s="255" t="s">
        <v>174</v>
      </c>
      <c r="F2026" s="255" t="s">
        <v>32</v>
      </c>
      <c r="G2026" s="255" t="s">
        <v>4052</v>
      </c>
      <c r="H2026" s="256"/>
    </row>
    <row r="2027" customFormat="false" ht="11.25" hidden="false" customHeight="true" outlineLevel="0" collapsed="false">
      <c r="A2027" s="251" t="s">
        <v>2954</v>
      </c>
      <c r="B2027" s="252" t="n">
        <v>44027</v>
      </c>
      <c r="C2027" s="253" t="n">
        <v>15000</v>
      </c>
      <c r="D2027" s="254" t="s">
        <v>25</v>
      </c>
      <c r="E2027" s="255"/>
      <c r="F2027" s="255" t="s">
        <v>3001</v>
      </c>
      <c r="G2027" s="255" t="s">
        <v>3867</v>
      </c>
      <c r="H2027" s="256"/>
    </row>
    <row r="2028" customFormat="false" ht="11.25" hidden="false" customHeight="true" outlineLevel="0" collapsed="false">
      <c r="A2028" s="251" t="s">
        <v>2954</v>
      </c>
      <c r="B2028" s="252" t="n">
        <v>44027</v>
      </c>
      <c r="C2028" s="253" t="n">
        <v>20000</v>
      </c>
      <c r="D2028" s="254" t="s">
        <v>25</v>
      </c>
      <c r="E2028" s="255"/>
      <c r="F2028" s="255" t="s">
        <v>3053</v>
      </c>
      <c r="G2028" s="255" t="s">
        <v>3867</v>
      </c>
      <c r="H2028" s="256"/>
    </row>
    <row r="2029" customFormat="false" ht="11.25" hidden="false" customHeight="true" outlineLevel="0" collapsed="false">
      <c r="A2029" s="251" t="s">
        <v>2954</v>
      </c>
      <c r="B2029" s="252" t="n">
        <v>44027</v>
      </c>
      <c r="C2029" s="253" t="n">
        <v>10000</v>
      </c>
      <c r="D2029" s="254" t="s">
        <v>25</v>
      </c>
      <c r="E2029" s="255"/>
      <c r="F2029" s="255" t="s">
        <v>3088</v>
      </c>
      <c r="G2029" s="255"/>
      <c r="H2029" s="256"/>
    </row>
    <row r="2030" customFormat="false" ht="11.25" hidden="false" customHeight="true" outlineLevel="0" collapsed="false">
      <c r="A2030" s="251" t="s">
        <v>2954</v>
      </c>
      <c r="B2030" s="252" t="n">
        <v>44027</v>
      </c>
      <c r="C2030" s="253" t="n">
        <v>100</v>
      </c>
      <c r="D2030" s="254" t="s">
        <v>25</v>
      </c>
      <c r="E2030" s="255"/>
      <c r="F2030" s="255" t="s">
        <v>2983</v>
      </c>
      <c r="G2030" s="255" t="s">
        <v>4053</v>
      </c>
      <c r="H2030" s="256"/>
    </row>
    <row r="2031" customFormat="false" ht="11.25" hidden="false" customHeight="true" outlineLevel="0" collapsed="false">
      <c r="A2031" s="251" t="s">
        <v>2954</v>
      </c>
      <c r="B2031" s="252" t="n">
        <v>44027</v>
      </c>
      <c r="C2031" s="253" t="n">
        <v>3000</v>
      </c>
      <c r="D2031" s="254" t="s">
        <v>25</v>
      </c>
      <c r="E2031" s="255"/>
      <c r="F2031" s="255" t="s">
        <v>3065</v>
      </c>
      <c r="G2031" s="255"/>
      <c r="H2031" s="256"/>
    </row>
    <row r="2032" customFormat="false" ht="11.25" hidden="false" customHeight="true" outlineLevel="0" collapsed="false">
      <c r="A2032" s="260" t="s">
        <v>2954</v>
      </c>
      <c r="B2032" s="252" t="n">
        <v>44027</v>
      </c>
      <c r="C2032" s="253" t="n">
        <v>300</v>
      </c>
      <c r="D2032" s="263" t="s">
        <v>2952</v>
      </c>
      <c r="E2032" s="255" t="s">
        <v>54</v>
      </c>
      <c r="F2032" s="255" t="s">
        <v>4054</v>
      </c>
      <c r="G2032" s="255" t="s">
        <v>4055</v>
      </c>
      <c r="H2032" s="256"/>
    </row>
    <row r="2033" customFormat="false" ht="11.25" hidden="false" customHeight="true" outlineLevel="0" collapsed="false">
      <c r="A2033" s="257" t="s">
        <v>2954</v>
      </c>
      <c r="B2033" s="252" t="n">
        <v>44028</v>
      </c>
      <c r="C2033" s="253" t="n">
        <v>6000</v>
      </c>
      <c r="D2033" s="258" t="s">
        <v>30</v>
      </c>
      <c r="E2033" s="255" t="s">
        <v>31</v>
      </c>
      <c r="F2033" s="255" t="s">
        <v>147</v>
      </c>
      <c r="G2033" s="255" t="s">
        <v>4056</v>
      </c>
      <c r="H2033" s="256"/>
    </row>
    <row r="2034" customFormat="false" ht="11.25" hidden="false" customHeight="true" outlineLevel="0" collapsed="false">
      <c r="A2034" s="260" t="s">
        <v>2954</v>
      </c>
      <c r="B2034" s="252" t="n">
        <v>44028</v>
      </c>
      <c r="C2034" s="253" t="n">
        <v>300</v>
      </c>
      <c r="D2034" s="266" t="s">
        <v>2943</v>
      </c>
      <c r="E2034" s="255" t="s">
        <v>2974</v>
      </c>
      <c r="F2034" s="255" t="s">
        <v>3065</v>
      </c>
      <c r="G2034" s="255"/>
      <c r="H2034" s="256"/>
    </row>
    <row r="2035" customFormat="false" ht="11.25" hidden="false" customHeight="true" outlineLevel="0" collapsed="false">
      <c r="A2035" s="260" t="s">
        <v>2954</v>
      </c>
      <c r="B2035" s="252" t="n">
        <v>44028</v>
      </c>
      <c r="C2035" s="253" t="n">
        <v>1695</v>
      </c>
      <c r="D2035" s="263" t="s">
        <v>2952</v>
      </c>
      <c r="E2035" s="255" t="s">
        <v>2963</v>
      </c>
      <c r="F2035" s="255" t="s">
        <v>4057</v>
      </c>
      <c r="G2035" s="255"/>
      <c r="H2035" s="256"/>
    </row>
    <row r="2036" customFormat="false" ht="11.25" hidden="false" customHeight="true" outlineLevel="0" collapsed="false">
      <c r="A2036" s="269" t="s">
        <v>2954</v>
      </c>
      <c r="B2036" s="252" t="n">
        <v>44028</v>
      </c>
      <c r="C2036" s="253" t="n">
        <v>15000</v>
      </c>
      <c r="D2036" s="278" t="s">
        <v>3093</v>
      </c>
      <c r="E2036" s="255" t="s">
        <v>3094</v>
      </c>
      <c r="F2036" s="255" t="s">
        <v>4058</v>
      </c>
      <c r="G2036" s="255" t="s">
        <v>3499</v>
      </c>
      <c r="H2036" s="256"/>
    </row>
    <row r="2037" customFormat="false" ht="11.25" hidden="false" customHeight="true" outlineLevel="0" collapsed="false">
      <c r="A2037" s="257" t="s">
        <v>2954</v>
      </c>
      <c r="B2037" s="252" t="n">
        <v>44028</v>
      </c>
      <c r="C2037" s="253" t="n">
        <v>7870</v>
      </c>
      <c r="D2037" s="258" t="s">
        <v>30</v>
      </c>
      <c r="E2037" s="255" t="s">
        <v>174</v>
      </c>
      <c r="F2037" s="255" t="s">
        <v>187</v>
      </c>
      <c r="G2037" s="255"/>
      <c r="H2037" s="256"/>
    </row>
    <row r="2038" customFormat="false" ht="11.25" hidden="false" customHeight="true" outlineLevel="0" collapsed="false">
      <c r="A2038" s="260" t="s">
        <v>2954</v>
      </c>
      <c r="B2038" s="252" t="n">
        <v>44028</v>
      </c>
      <c r="C2038" s="253" t="n">
        <v>2000</v>
      </c>
      <c r="D2038" s="266" t="s">
        <v>2943</v>
      </c>
      <c r="E2038" s="255" t="s">
        <v>2974</v>
      </c>
      <c r="F2038" s="255" t="s">
        <v>3229</v>
      </c>
      <c r="G2038" s="255"/>
      <c r="H2038" s="256"/>
    </row>
    <row r="2039" customFormat="false" ht="11.25" hidden="false" customHeight="true" outlineLevel="0" collapsed="false">
      <c r="A2039" s="260" t="s">
        <v>2954</v>
      </c>
      <c r="B2039" s="252" t="n">
        <v>44028</v>
      </c>
      <c r="C2039" s="253" t="n">
        <v>550</v>
      </c>
      <c r="D2039" s="263" t="s">
        <v>2952</v>
      </c>
      <c r="E2039" s="255" t="s">
        <v>2963</v>
      </c>
      <c r="F2039" s="255" t="s">
        <v>218</v>
      </c>
      <c r="G2039" s="255"/>
      <c r="H2039" s="256"/>
    </row>
    <row r="2040" customFormat="false" ht="11.25" hidden="false" customHeight="true" outlineLevel="0" collapsed="false">
      <c r="A2040" s="260" t="s">
        <v>2954</v>
      </c>
      <c r="B2040" s="252" t="n">
        <v>44028</v>
      </c>
      <c r="C2040" s="253" t="n">
        <v>145</v>
      </c>
      <c r="D2040" s="268" t="s">
        <v>48</v>
      </c>
      <c r="E2040" s="255" t="s">
        <v>3004</v>
      </c>
      <c r="F2040" s="255" t="s">
        <v>3018</v>
      </c>
      <c r="G2040" s="255" t="s">
        <v>4059</v>
      </c>
      <c r="H2040" s="256"/>
    </row>
    <row r="2041" customFormat="false" ht="11.25" hidden="false" customHeight="true" outlineLevel="0" collapsed="false">
      <c r="A2041" s="251" t="s">
        <v>2954</v>
      </c>
      <c r="B2041" s="252" t="n">
        <v>44028</v>
      </c>
      <c r="C2041" s="253" t="n">
        <v>10000</v>
      </c>
      <c r="D2041" s="254" t="s">
        <v>25</v>
      </c>
      <c r="E2041" s="255"/>
      <c r="F2041" s="255" t="s">
        <v>3017</v>
      </c>
      <c r="G2041" s="255"/>
      <c r="H2041" s="256"/>
    </row>
    <row r="2042" customFormat="false" ht="11.25" hidden="false" customHeight="true" outlineLevel="0" collapsed="false">
      <c r="A2042" s="257" t="s">
        <v>2954</v>
      </c>
      <c r="B2042" s="252" t="n">
        <v>44028</v>
      </c>
      <c r="C2042" s="253" t="n">
        <v>36950</v>
      </c>
      <c r="D2042" s="258" t="s">
        <v>30</v>
      </c>
      <c r="E2042" s="255" t="s">
        <v>174</v>
      </c>
      <c r="F2042" s="255" t="s">
        <v>187</v>
      </c>
      <c r="G2042" s="255"/>
      <c r="H2042" s="256"/>
    </row>
    <row r="2043" customFormat="false" ht="11.25" hidden="false" customHeight="true" outlineLevel="0" collapsed="false">
      <c r="A2043" s="269" t="s">
        <v>2954</v>
      </c>
      <c r="B2043" s="252" t="n">
        <v>44028</v>
      </c>
      <c r="C2043" s="253" t="n">
        <v>10000</v>
      </c>
      <c r="D2043" s="278" t="s">
        <v>3093</v>
      </c>
      <c r="E2043" s="255" t="s">
        <v>3094</v>
      </c>
      <c r="F2043" s="255" t="s">
        <v>4058</v>
      </c>
      <c r="G2043" s="255" t="s">
        <v>3163</v>
      </c>
      <c r="H2043" s="256"/>
    </row>
    <row r="2044" customFormat="false" ht="11.25" hidden="false" customHeight="true" outlineLevel="0" collapsed="false">
      <c r="A2044" s="251" t="s">
        <v>2954</v>
      </c>
      <c r="B2044" s="252" t="n">
        <v>44028</v>
      </c>
      <c r="C2044" s="253" t="n">
        <v>3000</v>
      </c>
      <c r="D2044" s="254" t="s">
        <v>25</v>
      </c>
      <c r="E2044" s="255"/>
      <c r="F2044" s="255" t="s">
        <v>3065</v>
      </c>
      <c r="G2044" s="255"/>
      <c r="H2044" s="256"/>
    </row>
    <row r="2045" customFormat="false" ht="11.25" hidden="false" customHeight="true" outlineLevel="0" collapsed="false">
      <c r="A2045" s="260" t="s">
        <v>2954</v>
      </c>
      <c r="B2045" s="252" t="n">
        <v>44028</v>
      </c>
      <c r="C2045" s="253" t="n">
        <v>4000</v>
      </c>
      <c r="D2045" s="267" t="s">
        <v>186</v>
      </c>
      <c r="E2045" s="255" t="s">
        <v>176</v>
      </c>
      <c r="F2045" s="255" t="s">
        <v>202</v>
      </c>
      <c r="G2045" s="255" t="s">
        <v>4060</v>
      </c>
      <c r="H2045" s="256"/>
    </row>
    <row r="2046" customFormat="false" ht="11.25" hidden="false" customHeight="true" outlineLevel="0" collapsed="false">
      <c r="A2046" s="251" t="s">
        <v>2954</v>
      </c>
      <c r="B2046" s="252" t="n">
        <v>44028</v>
      </c>
      <c r="C2046" s="253" t="n">
        <v>475</v>
      </c>
      <c r="D2046" s="254" t="s">
        <v>25</v>
      </c>
      <c r="E2046" s="255"/>
      <c r="F2046" s="255" t="s">
        <v>2961</v>
      </c>
      <c r="G2046" s="255" t="s">
        <v>4061</v>
      </c>
      <c r="H2046" s="256"/>
    </row>
    <row r="2047" customFormat="false" ht="11.25" hidden="false" customHeight="true" outlineLevel="0" collapsed="false">
      <c r="A2047" s="251" t="s">
        <v>2954</v>
      </c>
      <c r="B2047" s="252" t="n">
        <v>44028</v>
      </c>
      <c r="C2047" s="253" t="n">
        <v>475</v>
      </c>
      <c r="D2047" s="254" t="s">
        <v>25</v>
      </c>
      <c r="E2047" s="255"/>
      <c r="F2047" s="255" t="s">
        <v>3012</v>
      </c>
      <c r="G2047" s="255" t="s">
        <v>4061</v>
      </c>
      <c r="H2047" s="256"/>
    </row>
    <row r="2048" customFormat="false" ht="11.25" hidden="false" customHeight="true" outlineLevel="0" collapsed="false">
      <c r="A2048" s="251" t="s">
        <v>2954</v>
      </c>
      <c r="B2048" s="252" t="n">
        <v>44028</v>
      </c>
      <c r="C2048" s="253" t="n">
        <v>110</v>
      </c>
      <c r="D2048" s="254" t="s">
        <v>25</v>
      </c>
      <c r="E2048" s="255"/>
      <c r="F2048" s="255" t="s">
        <v>3012</v>
      </c>
      <c r="G2048" s="255" t="s">
        <v>218</v>
      </c>
      <c r="H2048" s="256"/>
    </row>
    <row r="2049" customFormat="false" ht="11.25" hidden="false" customHeight="true" outlineLevel="0" collapsed="false">
      <c r="A2049" s="251" t="s">
        <v>2954</v>
      </c>
      <c r="B2049" s="252" t="n">
        <v>44029</v>
      </c>
      <c r="C2049" s="253" t="n">
        <v>15000</v>
      </c>
      <c r="D2049" s="254" t="s">
        <v>25</v>
      </c>
      <c r="E2049" s="255"/>
      <c r="F2049" s="255" t="s">
        <v>2969</v>
      </c>
      <c r="G2049" s="255"/>
      <c r="H2049" s="256"/>
    </row>
    <row r="2050" customFormat="false" ht="11.25" hidden="false" customHeight="true" outlineLevel="0" collapsed="false">
      <c r="A2050" s="251" t="s">
        <v>2954</v>
      </c>
      <c r="B2050" s="252" t="n">
        <v>44029</v>
      </c>
      <c r="C2050" s="253" t="n">
        <v>13000</v>
      </c>
      <c r="D2050" s="254" t="s">
        <v>25</v>
      </c>
      <c r="E2050" s="255"/>
      <c r="F2050" s="255" t="s">
        <v>4062</v>
      </c>
      <c r="G2050" s="255" t="s">
        <v>4063</v>
      </c>
      <c r="H2050" s="256"/>
    </row>
    <row r="2051" customFormat="false" ht="11.25" hidden="false" customHeight="true" outlineLevel="0" collapsed="false">
      <c r="A2051" s="257" t="s">
        <v>2954</v>
      </c>
      <c r="B2051" s="252" t="n">
        <v>44029</v>
      </c>
      <c r="C2051" s="253" t="n">
        <v>3955</v>
      </c>
      <c r="D2051" s="258" t="s">
        <v>30</v>
      </c>
      <c r="E2051" s="255" t="s">
        <v>174</v>
      </c>
      <c r="F2051" s="255" t="s">
        <v>187</v>
      </c>
      <c r="G2051" s="255"/>
      <c r="H2051" s="256"/>
    </row>
    <row r="2052" customFormat="false" ht="11.25" hidden="false" customHeight="true" outlineLevel="0" collapsed="false">
      <c r="A2052" s="257" t="s">
        <v>2954</v>
      </c>
      <c r="B2052" s="252" t="n">
        <v>44029</v>
      </c>
      <c r="C2052" s="253" t="n">
        <v>300</v>
      </c>
      <c r="D2052" s="262" t="s">
        <v>113</v>
      </c>
      <c r="E2052" s="255" t="s">
        <v>139</v>
      </c>
      <c r="F2052" s="255" t="s">
        <v>4064</v>
      </c>
      <c r="G2052" s="255" t="s">
        <v>4065</v>
      </c>
      <c r="H2052" s="256"/>
    </row>
    <row r="2053" customFormat="false" ht="11.25" hidden="false" customHeight="true" outlineLevel="0" collapsed="false">
      <c r="A2053" s="257" t="s">
        <v>2954</v>
      </c>
      <c r="B2053" s="252" t="n">
        <v>44029</v>
      </c>
      <c r="C2053" s="253" t="n">
        <v>270</v>
      </c>
      <c r="D2053" s="262" t="s">
        <v>113</v>
      </c>
      <c r="E2053" s="255" t="s">
        <v>139</v>
      </c>
      <c r="F2053" s="255" t="s">
        <v>3675</v>
      </c>
      <c r="G2053" s="255" t="s">
        <v>4065</v>
      </c>
      <c r="H2053" s="256"/>
    </row>
    <row r="2054" customFormat="false" ht="11.25" hidden="false" customHeight="true" outlineLevel="0" collapsed="false">
      <c r="A2054" s="251" t="s">
        <v>2954</v>
      </c>
      <c r="B2054" s="252" t="n">
        <v>44029</v>
      </c>
      <c r="C2054" s="253" t="n">
        <v>500</v>
      </c>
      <c r="D2054" s="254" t="s">
        <v>25</v>
      </c>
      <c r="E2054" s="255" t="s">
        <v>3107</v>
      </c>
      <c r="F2054" s="255" t="s">
        <v>3053</v>
      </c>
      <c r="G2054" s="255" t="s">
        <v>4066</v>
      </c>
      <c r="H2054" s="256"/>
    </row>
    <row r="2055" customFormat="false" ht="11.25" hidden="false" customHeight="true" outlineLevel="0" collapsed="false">
      <c r="A2055" s="257" t="s">
        <v>2954</v>
      </c>
      <c r="B2055" s="252" t="n">
        <v>44029</v>
      </c>
      <c r="C2055" s="253" t="n">
        <v>2500</v>
      </c>
      <c r="D2055" s="258" t="s">
        <v>30</v>
      </c>
      <c r="E2055" s="255" t="s">
        <v>61</v>
      </c>
      <c r="F2055" s="255" t="s">
        <v>62</v>
      </c>
      <c r="G2055" s="255" t="s">
        <v>4067</v>
      </c>
      <c r="H2055" s="256"/>
    </row>
    <row r="2056" customFormat="false" ht="11.25" hidden="false" customHeight="true" outlineLevel="0" collapsed="false">
      <c r="A2056" s="257" t="s">
        <v>2954</v>
      </c>
      <c r="B2056" s="252" t="n">
        <v>44029</v>
      </c>
      <c r="C2056" s="253" t="n">
        <v>2900</v>
      </c>
      <c r="D2056" s="258" t="s">
        <v>30</v>
      </c>
      <c r="E2056" s="255" t="s">
        <v>61</v>
      </c>
      <c r="F2056" s="255" t="s">
        <v>137</v>
      </c>
      <c r="G2056" s="255" t="s">
        <v>4068</v>
      </c>
      <c r="H2056" s="256"/>
    </row>
    <row r="2057" customFormat="false" ht="11.25" hidden="false" customHeight="true" outlineLevel="0" collapsed="false">
      <c r="A2057" s="257" t="s">
        <v>2954</v>
      </c>
      <c r="B2057" s="252" t="n">
        <v>44029</v>
      </c>
      <c r="C2057" s="253" t="n">
        <v>190</v>
      </c>
      <c r="D2057" s="262" t="s">
        <v>113</v>
      </c>
      <c r="E2057" s="255" t="s">
        <v>139</v>
      </c>
      <c r="F2057" s="255" t="s">
        <v>4069</v>
      </c>
      <c r="G2057" s="255"/>
      <c r="H2057" s="256"/>
    </row>
    <row r="2058" customFormat="false" ht="11.25" hidden="false" customHeight="true" outlineLevel="0" collapsed="false">
      <c r="A2058" s="260" t="s">
        <v>2954</v>
      </c>
      <c r="B2058" s="252" t="n">
        <v>44029</v>
      </c>
      <c r="C2058" s="253" t="n">
        <v>4000</v>
      </c>
      <c r="D2058" s="266" t="s">
        <v>2943</v>
      </c>
      <c r="E2058" s="255" t="s">
        <v>2974</v>
      </c>
      <c r="F2058" s="255" t="s">
        <v>283</v>
      </c>
      <c r="G2058" s="255"/>
      <c r="H2058" s="256"/>
    </row>
    <row r="2059" customFormat="false" ht="11.25" hidden="false" customHeight="true" outlineLevel="0" collapsed="false">
      <c r="A2059" s="257" t="s">
        <v>2954</v>
      </c>
      <c r="B2059" s="252" t="n">
        <v>44029</v>
      </c>
      <c r="C2059" s="253" t="n">
        <v>2900</v>
      </c>
      <c r="D2059" s="258" t="s">
        <v>30</v>
      </c>
      <c r="E2059" s="255" t="s">
        <v>61</v>
      </c>
      <c r="F2059" s="255" t="s">
        <v>270</v>
      </c>
      <c r="G2059" s="255" t="s">
        <v>4070</v>
      </c>
      <c r="H2059" s="256"/>
    </row>
    <row r="2060" customFormat="false" ht="11.25" hidden="false" customHeight="true" outlineLevel="0" collapsed="false">
      <c r="A2060" s="260" t="s">
        <v>2954</v>
      </c>
      <c r="B2060" s="252" t="n">
        <v>44029</v>
      </c>
      <c r="C2060" s="253" t="n">
        <v>200</v>
      </c>
      <c r="D2060" s="261" t="s">
        <v>105</v>
      </c>
      <c r="E2060" s="255" t="s">
        <v>3667</v>
      </c>
      <c r="F2060" s="255" t="s">
        <v>4071</v>
      </c>
      <c r="G2060" s="255" t="s">
        <v>105</v>
      </c>
      <c r="H2060" s="256"/>
    </row>
    <row r="2061" customFormat="false" ht="11.25" hidden="false" customHeight="true" outlineLevel="0" collapsed="false">
      <c r="A2061" s="257" t="s">
        <v>2954</v>
      </c>
      <c r="B2061" s="252" t="n">
        <v>44029</v>
      </c>
      <c r="C2061" s="253" t="n">
        <v>130</v>
      </c>
      <c r="D2061" s="272" t="s">
        <v>64</v>
      </c>
      <c r="E2061" s="255" t="s">
        <v>3374</v>
      </c>
      <c r="F2061" s="255" t="s">
        <v>4072</v>
      </c>
      <c r="G2061" s="255"/>
      <c r="H2061" s="256"/>
    </row>
    <row r="2062" customFormat="false" ht="11.25" hidden="false" customHeight="true" outlineLevel="0" collapsed="false">
      <c r="A2062" s="269" t="s">
        <v>2954</v>
      </c>
      <c r="B2062" s="252" t="n">
        <v>44029</v>
      </c>
      <c r="C2062" s="253" t="n">
        <v>10000</v>
      </c>
      <c r="D2062" s="278" t="s">
        <v>3093</v>
      </c>
      <c r="E2062" s="255" t="s">
        <v>3094</v>
      </c>
      <c r="F2062" s="255" t="s">
        <v>4058</v>
      </c>
      <c r="G2062" s="255" t="s">
        <v>3163</v>
      </c>
      <c r="H2062" s="256"/>
    </row>
    <row r="2063" customFormat="false" ht="11.25" hidden="false" customHeight="true" outlineLevel="0" collapsed="false">
      <c r="A2063" s="251" t="s">
        <v>2954</v>
      </c>
      <c r="B2063" s="252" t="n">
        <v>44029</v>
      </c>
      <c r="C2063" s="253" t="n">
        <v>500</v>
      </c>
      <c r="D2063" s="254" t="s">
        <v>25</v>
      </c>
      <c r="E2063" s="255" t="s">
        <v>3107</v>
      </c>
      <c r="F2063" s="255" t="s">
        <v>3053</v>
      </c>
      <c r="G2063" s="255" t="s">
        <v>4065</v>
      </c>
      <c r="H2063" s="256"/>
    </row>
    <row r="2064" customFormat="false" ht="11.25" hidden="false" customHeight="true" outlineLevel="0" collapsed="false">
      <c r="A2064" s="251" t="s">
        <v>2954</v>
      </c>
      <c r="B2064" s="252" t="n">
        <v>44029</v>
      </c>
      <c r="C2064" s="253" t="n">
        <v>500</v>
      </c>
      <c r="D2064" s="254" t="s">
        <v>25</v>
      </c>
      <c r="E2064" s="255" t="s">
        <v>3107</v>
      </c>
      <c r="F2064" s="255" t="s">
        <v>3008</v>
      </c>
      <c r="G2064" s="255" t="s">
        <v>4065</v>
      </c>
      <c r="H2064" s="256"/>
    </row>
    <row r="2065" customFormat="false" ht="11.25" hidden="false" customHeight="true" outlineLevel="0" collapsed="false">
      <c r="A2065" s="251" t="s">
        <v>2954</v>
      </c>
      <c r="B2065" s="252" t="n">
        <v>44029</v>
      </c>
      <c r="C2065" s="253" t="n">
        <v>35000</v>
      </c>
      <c r="D2065" s="254" t="s">
        <v>25</v>
      </c>
      <c r="E2065" s="255"/>
      <c r="F2065" s="255" t="s">
        <v>3003</v>
      </c>
      <c r="G2065" s="255"/>
      <c r="H2065" s="256"/>
    </row>
    <row r="2066" customFormat="false" ht="11.25" hidden="false" customHeight="true" outlineLevel="0" collapsed="false">
      <c r="A2066" s="251" t="s">
        <v>2954</v>
      </c>
      <c r="B2066" s="252" t="n">
        <v>44030</v>
      </c>
      <c r="C2066" s="253" t="n">
        <v>15000</v>
      </c>
      <c r="D2066" s="254" t="s">
        <v>25</v>
      </c>
      <c r="E2066" s="255"/>
      <c r="F2066" s="255" t="s">
        <v>43</v>
      </c>
      <c r="G2066" s="255"/>
      <c r="H2066" s="256"/>
    </row>
    <row r="2067" customFormat="false" ht="11.25" hidden="false" customHeight="true" outlineLevel="0" collapsed="false">
      <c r="A2067" s="260" t="s">
        <v>2954</v>
      </c>
      <c r="B2067" s="252" t="n">
        <v>44030</v>
      </c>
      <c r="C2067" s="253" t="n">
        <v>500</v>
      </c>
      <c r="D2067" s="266" t="s">
        <v>2943</v>
      </c>
      <c r="E2067" s="255" t="s">
        <v>2974</v>
      </c>
      <c r="F2067" s="255" t="s">
        <v>3700</v>
      </c>
      <c r="G2067" s="255"/>
      <c r="H2067" s="256"/>
    </row>
    <row r="2068" customFormat="false" ht="11.25" hidden="false" customHeight="true" outlineLevel="0" collapsed="false">
      <c r="A2068" s="257" t="s">
        <v>2954</v>
      </c>
      <c r="B2068" s="252" t="n">
        <v>44030</v>
      </c>
      <c r="C2068" s="253" t="n">
        <v>2700</v>
      </c>
      <c r="D2068" s="258" t="s">
        <v>30</v>
      </c>
      <c r="E2068" s="255" t="s">
        <v>61</v>
      </c>
      <c r="F2068" s="255" t="s">
        <v>87</v>
      </c>
      <c r="G2068" s="255" t="s">
        <v>4073</v>
      </c>
      <c r="H2068" s="256"/>
    </row>
    <row r="2069" customFormat="false" ht="11.25" hidden="false" customHeight="true" outlineLevel="0" collapsed="false">
      <c r="A2069" s="251" t="s">
        <v>2954</v>
      </c>
      <c r="B2069" s="252" t="n">
        <v>44030</v>
      </c>
      <c r="C2069" s="253" t="n">
        <v>15000</v>
      </c>
      <c r="D2069" s="254" t="s">
        <v>25</v>
      </c>
      <c r="E2069" s="255"/>
      <c r="F2069" s="255" t="s">
        <v>2960</v>
      </c>
      <c r="G2069" s="255"/>
      <c r="H2069" s="256"/>
    </row>
    <row r="2070" customFormat="false" ht="11.25" hidden="false" customHeight="true" outlineLevel="0" collapsed="false">
      <c r="A2070" s="257" t="s">
        <v>2954</v>
      </c>
      <c r="B2070" s="252" t="n">
        <v>44030</v>
      </c>
      <c r="C2070" s="253" t="n">
        <v>2900</v>
      </c>
      <c r="D2070" s="258" t="s">
        <v>30</v>
      </c>
      <c r="E2070" s="255" t="s">
        <v>61</v>
      </c>
      <c r="F2070" s="255" t="s">
        <v>137</v>
      </c>
      <c r="G2070" s="255" t="s">
        <v>4074</v>
      </c>
      <c r="H2070" s="256"/>
    </row>
    <row r="2071" customFormat="false" ht="11.25" hidden="false" customHeight="true" outlineLevel="0" collapsed="false">
      <c r="A2071" s="257" t="s">
        <v>2954</v>
      </c>
      <c r="B2071" s="252" t="n">
        <v>44030</v>
      </c>
      <c r="C2071" s="253" t="n">
        <v>1300</v>
      </c>
      <c r="D2071" s="265" t="s">
        <v>80</v>
      </c>
      <c r="E2071" s="255" t="s">
        <v>110</v>
      </c>
      <c r="F2071" s="255" t="s">
        <v>3168</v>
      </c>
      <c r="G2071" s="255"/>
      <c r="H2071" s="256"/>
    </row>
    <row r="2072" customFormat="false" ht="11.25" hidden="false" customHeight="true" outlineLevel="0" collapsed="false">
      <c r="A2072" s="257" t="s">
        <v>2954</v>
      </c>
      <c r="B2072" s="252" t="n">
        <v>44030</v>
      </c>
      <c r="C2072" s="253" t="n">
        <v>6300</v>
      </c>
      <c r="D2072" s="262" t="s">
        <v>113</v>
      </c>
      <c r="E2072" s="255" t="s">
        <v>114</v>
      </c>
      <c r="F2072" s="255" t="s">
        <v>148</v>
      </c>
      <c r="G2072" s="255" t="s">
        <v>3553</v>
      </c>
      <c r="H2072" s="256"/>
    </row>
    <row r="2073" customFormat="false" ht="11.25" hidden="false" customHeight="true" outlineLevel="0" collapsed="false">
      <c r="A2073" s="257" t="s">
        <v>2954</v>
      </c>
      <c r="B2073" s="252" t="n">
        <v>44030</v>
      </c>
      <c r="C2073" s="253" t="n">
        <v>2760</v>
      </c>
      <c r="D2073" s="262" t="s">
        <v>113</v>
      </c>
      <c r="E2073" s="255" t="s">
        <v>65</v>
      </c>
      <c r="F2073" s="255" t="s">
        <v>148</v>
      </c>
      <c r="G2073" s="255" t="s">
        <v>4075</v>
      </c>
      <c r="H2073" s="256"/>
    </row>
    <row r="2074" customFormat="false" ht="11.25" hidden="false" customHeight="true" outlineLevel="0" collapsed="false">
      <c r="A2074" s="257" t="s">
        <v>2954</v>
      </c>
      <c r="B2074" s="252" t="n">
        <v>44030</v>
      </c>
      <c r="C2074" s="253" t="n">
        <v>3800</v>
      </c>
      <c r="D2074" s="258" t="s">
        <v>30</v>
      </c>
      <c r="E2074" s="255" t="s">
        <v>61</v>
      </c>
      <c r="F2074" s="255" t="s">
        <v>290</v>
      </c>
      <c r="G2074" s="255" t="s">
        <v>4076</v>
      </c>
      <c r="H2074" s="256"/>
    </row>
    <row r="2075" customFormat="false" ht="11.25" hidden="false" customHeight="true" outlineLevel="0" collapsed="false">
      <c r="A2075" s="257" t="s">
        <v>2954</v>
      </c>
      <c r="B2075" s="252" t="n">
        <v>44030</v>
      </c>
      <c r="C2075" s="253" t="n">
        <v>2900</v>
      </c>
      <c r="D2075" s="258" t="s">
        <v>30</v>
      </c>
      <c r="E2075" s="255" t="s">
        <v>61</v>
      </c>
      <c r="F2075" s="255" t="s">
        <v>137</v>
      </c>
      <c r="G2075" s="255" t="s">
        <v>4077</v>
      </c>
      <c r="H2075" s="256"/>
    </row>
    <row r="2076" customFormat="false" ht="11.25" hidden="false" customHeight="true" outlineLevel="0" collapsed="false">
      <c r="A2076" s="260" t="s">
        <v>2954</v>
      </c>
      <c r="B2076" s="252" t="n">
        <v>44030</v>
      </c>
      <c r="C2076" s="253" t="n">
        <v>300</v>
      </c>
      <c r="D2076" s="263" t="s">
        <v>2952</v>
      </c>
      <c r="E2076" s="255" t="s">
        <v>54</v>
      </c>
      <c r="F2076" s="255" t="s">
        <v>4078</v>
      </c>
      <c r="G2076" s="255"/>
      <c r="H2076" s="256"/>
    </row>
    <row r="2077" customFormat="false" ht="11.25" hidden="false" customHeight="true" outlineLevel="0" collapsed="false">
      <c r="A2077" s="251" t="s">
        <v>2954</v>
      </c>
      <c r="B2077" s="252" t="n">
        <v>44030</v>
      </c>
      <c r="C2077" s="253" t="n">
        <v>200</v>
      </c>
      <c r="D2077" s="254" t="s">
        <v>25</v>
      </c>
      <c r="E2077" s="255"/>
      <c r="F2077" s="255" t="s">
        <v>3088</v>
      </c>
      <c r="G2077" s="255"/>
      <c r="H2077" s="256"/>
    </row>
    <row r="2078" customFormat="false" ht="11.25" hidden="false" customHeight="true" outlineLevel="0" collapsed="false">
      <c r="A2078" s="251" t="s">
        <v>2954</v>
      </c>
      <c r="B2078" s="252" t="n">
        <v>44030</v>
      </c>
      <c r="C2078" s="253" t="n">
        <v>300</v>
      </c>
      <c r="D2078" s="254" t="s">
        <v>25</v>
      </c>
      <c r="E2078" s="255"/>
      <c r="F2078" s="255" t="s">
        <v>3008</v>
      </c>
      <c r="G2078" s="255"/>
      <c r="H2078" s="256"/>
    </row>
    <row r="2079" customFormat="false" ht="11.25" hidden="false" customHeight="true" outlineLevel="0" collapsed="false">
      <c r="A2079" s="269" t="s">
        <v>2954</v>
      </c>
      <c r="B2079" s="252" t="n">
        <v>44030</v>
      </c>
      <c r="C2079" s="253" t="n">
        <v>10000</v>
      </c>
      <c r="D2079" s="278" t="s">
        <v>3093</v>
      </c>
      <c r="E2079" s="255" t="s">
        <v>3094</v>
      </c>
      <c r="F2079" s="255" t="s">
        <v>4058</v>
      </c>
      <c r="G2079" s="255" t="s">
        <v>3163</v>
      </c>
      <c r="H2079" s="256"/>
    </row>
    <row r="2080" customFormat="false" ht="11.25" hidden="false" customHeight="true" outlineLevel="0" collapsed="false">
      <c r="A2080" s="257" t="s">
        <v>2954</v>
      </c>
      <c r="B2080" s="252" t="n">
        <v>44031</v>
      </c>
      <c r="C2080" s="253" t="n">
        <v>3000</v>
      </c>
      <c r="D2080" s="258" t="s">
        <v>30</v>
      </c>
      <c r="E2080" s="255" t="s">
        <v>61</v>
      </c>
      <c r="F2080" s="255" t="s">
        <v>137</v>
      </c>
      <c r="G2080" s="255" t="s">
        <v>4079</v>
      </c>
      <c r="H2080" s="256"/>
    </row>
    <row r="2081" customFormat="false" ht="11.25" hidden="false" customHeight="true" outlineLevel="0" collapsed="false">
      <c r="A2081" s="260" t="s">
        <v>2954</v>
      </c>
      <c r="B2081" s="252" t="n">
        <v>44031</v>
      </c>
      <c r="C2081" s="253" t="n">
        <v>300</v>
      </c>
      <c r="D2081" s="266" t="s">
        <v>2943</v>
      </c>
      <c r="E2081" s="255" t="s">
        <v>2974</v>
      </c>
      <c r="F2081" s="255" t="s">
        <v>3138</v>
      </c>
      <c r="G2081" s="255"/>
      <c r="H2081" s="256"/>
    </row>
    <row r="2082" customFormat="false" ht="11.25" hidden="false" customHeight="true" outlineLevel="0" collapsed="false">
      <c r="A2082" s="251" t="s">
        <v>2954</v>
      </c>
      <c r="B2082" s="252" t="n">
        <v>44032</v>
      </c>
      <c r="C2082" s="253" t="n">
        <v>22000</v>
      </c>
      <c r="D2082" s="254" t="s">
        <v>25</v>
      </c>
      <c r="E2082" s="255"/>
      <c r="F2082" s="255" t="s">
        <v>3031</v>
      </c>
      <c r="G2082" s="255"/>
      <c r="H2082" s="256"/>
    </row>
    <row r="2083" customFormat="false" ht="11.25" hidden="false" customHeight="true" outlineLevel="0" collapsed="false">
      <c r="A2083" s="260" t="s">
        <v>2954</v>
      </c>
      <c r="B2083" s="252" t="n">
        <v>44032</v>
      </c>
      <c r="C2083" s="253" t="n">
        <v>500</v>
      </c>
      <c r="D2083" s="266" t="s">
        <v>2943</v>
      </c>
      <c r="E2083" s="255" t="s">
        <v>2974</v>
      </c>
      <c r="F2083" s="255" t="s">
        <v>2983</v>
      </c>
      <c r="G2083" s="255"/>
      <c r="H2083" s="256"/>
    </row>
    <row r="2084" customFormat="false" ht="11.25" hidden="false" customHeight="true" outlineLevel="0" collapsed="false">
      <c r="A2084" s="260" t="s">
        <v>2954</v>
      </c>
      <c r="B2084" s="252" t="n">
        <v>44032</v>
      </c>
      <c r="C2084" s="253" t="n">
        <v>440</v>
      </c>
      <c r="D2084" s="263" t="s">
        <v>2952</v>
      </c>
      <c r="E2084" s="255" t="s">
        <v>2963</v>
      </c>
      <c r="F2084" s="255" t="s">
        <v>218</v>
      </c>
      <c r="G2084" s="255"/>
      <c r="H2084" s="256"/>
    </row>
    <row r="2085" customFormat="false" ht="11.25" hidden="false" customHeight="true" outlineLevel="0" collapsed="false">
      <c r="A2085" s="257" t="s">
        <v>2954</v>
      </c>
      <c r="B2085" s="252" t="n">
        <v>44032</v>
      </c>
      <c r="C2085" s="253" t="n">
        <v>3000</v>
      </c>
      <c r="D2085" s="258" t="s">
        <v>30</v>
      </c>
      <c r="E2085" s="255" t="s">
        <v>61</v>
      </c>
      <c r="F2085" s="255" t="s">
        <v>137</v>
      </c>
      <c r="G2085" s="255" t="s">
        <v>4080</v>
      </c>
      <c r="H2085" s="256"/>
    </row>
    <row r="2086" customFormat="false" ht="11.25" hidden="false" customHeight="true" outlineLevel="0" collapsed="false">
      <c r="A2086" s="260" t="s">
        <v>2954</v>
      </c>
      <c r="B2086" s="252" t="n">
        <v>44032</v>
      </c>
      <c r="C2086" s="253" t="n">
        <v>1500</v>
      </c>
      <c r="D2086" s="266" t="s">
        <v>2943</v>
      </c>
      <c r="E2086" s="255" t="s">
        <v>2974</v>
      </c>
      <c r="F2086" s="255" t="s">
        <v>2982</v>
      </c>
      <c r="G2086" s="255"/>
      <c r="H2086" s="256"/>
    </row>
    <row r="2087" customFormat="false" ht="11.25" hidden="false" customHeight="true" outlineLevel="0" collapsed="false">
      <c r="A2087" s="257" t="s">
        <v>2954</v>
      </c>
      <c r="B2087" s="252" t="n">
        <v>44032</v>
      </c>
      <c r="C2087" s="253" t="n">
        <v>3000</v>
      </c>
      <c r="D2087" s="258" t="s">
        <v>30</v>
      </c>
      <c r="E2087" s="255" t="s">
        <v>61</v>
      </c>
      <c r="F2087" s="255" t="s">
        <v>137</v>
      </c>
      <c r="G2087" s="255" t="s">
        <v>4081</v>
      </c>
      <c r="H2087" s="256"/>
    </row>
    <row r="2088" customFormat="false" ht="11.25" hidden="false" customHeight="true" outlineLevel="0" collapsed="false">
      <c r="A2088" s="260" t="s">
        <v>2954</v>
      </c>
      <c r="B2088" s="252" t="n">
        <v>44032</v>
      </c>
      <c r="C2088" s="253" t="n">
        <v>2400</v>
      </c>
      <c r="D2088" s="267" t="s">
        <v>186</v>
      </c>
      <c r="E2088" s="255" t="s">
        <v>2977</v>
      </c>
      <c r="F2088" s="255" t="s">
        <v>4082</v>
      </c>
      <c r="G2088" s="255" t="s">
        <v>4083</v>
      </c>
      <c r="H2088" s="256"/>
    </row>
    <row r="2089" customFormat="false" ht="11.25" hidden="false" customHeight="true" outlineLevel="0" collapsed="false">
      <c r="A2089" s="251" t="s">
        <v>2954</v>
      </c>
      <c r="B2089" s="252" t="n">
        <v>44032</v>
      </c>
      <c r="C2089" s="253" t="n">
        <v>10680</v>
      </c>
      <c r="D2089" s="254" t="s">
        <v>25</v>
      </c>
      <c r="E2089" s="255"/>
      <c r="F2089" s="255" t="s">
        <v>4084</v>
      </c>
      <c r="G2089" s="255"/>
      <c r="H2089" s="256"/>
    </row>
    <row r="2090" customFormat="false" ht="11.25" hidden="false" customHeight="true" outlineLevel="0" collapsed="false">
      <c r="A2090" s="257" t="s">
        <v>2954</v>
      </c>
      <c r="B2090" s="252" t="n">
        <v>44032</v>
      </c>
      <c r="C2090" s="253" t="n">
        <v>11700</v>
      </c>
      <c r="D2090" s="265" t="s">
        <v>80</v>
      </c>
      <c r="E2090" s="255" t="s">
        <v>81</v>
      </c>
      <c r="F2090" s="255" t="s">
        <v>190</v>
      </c>
      <c r="G2090" s="255"/>
      <c r="H2090" s="256"/>
    </row>
    <row r="2091" customFormat="false" ht="11.25" hidden="false" customHeight="true" outlineLevel="0" collapsed="false">
      <c r="A2091" s="257" t="s">
        <v>2954</v>
      </c>
      <c r="B2091" s="252" t="n">
        <v>44032</v>
      </c>
      <c r="C2091" s="253" t="n">
        <v>14745</v>
      </c>
      <c r="D2091" s="258" t="s">
        <v>30</v>
      </c>
      <c r="E2091" s="255" t="s">
        <v>174</v>
      </c>
      <c r="F2091" s="255" t="s">
        <v>187</v>
      </c>
      <c r="G2091" s="255"/>
      <c r="H2091" s="256"/>
    </row>
    <row r="2092" customFormat="false" ht="11.25" hidden="false" customHeight="true" outlineLevel="0" collapsed="false">
      <c r="A2092" s="251" t="s">
        <v>2954</v>
      </c>
      <c r="B2092" s="252" t="n">
        <v>44032</v>
      </c>
      <c r="C2092" s="253" t="n">
        <v>8000</v>
      </c>
      <c r="D2092" s="254" t="s">
        <v>25</v>
      </c>
      <c r="E2092" s="255"/>
      <c r="F2092" s="255" t="s">
        <v>2955</v>
      </c>
      <c r="G2092" s="255"/>
      <c r="H2092" s="256"/>
    </row>
    <row r="2093" customFormat="false" ht="11.25" hidden="false" customHeight="true" outlineLevel="0" collapsed="false">
      <c r="A2093" s="251" t="s">
        <v>2954</v>
      </c>
      <c r="B2093" s="252" t="n">
        <v>44032</v>
      </c>
      <c r="C2093" s="253" t="n">
        <v>15000</v>
      </c>
      <c r="D2093" s="254" t="s">
        <v>25</v>
      </c>
      <c r="E2093" s="255"/>
      <c r="F2093" s="255" t="s">
        <v>3017</v>
      </c>
      <c r="G2093" s="255"/>
      <c r="H2093" s="256"/>
    </row>
    <row r="2094" customFormat="false" ht="11.25" hidden="false" customHeight="true" outlineLevel="0" collapsed="false">
      <c r="A2094" s="251" t="s">
        <v>2954</v>
      </c>
      <c r="B2094" s="252" t="n">
        <v>44032</v>
      </c>
      <c r="C2094" s="253" t="n">
        <v>1000</v>
      </c>
      <c r="D2094" s="254" t="s">
        <v>25</v>
      </c>
      <c r="E2094" s="255"/>
      <c r="F2094" s="255" t="s">
        <v>2983</v>
      </c>
      <c r="G2094" s="255"/>
      <c r="H2094" s="256"/>
    </row>
    <row r="2095" customFormat="false" ht="11.25" hidden="false" customHeight="true" outlineLevel="0" collapsed="false">
      <c r="A2095" s="283" t="s">
        <v>2954</v>
      </c>
      <c r="B2095" s="252" t="n">
        <v>44033</v>
      </c>
      <c r="C2095" s="253" t="n">
        <v>30000</v>
      </c>
      <c r="D2095" s="279" t="s">
        <v>3112</v>
      </c>
      <c r="E2095" s="255" t="s">
        <v>59</v>
      </c>
      <c r="F2095" s="255" t="s">
        <v>3113</v>
      </c>
      <c r="G2095" s="255"/>
      <c r="H2095" s="256"/>
    </row>
    <row r="2096" customFormat="false" ht="11.25" hidden="false" customHeight="true" outlineLevel="0" collapsed="false">
      <c r="A2096" s="251" t="s">
        <v>2954</v>
      </c>
      <c r="B2096" s="252" t="n">
        <v>44033</v>
      </c>
      <c r="C2096" s="253" t="n">
        <v>20000</v>
      </c>
      <c r="D2096" s="254" t="s">
        <v>25</v>
      </c>
      <c r="E2096" s="255"/>
      <c r="F2096" s="255" t="s">
        <v>43</v>
      </c>
      <c r="G2096" s="255"/>
      <c r="H2096" s="256"/>
    </row>
    <row r="2097" customFormat="false" ht="11.25" hidden="false" customHeight="true" outlineLevel="0" collapsed="false">
      <c r="A2097" s="251" t="s">
        <v>2954</v>
      </c>
      <c r="B2097" s="252" t="n">
        <v>44033</v>
      </c>
      <c r="C2097" s="253" t="n">
        <v>5000</v>
      </c>
      <c r="D2097" s="254" t="s">
        <v>25</v>
      </c>
      <c r="E2097" s="255"/>
      <c r="F2097" s="255" t="s">
        <v>4085</v>
      </c>
      <c r="G2097" s="255"/>
      <c r="H2097" s="256"/>
    </row>
    <row r="2098" customFormat="false" ht="11.25" hidden="false" customHeight="true" outlineLevel="0" collapsed="false">
      <c r="A2098" s="260" t="s">
        <v>2954</v>
      </c>
      <c r="B2098" s="252" t="n">
        <v>44033</v>
      </c>
      <c r="C2098" s="253" t="n">
        <v>1010</v>
      </c>
      <c r="D2098" s="268" t="s">
        <v>48</v>
      </c>
      <c r="E2098" s="255" t="s">
        <v>49</v>
      </c>
      <c r="F2098" s="255" t="s">
        <v>3087</v>
      </c>
      <c r="G2098" s="255" t="s">
        <v>4086</v>
      </c>
      <c r="H2098" s="256"/>
    </row>
    <row r="2099" customFormat="false" ht="11.25" hidden="false" customHeight="true" outlineLevel="0" collapsed="false">
      <c r="A2099" s="257" t="s">
        <v>2954</v>
      </c>
      <c r="B2099" s="252" t="n">
        <v>44033</v>
      </c>
      <c r="C2099" s="253" t="n">
        <v>3000</v>
      </c>
      <c r="D2099" s="258" t="s">
        <v>30</v>
      </c>
      <c r="E2099" s="255" t="s">
        <v>61</v>
      </c>
      <c r="F2099" s="255" t="s">
        <v>137</v>
      </c>
      <c r="G2099" s="255" t="s">
        <v>4087</v>
      </c>
      <c r="H2099" s="256"/>
    </row>
    <row r="2100" customFormat="false" ht="11.25" hidden="false" customHeight="true" outlineLevel="0" collapsed="false">
      <c r="A2100" s="251" t="s">
        <v>2954</v>
      </c>
      <c r="B2100" s="252" t="n">
        <v>44033</v>
      </c>
      <c r="C2100" s="253" t="n">
        <v>9100</v>
      </c>
      <c r="D2100" s="254" t="s">
        <v>25</v>
      </c>
      <c r="E2100" s="255"/>
      <c r="F2100" s="255" t="s">
        <v>3001</v>
      </c>
      <c r="G2100" s="255" t="s">
        <v>3234</v>
      </c>
      <c r="H2100" s="256"/>
    </row>
    <row r="2101" customFormat="false" ht="11.25" hidden="false" customHeight="true" outlineLevel="0" collapsed="false">
      <c r="A2101" s="260" t="s">
        <v>2954</v>
      </c>
      <c r="B2101" s="252" t="n">
        <v>44033</v>
      </c>
      <c r="C2101" s="253" t="n">
        <v>5375</v>
      </c>
      <c r="D2101" s="266" t="s">
        <v>2943</v>
      </c>
      <c r="E2101" s="255" t="s">
        <v>3067</v>
      </c>
      <c r="F2101" s="255" t="s">
        <v>4088</v>
      </c>
      <c r="G2101" s="255" t="s">
        <v>4089</v>
      </c>
      <c r="H2101" s="256"/>
    </row>
    <row r="2102" customFormat="false" ht="11.25" hidden="false" customHeight="true" outlineLevel="0" collapsed="false">
      <c r="A2102" s="251" t="s">
        <v>2954</v>
      </c>
      <c r="B2102" s="252" t="n">
        <v>44033</v>
      </c>
      <c r="C2102" s="253" t="n">
        <v>12500</v>
      </c>
      <c r="D2102" s="279" t="s">
        <v>3112</v>
      </c>
      <c r="E2102" s="255" t="s">
        <v>145</v>
      </c>
      <c r="F2102" s="255" t="s">
        <v>23</v>
      </c>
      <c r="G2102" s="255" t="s">
        <v>4089</v>
      </c>
      <c r="H2102" s="256"/>
    </row>
    <row r="2103" customFormat="false" ht="11.25" hidden="false" customHeight="true" outlineLevel="0" collapsed="false">
      <c r="A2103" s="251" t="s">
        <v>2954</v>
      </c>
      <c r="B2103" s="252" t="n">
        <v>44033</v>
      </c>
      <c r="C2103" s="253" t="n">
        <v>42475</v>
      </c>
      <c r="D2103" s="279" t="s">
        <v>3112</v>
      </c>
      <c r="E2103" s="255" t="s">
        <v>145</v>
      </c>
      <c r="F2103" s="255" t="s">
        <v>23</v>
      </c>
      <c r="G2103" s="255" t="s">
        <v>3234</v>
      </c>
      <c r="H2103" s="256"/>
    </row>
    <row r="2104" customFormat="false" ht="11.25" hidden="false" customHeight="true" outlineLevel="0" collapsed="false">
      <c r="A2104" s="257" t="s">
        <v>2954</v>
      </c>
      <c r="B2104" s="252" t="n">
        <v>44033</v>
      </c>
      <c r="C2104" s="253" t="n">
        <v>2900</v>
      </c>
      <c r="D2104" s="258" t="s">
        <v>30</v>
      </c>
      <c r="E2104" s="255" t="s">
        <v>61</v>
      </c>
      <c r="F2104" s="255" t="s">
        <v>137</v>
      </c>
      <c r="G2104" s="255" t="s">
        <v>4090</v>
      </c>
      <c r="H2104" s="256"/>
    </row>
    <row r="2105" customFormat="false" ht="11.25" hidden="false" customHeight="true" outlineLevel="0" collapsed="false">
      <c r="A2105" s="257" t="s">
        <v>2954</v>
      </c>
      <c r="B2105" s="252" t="n">
        <v>44033</v>
      </c>
      <c r="C2105" s="253" t="n">
        <v>300</v>
      </c>
      <c r="D2105" s="265" t="s">
        <v>80</v>
      </c>
      <c r="E2105" s="255" t="s">
        <v>3032</v>
      </c>
      <c r="F2105" s="255" t="s">
        <v>3033</v>
      </c>
      <c r="G2105" s="255" t="s">
        <v>3213</v>
      </c>
      <c r="H2105" s="256"/>
    </row>
    <row r="2106" customFormat="false" ht="11.25" hidden="false" customHeight="true" outlineLevel="0" collapsed="false">
      <c r="A2106" s="257" t="s">
        <v>2954</v>
      </c>
      <c r="B2106" s="252" t="n">
        <v>44033</v>
      </c>
      <c r="C2106" s="253" t="n">
        <v>6845</v>
      </c>
      <c r="D2106" s="258" t="s">
        <v>30</v>
      </c>
      <c r="E2106" s="255" t="s">
        <v>174</v>
      </c>
      <c r="F2106" s="255" t="s">
        <v>187</v>
      </c>
      <c r="G2106" s="255"/>
      <c r="H2106" s="256"/>
    </row>
    <row r="2107" customFormat="false" ht="11.25" hidden="false" customHeight="true" outlineLevel="0" collapsed="false">
      <c r="A2107" s="269" t="s">
        <v>2954</v>
      </c>
      <c r="B2107" s="252" t="n">
        <v>44033</v>
      </c>
      <c r="C2107" s="253" t="n">
        <v>10000</v>
      </c>
      <c r="D2107" s="278" t="s">
        <v>3093</v>
      </c>
      <c r="E2107" s="255" t="s">
        <v>3094</v>
      </c>
      <c r="F2107" s="255" t="s">
        <v>4058</v>
      </c>
      <c r="G2107" s="255" t="s">
        <v>3163</v>
      </c>
      <c r="H2107" s="256"/>
    </row>
    <row r="2108" customFormat="false" ht="11.25" hidden="false" customHeight="true" outlineLevel="0" collapsed="false">
      <c r="A2108" s="257" t="s">
        <v>2954</v>
      </c>
      <c r="B2108" s="252" t="n">
        <v>44033</v>
      </c>
      <c r="C2108" s="253" t="n">
        <v>80</v>
      </c>
      <c r="D2108" s="272" t="s">
        <v>64</v>
      </c>
      <c r="E2108" s="255" t="s">
        <v>3026</v>
      </c>
      <c r="F2108" s="255" t="s">
        <v>4091</v>
      </c>
      <c r="G2108" s="255"/>
      <c r="H2108" s="256"/>
    </row>
    <row r="2109" customFormat="false" ht="11.25" hidden="false" customHeight="true" outlineLevel="0" collapsed="false">
      <c r="A2109" s="269" t="s">
        <v>2954</v>
      </c>
      <c r="B2109" s="252" t="n">
        <v>44034</v>
      </c>
      <c r="C2109" s="253" t="n">
        <v>3000</v>
      </c>
      <c r="D2109" s="270" t="s">
        <v>2948</v>
      </c>
      <c r="E2109" s="255" t="s">
        <v>195</v>
      </c>
      <c r="F2109" s="255" t="s">
        <v>43</v>
      </c>
      <c r="G2109" s="255" t="s">
        <v>4092</v>
      </c>
      <c r="H2109" s="256"/>
    </row>
    <row r="2110" customFormat="false" ht="11.25" hidden="false" customHeight="true" outlineLevel="0" collapsed="false">
      <c r="A2110" s="251" t="s">
        <v>2954</v>
      </c>
      <c r="B2110" s="252" t="n">
        <v>44034</v>
      </c>
      <c r="C2110" s="253" t="n">
        <v>10000</v>
      </c>
      <c r="D2110" s="254" t="s">
        <v>25</v>
      </c>
      <c r="E2110" s="255"/>
      <c r="F2110" s="255" t="s">
        <v>4085</v>
      </c>
      <c r="G2110" s="255"/>
      <c r="H2110" s="256"/>
    </row>
    <row r="2111" customFormat="false" ht="11.25" hidden="false" customHeight="true" outlineLevel="0" collapsed="false">
      <c r="A2111" s="251" t="s">
        <v>2954</v>
      </c>
      <c r="B2111" s="252" t="n">
        <v>44034</v>
      </c>
      <c r="C2111" s="253" t="n">
        <v>3490</v>
      </c>
      <c r="D2111" s="254" t="s">
        <v>25</v>
      </c>
      <c r="E2111" s="255"/>
      <c r="F2111" s="255" t="s">
        <v>3012</v>
      </c>
      <c r="G2111" s="255" t="s">
        <v>4093</v>
      </c>
      <c r="H2111" s="256"/>
    </row>
    <row r="2112" customFormat="false" ht="11.25" hidden="false" customHeight="true" outlineLevel="0" collapsed="false">
      <c r="A2112" s="251" t="s">
        <v>2954</v>
      </c>
      <c r="B2112" s="252" t="n">
        <v>44034</v>
      </c>
      <c r="C2112" s="253" t="n">
        <v>5995</v>
      </c>
      <c r="D2112" s="279" t="s">
        <v>3112</v>
      </c>
      <c r="E2112" s="255" t="s">
        <v>145</v>
      </c>
      <c r="F2112" s="255" t="s">
        <v>23</v>
      </c>
      <c r="G2112" s="255" t="s">
        <v>4093</v>
      </c>
      <c r="H2112" s="256"/>
    </row>
    <row r="2113" customFormat="false" ht="11.25" hidden="false" customHeight="true" outlineLevel="0" collapsed="false">
      <c r="A2113" s="260" t="s">
        <v>2954</v>
      </c>
      <c r="B2113" s="252" t="n">
        <v>44034</v>
      </c>
      <c r="C2113" s="253" t="n">
        <v>9325</v>
      </c>
      <c r="D2113" s="266" t="s">
        <v>2943</v>
      </c>
      <c r="E2113" s="255" t="s">
        <v>3067</v>
      </c>
      <c r="F2113" s="255" t="s">
        <v>2982</v>
      </c>
      <c r="G2113" s="255" t="s">
        <v>4094</v>
      </c>
      <c r="H2113" s="256"/>
    </row>
    <row r="2114" customFormat="false" ht="11.25" hidden="false" customHeight="true" outlineLevel="0" collapsed="false">
      <c r="A2114" s="260" t="s">
        <v>2954</v>
      </c>
      <c r="B2114" s="252" t="n">
        <v>44034</v>
      </c>
      <c r="C2114" s="253" t="n">
        <v>500</v>
      </c>
      <c r="D2114" s="266" t="s">
        <v>2943</v>
      </c>
      <c r="E2114" s="255" t="s">
        <v>2974</v>
      </c>
      <c r="F2114" s="255" t="s">
        <v>3157</v>
      </c>
      <c r="G2114" s="255"/>
      <c r="H2114" s="256"/>
    </row>
    <row r="2115" customFormat="false" ht="11.25" hidden="false" customHeight="true" outlineLevel="0" collapsed="false">
      <c r="A2115" s="251" t="s">
        <v>2954</v>
      </c>
      <c r="B2115" s="252" t="n">
        <v>44034</v>
      </c>
      <c r="C2115" s="253" t="n">
        <v>10000</v>
      </c>
      <c r="D2115" s="271" t="s">
        <v>59</v>
      </c>
      <c r="E2115" s="255" t="s">
        <v>3103</v>
      </c>
      <c r="F2115" s="255" t="s">
        <v>3059</v>
      </c>
      <c r="G2115" s="255" t="s">
        <v>4095</v>
      </c>
      <c r="H2115" s="256"/>
    </row>
    <row r="2116" customFormat="false" ht="11.25" hidden="false" customHeight="true" outlineLevel="0" collapsed="false">
      <c r="A2116" s="257" t="s">
        <v>2954</v>
      </c>
      <c r="B2116" s="252" t="n">
        <v>44034</v>
      </c>
      <c r="C2116" s="253" t="n">
        <v>3720</v>
      </c>
      <c r="D2116" s="258" t="s">
        <v>30</v>
      </c>
      <c r="E2116" s="255" t="s">
        <v>174</v>
      </c>
      <c r="F2116" s="255" t="s">
        <v>187</v>
      </c>
      <c r="G2116" s="255"/>
      <c r="H2116" s="256"/>
    </row>
    <row r="2117" customFormat="false" ht="11.25" hidden="false" customHeight="true" outlineLevel="0" collapsed="false">
      <c r="A2117" s="257" t="s">
        <v>2954</v>
      </c>
      <c r="B2117" s="252" t="n">
        <v>44034</v>
      </c>
      <c r="C2117" s="253" t="n">
        <v>595</v>
      </c>
      <c r="D2117" s="272" t="s">
        <v>64</v>
      </c>
      <c r="E2117" s="255" t="s">
        <v>3026</v>
      </c>
      <c r="F2117" s="255" t="s">
        <v>3666</v>
      </c>
      <c r="G2117" s="255"/>
      <c r="H2117" s="256"/>
    </row>
    <row r="2118" customFormat="false" ht="11.25" hidden="false" customHeight="true" outlineLevel="0" collapsed="false">
      <c r="A2118" s="260" t="s">
        <v>2954</v>
      </c>
      <c r="B2118" s="252" t="n">
        <v>44034</v>
      </c>
      <c r="C2118" s="253" t="n">
        <v>400</v>
      </c>
      <c r="D2118" s="263" t="s">
        <v>2952</v>
      </c>
      <c r="E2118" s="255" t="s">
        <v>2963</v>
      </c>
      <c r="F2118" s="255" t="s">
        <v>3098</v>
      </c>
      <c r="G2118" s="255"/>
      <c r="H2118" s="256"/>
    </row>
    <row r="2119" customFormat="false" ht="11.25" hidden="false" customHeight="true" outlineLevel="0" collapsed="false">
      <c r="A2119" s="257" t="s">
        <v>2954</v>
      </c>
      <c r="B2119" s="252" t="n">
        <v>44034</v>
      </c>
      <c r="C2119" s="253" t="n">
        <v>3500</v>
      </c>
      <c r="D2119" s="258" t="s">
        <v>30</v>
      </c>
      <c r="E2119" s="255" t="s">
        <v>61</v>
      </c>
      <c r="F2119" s="255" t="s">
        <v>137</v>
      </c>
      <c r="G2119" s="255" t="s">
        <v>4096</v>
      </c>
      <c r="H2119" s="256"/>
    </row>
    <row r="2120" customFormat="false" ht="11.25" hidden="false" customHeight="true" outlineLevel="0" collapsed="false">
      <c r="A2120" s="257" t="s">
        <v>2954</v>
      </c>
      <c r="B2120" s="252" t="n">
        <v>44034</v>
      </c>
      <c r="C2120" s="253" t="n">
        <v>2900</v>
      </c>
      <c r="D2120" s="258" t="s">
        <v>30</v>
      </c>
      <c r="E2120" s="255" t="s">
        <v>61</v>
      </c>
      <c r="F2120" s="255" t="s">
        <v>62</v>
      </c>
      <c r="G2120" s="255" t="s">
        <v>4097</v>
      </c>
      <c r="H2120" s="256"/>
    </row>
    <row r="2121" customFormat="false" ht="11.25" hidden="false" customHeight="true" outlineLevel="0" collapsed="false">
      <c r="A2121" s="257" t="s">
        <v>2954</v>
      </c>
      <c r="B2121" s="252" t="n">
        <v>44034</v>
      </c>
      <c r="C2121" s="253" t="n">
        <v>2800</v>
      </c>
      <c r="D2121" s="258" t="s">
        <v>30</v>
      </c>
      <c r="E2121" s="255" t="s">
        <v>61</v>
      </c>
      <c r="F2121" s="255" t="s">
        <v>62</v>
      </c>
      <c r="G2121" s="255" t="s">
        <v>4098</v>
      </c>
      <c r="H2121" s="256"/>
    </row>
    <row r="2122" customFormat="false" ht="11.25" hidden="false" customHeight="true" outlineLevel="0" collapsed="false">
      <c r="A2122" s="257" t="s">
        <v>2954</v>
      </c>
      <c r="B2122" s="252" t="n">
        <v>44034</v>
      </c>
      <c r="C2122" s="253" t="n">
        <v>1700</v>
      </c>
      <c r="D2122" s="262" t="s">
        <v>113</v>
      </c>
      <c r="E2122" s="255" t="s">
        <v>139</v>
      </c>
      <c r="F2122" s="255" t="s">
        <v>4099</v>
      </c>
      <c r="G2122" s="255" t="s">
        <v>2958</v>
      </c>
      <c r="H2122" s="256"/>
    </row>
    <row r="2123" customFormat="false" ht="11.25" hidden="false" customHeight="true" outlineLevel="0" collapsed="false">
      <c r="A2123" s="260" t="s">
        <v>2954</v>
      </c>
      <c r="B2123" s="252" t="n">
        <v>44034</v>
      </c>
      <c r="C2123" s="253" t="n">
        <v>420</v>
      </c>
      <c r="D2123" s="268" t="s">
        <v>48</v>
      </c>
      <c r="E2123" s="255" t="s">
        <v>49</v>
      </c>
      <c r="F2123" s="255" t="s">
        <v>239</v>
      </c>
      <c r="G2123" s="255" t="s">
        <v>4100</v>
      </c>
      <c r="H2123" s="256"/>
    </row>
    <row r="2124" customFormat="false" ht="11.25" hidden="false" customHeight="true" outlineLevel="0" collapsed="false">
      <c r="A2124" s="269" t="s">
        <v>2954</v>
      </c>
      <c r="B2124" s="252" t="n">
        <v>44034</v>
      </c>
      <c r="C2124" s="253" t="n">
        <v>20000</v>
      </c>
      <c r="D2124" s="278" t="s">
        <v>3093</v>
      </c>
      <c r="E2124" s="255" t="s">
        <v>3094</v>
      </c>
      <c r="F2124" s="255" t="s">
        <v>4045</v>
      </c>
      <c r="G2124" s="255" t="s">
        <v>3163</v>
      </c>
      <c r="H2124" s="256"/>
    </row>
    <row r="2125" customFormat="false" ht="11.25" hidden="false" customHeight="true" outlineLevel="0" collapsed="false">
      <c r="A2125" s="251" t="s">
        <v>2954</v>
      </c>
      <c r="B2125" s="252" t="n">
        <v>44035</v>
      </c>
      <c r="C2125" s="253" t="n">
        <v>10000</v>
      </c>
      <c r="D2125" s="254" t="s">
        <v>25</v>
      </c>
      <c r="E2125" s="255"/>
      <c r="F2125" s="255" t="s">
        <v>2983</v>
      </c>
      <c r="G2125" s="255" t="s">
        <v>3867</v>
      </c>
      <c r="H2125" s="256"/>
    </row>
    <row r="2126" customFormat="false" ht="11.25" hidden="false" customHeight="true" outlineLevel="0" collapsed="false">
      <c r="A2126" s="251" t="s">
        <v>2954</v>
      </c>
      <c r="B2126" s="252" t="n">
        <v>44035</v>
      </c>
      <c r="C2126" s="253" t="n">
        <v>10000</v>
      </c>
      <c r="D2126" s="254" t="s">
        <v>25</v>
      </c>
      <c r="E2126" s="255"/>
      <c r="F2126" s="255" t="s">
        <v>3293</v>
      </c>
      <c r="G2126" s="255" t="s">
        <v>4101</v>
      </c>
      <c r="H2126" s="256"/>
    </row>
    <row r="2127" customFormat="false" ht="11.25" hidden="false" customHeight="true" outlineLevel="0" collapsed="false">
      <c r="A2127" s="251" t="s">
        <v>2954</v>
      </c>
      <c r="B2127" s="252" t="n">
        <v>44035</v>
      </c>
      <c r="C2127" s="253" t="n">
        <v>15000</v>
      </c>
      <c r="D2127" s="254" t="s">
        <v>25</v>
      </c>
      <c r="E2127" s="255"/>
      <c r="F2127" s="255" t="s">
        <v>3012</v>
      </c>
      <c r="G2127" s="255" t="s">
        <v>3867</v>
      </c>
      <c r="H2127" s="256"/>
    </row>
    <row r="2128" customFormat="false" ht="11.25" hidden="false" customHeight="true" outlineLevel="0" collapsed="false">
      <c r="A2128" s="260" t="s">
        <v>2954</v>
      </c>
      <c r="B2128" s="252" t="n">
        <v>44035</v>
      </c>
      <c r="C2128" s="253" t="n">
        <v>500</v>
      </c>
      <c r="D2128" s="266" t="s">
        <v>2943</v>
      </c>
      <c r="E2128" s="255" t="s">
        <v>2974</v>
      </c>
      <c r="F2128" s="255" t="s">
        <v>2983</v>
      </c>
      <c r="G2128" s="255"/>
      <c r="H2128" s="256"/>
    </row>
    <row r="2129" customFormat="false" ht="11.25" hidden="false" customHeight="true" outlineLevel="0" collapsed="false">
      <c r="A2129" s="260" t="s">
        <v>2954</v>
      </c>
      <c r="B2129" s="252" t="n">
        <v>44035</v>
      </c>
      <c r="C2129" s="253" t="n">
        <v>2000</v>
      </c>
      <c r="D2129" s="266" t="s">
        <v>2943</v>
      </c>
      <c r="E2129" s="255" t="s">
        <v>2974</v>
      </c>
      <c r="F2129" s="255" t="s">
        <v>2982</v>
      </c>
      <c r="G2129" s="255"/>
      <c r="H2129" s="256"/>
    </row>
    <row r="2130" customFormat="false" ht="11.25" hidden="false" customHeight="true" outlineLevel="0" collapsed="false">
      <c r="A2130" s="260" t="s">
        <v>2954</v>
      </c>
      <c r="B2130" s="252" t="n">
        <v>44035</v>
      </c>
      <c r="C2130" s="253" t="n">
        <v>155</v>
      </c>
      <c r="D2130" s="266" t="s">
        <v>2943</v>
      </c>
      <c r="E2130" s="255" t="s">
        <v>3163</v>
      </c>
      <c r="F2130" s="255" t="s">
        <v>2983</v>
      </c>
      <c r="G2130" s="255" t="s">
        <v>4102</v>
      </c>
      <c r="H2130" s="256"/>
    </row>
    <row r="2131" customFormat="false" ht="11.25" hidden="false" customHeight="true" outlineLevel="0" collapsed="false">
      <c r="A2131" s="257" t="s">
        <v>2954</v>
      </c>
      <c r="B2131" s="252" t="n">
        <v>44035</v>
      </c>
      <c r="C2131" s="253" t="n">
        <v>300</v>
      </c>
      <c r="D2131" s="265" t="s">
        <v>80</v>
      </c>
      <c r="E2131" s="255" t="s">
        <v>110</v>
      </c>
      <c r="F2131" s="255" t="s">
        <v>95</v>
      </c>
      <c r="G2131" s="255" t="s">
        <v>4103</v>
      </c>
      <c r="H2131" s="256"/>
    </row>
    <row r="2132" customFormat="false" ht="11.25" hidden="false" customHeight="true" outlineLevel="0" collapsed="false">
      <c r="A2132" s="257" t="s">
        <v>2954</v>
      </c>
      <c r="B2132" s="252" t="n">
        <v>44035</v>
      </c>
      <c r="C2132" s="253" t="n">
        <v>2000</v>
      </c>
      <c r="D2132" s="265" t="s">
        <v>80</v>
      </c>
      <c r="E2132" s="255" t="s">
        <v>110</v>
      </c>
      <c r="F2132" s="255" t="s">
        <v>95</v>
      </c>
      <c r="G2132" s="255" t="s">
        <v>4104</v>
      </c>
      <c r="H2132" s="256"/>
    </row>
    <row r="2133" customFormat="false" ht="11.25" hidden="false" customHeight="true" outlineLevel="0" collapsed="false">
      <c r="A2133" s="257" t="s">
        <v>2954</v>
      </c>
      <c r="B2133" s="252" t="n">
        <v>44035</v>
      </c>
      <c r="C2133" s="253" t="n">
        <v>2800</v>
      </c>
      <c r="D2133" s="258" t="s">
        <v>30</v>
      </c>
      <c r="E2133" s="255" t="s">
        <v>61</v>
      </c>
      <c r="F2133" s="255" t="s">
        <v>270</v>
      </c>
      <c r="G2133" s="255" t="s">
        <v>4105</v>
      </c>
      <c r="H2133" s="256"/>
    </row>
    <row r="2134" customFormat="false" ht="11.25" hidden="false" customHeight="true" outlineLevel="0" collapsed="false">
      <c r="A2134" s="257" t="s">
        <v>2954</v>
      </c>
      <c r="B2134" s="252" t="n">
        <v>44035</v>
      </c>
      <c r="C2134" s="253" t="n">
        <v>3300</v>
      </c>
      <c r="D2134" s="258" t="s">
        <v>30</v>
      </c>
      <c r="E2134" s="255" t="s">
        <v>61</v>
      </c>
      <c r="F2134" s="255" t="s">
        <v>62</v>
      </c>
      <c r="G2134" s="255" t="s">
        <v>4106</v>
      </c>
      <c r="H2134" s="256"/>
    </row>
    <row r="2135" customFormat="false" ht="11.25" hidden="false" customHeight="true" outlineLevel="0" collapsed="false">
      <c r="A2135" s="257" t="s">
        <v>2954</v>
      </c>
      <c r="B2135" s="252" t="n">
        <v>44035</v>
      </c>
      <c r="C2135" s="253" t="n">
        <v>2900</v>
      </c>
      <c r="D2135" s="258" t="s">
        <v>30</v>
      </c>
      <c r="E2135" s="255" t="s">
        <v>61</v>
      </c>
      <c r="F2135" s="255" t="s">
        <v>137</v>
      </c>
      <c r="G2135" s="255" t="s">
        <v>4107</v>
      </c>
      <c r="H2135" s="256"/>
    </row>
    <row r="2136" customFormat="false" ht="11.25" hidden="false" customHeight="true" outlineLevel="0" collapsed="false">
      <c r="A2136" s="257" t="s">
        <v>2954</v>
      </c>
      <c r="B2136" s="252" t="n">
        <v>44035</v>
      </c>
      <c r="C2136" s="253" t="n">
        <v>3400</v>
      </c>
      <c r="D2136" s="258" t="s">
        <v>30</v>
      </c>
      <c r="E2136" s="255" t="s">
        <v>61</v>
      </c>
      <c r="F2136" s="255" t="s">
        <v>137</v>
      </c>
      <c r="G2136" s="255" t="s">
        <v>4108</v>
      </c>
      <c r="H2136" s="256"/>
    </row>
    <row r="2137" customFormat="false" ht="11.25" hidden="false" customHeight="true" outlineLevel="0" collapsed="false">
      <c r="A2137" s="257" t="s">
        <v>2954</v>
      </c>
      <c r="B2137" s="252" t="n">
        <v>44035</v>
      </c>
      <c r="C2137" s="253" t="n">
        <v>3400</v>
      </c>
      <c r="D2137" s="258" t="s">
        <v>30</v>
      </c>
      <c r="E2137" s="255" t="s">
        <v>61</v>
      </c>
      <c r="F2137" s="255" t="s">
        <v>137</v>
      </c>
      <c r="G2137" s="255" t="s">
        <v>4108</v>
      </c>
      <c r="H2137" s="256"/>
    </row>
    <row r="2138" customFormat="false" ht="11.25" hidden="false" customHeight="true" outlineLevel="0" collapsed="false">
      <c r="A2138" s="257" t="s">
        <v>2954</v>
      </c>
      <c r="B2138" s="252" t="n">
        <v>44035</v>
      </c>
      <c r="C2138" s="253" t="n">
        <v>3170</v>
      </c>
      <c r="D2138" s="258" t="s">
        <v>30</v>
      </c>
      <c r="E2138" s="255" t="s">
        <v>61</v>
      </c>
      <c r="F2138" s="255" t="s">
        <v>137</v>
      </c>
      <c r="G2138" s="255" t="s">
        <v>4109</v>
      </c>
      <c r="H2138" s="256"/>
    </row>
    <row r="2139" customFormat="false" ht="11.25" hidden="false" customHeight="true" outlineLevel="0" collapsed="false">
      <c r="A2139" s="260" t="s">
        <v>2954</v>
      </c>
      <c r="B2139" s="252" t="n">
        <v>44035</v>
      </c>
      <c r="C2139" s="253" t="n">
        <v>230</v>
      </c>
      <c r="D2139" s="268" t="s">
        <v>48</v>
      </c>
      <c r="E2139" s="255" t="s">
        <v>49</v>
      </c>
      <c r="F2139" s="255" t="s">
        <v>258</v>
      </c>
      <c r="G2139" s="255" t="s">
        <v>3898</v>
      </c>
      <c r="H2139" s="256"/>
    </row>
    <row r="2140" customFormat="false" ht="11.25" hidden="false" customHeight="true" outlineLevel="0" collapsed="false">
      <c r="A2140" s="260" t="s">
        <v>2954</v>
      </c>
      <c r="B2140" s="252" t="n">
        <v>44035</v>
      </c>
      <c r="C2140" s="253" t="n">
        <v>36800</v>
      </c>
      <c r="D2140" s="267" t="s">
        <v>186</v>
      </c>
      <c r="E2140" s="255" t="s">
        <v>173</v>
      </c>
      <c r="F2140" s="255" t="s">
        <v>2978</v>
      </c>
      <c r="G2140" s="255" t="s">
        <v>3196</v>
      </c>
      <c r="H2140" s="256"/>
    </row>
    <row r="2141" customFormat="false" ht="11.25" hidden="false" customHeight="true" outlineLevel="0" collapsed="false">
      <c r="A2141" s="257" t="s">
        <v>2954</v>
      </c>
      <c r="B2141" s="252" t="n">
        <v>44035</v>
      </c>
      <c r="C2141" s="253" t="n">
        <v>5370</v>
      </c>
      <c r="D2141" s="272" t="s">
        <v>64</v>
      </c>
      <c r="E2141" s="255" t="s">
        <v>143</v>
      </c>
      <c r="F2141" s="255" t="s">
        <v>3766</v>
      </c>
      <c r="G2141" s="255" t="s">
        <v>143</v>
      </c>
      <c r="H2141" s="256"/>
    </row>
    <row r="2142" customFormat="false" ht="11.25" hidden="false" customHeight="true" outlineLevel="0" collapsed="false">
      <c r="A2142" s="260" t="s">
        <v>2954</v>
      </c>
      <c r="B2142" s="252" t="n">
        <v>44036</v>
      </c>
      <c r="C2142" s="253" t="n">
        <v>175000</v>
      </c>
      <c r="D2142" s="261" t="s">
        <v>105</v>
      </c>
      <c r="E2142" s="255" t="s">
        <v>106</v>
      </c>
      <c r="F2142" s="255" t="s">
        <v>204</v>
      </c>
      <c r="G2142" s="255"/>
      <c r="H2142" s="256"/>
    </row>
    <row r="2143" customFormat="false" ht="11.25" hidden="false" customHeight="true" outlineLevel="0" collapsed="false">
      <c r="A2143" s="260" t="s">
        <v>2954</v>
      </c>
      <c r="B2143" s="252" t="n">
        <v>44036</v>
      </c>
      <c r="C2143" s="253" t="n">
        <v>400</v>
      </c>
      <c r="D2143" s="266" t="s">
        <v>2943</v>
      </c>
      <c r="E2143" s="255" t="s">
        <v>2974</v>
      </c>
      <c r="F2143" s="255" t="s">
        <v>3138</v>
      </c>
      <c r="G2143" s="255"/>
      <c r="H2143" s="256"/>
    </row>
    <row r="2144" customFormat="false" ht="11.25" hidden="false" customHeight="true" outlineLevel="0" collapsed="false">
      <c r="A2144" s="257" t="s">
        <v>2954</v>
      </c>
      <c r="B2144" s="252" t="n">
        <v>44036</v>
      </c>
      <c r="C2144" s="253" t="n">
        <v>3000</v>
      </c>
      <c r="D2144" s="258" t="s">
        <v>30</v>
      </c>
      <c r="E2144" s="255" t="s">
        <v>61</v>
      </c>
      <c r="F2144" s="255" t="s">
        <v>137</v>
      </c>
      <c r="G2144" s="255" t="s">
        <v>4110</v>
      </c>
      <c r="H2144" s="256"/>
    </row>
    <row r="2145" customFormat="false" ht="11.25" hidden="false" customHeight="true" outlineLevel="0" collapsed="false">
      <c r="A2145" s="257" t="s">
        <v>2954</v>
      </c>
      <c r="B2145" s="252" t="n">
        <v>44036</v>
      </c>
      <c r="C2145" s="253" t="n">
        <v>3300</v>
      </c>
      <c r="D2145" s="258" t="s">
        <v>30</v>
      </c>
      <c r="E2145" s="255" t="s">
        <v>61</v>
      </c>
      <c r="F2145" s="255" t="s">
        <v>137</v>
      </c>
      <c r="G2145" s="255" t="s">
        <v>4111</v>
      </c>
      <c r="H2145" s="256"/>
    </row>
    <row r="2146" customFormat="false" ht="11.25" hidden="false" customHeight="true" outlineLevel="0" collapsed="false">
      <c r="A2146" s="257" t="s">
        <v>2954</v>
      </c>
      <c r="B2146" s="252" t="n">
        <v>44036</v>
      </c>
      <c r="C2146" s="253" t="n">
        <v>3000</v>
      </c>
      <c r="D2146" s="258" t="s">
        <v>30</v>
      </c>
      <c r="E2146" s="255" t="s">
        <v>61</v>
      </c>
      <c r="F2146" s="255" t="s">
        <v>62</v>
      </c>
      <c r="G2146" s="255" t="s">
        <v>4112</v>
      </c>
      <c r="H2146" s="256"/>
    </row>
    <row r="2147" customFormat="false" ht="11.25" hidden="false" customHeight="true" outlineLevel="0" collapsed="false">
      <c r="A2147" s="257" t="s">
        <v>2954</v>
      </c>
      <c r="B2147" s="252" t="n">
        <v>44036</v>
      </c>
      <c r="C2147" s="253" t="n">
        <v>355</v>
      </c>
      <c r="D2147" s="272" t="s">
        <v>64</v>
      </c>
      <c r="E2147" s="255" t="s">
        <v>191</v>
      </c>
      <c r="F2147" s="255" t="s">
        <v>4113</v>
      </c>
      <c r="G2147" s="255"/>
      <c r="H2147" s="256"/>
    </row>
    <row r="2148" customFormat="false" ht="11.25" hidden="false" customHeight="true" outlineLevel="0" collapsed="false">
      <c r="A2148" s="257" t="s">
        <v>2954</v>
      </c>
      <c r="B2148" s="252" t="n">
        <v>44036</v>
      </c>
      <c r="C2148" s="253" t="n">
        <v>1400</v>
      </c>
      <c r="D2148" s="265" t="s">
        <v>80</v>
      </c>
      <c r="E2148" s="255" t="s">
        <v>110</v>
      </c>
      <c r="F2148" s="255" t="s">
        <v>3168</v>
      </c>
      <c r="G2148" s="255" t="s">
        <v>4114</v>
      </c>
      <c r="H2148" s="256"/>
    </row>
    <row r="2149" customFormat="false" ht="11.25" hidden="false" customHeight="true" outlineLevel="0" collapsed="false">
      <c r="A2149" s="251" t="s">
        <v>2954</v>
      </c>
      <c r="B2149" s="252" t="n">
        <v>44036</v>
      </c>
      <c r="C2149" s="253" t="n">
        <v>10000</v>
      </c>
      <c r="D2149" s="254" t="s">
        <v>25</v>
      </c>
      <c r="E2149" s="255"/>
      <c r="F2149" s="255" t="s">
        <v>4115</v>
      </c>
      <c r="G2149" s="255" t="s">
        <v>4101</v>
      </c>
      <c r="H2149" s="256"/>
    </row>
    <row r="2150" customFormat="false" ht="11.25" hidden="false" customHeight="true" outlineLevel="0" collapsed="false">
      <c r="A2150" s="257" t="s">
        <v>2954</v>
      </c>
      <c r="B2150" s="252" t="n">
        <v>44036</v>
      </c>
      <c r="C2150" s="253" t="n">
        <v>1000</v>
      </c>
      <c r="D2150" s="258" t="s">
        <v>30</v>
      </c>
      <c r="E2150" s="255" t="s">
        <v>174</v>
      </c>
      <c r="F2150" s="255" t="s">
        <v>187</v>
      </c>
      <c r="G2150" s="255" t="s">
        <v>4116</v>
      </c>
      <c r="H2150" s="256"/>
    </row>
    <row r="2151" customFormat="false" ht="11.25" hidden="false" customHeight="true" outlineLevel="0" collapsed="false">
      <c r="A2151" s="257" t="s">
        <v>2954</v>
      </c>
      <c r="B2151" s="252" t="n">
        <v>44036</v>
      </c>
      <c r="C2151" s="253" t="n">
        <v>11000</v>
      </c>
      <c r="D2151" s="258" t="s">
        <v>30</v>
      </c>
      <c r="E2151" s="255" t="s">
        <v>61</v>
      </c>
      <c r="F2151" s="255" t="s">
        <v>137</v>
      </c>
      <c r="G2151" s="255" t="s">
        <v>4117</v>
      </c>
      <c r="H2151" s="256"/>
    </row>
    <row r="2152" customFormat="false" ht="11.25" hidden="false" customHeight="true" outlineLevel="0" collapsed="false">
      <c r="A2152" s="257" t="s">
        <v>2954</v>
      </c>
      <c r="B2152" s="252" t="n">
        <v>44036</v>
      </c>
      <c r="C2152" s="253" t="n">
        <v>280</v>
      </c>
      <c r="D2152" s="262" t="s">
        <v>113</v>
      </c>
      <c r="E2152" s="255" t="s">
        <v>139</v>
      </c>
      <c r="F2152" s="255" t="n">
        <v>0</v>
      </c>
      <c r="G2152" s="255" t="s">
        <v>82</v>
      </c>
      <c r="H2152" s="256"/>
    </row>
    <row r="2153" customFormat="false" ht="11.25" hidden="false" customHeight="true" outlineLevel="0" collapsed="false">
      <c r="A2153" s="257" t="s">
        <v>2954</v>
      </c>
      <c r="B2153" s="252" t="n">
        <v>44037</v>
      </c>
      <c r="C2153" s="253" t="n">
        <v>600</v>
      </c>
      <c r="D2153" s="265" t="s">
        <v>80</v>
      </c>
      <c r="E2153" s="255" t="s">
        <v>2970</v>
      </c>
      <c r="F2153" s="255" t="s">
        <v>148</v>
      </c>
      <c r="G2153" s="255" t="s">
        <v>4118</v>
      </c>
      <c r="H2153" s="256"/>
    </row>
    <row r="2154" customFormat="false" ht="11.25" hidden="false" customHeight="true" outlineLevel="0" collapsed="false">
      <c r="A2154" s="251" t="s">
        <v>2954</v>
      </c>
      <c r="B2154" s="252" t="n">
        <v>44037</v>
      </c>
      <c r="C2154" s="253" t="n">
        <v>4150</v>
      </c>
      <c r="D2154" s="254" t="s">
        <v>25</v>
      </c>
      <c r="E2154" s="255"/>
      <c r="F2154" s="255" t="s">
        <v>4115</v>
      </c>
      <c r="G2154" s="255" t="s">
        <v>4119</v>
      </c>
      <c r="H2154" s="256"/>
    </row>
    <row r="2155" customFormat="false" ht="11.25" hidden="false" customHeight="true" outlineLevel="0" collapsed="false">
      <c r="A2155" s="257" t="s">
        <v>2954</v>
      </c>
      <c r="B2155" s="252" t="n">
        <v>44037</v>
      </c>
      <c r="C2155" s="253" t="n">
        <v>2500</v>
      </c>
      <c r="D2155" s="258" t="s">
        <v>30</v>
      </c>
      <c r="E2155" s="255" t="s">
        <v>61</v>
      </c>
      <c r="F2155" s="255" t="s">
        <v>270</v>
      </c>
      <c r="G2155" s="255" t="s">
        <v>4120</v>
      </c>
      <c r="H2155" s="256"/>
    </row>
    <row r="2156" customFormat="false" ht="11.25" hidden="false" customHeight="true" outlineLevel="0" collapsed="false">
      <c r="A2156" s="251" t="s">
        <v>2954</v>
      </c>
      <c r="B2156" s="252" t="n">
        <v>44037</v>
      </c>
      <c r="C2156" s="253" t="n">
        <v>10000</v>
      </c>
      <c r="D2156" s="254" t="s">
        <v>25</v>
      </c>
      <c r="E2156" s="255"/>
      <c r="F2156" s="255" t="s">
        <v>283</v>
      </c>
      <c r="G2156" s="255" t="s">
        <v>3867</v>
      </c>
      <c r="H2156" s="256"/>
    </row>
    <row r="2157" customFormat="false" ht="11.25" hidden="false" customHeight="true" outlineLevel="0" collapsed="false">
      <c r="A2157" s="251" t="s">
        <v>2954</v>
      </c>
      <c r="B2157" s="252" t="n">
        <v>44037</v>
      </c>
      <c r="C2157" s="253" t="n">
        <v>25000</v>
      </c>
      <c r="D2157" s="254" t="s">
        <v>25</v>
      </c>
      <c r="E2157" s="255"/>
      <c r="F2157" s="255" t="s">
        <v>3038</v>
      </c>
      <c r="G2157" s="255" t="s">
        <v>3867</v>
      </c>
      <c r="H2157" s="256"/>
    </row>
    <row r="2158" customFormat="false" ht="11.25" hidden="false" customHeight="true" outlineLevel="0" collapsed="false">
      <c r="A2158" s="251" t="s">
        <v>2954</v>
      </c>
      <c r="B2158" s="252" t="n">
        <v>44037</v>
      </c>
      <c r="C2158" s="253" t="n">
        <v>3000</v>
      </c>
      <c r="D2158" s="254" t="s">
        <v>25</v>
      </c>
      <c r="E2158" s="255"/>
      <c r="F2158" s="255" t="s">
        <v>2955</v>
      </c>
      <c r="G2158" s="255" t="s">
        <v>4101</v>
      </c>
      <c r="H2158" s="256"/>
    </row>
    <row r="2159" customFormat="false" ht="11.25" hidden="false" customHeight="true" outlineLevel="0" collapsed="false">
      <c r="A2159" s="257" t="s">
        <v>2954</v>
      </c>
      <c r="B2159" s="252" t="n">
        <v>44037</v>
      </c>
      <c r="C2159" s="253" t="n">
        <v>500</v>
      </c>
      <c r="D2159" s="262" t="s">
        <v>113</v>
      </c>
      <c r="E2159" s="255" t="s">
        <v>139</v>
      </c>
      <c r="F2159" s="255" t="s">
        <v>4121</v>
      </c>
      <c r="G2159" s="255" t="s">
        <v>82</v>
      </c>
      <c r="H2159" s="256"/>
    </row>
    <row r="2160" customFormat="false" ht="11.25" hidden="false" customHeight="true" outlineLevel="0" collapsed="false">
      <c r="A2160" s="260" t="s">
        <v>2954</v>
      </c>
      <c r="B2160" s="252" t="n">
        <v>44037</v>
      </c>
      <c r="C2160" s="253" t="n">
        <v>500</v>
      </c>
      <c r="D2160" s="266" t="s">
        <v>2943</v>
      </c>
      <c r="E2160" s="255" t="s">
        <v>2974</v>
      </c>
      <c r="F2160" s="255" t="s">
        <v>3157</v>
      </c>
      <c r="G2160" s="255"/>
      <c r="H2160" s="256"/>
    </row>
    <row r="2161" customFormat="false" ht="11.25" hidden="false" customHeight="true" outlineLevel="0" collapsed="false">
      <c r="A2161" s="260" t="s">
        <v>2954</v>
      </c>
      <c r="B2161" s="252" t="n">
        <v>44037</v>
      </c>
      <c r="C2161" s="253" t="n">
        <v>300</v>
      </c>
      <c r="D2161" s="268" t="s">
        <v>48</v>
      </c>
      <c r="E2161" s="255" t="s">
        <v>49</v>
      </c>
      <c r="F2161" s="255" t="s">
        <v>3155</v>
      </c>
      <c r="G2161" s="255" t="s">
        <v>3156</v>
      </c>
      <c r="H2161" s="256"/>
    </row>
    <row r="2162" customFormat="false" ht="11.25" hidden="false" customHeight="true" outlineLevel="0" collapsed="false">
      <c r="A2162" s="257" t="s">
        <v>2954</v>
      </c>
      <c r="B2162" s="252" t="n">
        <v>44037</v>
      </c>
      <c r="C2162" s="253" t="n">
        <v>2900</v>
      </c>
      <c r="D2162" s="258" t="s">
        <v>30</v>
      </c>
      <c r="E2162" s="255" t="s">
        <v>61</v>
      </c>
      <c r="F2162" s="255" t="s">
        <v>270</v>
      </c>
      <c r="G2162" s="255" t="s">
        <v>4122</v>
      </c>
      <c r="H2162" s="256"/>
    </row>
    <row r="2163" customFormat="false" ht="11.25" hidden="false" customHeight="true" outlineLevel="0" collapsed="false">
      <c r="A2163" s="260" t="s">
        <v>2954</v>
      </c>
      <c r="B2163" s="252" t="n">
        <v>44037</v>
      </c>
      <c r="C2163" s="253" t="n">
        <v>300</v>
      </c>
      <c r="D2163" s="263" t="s">
        <v>2952</v>
      </c>
      <c r="E2163" s="255" t="s">
        <v>54</v>
      </c>
      <c r="F2163" s="255" t="s">
        <v>4123</v>
      </c>
      <c r="G2163" s="255"/>
      <c r="H2163" s="256"/>
    </row>
    <row r="2164" customFormat="false" ht="11.25" hidden="false" customHeight="true" outlineLevel="0" collapsed="false">
      <c r="A2164" s="257" t="s">
        <v>2954</v>
      </c>
      <c r="B2164" s="252" t="n">
        <v>44038</v>
      </c>
      <c r="C2164" s="253" t="n">
        <v>2700</v>
      </c>
      <c r="D2164" s="258" t="s">
        <v>30</v>
      </c>
      <c r="E2164" s="255" t="s">
        <v>61</v>
      </c>
      <c r="F2164" s="255" t="s">
        <v>87</v>
      </c>
      <c r="G2164" s="255" t="s">
        <v>4124</v>
      </c>
      <c r="H2164" s="256"/>
    </row>
    <row r="2165" customFormat="false" ht="11.25" hidden="false" customHeight="true" outlineLevel="0" collapsed="false">
      <c r="A2165" s="257" t="s">
        <v>2954</v>
      </c>
      <c r="B2165" s="252" t="n">
        <v>44038</v>
      </c>
      <c r="C2165" s="253" t="n">
        <v>2700</v>
      </c>
      <c r="D2165" s="258" t="s">
        <v>30</v>
      </c>
      <c r="E2165" s="255" t="s">
        <v>61</v>
      </c>
      <c r="F2165" s="255" t="s">
        <v>87</v>
      </c>
      <c r="G2165" s="255" t="s">
        <v>4125</v>
      </c>
      <c r="H2165" s="256"/>
    </row>
    <row r="2166" customFormat="false" ht="11.25" hidden="false" customHeight="true" outlineLevel="0" collapsed="false">
      <c r="A2166" s="257" t="s">
        <v>2954</v>
      </c>
      <c r="B2166" s="252" t="n">
        <v>44038</v>
      </c>
      <c r="C2166" s="253" t="n">
        <v>1840</v>
      </c>
      <c r="D2166" s="258" t="s">
        <v>30</v>
      </c>
      <c r="E2166" s="255" t="s">
        <v>61</v>
      </c>
      <c r="F2166" s="255" t="s">
        <v>87</v>
      </c>
      <c r="G2166" s="255" t="s">
        <v>4126</v>
      </c>
      <c r="H2166" s="256"/>
    </row>
    <row r="2167" customFormat="false" ht="11.25" hidden="false" customHeight="true" outlineLevel="0" collapsed="false">
      <c r="A2167" s="257" t="s">
        <v>2954</v>
      </c>
      <c r="B2167" s="252" t="n">
        <v>44038</v>
      </c>
      <c r="C2167" s="253" t="n">
        <v>2700</v>
      </c>
      <c r="D2167" s="258" t="s">
        <v>30</v>
      </c>
      <c r="E2167" s="255" t="s">
        <v>61</v>
      </c>
      <c r="F2167" s="255" t="s">
        <v>87</v>
      </c>
      <c r="G2167" s="255" t="s">
        <v>3123</v>
      </c>
      <c r="H2167" s="256"/>
    </row>
    <row r="2168" customFormat="false" ht="11.25" hidden="false" customHeight="true" outlineLevel="0" collapsed="false">
      <c r="A2168" s="257" t="s">
        <v>2954</v>
      </c>
      <c r="B2168" s="252" t="n">
        <v>44038</v>
      </c>
      <c r="C2168" s="253" t="n">
        <v>400</v>
      </c>
      <c r="D2168" s="258" t="s">
        <v>30</v>
      </c>
      <c r="E2168" s="255" t="s">
        <v>61</v>
      </c>
      <c r="F2168" s="255" t="s">
        <v>87</v>
      </c>
      <c r="G2168" s="255" t="s">
        <v>4127</v>
      </c>
      <c r="H2168" s="256"/>
    </row>
    <row r="2169" customFormat="false" ht="11.25" hidden="false" customHeight="true" outlineLevel="0" collapsed="false">
      <c r="A2169" s="251" t="s">
        <v>2954</v>
      </c>
      <c r="B2169" s="252" t="n">
        <v>44038</v>
      </c>
      <c r="C2169" s="253" t="n">
        <v>10000</v>
      </c>
      <c r="D2169" s="254" t="s">
        <v>25</v>
      </c>
      <c r="E2169" s="255"/>
      <c r="F2169" s="255" t="s">
        <v>283</v>
      </c>
      <c r="G2169" s="255" t="s">
        <v>3867</v>
      </c>
      <c r="H2169" s="256"/>
    </row>
    <row r="2170" customFormat="false" ht="11.25" hidden="false" customHeight="true" outlineLevel="0" collapsed="false">
      <c r="A2170" s="251" t="s">
        <v>2954</v>
      </c>
      <c r="B2170" s="252" t="n">
        <v>44038</v>
      </c>
      <c r="C2170" s="253" t="n">
        <v>1310</v>
      </c>
      <c r="D2170" s="254" t="s">
        <v>25</v>
      </c>
      <c r="E2170" s="255"/>
      <c r="F2170" s="255" t="s">
        <v>3017</v>
      </c>
      <c r="G2170" s="255" t="s">
        <v>4051</v>
      </c>
      <c r="H2170" s="256"/>
    </row>
    <row r="2171" customFormat="false" ht="11.25" hidden="false" customHeight="true" outlineLevel="0" collapsed="false">
      <c r="A2171" s="251" t="s">
        <v>2954</v>
      </c>
      <c r="B2171" s="252" t="n">
        <v>44038</v>
      </c>
      <c r="C2171" s="253" t="n">
        <v>10000</v>
      </c>
      <c r="D2171" s="254" t="s">
        <v>25</v>
      </c>
      <c r="E2171" s="255"/>
      <c r="F2171" s="255" t="s">
        <v>2961</v>
      </c>
      <c r="G2171" s="255" t="s">
        <v>3968</v>
      </c>
      <c r="H2171" s="256"/>
    </row>
    <row r="2172" customFormat="false" ht="11.25" hidden="false" customHeight="true" outlineLevel="0" collapsed="false">
      <c r="A2172" s="257" t="s">
        <v>2954</v>
      </c>
      <c r="B2172" s="252" t="n">
        <v>44038</v>
      </c>
      <c r="C2172" s="253" t="n">
        <v>6810</v>
      </c>
      <c r="D2172" s="272" t="s">
        <v>64</v>
      </c>
      <c r="E2172" s="255" t="s">
        <v>3177</v>
      </c>
      <c r="F2172" s="255" t="s">
        <v>4128</v>
      </c>
      <c r="G2172" s="255"/>
      <c r="H2172" s="256"/>
    </row>
    <row r="2173" customFormat="false" ht="11.25" hidden="false" customHeight="true" outlineLevel="0" collapsed="false">
      <c r="A2173" s="257" t="s">
        <v>2954</v>
      </c>
      <c r="B2173" s="252" t="n">
        <v>44038</v>
      </c>
      <c r="C2173" s="253" t="n">
        <v>2900</v>
      </c>
      <c r="D2173" s="258" t="s">
        <v>30</v>
      </c>
      <c r="E2173" s="255" t="s">
        <v>61</v>
      </c>
      <c r="F2173" s="255" t="s">
        <v>137</v>
      </c>
      <c r="G2173" s="255" t="s">
        <v>4129</v>
      </c>
      <c r="H2173" s="256"/>
    </row>
    <row r="2174" customFormat="false" ht="11.25" hidden="false" customHeight="true" outlineLevel="0" collapsed="false">
      <c r="A2174" s="251" t="s">
        <v>2954</v>
      </c>
      <c r="B2174" s="252" t="n">
        <v>44038</v>
      </c>
      <c r="C2174" s="253" t="n">
        <v>512</v>
      </c>
      <c r="D2174" s="254" t="s">
        <v>25</v>
      </c>
      <c r="E2174" s="255"/>
      <c r="F2174" s="255" t="s">
        <v>3012</v>
      </c>
      <c r="G2174" s="255" t="s">
        <v>4130</v>
      </c>
      <c r="H2174" s="256"/>
    </row>
    <row r="2175" customFormat="false" ht="11.25" hidden="false" customHeight="true" outlineLevel="0" collapsed="false">
      <c r="A2175" s="251" t="s">
        <v>2954</v>
      </c>
      <c r="B2175" s="252" t="n">
        <v>44038</v>
      </c>
      <c r="C2175" s="253" t="n">
        <v>1400</v>
      </c>
      <c r="D2175" s="279" t="s">
        <v>3112</v>
      </c>
      <c r="E2175" s="255" t="s">
        <v>145</v>
      </c>
      <c r="F2175" s="255" t="s">
        <v>23</v>
      </c>
      <c r="G2175" s="255"/>
      <c r="H2175" s="256"/>
    </row>
    <row r="2176" customFormat="false" ht="11.25" hidden="false" customHeight="true" outlineLevel="0" collapsed="false">
      <c r="A2176" s="257" t="s">
        <v>2954</v>
      </c>
      <c r="B2176" s="252" t="n">
        <v>44038</v>
      </c>
      <c r="C2176" s="253" t="n">
        <v>6400</v>
      </c>
      <c r="D2176" s="262" t="s">
        <v>113</v>
      </c>
      <c r="E2176" s="255" t="s">
        <v>114</v>
      </c>
      <c r="F2176" s="255" t="s">
        <v>3396</v>
      </c>
      <c r="G2176" s="255"/>
      <c r="H2176" s="256"/>
    </row>
    <row r="2177" customFormat="false" ht="11.25" hidden="false" customHeight="true" outlineLevel="0" collapsed="false">
      <c r="A2177" s="251" t="s">
        <v>2954</v>
      </c>
      <c r="B2177" s="252" t="n">
        <v>44039</v>
      </c>
      <c r="C2177" s="253" t="n">
        <v>5000</v>
      </c>
      <c r="D2177" s="254" t="s">
        <v>25</v>
      </c>
      <c r="E2177" s="255"/>
      <c r="F2177" s="255" t="s">
        <v>3019</v>
      </c>
      <c r="G2177" s="255" t="s">
        <v>3867</v>
      </c>
      <c r="H2177" s="256"/>
    </row>
    <row r="2178" customFormat="false" ht="11.25" hidden="false" customHeight="true" outlineLevel="0" collapsed="false">
      <c r="A2178" s="251" t="s">
        <v>2954</v>
      </c>
      <c r="B2178" s="252" t="n">
        <v>44039</v>
      </c>
      <c r="C2178" s="253" t="n">
        <v>12350</v>
      </c>
      <c r="D2178" s="279" t="s">
        <v>3112</v>
      </c>
      <c r="E2178" s="255" t="s">
        <v>145</v>
      </c>
      <c r="F2178" s="255" t="s">
        <v>23</v>
      </c>
      <c r="G2178" s="255" t="s">
        <v>4131</v>
      </c>
      <c r="H2178" s="256"/>
    </row>
    <row r="2179" customFormat="false" ht="11.25" hidden="false" customHeight="true" outlineLevel="0" collapsed="false">
      <c r="A2179" s="257" t="s">
        <v>2954</v>
      </c>
      <c r="B2179" s="252" t="n">
        <v>44039</v>
      </c>
      <c r="C2179" s="253" t="n">
        <v>20425</v>
      </c>
      <c r="D2179" s="258" t="s">
        <v>30</v>
      </c>
      <c r="E2179" s="255" t="s">
        <v>174</v>
      </c>
      <c r="F2179" s="255" t="s">
        <v>187</v>
      </c>
      <c r="G2179" s="255"/>
      <c r="H2179" s="256"/>
    </row>
    <row r="2180" customFormat="false" ht="11.25" hidden="false" customHeight="true" outlineLevel="0" collapsed="false">
      <c r="A2180" s="260" t="s">
        <v>2954</v>
      </c>
      <c r="B2180" s="252" t="n">
        <v>44039</v>
      </c>
      <c r="C2180" s="253" t="n">
        <v>770</v>
      </c>
      <c r="D2180" s="263" t="s">
        <v>2952</v>
      </c>
      <c r="E2180" s="255" t="s">
        <v>2963</v>
      </c>
      <c r="F2180" s="255" t="s">
        <v>218</v>
      </c>
      <c r="G2180" s="255"/>
      <c r="H2180" s="256"/>
    </row>
    <row r="2181" customFormat="false" ht="11.25" hidden="false" customHeight="true" outlineLevel="0" collapsed="false">
      <c r="A2181" s="257" t="s">
        <v>2954</v>
      </c>
      <c r="B2181" s="252" t="n">
        <v>44039</v>
      </c>
      <c r="C2181" s="253" t="n">
        <v>2500</v>
      </c>
      <c r="D2181" s="258" t="s">
        <v>30</v>
      </c>
      <c r="E2181" s="255" t="s">
        <v>61</v>
      </c>
      <c r="F2181" s="255" t="s">
        <v>270</v>
      </c>
      <c r="G2181" s="255" t="s">
        <v>4120</v>
      </c>
      <c r="H2181" s="256"/>
    </row>
    <row r="2182" customFormat="false" ht="11.25" hidden="false" customHeight="true" outlineLevel="0" collapsed="false">
      <c r="A2182" s="260" t="s">
        <v>2954</v>
      </c>
      <c r="B2182" s="252" t="n">
        <v>44039</v>
      </c>
      <c r="C2182" s="253" t="n">
        <v>300</v>
      </c>
      <c r="D2182" s="266" t="s">
        <v>2943</v>
      </c>
      <c r="E2182" s="255" t="s">
        <v>2974</v>
      </c>
      <c r="F2182" s="255" t="s">
        <v>2983</v>
      </c>
      <c r="G2182" s="255"/>
      <c r="H2182" s="256"/>
    </row>
    <row r="2183" customFormat="false" ht="11.25" hidden="false" customHeight="true" outlineLevel="0" collapsed="false">
      <c r="A2183" s="260" t="s">
        <v>2954</v>
      </c>
      <c r="B2183" s="252" t="n">
        <v>44039</v>
      </c>
      <c r="C2183" s="253" t="n">
        <v>500</v>
      </c>
      <c r="D2183" s="268" t="s">
        <v>48</v>
      </c>
      <c r="E2183" s="255" t="s">
        <v>49</v>
      </c>
      <c r="F2183" s="255" t="s">
        <v>3155</v>
      </c>
      <c r="G2183" s="255" t="s">
        <v>3156</v>
      </c>
      <c r="H2183" s="256"/>
    </row>
    <row r="2184" customFormat="false" ht="11.25" hidden="false" customHeight="true" outlineLevel="0" collapsed="false">
      <c r="A2184" s="257" t="s">
        <v>2954</v>
      </c>
      <c r="B2184" s="252" t="n">
        <v>44039</v>
      </c>
      <c r="C2184" s="253" t="n">
        <v>300</v>
      </c>
      <c r="D2184" s="265" t="s">
        <v>80</v>
      </c>
      <c r="E2184" s="255" t="s">
        <v>3032</v>
      </c>
      <c r="F2184" s="255" t="s">
        <v>3033</v>
      </c>
      <c r="G2184" s="255" t="s">
        <v>4132</v>
      </c>
      <c r="H2184" s="256"/>
    </row>
    <row r="2185" customFormat="false" ht="11.25" hidden="false" customHeight="true" outlineLevel="0" collapsed="false">
      <c r="A2185" s="257" t="s">
        <v>2954</v>
      </c>
      <c r="B2185" s="252" t="n">
        <v>44039</v>
      </c>
      <c r="C2185" s="253" t="n">
        <v>300</v>
      </c>
      <c r="D2185" s="265" t="s">
        <v>80</v>
      </c>
      <c r="E2185" s="255" t="s">
        <v>3032</v>
      </c>
      <c r="F2185" s="255" t="s">
        <v>3033</v>
      </c>
      <c r="G2185" s="255" t="s">
        <v>4133</v>
      </c>
      <c r="H2185" s="256"/>
    </row>
    <row r="2186" customFormat="false" ht="11.25" hidden="false" customHeight="true" outlineLevel="0" collapsed="false">
      <c r="A2186" s="257" t="s">
        <v>2954</v>
      </c>
      <c r="B2186" s="252" t="n">
        <v>44039</v>
      </c>
      <c r="C2186" s="253" t="n">
        <v>3500</v>
      </c>
      <c r="D2186" s="258" t="s">
        <v>30</v>
      </c>
      <c r="E2186" s="255" t="s">
        <v>61</v>
      </c>
      <c r="F2186" s="255" t="s">
        <v>137</v>
      </c>
      <c r="G2186" s="255" t="s">
        <v>4134</v>
      </c>
      <c r="H2186" s="256"/>
    </row>
    <row r="2187" customFormat="false" ht="11.25" hidden="false" customHeight="true" outlineLevel="0" collapsed="false">
      <c r="A2187" s="257" t="s">
        <v>2954</v>
      </c>
      <c r="B2187" s="252" t="n">
        <v>44039</v>
      </c>
      <c r="C2187" s="253" t="n">
        <v>2500</v>
      </c>
      <c r="D2187" s="258" t="s">
        <v>30</v>
      </c>
      <c r="E2187" s="255" t="s">
        <v>61</v>
      </c>
      <c r="F2187" s="255" t="s">
        <v>270</v>
      </c>
      <c r="G2187" s="255" t="s">
        <v>4135</v>
      </c>
      <c r="H2187" s="256"/>
    </row>
    <row r="2188" customFormat="false" ht="11.25" hidden="false" customHeight="true" outlineLevel="0" collapsed="false">
      <c r="A2188" s="251" t="s">
        <v>2954</v>
      </c>
      <c r="B2188" s="252" t="n">
        <v>44040</v>
      </c>
      <c r="C2188" s="253" t="n">
        <v>15000</v>
      </c>
      <c r="D2188" s="254" t="s">
        <v>25</v>
      </c>
      <c r="E2188" s="255"/>
      <c r="F2188" s="255" t="s">
        <v>2955</v>
      </c>
      <c r="G2188" s="255"/>
      <c r="H2188" s="256"/>
    </row>
    <row r="2189" customFormat="false" ht="11.25" hidden="false" customHeight="true" outlineLevel="0" collapsed="false">
      <c r="A2189" s="251" t="s">
        <v>2954</v>
      </c>
      <c r="B2189" s="252" t="n">
        <v>44040</v>
      </c>
      <c r="C2189" s="253" t="n">
        <v>15000</v>
      </c>
      <c r="D2189" s="254" t="s">
        <v>25</v>
      </c>
      <c r="E2189" s="255"/>
      <c r="F2189" s="255" t="s">
        <v>3031</v>
      </c>
      <c r="G2189" s="255" t="s">
        <v>4136</v>
      </c>
      <c r="H2189" s="256"/>
    </row>
    <row r="2190" customFormat="false" ht="11.25" hidden="false" customHeight="true" outlineLevel="0" collapsed="false">
      <c r="A2190" s="251" t="s">
        <v>2954</v>
      </c>
      <c r="B2190" s="252" t="n">
        <v>44040</v>
      </c>
      <c r="C2190" s="253" t="n">
        <v>2000</v>
      </c>
      <c r="D2190" s="254" t="s">
        <v>25</v>
      </c>
      <c r="E2190" s="255"/>
      <c r="F2190" s="255" t="s">
        <v>2983</v>
      </c>
      <c r="G2190" s="255"/>
      <c r="H2190" s="256"/>
    </row>
    <row r="2191" customFormat="false" ht="11.25" hidden="false" customHeight="true" outlineLevel="0" collapsed="false">
      <c r="A2191" s="251" t="s">
        <v>2954</v>
      </c>
      <c r="B2191" s="252" t="n">
        <v>44040</v>
      </c>
      <c r="C2191" s="253" t="n">
        <v>5000</v>
      </c>
      <c r="D2191" s="254" t="s">
        <v>25</v>
      </c>
      <c r="E2191" s="255"/>
      <c r="F2191" s="255" t="s">
        <v>3019</v>
      </c>
      <c r="G2191" s="255" t="s">
        <v>3867</v>
      </c>
      <c r="H2191" s="256"/>
    </row>
    <row r="2192" customFormat="false" ht="11.25" hidden="false" customHeight="true" outlineLevel="0" collapsed="false">
      <c r="A2192" s="257" t="s">
        <v>2954</v>
      </c>
      <c r="B2192" s="252" t="n">
        <v>44040</v>
      </c>
      <c r="C2192" s="253" t="n">
        <v>1000</v>
      </c>
      <c r="D2192" s="287" t="s">
        <v>2947</v>
      </c>
      <c r="E2192" s="287" t="s">
        <v>2947</v>
      </c>
      <c r="F2192" s="255" t="s">
        <v>4137</v>
      </c>
      <c r="G2192" s="255" t="s">
        <v>4138</v>
      </c>
      <c r="H2192" s="256"/>
    </row>
    <row r="2193" customFormat="false" ht="11.25" hidden="false" customHeight="true" outlineLevel="0" collapsed="false">
      <c r="A2193" s="257" t="s">
        <v>2954</v>
      </c>
      <c r="B2193" s="252" t="n">
        <v>44040</v>
      </c>
      <c r="C2193" s="253" t="n">
        <v>95</v>
      </c>
      <c r="D2193" s="262" t="s">
        <v>113</v>
      </c>
      <c r="E2193" s="255" t="s">
        <v>114</v>
      </c>
      <c r="F2193" s="255" t="s">
        <v>3468</v>
      </c>
      <c r="G2193" s="255"/>
      <c r="H2193" s="256"/>
    </row>
    <row r="2194" customFormat="false" ht="11.25" hidden="false" customHeight="true" outlineLevel="0" collapsed="false">
      <c r="A2194" s="260" t="s">
        <v>2954</v>
      </c>
      <c r="B2194" s="252" t="n">
        <v>44040</v>
      </c>
      <c r="C2194" s="253" t="n">
        <v>250</v>
      </c>
      <c r="D2194" s="268" t="s">
        <v>48</v>
      </c>
      <c r="E2194" s="255" t="s">
        <v>3004</v>
      </c>
      <c r="F2194" s="255" t="s">
        <v>3018</v>
      </c>
      <c r="G2194" s="255" t="s">
        <v>284</v>
      </c>
      <c r="H2194" s="256"/>
    </row>
    <row r="2195" customFormat="false" ht="11.25" hidden="false" customHeight="true" outlineLevel="0" collapsed="false">
      <c r="A2195" s="257" t="s">
        <v>2954</v>
      </c>
      <c r="B2195" s="252" t="n">
        <v>44040</v>
      </c>
      <c r="C2195" s="253" t="n">
        <v>3200</v>
      </c>
      <c r="D2195" s="258" t="s">
        <v>30</v>
      </c>
      <c r="E2195" s="255" t="s">
        <v>61</v>
      </c>
      <c r="F2195" s="255" t="s">
        <v>137</v>
      </c>
      <c r="G2195" s="255" t="s">
        <v>4139</v>
      </c>
      <c r="H2195" s="256"/>
    </row>
    <row r="2196" customFormat="false" ht="11.25" hidden="false" customHeight="true" outlineLevel="0" collapsed="false">
      <c r="A2196" s="260" t="s">
        <v>2954</v>
      </c>
      <c r="B2196" s="252" t="n">
        <v>44040</v>
      </c>
      <c r="C2196" s="253" t="n">
        <v>350</v>
      </c>
      <c r="D2196" s="266" t="s">
        <v>2943</v>
      </c>
      <c r="E2196" s="255" t="s">
        <v>2974</v>
      </c>
      <c r="F2196" s="255" t="s">
        <v>3138</v>
      </c>
      <c r="G2196" s="255"/>
      <c r="H2196" s="256"/>
    </row>
    <row r="2197" customFormat="false" ht="11.25" hidden="false" customHeight="true" outlineLevel="0" collapsed="false">
      <c r="A2197" s="260" t="s">
        <v>2954</v>
      </c>
      <c r="B2197" s="252" t="n">
        <v>44040</v>
      </c>
      <c r="C2197" s="253" t="n">
        <v>1000</v>
      </c>
      <c r="D2197" s="266" t="s">
        <v>2943</v>
      </c>
      <c r="E2197" s="255" t="s">
        <v>2974</v>
      </c>
      <c r="F2197" s="255" t="s">
        <v>2982</v>
      </c>
      <c r="G2197" s="255"/>
      <c r="H2197" s="256"/>
    </row>
    <row r="2198" customFormat="false" ht="11.25" hidden="false" customHeight="true" outlineLevel="0" collapsed="false">
      <c r="A2198" s="257" t="s">
        <v>2954</v>
      </c>
      <c r="B2198" s="252" t="n">
        <v>44040</v>
      </c>
      <c r="C2198" s="253" t="n">
        <v>5000</v>
      </c>
      <c r="D2198" s="258" t="s">
        <v>30</v>
      </c>
      <c r="E2198" s="255" t="s">
        <v>61</v>
      </c>
      <c r="F2198" s="255" t="s">
        <v>62</v>
      </c>
      <c r="G2198" s="255" t="s">
        <v>4140</v>
      </c>
      <c r="H2198" s="256"/>
    </row>
    <row r="2199" customFormat="false" ht="11.25" hidden="false" customHeight="true" outlineLevel="0" collapsed="false">
      <c r="A2199" s="257" t="s">
        <v>2954</v>
      </c>
      <c r="B2199" s="252" t="n">
        <v>44040</v>
      </c>
      <c r="C2199" s="253" t="n">
        <v>2600</v>
      </c>
      <c r="D2199" s="258" t="s">
        <v>30</v>
      </c>
      <c r="E2199" s="255" t="s">
        <v>61</v>
      </c>
      <c r="F2199" s="255" t="s">
        <v>137</v>
      </c>
      <c r="G2199" s="255" t="s">
        <v>4141</v>
      </c>
      <c r="H2199" s="256"/>
    </row>
    <row r="2200" customFormat="false" ht="11.25" hidden="false" customHeight="true" outlineLevel="0" collapsed="false">
      <c r="A2200" s="257" t="s">
        <v>2954</v>
      </c>
      <c r="B2200" s="252" t="n">
        <v>44040</v>
      </c>
      <c r="C2200" s="253" t="n">
        <v>123200</v>
      </c>
      <c r="D2200" s="258" t="s">
        <v>30</v>
      </c>
      <c r="E2200" s="255" t="s">
        <v>174</v>
      </c>
      <c r="F2200" s="255" t="s">
        <v>32</v>
      </c>
      <c r="G2200" s="255" t="s">
        <v>3106</v>
      </c>
      <c r="H2200" s="256"/>
    </row>
    <row r="2201" customFormat="false" ht="11.25" hidden="false" customHeight="true" outlineLevel="0" collapsed="false">
      <c r="A2201" s="257" t="s">
        <v>2954</v>
      </c>
      <c r="B2201" s="252" t="n">
        <v>44040</v>
      </c>
      <c r="C2201" s="253" t="n">
        <v>9250</v>
      </c>
      <c r="D2201" s="258" t="s">
        <v>30</v>
      </c>
      <c r="E2201" s="255" t="s">
        <v>174</v>
      </c>
      <c r="F2201" s="255" t="s">
        <v>187</v>
      </c>
      <c r="G2201" s="255"/>
      <c r="H2201" s="256"/>
    </row>
    <row r="2202" customFormat="false" ht="11.25" hidden="false" customHeight="true" outlineLevel="0" collapsed="false">
      <c r="A2202" s="257" t="s">
        <v>2954</v>
      </c>
      <c r="B2202" s="252" t="n">
        <v>44040</v>
      </c>
      <c r="C2202" s="253" t="n">
        <v>4200</v>
      </c>
      <c r="D2202" s="265" t="s">
        <v>80</v>
      </c>
      <c r="E2202" s="255" t="s">
        <v>81</v>
      </c>
      <c r="F2202" s="255" t="s">
        <v>190</v>
      </c>
      <c r="G2202" s="255"/>
      <c r="H2202" s="256"/>
    </row>
    <row r="2203" customFormat="false" ht="11.25" hidden="false" customHeight="true" outlineLevel="0" collapsed="false">
      <c r="A2203" s="257" t="s">
        <v>2954</v>
      </c>
      <c r="B2203" s="252" t="n">
        <v>44040</v>
      </c>
      <c r="C2203" s="253" t="n">
        <v>6660</v>
      </c>
      <c r="D2203" s="265" t="s">
        <v>80</v>
      </c>
      <c r="E2203" s="255" t="s">
        <v>151</v>
      </c>
      <c r="F2203" s="255" t="s">
        <v>190</v>
      </c>
      <c r="G2203" s="255" t="s">
        <v>3460</v>
      </c>
      <c r="H2203" s="256"/>
    </row>
    <row r="2204" customFormat="false" ht="11.25" hidden="false" customHeight="true" outlineLevel="0" collapsed="false">
      <c r="A2204" s="257" t="s">
        <v>2954</v>
      </c>
      <c r="B2204" s="252" t="n">
        <v>44040</v>
      </c>
      <c r="C2204" s="253" t="n">
        <v>10000</v>
      </c>
      <c r="D2204" s="272" t="s">
        <v>64</v>
      </c>
      <c r="E2204" s="255" t="s">
        <v>3177</v>
      </c>
      <c r="F2204" s="255" t="s">
        <v>3038</v>
      </c>
      <c r="G2204" s="255" t="s">
        <v>4142</v>
      </c>
      <c r="H2204" s="256"/>
    </row>
    <row r="2205" customFormat="false" ht="11.25" hidden="false" customHeight="true" outlineLevel="0" collapsed="false">
      <c r="A2205" s="269" t="s">
        <v>2954</v>
      </c>
      <c r="B2205" s="252" t="n">
        <v>44040</v>
      </c>
      <c r="C2205" s="253" t="n">
        <v>10000</v>
      </c>
      <c r="D2205" s="278" t="s">
        <v>3093</v>
      </c>
      <c r="E2205" s="255" t="s">
        <v>3094</v>
      </c>
      <c r="F2205" s="255" t="s">
        <v>4058</v>
      </c>
      <c r="G2205" s="255" t="s">
        <v>4143</v>
      </c>
      <c r="H2205" s="256"/>
    </row>
    <row r="2206" customFormat="false" ht="11.25" hidden="false" customHeight="true" outlineLevel="0" collapsed="false">
      <c r="A2206" s="269" t="s">
        <v>2954</v>
      </c>
      <c r="B2206" s="252" t="n">
        <v>44040</v>
      </c>
      <c r="C2206" s="253" t="n">
        <v>50000</v>
      </c>
      <c r="D2206" s="274" t="s">
        <v>2951</v>
      </c>
      <c r="E2206" s="255" t="s">
        <v>59</v>
      </c>
      <c r="F2206" s="255" t="s">
        <v>4144</v>
      </c>
      <c r="G2206" s="255" t="s">
        <v>4145</v>
      </c>
      <c r="H2206" s="256"/>
    </row>
    <row r="2207" customFormat="false" ht="11.25" hidden="false" customHeight="true" outlineLevel="0" collapsed="false">
      <c r="A2207" s="251" t="s">
        <v>2954</v>
      </c>
      <c r="B2207" s="252" t="n">
        <v>44041</v>
      </c>
      <c r="C2207" s="253" t="n">
        <v>30000</v>
      </c>
      <c r="D2207" s="254" t="s">
        <v>25</v>
      </c>
      <c r="E2207" s="255"/>
      <c r="F2207" s="255" t="s">
        <v>3150</v>
      </c>
      <c r="G2207" s="255" t="s">
        <v>4051</v>
      </c>
      <c r="H2207" s="256"/>
    </row>
    <row r="2208" customFormat="false" ht="11.25" hidden="false" customHeight="true" outlineLevel="0" collapsed="false">
      <c r="A2208" s="251" t="s">
        <v>2954</v>
      </c>
      <c r="B2208" s="252" t="n">
        <v>44041</v>
      </c>
      <c r="C2208" s="253" t="n">
        <v>16700</v>
      </c>
      <c r="D2208" s="254" t="s">
        <v>25</v>
      </c>
      <c r="E2208" s="255"/>
      <c r="F2208" s="255" t="s">
        <v>3114</v>
      </c>
      <c r="G2208" s="255" t="s">
        <v>4146</v>
      </c>
      <c r="H2208" s="256"/>
    </row>
    <row r="2209" customFormat="false" ht="11.25" hidden="false" customHeight="true" outlineLevel="0" collapsed="false">
      <c r="A2209" s="251" t="s">
        <v>2954</v>
      </c>
      <c r="B2209" s="252" t="n">
        <v>44041</v>
      </c>
      <c r="C2209" s="253" t="n">
        <v>20000</v>
      </c>
      <c r="D2209" s="254" t="s">
        <v>25</v>
      </c>
      <c r="E2209" s="255"/>
      <c r="F2209" s="255" t="s">
        <v>3012</v>
      </c>
      <c r="G2209" s="255" t="s">
        <v>3867</v>
      </c>
      <c r="H2209" s="256"/>
    </row>
    <row r="2210" customFormat="false" ht="11.25" hidden="false" customHeight="true" outlineLevel="0" collapsed="false">
      <c r="A2210" s="251" t="s">
        <v>2954</v>
      </c>
      <c r="B2210" s="252" t="n">
        <v>44041</v>
      </c>
      <c r="C2210" s="253" t="n">
        <v>10000</v>
      </c>
      <c r="D2210" s="254" t="s">
        <v>25</v>
      </c>
      <c r="E2210" s="255"/>
      <c r="F2210" s="255" t="s">
        <v>3489</v>
      </c>
      <c r="G2210" s="255" t="s">
        <v>3968</v>
      </c>
      <c r="H2210" s="256"/>
    </row>
    <row r="2211" customFormat="false" ht="11.25" hidden="false" customHeight="true" outlineLevel="0" collapsed="false">
      <c r="A2211" s="260" t="s">
        <v>2954</v>
      </c>
      <c r="B2211" s="252" t="n">
        <v>44041</v>
      </c>
      <c r="C2211" s="253" t="n">
        <v>500</v>
      </c>
      <c r="D2211" s="266" t="s">
        <v>2943</v>
      </c>
      <c r="E2211" s="255" t="s">
        <v>2974</v>
      </c>
      <c r="F2211" s="255" t="s">
        <v>3400</v>
      </c>
      <c r="G2211" s="255"/>
      <c r="H2211" s="256"/>
    </row>
    <row r="2212" customFormat="false" ht="11.25" hidden="false" customHeight="true" outlineLevel="0" collapsed="false">
      <c r="A2212" s="257" t="s">
        <v>2954</v>
      </c>
      <c r="B2212" s="252" t="n">
        <v>44041</v>
      </c>
      <c r="C2212" s="253" t="n">
        <v>4000</v>
      </c>
      <c r="D2212" s="258" t="s">
        <v>30</v>
      </c>
      <c r="E2212" s="255" t="s">
        <v>61</v>
      </c>
      <c r="F2212" s="255" t="s">
        <v>137</v>
      </c>
      <c r="G2212" s="255" t="s">
        <v>4147</v>
      </c>
      <c r="H2212" s="256"/>
    </row>
    <row r="2213" customFormat="false" ht="11.25" hidden="false" customHeight="true" outlineLevel="0" collapsed="false">
      <c r="A2213" s="257" t="s">
        <v>2954</v>
      </c>
      <c r="B2213" s="252" t="n">
        <v>44041</v>
      </c>
      <c r="C2213" s="253" t="n">
        <v>3000</v>
      </c>
      <c r="D2213" s="258" t="s">
        <v>30</v>
      </c>
      <c r="E2213" s="255" t="s">
        <v>61</v>
      </c>
      <c r="F2213" s="255" t="s">
        <v>137</v>
      </c>
      <c r="G2213" s="255" t="s">
        <v>4148</v>
      </c>
      <c r="H2213" s="256"/>
    </row>
    <row r="2214" customFormat="false" ht="11.25" hidden="false" customHeight="true" outlineLevel="0" collapsed="false">
      <c r="A2214" s="257" t="s">
        <v>2954</v>
      </c>
      <c r="B2214" s="252" t="n">
        <v>44041</v>
      </c>
      <c r="C2214" s="253" t="n">
        <v>200</v>
      </c>
      <c r="D2214" s="258" t="s">
        <v>30</v>
      </c>
      <c r="E2214" s="255" t="s">
        <v>31</v>
      </c>
      <c r="F2214" s="255" t="s">
        <v>147</v>
      </c>
      <c r="G2214" s="255" t="s">
        <v>4149</v>
      </c>
      <c r="H2214" s="256"/>
    </row>
    <row r="2215" customFormat="false" ht="11.25" hidden="false" customHeight="true" outlineLevel="0" collapsed="false">
      <c r="A2215" s="260" t="s">
        <v>2954</v>
      </c>
      <c r="B2215" s="252" t="n">
        <v>44041</v>
      </c>
      <c r="C2215" s="253" t="n">
        <v>7200</v>
      </c>
      <c r="D2215" s="267" t="s">
        <v>186</v>
      </c>
      <c r="E2215" s="255" t="s">
        <v>173</v>
      </c>
      <c r="F2215" s="255" t="s">
        <v>4150</v>
      </c>
      <c r="G2215" s="255" t="s">
        <v>4151</v>
      </c>
      <c r="H2215" s="256"/>
    </row>
    <row r="2216" customFormat="false" ht="11.25" hidden="false" customHeight="true" outlineLevel="0" collapsed="false">
      <c r="A2216" s="257" t="s">
        <v>2954</v>
      </c>
      <c r="B2216" s="252" t="n">
        <v>44041</v>
      </c>
      <c r="C2216" s="253" t="n">
        <v>2600</v>
      </c>
      <c r="D2216" s="258" t="s">
        <v>30</v>
      </c>
      <c r="E2216" s="255" t="s">
        <v>61</v>
      </c>
      <c r="F2216" s="255" t="s">
        <v>270</v>
      </c>
      <c r="G2216" s="255" t="s">
        <v>4152</v>
      </c>
      <c r="H2216" s="256"/>
    </row>
    <row r="2217" customFormat="false" ht="11.25" hidden="false" customHeight="true" outlineLevel="0" collapsed="false">
      <c r="A2217" s="251" t="s">
        <v>2954</v>
      </c>
      <c r="B2217" s="252" t="n">
        <v>44042</v>
      </c>
      <c r="C2217" s="253" t="n">
        <v>5000</v>
      </c>
      <c r="D2217" s="254" t="s">
        <v>25</v>
      </c>
      <c r="E2217" s="255"/>
      <c r="F2217" s="255" t="s">
        <v>3888</v>
      </c>
      <c r="G2217" s="255" t="s">
        <v>4136</v>
      </c>
      <c r="H2217" s="256"/>
    </row>
    <row r="2218" customFormat="false" ht="11.25" hidden="false" customHeight="true" outlineLevel="0" collapsed="false">
      <c r="A2218" s="251" t="s">
        <v>2954</v>
      </c>
      <c r="B2218" s="252" t="n">
        <v>44042</v>
      </c>
      <c r="C2218" s="253" t="n">
        <v>13940</v>
      </c>
      <c r="D2218" s="254" t="s">
        <v>25</v>
      </c>
      <c r="E2218" s="255"/>
      <c r="F2218" s="255" t="s">
        <v>3400</v>
      </c>
      <c r="G2218" s="255" t="s">
        <v>4153</v>
      </c>
      <c r="H2218" s="256"/>
    </row>
    <row r="2219" customFormat="false" ht="11.25" hidden="false" customHeight="true" outlineLevel="0" collapsed="false">
      <c r="A2219" s="251" t="s">
        <v>2954</v>
      </c>
      <c r="B2219" s="252" t="n">
        <v>44042</v>
      </c>
      <c r="C2219" s="253" t="n">
        <v>10000</v>
      </c>
      <c r="D2219" s="254" t="s">
        <v>25</v>
      </c>
      <c r="E2219" s="255"/>
      <c r="F2219" s="255" t="s">
        <v>3489</v>
      </c>
      <c r="G2219" s="255" t="s">
        <v>3867</v>
      </c>
      <c r="H2219" s="256"/>
    </row>
    <row r="2220" customFormat="false" ht="11.25" hidden="false" customHeight="true" outlineLevel="0" collapsed="false">
      <c r="A2220" s="251" t="s">
        <v>2954</v>
      </c>
      <c r="B2220" s="252" t="n">
        <v>44042</v>
      </c>
      <c r="C2220" s="253" t="n">
        <v>20000</v>
      </c>
      <c r="D2220" s="254" t="s">
        <v>25</v>
      </c>
      <c r="E2220" s="255"/>
      <c r="F2220" s="255" t="s">
        <v>2961</v>
      </c>
      <c r="G2220" s="255" t="s">
        <v>3867</v>
      </c>
      <c r="H2220" s="256"/>
    </row>
    <row r="2221" customFormat="false" ht="11.25" hidden="false" customHeight="true" outlineLevel="0" collapsed="false">
      <c r="A2221" s="251" t="s">
        <v>2954</v>
      </c>
      <c r="B2221" s="252" t="n">
        <v>44042</v>
      </c>
      <c r="C2221" s="253" t="n">
        <v>15000</v>
      </c>
      <c r="D2221" s="254" t="s">
        <v>25</v>
      </c>
      <c r="E2221" s="255"/>
      <c r="F2221" s="255" t="s">
        <v>283</v>
      </c>
      <c r="G2221" s="255" t="s">
        <v>3867</v>
      </c>
      <c r="H2221" s="256"/>
    </row>
    <row r="2222" customFormat="false" ht="11.25" hidden="false" customHeight="true" outlineLevel="0" collapsed="false">
      <c r="A2222" s="257" t="s">
        <v>2954</v>
      </c>
      <c r="B2222" s="252" t="n">
        <v>44042</v>
      </c>
      <c r="C2222" s="253" t="n">
        <v>495</v>
      </c>
      <c r="D2222" s="272" t="s">
        <v>64</v>
      </c>
      <c r="E2222" s="255" t="s">
        <v>3177</v>
      </c>
      <c r="F2222" s="255" t="s">
        <v>4154</v>
      </c>
      <c r="G2222" s="255"/>
      <c r="H2222" s="256"/>
    </row>
    <row r="2223" customFormat="false" ht="11.25" hidden="false" customHeight="true" outlineLevel="0" collapsed="false">
      <c r="A2223" s="257" t="s">
        <v>2954</v>
      </c>
      <c r="B2223" s="252" t="n">
        <v>44042</v>
      </c>
      <c r="C2223" s="253" t="n">
        <v>2160</v>
      </c>
      <c r="D2223" s="265" t="s">
        <v>80</v>
      </c>
      <c r="E2223" s="255" t="s">
        <v>81</v>
      </c>
      <c r="F2223" s="255" t="s">
        <v>190</v>
      </c>
      <c r="G2223" s="255"/>
      <c r="H2223" s="256"/>
    </row>
    <row r="2224" customFormat="false" ht="11.25" hidden="false" customHeight="true" outlineLevel="0" collapsed="false">
      <c r="A2224" s="257" t="s">
        <v>2954</v>
      </c>
      <c r="B2224" s="252" t="n">
        <v>44042</v>
      </c>
      <c r="C2224" s="253" t="n">
        <v>5005</v>
      </c>
      <c r="D2224" s="258" t="s">
        <v>30</v>
      </c>
      <c r="E2224" s="255" t="s">
        <v>174</v>
      </c>
      <c r="F2224" s="255" t="s">
        <v>187</v>
      </c>
      <c r="G2224" s="255"/>
      <c r="H2224" s="256"/>
    </row>
    <row r="2225" customFormat="false" ht="11.25" hidden="false" customHeight="true" outlineLevel="0" collapsed="false">
      <c r="A2225" s="269" t="s">
        <v>2954</v>
      </c>
      <c r="B2225" s="252" t="n">
        <v>44042</v>
      </c>
      <c r="C2225" s="253" t="n">
        <v>300</v>
      </c>
      <c r="D2225" s="278" t="s">
        <v>3093</v>
      </c>
      <c r="E2225" s="255" t="s">
        <v>3260</v>
      </c>
      <c r="F2225" s="255" t="s">
        <v>1916</v>
      </c>
      <c r="G2225" s="255" t="s">
        <v>4155</v>
      </c>
      <c r="H2225" s="256"/>
    </row>
    <row r="2226" customFormat="false" ht="11.25" hidden="false" customHeight="true" outlineLevel="0" collapsed="false">
      <c r="A2226" s="260" t="s">
        <v>2954</v>
      </c>
      <c r="B2226" s="252" t="n">
        <v>44042</v>
      </c>
      <c r="C2226" s="253" t="n">
        <v>1000</v>
      </c>
      <c r="D2226" s="266" t="s">
        <v>2943</v>
      </c>
      <c r="E2226" s="255" t="s">
        <v>2974</v>
      </c>
      <c r="F2226" s="255" t="s">
        <v>2982</v>
      </c>
      <c r="G2226" s="255"/>
      <c r="H2226" s="256"/>
    </row>
    <row r="2227" customFormat="false" ht="11.25" hidden="false" customHeight="true" outlineLevel="0" collapsed="false">
      <c r="A2227" s="257" t="s">
        <v>2954</v>
      </c>
      <c r="B2227" s="252" t="n">
        <v>44042</v>
      </c>
      <c r="C2227" s="253" t="n">
        <v>3900</v>
      </c>
      <c r="D2227" s="258" t="s">
        <v>30</v>
      </c>
      <c r="E2227" s="255" t="s">
        <v>61</v>
      </c>
      <c r="F2227" s="255" t="s">
        <v>137</v>
      </c>
      <c r="G2227" s="255" t="s">
        <v>4148</v>
      </c>
      <c r="H2227" s="256"/>
    </row>
    <row r="2228" customFormat="false" ht="11.25" hidden="false" customHeight="true" outlineLevel="0" collapsed="false">
      <c r="A2228" s="257" t="s">
        <v>2954</v>
      </c>
      <c r="B2228" s="252" t="n">
        <v>44042</v>
      </c>
      <c r="C2228" s="253" t="n">
        <v>4000</v>
      </c>
      <c r="D2228" s="258" t="s">
        <v>30</v>
      </c>
      <c r="E2228" s="255" t="s">
        <v>61</v>
      </c>
      <c r="F2228" s="255" t="s">
        <v>62</v>
      </c>
      <c r="G2228" s="255" t="s">
        <v>4156</v>
      </c>
      <c r="H2228" s="256"/>
    </row>
    <row r="2229" customFormat="false" ht="11.25" hidden="false" customHeight="true" outlineLevel="0" collapsed="false">
      <c r="A2229" s="260" t="s">
        <v>2954</v>
      </c>
      <c r="B2229" s="252" t="n">
        <v>44042</v>
      </c>
      <c r="C2229" s="253" t="n">
        <v>300</v>
      </c>
      <c r="D2229" s="268" t="s">
        <v>48</v>
      </c>
      <c r="E2229" s="255" t="s">
        <v>49</v>
      </c>
      <c r="F2229" s="255" t="s">
        <v>3614</v>
      </c>
      <c r="G2229" s="255" t="s">
        <v>4157</v>
      </c>
      <c r="H2229" s="256"/>
    </row>
    <row r="2230" customFormat="false" ht="11.25" hidden="false" customHeight="true" outlineLevel="0" collapsed="false">
      <c r="A2230" s="260" t="s">
        <v>2954</v>
      </c>
      <c r="B2230" s="252" t="n">
        <v>44042</v>
      </c>
      <c r="C2230" s="253" t="n">
        <v>300</v>
      </c>
      <c r="D2230" s="263" t="s">
        <v>2952</v>
      </c>
      <c r="E2230" s="255" t="s">
        <v>54</v>
      </c>
      <c r="F2230" s="255" t="s">
        <v>4158</v>
      </c>
      <c r="G2230" s="255" t="s">
        <v>54</v>
      </c>
      <c r="H2230" s="256"/>
    </row>
    <row r="2231" customFormat="false" ht="11.25" hidden="false" customHeight="true" outlineLevel="0" collapsed="false">
      <c r="A2231" s="251" t="s">
        <v>2954</v>
      </c>
      <c r="B2231" s="252" t="n">
        <v>44043</v>
      </c>
      <c r="C2231" s="253" t="n">
        <v>10000</v>
      </c>
      <c r="D2231" s="254" t="s">
        <v>25</v>
      </c>
      <c r="E2231" s="255"/>
      <c r="F2231" s="255" t="s">
        <v>4159</v>
      </c>
      <c r="G2231" s="255" t="s">
        <v>4136</v>
      </c>
      <c r="H2231" s="256"/>
    </row>
    <row r="2232" customFormat="false" ht="11.25" hidden="false" customHeight="true" outlineLevel="0" collapsed="false">
      <c r="A2232" s="251" t="s">
        <v>2954</v>
      </c>
      <c r="B2232" s="252" t="n">
        <v>44043</v>
      </c>
      <c r="C2232" s="253" t="n">
        <v>2000</v>
      </c>
      <c r="D2232" s="254" t="s">
        <v>25</v>
      </c>
      <c r="E2232" s="255"/>
      <c r="F2232" s="255" t="s">
        <v>294</v>
      </c>
      <c r="G2232" s="255"/>
      <c r="H2232" s="256"/>
    </row>
    <row r="2233" customFormat="false" ht="11.25" hidden="false" customHeight="true" outlineLevel="0" collapsed="false">
      <c r="A2233" s="251" t="s">
        <v>2954</v>
      </c>
      <c r="B2233" s="252" t="n">
        <v>44043</v>
      </c>
      <c r="C2233" s="253" t="n">
        <v>2420</v>
      </c>
      <c r="D2233" s="279" t="s">
        <v>3112</v>
      </c>
      <c r="E2233" s="255" t="s">
        <v>145</v>
      </c>
      <c r="F2233" s="255" t="s">
        <v>23</v>
      </c>
      <c r="G2233" s="255" t="s">
        <v>3913</v>
      </c>
      <c r="H2233" s="256"/>
    </row>
    <row r="2234" customFormat="false" ht="11.25" hidden="false" customHeight="true" outlineLevel="0" collapsed="false">
      <c r="A2234" s="251" t="s">
        <v>2954</v>
      </c>
      <c r="B2234" s="252" t="n">
        <v>44043</v>
      </c>
      <c r="C2234" s="253" t="n">
        <v>4250</v>
      </c>
      <c r="D2234" s="254" t="s">
        <v>25</v>
      </c>
      <c r="E2234" s="255"/>
      <c r="F2234" s="255" t="s">
        <v>3012</v>
      </c>
      <c r="G2234" s="255" t="s">
        <v>3913</v>
      </c>
      <c r="H2234" s="256"/>
    </row>
    <row r="2235" customFormat="false" ht="11.25" hidden="false" customHeight="true" outlineLevel="0" collapsed="false">
      <c r="A2235" s="260" t="s">
        <v>2954</v>
      </c>
      <c r="B2235" s="252" t="n">
        <v>44043</v>
      </c>
      <c r="C2235" s="253" t="n">
        <v>300</v>
      </c>
      <c r="D2235" s="266" t="s">
        <v>2943</v>
      </c>
      <c r="E2235" s="255" t="s">
        <v>2974</v>
      </c>
      <c r="F2235" s="255" t="s">
        <v>2983</v>
      </c>
      <c r="G2235" s="255"/>
      <c r="H2235" s="256"/>
    </row>
    <row r="2236" customFormat="false" ht="11.25" hidden="false" customHeight="true" outlineLevel="0" collapsed="false">
      <c r="A2236" s="260" t="s">
        <v>2954</v>
      </c>
      <c r="B2236" s="252" t="n">
        <v>44043</v>
      </c>
      <c r="C2236" s="253" t="n">
        <v>975</v>
      </c>
      <c r="D2236" s="268" t="s">
        <v>48</v>
      </c>
      <c r="E2236" s="255" t="s">
        <v>49</v>
      </c>
      <c r="F2236" s="255" t="s">
        <v>4160</v>
      </c>
      <c r="G2236" s="255" t="s">
        <v>4161</v>
      </c>
      <c r="H2236" s="256"/>
    </row>
    <row r="2237" customFormat="false" ht="11.25" hidden="false" customHeight="true" outlineLevel="0" collapsed="false">
      <c r="A2237" s="257" t="s">
        <v>2954</v>
      </c>
      <c r="B2237" s="252" t="n">
        <v>44043</v>
      </c>
      <c r="C2237" s="253" t="n">
        <v>3000</v>
      </c>
      <c r="D2237" s="258" t="s">
        <v>30</v>
      </c>
      <c r="E2237" s="255" t="s">
        <v>61</v>
      </c>
      <c r="F2237" s="255" t="s">
        <v>62</v>
      </c>
      <c r="G2237" s="255" t="s">
        <v>4162</v>
      </c>
      <c r="H2237" s="256"/>
    </row>
    <row r="2238" customFormat="false" ht="11.25" hidden="false" customHeight="true" outlineLevel="0" collapsed="false">
      <c r="A2238" s="257" t="s">
        <v>2954</v>
      </c>
      <c r="B2238" s="252" t="n">
        <v>44043</v>
      </c>
      <c r="C2238" s="253" t="n">
        <v>4300</v>
      </c>
      <c r="D2238" s="258" t="s">
        <v>30</v>
      </c>
      <c r="E2238" s="255" t="s">
        <v>61</v>
      </c>
      <c r="F2238" s="255" t="s">
        <v>62</v>
      </c>
      <c r="G2238" s="255"/>
      <c r="H2238" s="256"/>
    </row>
    <row r="2239" customFormat="false" ht="11.25" hidden="false" customHeight="true" outlineLevel="0" collapsed="false">
      <c r="A2239" s="257" t="s">
        <v>2954</v>
      </c>
      <c r="B2239" s="252" t="n">
        <v>44043</v>
      </c>
      <c r="C2239" s="253" t="n">
        <v>2900</v>
      </c>
      <c r="D2239" s="258" t="s">
        <v>30</v>
      </c>
      <c r="E2239" s="255" t="s">
        <v>61</v>
      </c>
      <c r="F2239" s="255" t="s">
        <v>137</v>
      </c>
      <c r="G2239" s="255" t="s">
        <v>4163</v>
      </c>
      <c r="H2239" s="256"/>
    </row>
    <row r="2240" customFormat="false" ht="11.25" hidden="false" customHeight="true" outlineLevel="0" collapsed="false">
      <c r="A2240" s="260" t="s">
        <v>2954</v>
      </c>
      <c r="B2240" s="252" t="n">
        <v>44043</v>
      </c>
      <c r="C2240" s="253" t="n">
        <v>2000</v>
      </c>
      <c r="D2240" s="266" t="s">
        <v>2943</v>
      </c>
      <c r="E2240" s="255" t="s">
        <v>2974</v>
      </c>
      <c r="F2240" s="255" t="s">
        <v>2982</v>
      </c>
      <c r="G2240" s="255"/>
      <c r="H2240" s="256"/>
    </row>
    <row r="2241" customFormat="false" ht="11.25" hidden="false" customHeight="true" outlineLevel="0" collapsed="false">
      <c r="A2241" s="260" t="s">
        <v>2954</v>
      </c>
      <c r="B2241" s="252" t="n">
        <v>44043</v>
      </c>
      <c r="C2241" s="253" t="n">
        <v>490</v>
      </c>
      <c r="D2241" s="268" t="s">
        <v>48</v>
      </c>
      <c r="E2241" s="255" t="s">
        <v>161</v>
      </c>
      <c r="F2241" s="255" t="s">
        <v>4048</v>
      </c>
      <c r="G2241" s="255" t="s">
        <v>4137</v>
      </c>
      <c r="H2241" s="256"/>
    </row>
    <row r="2242" customFormat="false" ht="11.25" hidden="false" customHeight="true" outlineLevel="0" collapsed="false">
      <c r="A2242" s="257" t="s">
        <v>2954</v>
      </c>
      <c r="B2242" s="252" t="n">
        <v>44043</v>
      </c>
      <c r="C2242" s="253" t="n">
        <v>9200</v>
      </c>
      <c r="D2242" s="287" t="s">
        <v>2947</v>
      </c>
      <c r="E2242" s="287" t="s">
        <v>2947</v>
      </c>
      <c r="F2242" s="255" t="s">
        <v>4137</v>
      </c>
      <c r="G2242" s="255" t="s">
        <v>4164</v>
      </c>
      <c r="H2242" s="256"/>
    </row>
    <row r="2243" customFormat="false" ht="11.25" hidden="false" customHeight="true" outlineLevel="0" collapsed="false">
      <c r="A2243" s="257" t="s">
        <v>2954</v>
      </c>
      <c r="B2243" s="252" t="n">
        <v>44043</v>
      </c>
      <c r="C2243" s="253" t="n">
        <v>200</v>
      </c>
      <c r="D2243" s="272" t="s">
        <v>64</v>
      </c>
      <c r="E2243" s="255" t="s">
        <v>3026</v>
      </c>
      <c r="F2243" s="255" t="s">
        <v>4165</v>
      </c>
      <c r="G2243" s="255"/>
      <c r="H2243" s="256"/>
    </row>
    <row r="2244" customFormat="false" ht="11.25" hidden="false" customHeight="true" outlineLevel="0" collapsed="false">
      <c r="A2244" s="257" t="s">
        <v>2954</v>
      </c>
      <c r="B2244" s="252" t="n">
        <v>44043</v>
      </c>
      <c r="C2244" s="253" t="n">
        <v>18200</v>
      </c>
      <c r="D2244" s="265" t="s">
        <v>80</v>
      </c>
      <c r="E2244" s="255" t="s">
        <v>2970</v>
      </c>
      <c r="F2244" s="255" t="s">
        <v>148</v>
      </c>
      <c r="G2244" s="255" t="s">
        <v>2970</v>
      </c>
      <c r="H2244" s="256"/>
    </row>
    <row r="2245" customFormat="false" ht="11.25" hidden="false" customHeight="true" outlineLevel="0" collapsed="false">
      <c r="A2245" s="257" t="s">
        <v>2954</v>
      </c>
      <c r="B2245" s="252" t="n">
        <v>44043</v>
      </c>
      <c r="C2245" s="253" t="n">
        <v>6000</v>
      </c>
      <c r="D2245" s="262" t="s">
        <v>113</v>
      </c>
      <c r="E2245" s="255" t="s">
        <v>114</v>
      </c>
      <c r="F2245" s="255" t="s">
        <v>148</v>
      </c>
      <c r="G2245" s="255" t="s">
        <v>4166</v>
      </c>
      <c r="H2245" s="256"/>
    </row>
    <row r="2246" customFormat="false" ht="11.25" hidden="false" customHeight="true" outlineLevel="0" collapsed="false">
      <c r="A2246" s="260" t="s">
        <v>2954</v>
      </c>
      <c r="B2246" s="252" t="n">
        <v>44043</v>
      </c>
      <c r="C2246" s="253" t="n">
        <v>3250</v>
      </c>
      <c r="D2246" s="266" t="s">
        <v>2943</v>
      </c>
      <c r="E2246" s="255" t="s">
        <v>3067</v>
      </c>
      <c r="F2246" s="255" t="s">
        <v>2982</v>
      </c>
      <c r="G2246" s="255" t="s">
        <v>3913</v>
      </c>
      <c r="H2246" s="256"/>
    </row>
    <row r="2247" customFormat="false" ht="11.25" hidden="false" customHeight="true" outlineLevel="0" collapsed="false">
      <c r="A2247" s="251" t="s">
        <v>2954</v>
      </c>
      <c r="B2247" s="252" t="n">
        <v>44043</v>
      </c>
      <c r="C2247" s="253" t="n">
        <v>10000</v>
      </c>
      <c r="D2247" s="254" t="s">
        <v>25</v>
      </c>
      <c r="E2247" s="255"/>
      <c r="F2247" s="255" t="s">
        <v>2983</v>
      </c>
      <c r="G2247" s="255"/>
      <c r="H2247" s="256"/>
    </row>
    <row r="2248" customFormat="false" ht="11.25" hidden="false" customHeight="true" outlineLevel="0" collapsed="false">
      <c r="A2248" s="251" t="s">
        <v>2954</v>
      </c>
      <c r="B2248" s="252" t="n">
        <v>44043</v>
      </c>
      <c r="C2248" s="253" t="n">
        <v>2900</v>
      </c>
      <c r="D2248" s="254" t="s">
        <v>25</v>
      </c>
      <c r="E2248" s="255"/>
      <c r="F2248" s="255" t="s">
        <v>3053</v>
      </c>
      <c r="G2248" s="255" t="s">
        <v>4167</v>
      </c>
      <c r="H2248" s="256"/>
    </row>
    <row r="2249" customFormat="false" ht="11.25" hidden="false" customHeight="true" outlineLevel="0" collapsed="false">
      <c r="A2249" s="251" t="s">
        <v>2954</v>
      </c>
      <c r="B2249" s="252" t="n">
        <v>44043</v>
      </c>
      <c r="C2249" s="253" t="n">
        <v>2900</v>
      </c>
      <c r="D2249" s="254" t="s">
        <v>25</v>
      </c>
      <c r="E2249" s="255"/>
      <c r="F2249" s="255" t="s">
        <v>2983</v>
      </c>
      <c r="G2249" s="255" t="s">
        <v>4167</v>
      </c>
      <c r="H2249" s="256"/>
    </row>
    <row r="2250" customFormat="false" ht="11.25" hidden="false" customHeight="true" outlineLevel="0" collapsed="false">
      <c r="A2250" s="251" t="s">
        <v>2954</v>
      </c>
      <c r="B2250" s="252" t="n">
        <v>44043</v>
      </c>
      <c r="C2250" s="253" t="n">
        <v>200</v>
      </c>
      <c r="D2250" s="254" t="s">
        <v>25</v>
      </c>
      <c r="E2250" s="255"/>
      <c r="F2250" s="255" t="s">
        <v>3008</v>
      </c>
      <c r="G2250" s="255" t="s">
        <v>4168</v>
      </c>
      <c r="H2250" s="256"/>
    </row>
    <row r="2251" customFormat="false" ht="11.25" hidden="false" customHeight="true" outlineLevel="0" collapsed="false">
      <c r="A2251" s="251" t="s">
        <v>2954</v>
      </c>
      <c r="B2251" s="252" t="n">
        <v>44043</v>
      </c>
      <c r="C2251" s="253" t="n">
        <v>200</v>
      </c>
      <c r="D2251" s="254" t="s">
        <v>25</v>
      </c>
      <c r="E2251" s="255"/>
      <c r="F2251" s="255" t="s">
        <v>46</v>
      </c>
      <c r="G2251" s="255" t="s">
        <v>4168</v>
      </c>
      <c r="H2251" s="256"/>
    </row>
    <row r="2252" customFormat="false" ht="11.25" hidden="false" customHeight="true" outlineLevel="0" collapsed="false">
      <c r="A2252" s="251" t="s">
        <v>2954</v>
      </c>
      <c r="B2252" s="252" t="n">
        <v>44043</v>
      </c>
      <c r="C2252" s="253" t="n">
        <v>200</v>
      </c>
      <c r="D2252" s="254" t="s">
        <v>25</v>
      </c>
      <c r="E2252" s="255"/>
      <c r="F2252" s="255" t="s">
        <v>3012</v>
      </c>
      <c r="G2252" s="255" t="s">
        <v>4168</v>
      </c>
      <c r="H2252" s="256"/>
    </row>
    <row r="2253" customFormat="false" ht="11.25" hidden="false" customHeight="true" outlineLevel="0" collapsed="false">
      <c r="A2253" s="251" t="s">
        <v>2954</v>
      </c>
      <c r="B2253" s="252" t="n">
        <v>44043</v>
      </c>
      <c r="C2253" s="253" t="n">
        <v>200</v>
      </c>
      <c r="D2253" s="254" t="s">
        <v>25</v>
      </c>
      <c r="E2253" s="255"/>
      <c r="F2253" s="255" t="s">
        <v>43</v>
      </c>
      <c r="G2253" s="255" t="s">
        <v>4168</v>
      </c>
      <c r="H2253" s="256"/>
    </row>
    <row r="2254" customFormat="false" ht="11.25" hidden="false" customHeight="true" outlineLevel="0" collapsed="false">
      <c r="A2254" s="251" t="s">
        <v>2954</v>
      </c>
      <c r="B2254" s="252" t="n">
        <v>44043</v>
      </c>
      <c r="C2254" s="253" t="n">
        <v>200</v>
      </c>
      <c r="D2254" s="254" t="s">
        <v>25</v>
      </c>
      <c r="E2254" s="255"/>
      <c r="F2254" s="255" t="s">
        <v>2961</v>
      </c>
      <c r="G2254" s="255" t="s">
        <v>4168</v>
      </c>
      <c r="H2254" s="256"/>
    </row>
    <row r="2255" customFormat="false" ht="11.25" hidden="false" customHeight="true" outlineLevel="0" collapsed="false">
      <c r="A2255" s="251" t="s">
        <v>2954</v>
      </c>
      <c r="B2255" s="252" t="n">
        <v>44043</v>
      </c>
      <c r="C2255" s="253" t="n">
        <v>5800</v>
      </c>
      <c r="D2255" s="254" t="s">
        <v>25</v>
      </c>
      <c r="E2255" s="255"/>
      <c r="F2255" s="255" t="s">
        <v>2955</v>
      </c>
      <c r="G2255" s="255" t="s">
        <v>4169</v>
      </c>
      <c r="H2255" s="256"/>
    </row>
    <row r="2256" customFormat="false" ht="11.25" hidden="false" customHeight="true" outlineLevel="0" collapsed="false">
      <c r="A2256" s="269" t="s">
        <v>2954</v>
      </c>
      <c r="B2256" s="252" t="n">
        <v>44043</v>
      </c>
      <c r="C2256" s="253" t="n">
        <v>1600</v>
      </c>
      <c r="D2256" s="278" t="s">
        <v>3093</v>
      </c>
      <c r="E2256" s="255" t="s">
        <v>3260</v>
      </c>
      <c r="F2256" s="255" t="s">
        <v>4170</v>
      </c>
      <c r="G2256" s="255" t="s">
        <v>4171</v>
      </c>
      <c r="H2256" s="256"/>
    </row>
    <row r="2257" customFormat="false" ht="11.25" hidden="false" customHeight="true" outlineLevel="0" collapsed="false">
      <c r="A2257" s="251" t="s">
        <v>2954</v>
      </c>
      <c r="B2257" s="252" t="n">
        <v>44043</v>
      </c>
      <c r="C2257" s="253" t="n">
        <v>4900</v>
      </c>
      <c r="D2257" s="254" t="s">
        <v>25</v>
      </c>
      <c r="E2257" s="255"/>
      <c r="F2257" s="255" t="s">
        <v>2960</v>
      </c>
      <c r="G2257" s="255" t="s">
        <v>4172</v>
      </c>
      <c r="H2257" s="256"/>
    </row>
    <row r="2258" customFormat="false" ht="11.25" hidden="false" customHeight="true" outlineLevel="0" collapsed="false">
      <c r="A2258" s="257" t="s">
        <v>2954</v>
      </c>
      <c r="B2258" s="252" t="n">
        <v>44044</v>
      </c>
      <c r="C2258" s="253" t="n">
        <v>2700</v>
      </c>
      <c r="D2258" s="258" t="s">
        <v>30</v>
      </c>
      <c r="E2258" s="255" t="s">
        <v>61</v>
      </c>
      <c r="F2258" s="255" t="s">
        <v>87</v>
      </c>
      <c r="G2258" s="255" t="s">
        <v>4173</v>
      </c>
      <c r="H2258" s="256"/>
    </row>
    <row r="2259" customFormat="false" ht="11.25" hidden="false" customHeight="true" outlineLevel="0" collapsed="false">
      <c r="A2259" s="257" t="s">
        <v>2954</v>
      </c>
      <c r="B2259" s="252" t="n">
        <v>44044</v>
      </c>
      <c r="C2259" s="253" t="n">
        <v>2700</v>
      </c>
      <c r="D2259" s="258" t="s">
        <v>30</v>
      </c>
      <c r="E2259" s="255" t="s">
        <v>61</v>
      </c>
      <c r="F2259" s="255" t="s">
        <v>87</v>
      </c>
      <c r="G2259" s="255" t="s">
        <v>4174</v>
      </c>
      <c r="H2259" s="256"/>
    </row>
    <row r="2260" customFormat="false" ht="11.25" hidden="false" customHeight="true" outlineLevel="0" collapsed="false">
      <c r="A2260" s="257" t="s">
        <v>2954</v>
      </c>
      <c r="B2260" s="252" t="n">
        <v>44044</v>
      </c>
      <c r="C2260" s="253" t="n">
        <v>3300</v>
      </c>
      <c r="D2260" s="258" t="s">
        <v>30</v>
      </c>
      <c r="E2260" s="255" t="s">
        <v>61</v>
      </c>
      <c r="F2260" s="255" t="s">
        <v>87</v>
      </c>
      <c r="G2260" s="255" t="s">
        <v>4175</v>
      </c>
      <c r="H2260" s="256"/>
    </row>
    <row r="2261" customFormat="false" ht="11.25" hidden="false" customHeight="true" outlineLevel="0" collapsed="false">
      <c r="A2261" s="257" t="s">
        <v>2954</v>
      </c>
      <c r="B2261" s="252" t="n">
        <v>44044</v>
      </c>
      <c r="C2261" s="253" t="n">
        <v>1500</v>
      </c>
      <c r="D2261" s="258" t="s">
        <v>30</v>
      </c>
      <c r="E2261" s="255" t="s">
        <v>61</v>
      </c>
      <c r="F2261" s="255" t="s">
        <v>87</v>
      </c>
      <c r="G2261" s="255" t="s">
        <v>4176</v>
      </c>
      <c r="H2261" s="256"/>
    </row>
    <row r="2262" customFormat="false" ht="11.25" hidden="false" customHeight="true" outlineLevel="0" collapsed="false">
      <c r="A2262" s="257" t="s">
        <v>2954</v>
      </c>
      <c r="B2262" s="252" t="n">
        <v>44044</v>
      </c>
      <c r="C2262" s="253" t="n">
        <v>2700</v>
      </c>
      <c r="D2262" s="258" t="s">
        <v>30</v>
      </c>
      <c r="E2262" s="255" t="s">
        <v>61</v>
      </c>
      <c r="F2262" s="255" t="s">
        <v>87</v>
      </c>
      <c r="G2262" s="255" t="s">
        <v>4177</v>
      </c>
      <c r="H2262" s="256"/>
    </row>
    <row r="2263" customFormat="false" ht="11.25" hidden="false" customHeight="true" outlineLevel="0" collapsed="false">
      <c r="A2263" s="257" t="s">
        <v>2954</v>
      </c>
      <c r="B2263" s="252" t="n">
        <v>44044</v>
      </c>
      <c r="C2263" s="253" t="n">
        <v>2700</v>
      </c>
      <c r="D2263" s="258" t="s">
        <v>30</v>
      </c>
      <c r="E2263" s="255" t="s">
        <v>61</v>
      </c>
      <c r="F2263" s="255" t="s">
        <v>87</v>
      </c>
      <c r="G2263" s="255" t="s">
        <v>4032</v>
      </c>
      <c r="H2263" s="256"/>
    </row>
    <row r="2264" customFormat="false" ht="11.25" hidden="false" customHeight="true" outlineLevel="0" collapsed="false">
      <c r="A2264" s="257" t="s">
        <v>2954</v>
      </c>
      <c r="B2264" s="252" t="n">
        <v>44044</v>
      </c>
      <c r="C2264" s="253" t="n">
        <v>2700</v>
      </c>
      <c r="D2264" s="258" t="s">
        <v>30</v>
      </c>
      <c r="E2264" s="255" t="s">
        <v>61</v>
      </c>
      <c r="F2264" s="255" t="s">
        <v>87</v>
      </c>
      <c r="G2264" s="255" t="s">
        <v>3851</v>
      </c>
      <c r="H2264" s="256"/>
    </row>
    <row r="2265" customFormat="false" ht="11.25" hidden="false" customHeight="true" outlineLevel="0" collapsed="false">
      <c r="A2265" s="257" t="s">
        <v>2954</v>
      </c>
      <c r="B2265" s="252" t="n">
        <v>44044</v>
      </c>
      <c r="C2265" s="253" t="n">
        <v>2700</v>
      </c>
      <c r="D2265" s="258" t="s">
        <v>30</v>
      </c>
      <c r="E2265" s="255" t="s">
        <v>61</v>
      </c>
      <c r="F2265" s="255" t="s">
        <v>87</v>
      </c>
      <c r="G2265" s="255" t="s">
        <v>4178</v>
      </c>
      <c r="H2265" s="256"/>
    </row>
    <row r="2266" customFormat="false" ht="11.25" hidden="false" customHeight="true" outlineLevel="0" collapsed="false">
      <c r="A2266" s="260" t="s">
        <v>2954</v>
      </c>
      <c r="B2266" s="252" t="n">
        <v>44044</v>
      </c>
      <c r="C2266" s="253" t="n">
        <v>300</v>
      </c>
      <c r="D2266" s="266" t="s">
        <v>2943</v>
      </c>
      <c r="E2266" s="255" t="s">
        <v>2974</v>
      </c>
      <c r="F2266" s="255" t="s">
        <v>2983</v>
      </c>
      <c r="G2266" s="255"/>
      <c r="H2266" s="256"/>
    </row>
    <row r="2267" customFormat="false" ht="11.25" hidden="false" customHeight="true" outlineLevel="0" collapsed="false">
      <c r="A2267" s="257" t="s">
        <v>2954</v>
      </c>
      <c r="B2267" s="252" t="n">
        <v>44044</v>
      </c>
      <c r="C2267" s="253" t="n">
        <v>2800</v>
      </c>
      <c r="D2267" s="258" t="s">
        <v>30</v>
      </c>
      <c r="E2267" s="255" t="s">
        <v>61</v>
      </c>
      <c r="F2267" s="255" t="s">
        <v>270</v>
      </c>
      <c r="G2267" s="255" t="s">
        <v>4179</v>
      </c>
      <c r="H2267" s="256"/>
    </row>
    <row r="2268" customFormat="false" ht="11.25" hidden="false" customHeight="true" outlineLevel="0" collapsed="false">
      <c r="A2268" s="257" t="s">
        <v>2954</v>
      </c>
      <c r="B2268" s="252" t="n">
        <v>44044</v>
      </c>
      <c r="C2268" s="253" t="n">
        <v>340</v>
      </c>
      <c r="D2268" s="272" t="s">
        <v>64</v>
      </c>
      <c r="E2268" s="255" t="s">
        <v>191</v>
      </c>
      <c r="F2268" s="255" t="s">
        <v>4180</v>
      </c>
      <c r="G2268" s="255"/>
      <c r="H2268" s="256"/>
    </row>
    <row r="2269" customFormat="false" ht="11.25" hidden="false" customHeight="true" outlineLevel="0" collapsed="false">
      <c r="A2269" s="260" t="s">
        <v>2954</v>
      </c>
      <c r="B2269" s="252" t="n">
        <v>44044</v>
      </c>
      <c r="C2269" s="253" t="n">
        <v>2585</v>
      </c>
      <c r="D2269" s="264" t="s">
        <v>2940</v>
      </c>
      <c r="E2269" s="255" t="s">
        <v>2968</v>
      </c>
      <c r="F2269" s="255" t="s">
        <v>199</v>
      </c>
      <c r="G2269" s="255"/>
      <c r="H2269" s="256"/>
    </row>
    <row r="2270" customFormat="false" ht="11.25" hidden="false" customHeight="true" outlineLevel="0" collapsed="false">
      <c r="A2270" s="251" t="s">
        <v>2954</v>
      </c>
      <c r="B2270" s="252" t="n">
        <v>44044</v>
      </c>
      <c r="C2270" s="253" t="n">
        <v>300</v>
      </c>
      <c r="D2270" s="279" t="s">
        <v>3112</v>
      </c>
      <c r="E2270" s="255" t="s">
        <v>145</v>
      </c>
      <c r="F2270" s="255" t="s">
        <v>23</v>
      </c>
      <c r="G2270" s="255"/>
      <c r="H2270" s="256"/>
    </row>
    <row r="2271" customFormat="false" ht="11.25" hidden="false" customHeight="true" outlineLevel="0" collapsed="false">
      <c r="A2271" s="257" t="s">
        <v>2954</v>
      </c>
      <c r="B2271" s="252" t="n">
        <v>44044</v>
      </c>
      <c r="C2271" s="253" t="n">
        <v>2900</v>
      </c>
      <c r="D2271" s="258" t="s">
        <v>30</v>
      </c>
      <c r="E2271" s="255" t="s">
        <v>61</v>
      </c>
      <c r="F2271" s="255" t="s">
        <v>137</v>
      </c>
      <c r="G2271" s="255" t="s">
        <v>4181</v>
      </c>
      <c r="H2271" s="256"/>
    </row>
    <row r="2272" customFormat="false" ht="11.25" hidden="false" customHeight="true" outlineLevel="0" collapsed="false">
      <c r="A2272" s="257" t="s">
        <v>2954</v>
      </c>
      <c r="B2272" s="252" t="n">
        <v>44044</v>
      </c>
      <c r="C2272" s="253" t="n">
        <v>2800</v>
      </c>
      <c r="D2272" s="258" t="s">
        <v>30</v>
      </c>
      <c r="E2272" s="255" t="s">
        <v>61</v>
      </c>
      <c r="F2272" s="255" t="s">
        <v>137</v>
      </c>
      <c r="G2272" s="255" t="s">
        <v>4182</v>
      </c>
      <c r="H2272" s="256"/>
    </row>
    <row r="2273" customFormat="false" ht="11.25" hidden="false" customHeight="true" outlineLevel="0" collapsed="false">
      <c r="A2273" s="257" t="s">
        <v>2954</v>
      </c>
      <c r="B2273" s="252" t="n">
        <v>44044</v>
      </c>
      <c r="C2273" s="253" t="n">
        <v>3400</v>
      </c>
      <c r="D2273" s="258" t="s">
        <v>30</v>
      </c>
      <c r="E2273" s="255" t="s">
        <v>61</v>
      </c>
      <c r="F2273" s="255" t="s">
        <v>137</v>
      </c>
      <c r="G2273" s="255" t="s">
        <v>4183</v>
      </c>
      <c r="H2273" s="256"/>
    </row>
    <row r="2274" customFormat="false" ht="11.25" hidden="false" customHeight="true" outlineLevel="0" collapsed="false">
      <c r="A2274" s="257" t="s">
        <v>2954</v>
      </c>
      <c r="B2274" s="252" t="n">
        <v>44044</v>
      </c>
      <c r="C2274" s="253" t="n">
        <v>2900</v>
      </c>
      <c r="D2274" s="258" t="s">
        <v>30</v>
      </c>
      <c r="E2274" s="255" t="s">
        <v>61</v>
      </c>
      <c r="F2274" s="255" t="s">
        <v>137</v>
      </c>
      <c r="G2274" s="255" t="s">
        <v>4184</v>
      </c>
      <c r="H2274" s="256"/>
    </row>
    <row r="2275" customFormat="false" ht="11.25" hidden="false" customHeight="true" outlineLevel="0" collapsed="false">
      <c r="A2275" s="257" t="s">
        <v>2954</v>
      </c>
      <c r="B2275" s="252" t="n">
        <v>44044</v>
      </c>
      <c r="C2275" s="253" t="n">
        <v>2700</v>
      </c>
      <c r="D2275" s="258" t="s">
        <v>30</v>
      </c>
      <c r="E2275" s="255" t="s">
        <v>61</v>
      </c>
      <c r="F2275" s="255" t="s">
        <v>137</v>
      </c>
      <c r="G2275" s="255" t="s">
        <v>4032</v>
      </c>
      <c r="H2275" s="256"/>
    </row>
    <row r="2276" customFormat="false" ht="11.25" hidden="false" customHeight="true" outlineLevel="0" collapsed="false">
      <c r="A2276" s="257" t="s">
        <v>2954</v>
      </c>
      <c r="B2276" s="252" t="n">
        <v>44044</v>
      </c>
      <c r="C2276" s="253" t="n">
        <v>2700</v>
      </c>
      <c r="D2276" s="258" t="s">
        <v>30</v>
      </c>
      <c r="E2276" s="255" t="s">
        <v>61</v>
      </c>
      <c r="F2276" s="255" t="s">
        <v>62</v>
      </c>
      <c r="G2276" s="255" t="s">
        <v>4185</v>
      </c>
      <c r="H2276" s="256"/>
    </row>
    <row r="2277" customFormat="false" ht="11.25" hidden="false" customHeight="true" outlineLevel="0" collapsed="false">
      <c r="A2277" s="260" t="s">
        <v>2954</v>
      </c>
      <c r="B2277" s="252" t="n">
        <v>44045</v>
      </c>
      <c r="C2277" s="253" t="n">
        <v>500</v>
      </c>
      <c r="D2277" s="266" t="s">
        <v>2943</v>
      </c>
      <c r="E2277" s="255" t="s">
        <v>2974</v>
      </c>
      <c r="F2277" s="255" t="s">
        <v>3157</v>
      </c>
      <c r="G2277" s="255"/>
      <c r="H2277" s="256"/>
    </row>
    <row r="2278" customFormat="false" ht="11.25" hidden="false" customHeight="true" outlineLevel="0" collapsed="false">
      <c r="A2278" s="260" t="s">
        <v>2954</v>
      </c>
      <c r="B2278" s="252" t="n">
        <v>44045</v>
      </c>
      <c r="C2278" s="253" t="n">
        <v>1900</v>
      </c>
      <c r="D2278" s="266" t="s">
        <v>2943</v>
      </c>
      <c r="E2278" s="255" t="s">
        <v>2974</v>
      </c>
      <c r="F2278" s="255" t="s">
        <v>2982</v>
      </c>
      <c r="G2278" s="255"/>
      <c r="H2278" s="256"/>
    </row>
    <row r="2279" customFormat="false" ht="11.25" hidden="false" customHeight="true" outlineLevel="0" collapsed="false">
      <c r="A2279" s="257" t="s">
        <v>2954</v>
      </c>
      <c r="B2279" s="252" t="n">
        <v>44045</v>
      </c>
      <c r="C2279" s="253" t="n">
        <v>400</v>
      </c>
      <c r="D2279" s="265" t="s">
        <v>80</v>
      </c>
      <c r="E2279" s="255" t="s">
        <v>81</v>
      </c>
      <c r="F2279" s="255" t="s">
        <v>4186</v>
      </c>
      <c r="G2279" s="255" t="s">
        <v>4187</v>
      </c>
      <c r="H2279" s="256"/>
    </row>
    <row r="2280" customFormat="false" ht="11.25" hidden="false" customHeight="true" outlineLevel="0" collapsed="false">
      <c r="A2280" s="269" t="s">
        <v>2954</v>
      </c>
      <c r="B2280" s="252" t="n">
        <v>44045</v>
      </c>
      <c r="C2280" s="253" t="n">
        <v>34900</v>
      </c>
      <c r="D2280" s="276" t="s">
        <v>58</v>
      </c>
      <c r="E2280" s="255" t="s">
        <v>118</v>
      </c>
      <c r="F2280" s="255" t="s">
        <v>3175</v>
      </c>
      <c r="G2280" s="255" t="s">
        <v>4188</v>
      </c>
      <c r="H2280" s="256"/>
    </row>
    <row r="2281" customFormat="false" ht="11.25" hidden="false" customHeight="true" outlineLevel="0" collapsed="false">
      <c r="A2281" s="251" t="s">
        <v>2954</v>
      </c>
      <c r="B2281" s="252" t="n">
        <v>44045</v>
      </c>
      <c r="C2281" s="253" t="n">
        <v>12500</v>
      </c>
      <c r="D2281" s="254" t="s">
        <v>25</v>
      </c>
      <c r="E2281" s="255"/>
      <c r="F2281" s="255" t="s">
        <v>298</v>
      </c>
      <c r="G2281" s="255" t="s">
        <v>4189</v>
      </c>
      <c r="H2281" s="256"/>
    </row>
    <row r="2282" customFormat="false" ht="11.25" hidden="false" customHeight="true" outlineLevel="0" collapsed="false">
      <c r="A2282" s="251" t="s">
        <v>2954</v>
      </c>
      <c r="B2282" s="252" t="n">
        <v>44045</v>
      </c>
      <c r="C2282" s="253" t="n">
        <v>6000</v>
      </c>
      <c r="D2282" s="254" t="s">
        <v>25</v>
      </c>
      <c r="E2282" s="255"/>
      <c r="F2282" s="255" t="s">
        <v>68</v>
      </c>
      <c r="G2282" s="255"/>
      <c r="H2282" s="256"/>
    </row>
    <row r="2283" customFormat="false" ht="11.25" hidden="false" customHeight="true" outlineLevel="0" collapsed="false">
      <c r="A2283" s="251" t="s">
        <v>2954</v>
      </c>
      <c r="B2283" s="252" t="n">
        <v>44045</v>
      </c>
      <c r="C2283" s="253" t="n">
        <v>6600</v>
      </c>
      <c r="D2283" s="279" t="s">
        <v>3112</v>
      </c>
      <c r="E2283" s="255" t="s">
        <v>145</v>
      </c>
      <c r="F2283" s="255" t="s">
        <v>23</v>
      </c>
      <c r="G2283" s="255" t="s">
        <v>4190</v>
      </c>
      <c r="H2283" s="256"/>
    </row>
    <row r="2284" customFormat="false" ht="11.25" hidden="false" customHeight="true" outlineLevel="0" collapsed="false">
      <c r="A2284" s="257" t="s">
        <v>2954</v>
      </c>
      <c r="B2284" s="252" t="n">
        <v>44045</v>
      </c>
      <c r="C2284" s="253" t="n">
        <v>3000</v>
      </c>
      <c r="D2284" s="258" t="s">
        <v>30</v>
      </c>
      <c r="E2284" s="255" t="s">
        <v>61</v>
      </c>
      <c r="F2284" s="255" t="s">
        <v>137</v>
      </c>
      <c r="G2284" s="255" t="s">
        <v>4191</v>
      </c>
      <c r="H2284" s="256"/>
    </row>
    <row r="2285" customFormat="false" ht="11.25" hidden="false" customHeight="true" outlineLevel="0" collapsed="false">
      <c r="A2285" s="257" t="s">
        <v>2954</v>
      </c>
      <c r="B2285" s="252" t="n">
        <v>44045</v>
      </c>
      <c r="C2285" s="253" t="n">
        <v>2900</v>
      </c>
      <c r="D2285" s="258" t="s">
        <v>30</v>
      </c>
      <c r="E2285" s="255" t="s">
        <v>61</v>
      </c>
      <c r="F2285" s="255" t="s">
        <v>137</v>
      </c>
      <c r="G2285" s="255" t="s">
        <v>4186</v>
      </c>
      <c r="H2285" s="256"/>
    </row>
    <row r="2286" customFormat="false" ht="11.25" hidden="false" customHeight="true" outlineLevel="0" collapsed="false">
      <c r="A2286" s="251" t="s">
        <v>2954</v>
      </c>
      <c r="B2286" s="252" t="n">
        <v>44045</v>
      </c>
      <c r="C2286" s="253" t="n">
        <v>2740</v>
      </c>
      <c r="D2286" s="254" t="s">
        <v>25</v>
      </c>
      <c r="E2286" s="255"/>
      <c r="F2286" s="255" t="s">
        <v>3012</v>
      </c>
      <c r="G2286" s="255" t="s">
        <v>145</v>
      </c>
      <c r="H2286" s="256"/>
    </row>
    <row r="2287" customFormat="false" ht="11.25" hidden="false" customHeight="true" outlineLevel="0" collapsed="false">
      <c r="A2287" s="251" t="s">
        <v>2954</v>
      </c>
      <c r="B2287" s="252" t="n">
        <v>44045</v>
      </c>
      <c r="C2287" s="253" t="n">
        <v>69900</v>
      </c>
      <c r="D2287" s="279" t="s">
        <v>3112</v>
      </c>
      <c r="E2287" s="255" t="s">
        <v>145</v>
      </c>
      <c r="F2287" s="255" t="s">
        <v>23</v>
      </c>
      <c r="G2287" s="255" t="s">
        <v>145</v>
      </c>
      <c r="H2287" s="256"/>
    </row>
    <row r="2288" customFormat="false" ht="11.25" hidden="false" customHeight="true" outlineLevel="0" collapsed="false">
      <c r="A2288" s="260" t="s">
        <v>2954</v>
      </c>
      <c r="B2288" s="252" t="n">
        <v>44045</v>
      </c>
      <c r="C2288" s="253" t="n">
        <v>32400</v>
      </c>
      <c r="D2288" s="266" t="s">
        <v>2943</v>
      </c>
      <c r="E2288" s="255" t="s">
        <v>3067</v>
      </c>
      <c r="F2288" s="255" t="s">
        <v>2982</v>
      </c>
      <c r="G2288" s="255" t="s">
        <v>145</v>
      </c>
      <c r="H2288" s="256"/>
    </row>
    <row r="2289" customFormat="false" ht="11.25" hidden="false" customHeight="true" outlineLevel="0" collapsed="false">
      <c r="A2289" s="251" t="s">
        <v>2954</v>
      </c>
      <c r="B2289" s="252" t="n">
        <v>44046</v>
      </c>
      <c r="C2289" s="253" t="n">
        <v>25000</v>
      </c>
      <c r="D2289" s="254" t="s">
        <v>25</v>
      </c>
      <c r="E2289" s="255"/>
      <c r="F2289" s="255" t="s">
        <v>212</v>
      </c>
      <c r="G2289" s="255" t="s">
        <v>4192</v>
      </c>
      <c r="H2289" s="256"/>
    </row>
    <row r="2290" customFormat="false" ht="11.25" hidden="false" customHeight="true" outlineLevel="0" collapsed="false">
      <c r="A2290" s="251" t="s">
        <v>2954</v>
      </c>
      <c r="B2290" s="252" t="n">
        <v>44046</v>
      </c>
      <c r="C2290" s="253" t="n">
        <v>22900</v>
      </c>
      <c r="D2290" s="254" t="s">
        <v>25</v>
      </c>
      <c r="E2290" s="255"/>
      <c r="F2290" s="255" t="s">
        <v>283</v>
      </c>
      <c r="G2290" s="255" t="s">
        <v>4153</v>
      </c>
      <c r="H2290" s="256"/>
    </row>
    <row r="2291" customFormat="false" ht="11.25" hidden="false" customHeight="true" outlineLevel="0" collapsed="false">
      <c r="A2291" s="260" t="s">
        <v>2954</v>
      </c>
      <c r="B2291" s="252" t="n">
        <v>44046</v>
      </c>
      <c r="C2291" s="253" t="n">
        <v>4000</v>
      </c>
      <c r="D2291" s="266" t="s">
        <v>2943</v>
      </c>
      <c r="E2291" s="255" t="s">
        <v>2974</v>
      </c>
      <c r="F2291" s="255" t="s">
        <v>283</v>
      </c>
      <c r="G2291" s="255" t="s">
        <v>4193</v>
      </c>
      <c r="H2291" s="256"/>
    </row>
    <row r="2292" customFormat="false" ht="11.25" hidden="false" customHeight="true" outlineLevel="0" collapsed="false">
      <c r="A2292" s="251" t="s">
        <v>2954</v>
      </c>
      <c r="B2292" s="252" t="n">
        <v>44046</v>
      </c>
      <c r="C2292" s="253" t="n">
        <v>65</v>
      </c>
      <c r="D2292" s="254" t="s">
        <v>25</v>
      </c>
      <c r="E2292" s="255"/>
      <c r="F2292" s="255" t="s">
        <v>283</v>
      </c>
      <c r="G2292" s="255" t="s">
        <v>4194</v>
      </c>
      <c r="H2292" s="256"/>
    </row>
    <row r="2293" customFormat="false" ht="11.25" hidden="false" customHeight="true" outlineLevel="0" collapsed="false">
      <c r="A2293" s="251" t="s">
        <v>2954</v>
      </c>
      <c r="B2293" s="252" t="n">
        <v>44046</v>
      </c>
      <c r="C2293" s="253" t="n">
        <v>100</v>
      </c>
      <c r="D2293" s="254" t="s">
        <v>25</v>
      </c>
      <c r="E2293" s="255"/>
      <c r="F2293" s="255" t="s">
        <v>3008</v>
      </c>
      <c r="G2293" s="255" t="s">
        <v>4194</v>
      </c>
      <c r="H2293" s="256"/>
    </row>
    <row r="2294" customFormat="false" ht="11.25" hidden="false" customHeight="true" outlineLevel="0" collapsed="false">
      <c r="A2294" s="257" t="s">
        <v>2954</v>
      </c>
      <c r="B2294" s="252" t="n">
        <v>44046</v>
      </c>
      <c r="C2294" s="253" t="n">
        <v>750</v>
      </c>
      <c r="D2294" s="258" t="s">
        <v>30</v>
      </c>
      <c r="E2294" s="255" t="s">
        <v>174</v>
      </c>
      <c r="F2294" s="255" t="s">
        <v>187</v>
      </c>
      <c r="G2294" s="255"/>
      <c r="H2294" s="256"/>
    </row>
    <row r="2295" customFormat="false" ht="11.25" hidden="false" customHeight="true" outlineLevel="0" collapsed="false">
      <c r="A2295" s="257" t="s">
        <v>2954</v>
      </c>
      <c r="B2295" s="252" t="n">
        <v>44046</v>
      </c>
      <c r="C2295" s="253" t="n">
        <v>180</v>
      </c>
      <c r="D2295" s="262" t="s">
        <v>113</v>
      </c>
      <c r="E2295" s="255" t="s">
        <v>139</v>
      </c>
      <c r="F2295" s="255" t="s">
        <v>4195</v>
      </c>
      <c r="G2295" s="255"/>
      <c r="H2295" s="256"/>
    </row>
    <row r="2296" customFormat="false" ht="11.25" hidden="false" customHeight="true" outlineLevel="0" collapsed="false">
      <c r="A2296" s="260" t="s">
        <v>2954</v>
      </c>
      <c r="B2296" s="252" t="n">
        <v>44046</v>
      </c>
      <c r="C2296" s="253" t="n">
        <v>2550</v>
      </c>
      <c r="D2296" s="268" t="s">
        <v>48</v>
      </c>
      <c r="E2296" s="255" t="s">
        <v>49</v>
      </c>
      <c r="F2296" s="255" t="s">
        <v>3087</v>
      </c>
      <c r="G2296" s="255" t="s">
        <v>2992</v>
      </c>
      <c r="H2296" s="256"/>
    </row>
    <row r="2297" customFormat="false" ht="11.25" hidden="false" customHeight="true" outlineLevel="0" collapsed="false">
      <c r="A2297" s="269" t="s">
        <v>2954</v>
      </c>
      <c r="B2297" s="252" t="n">
        <v>44046</v>
      </c>
      <c r="C2297" s="253" t="n">
        <v>2200</v>
      </c>
      <c r="D2297" s="270" t="s">
        <v>2948</v>
      </c>
      <c r="E2297" s="255" t="s">
        <v>195</v>
      </c>
      <c r="F2297" s="255" t="s">
        <v>43</v>
      </c>
      <c r="G2297" s="255" t="s">
        <v>4196</v>
      </c>
      <c r="H2297" s="256"/>
    </row>
    <row r="2298" customFormat="false" ht="11.25" hidden="false" customHeight="true" outlineLevel="0" collapsed="false">
      <c r="A2298" s="257" t="s">
        <v>2954</v>
      </c>
      <c r="B2298" s="252" t="n">
        <v>44046</v>
      </c>
      <c r="C2298" s="253" t="n">
        <v>20000</v>
      </c>
      <c r="D2298" s="262" t="s">
        <v>113</v>
      </c>
      <c r="E2298" s="255" t="s">
        <v>139</v>
      </c>
      <c r="F2298" s="255" t="s">
        <v>3016</v>
      </c>
      <c r="G2298" s="255" t="s">
        <v>2992</v>
      </c>
      <c r="H2298" s="256"/>
    </row>
    <row r="2299" customFormat="false" ht="11.25" hidden="false" customHeight="true" outlineLevel="0" collapsed="false">
      <c r="A2299" s="257" t="s">
        <v>2954</v>
      </c>
      <c r="B2299" s="252" t="n">
        <v>44046</v>
      </c>
      <c r="C2299" s="253" t="n">
        <v>2000</v>
      </c>
      <c r="D2299" s="265" t="s">
        <v>80</v>
      </c>
      <c r="E2299" s="255" t="s">
        <v>110</v>
      </c>
      <c r="F2299" s="255" t="s">
        <v>95</v>
      </c>
      <c r="G2299" s="255" t="s">
        <v>4197</v>
      </c>
      <c r="H2299" s="256"/>
    </row>
    <row r="2300" customFormat="false" ht="11.25" hidden="false" customHeight="true" outlineLevel="0" collapsed="false">
      <c r="A2300" s="257" t="s">
        <v>2954</v>
      </c>
      <c r="B2300" s="252" t="n">
        <v>44046</v>
      </c>
      <c r="C2300" s="253" t="n">
        <v>2800</v>
      </c>
      <c r="D2300" s="258" t="s">
        <v>30</v>
      </c>
      <c r="E2300" s="255" t="s">
        <v>61</v>
      </c>
      <c r="F2300" s="255" t="s">
        <v>270</v>
      </c>
      <c r="G2300" s="255" t="s">
        <v>3329</v>
      </c>
      <c r="H2300" s="256"/>
    </row>
    <row r="2301" customFormat="false" ht="11.25" hidden="false" customHeight="true" outlineLevel="0" collapsed="false">
      <c r="A2301" s="257" t="s">
        <v>2954</v>
      </c>
      <c r="B2301" s="252" t="n">
        <v>44046</v>
      </c>
      <c r="C2301" s="253" t="n">
        <v>3100</v>
      </c>
      <c r="D2301" s="258" t="s">
        <v>30</v>
      </c>
      <c r="E2301" s="255" t="s">
        <v>61</v>
      </c>
      <c r="F2301" s="255" t="s">
        <v>137</v>
      </c>
      <c r="G2301" s="255" t="s">
        <v>4198</v>
      </c>
      <c r="H2301" s="256"/>
    </row>
    <row r="2302" customFormat="false" ht="11.25" hidden="false" customHeight="true" outlineLevel="0" collapsed="false">
      <c r="A2302" s="257" t="s">
        <v>2954</v>
      </c>
      <c r="B2302" s="252" t="n">
        <v>44046</v>
      </c>
      <c r="C2302" s="253" t="n">
        <v>3400</v>
      </c>
      <c r="D2302" s="258" t="s">
        <v>30</v>
      </c>
      <c r="E2302" s="255" t="s">
        <v>61</v>
      </c>
      <c r="F2302" s="255" t="s">
        <v>137</v>
      </c>
      <c r="G2302" s="255" t="s">
        <v>4199</v>
      </c>
      <c r="H2302" s="256"/>
    </row>
    <row r="2303" customFormat="false" ht="11.25" hidden="false" customHeight="true" outlineLevel="0" collapsed="false">
      <c r="A2303" s="257" t="s">
        <v>2954</v>
      </c>
      <c r="B2303" s="252" t="n">
        <v>44046</v>
      </c>
      <c r="C2303" s="253" t="n">
        <v>2000</v>
      </c>
      <c r="D2303" s="265" t="s">
        <v>80</v>
      </c>
      <c r="E2303" s="255" t="s">
        <v>110</v>
      </c>
      <c r="F2303" s="255" t="s">
        <v>3168</v>
      </c>
      <c r="G2303" s="255" t="s">
        <v>4200</v>
      </c>
      <c r="H2303" s="256"/>
    </row>
    <row r="2304" customFormat="false" ht="11.25" hidden="false" customHeight="true" outlineLevel="0" collapsed="false">
      <c r="A2304" s="251" t="s">
        <v>2954</v>
      </c>
      <c r="B2304" s="252" t="n">
        <v>44046</v>
      </c>
      <c r="C2304" s="253" t="n">
        <v>20000</v>
      </c>
      <c r="D2304" s="254" t="s">
        <v>25</v>
      </c>
      <c r="E2304" s="255"/>
      <c r="F2304" s="255" t="s">
        <v>3053</v>
      </c>
      <c r="G2304" s="255"/>
      <c r="H2304" s="256"/>
    </row>
    <row r="2305" customFormat="false" ht="11.25" hidden="false" customHeight="true" outlineLevel="0" collapsed="false">
      <c r="A2305" s="260" t="s">
        <v>2954</v>
      </c>
      <c r="B2305" s="252" t="n">
        <v>44047</v>
      </c>
      <c r="C2305" s="253" t="n">
        <v>800</v>
      </c>
      <c r="D2305" s="266" t="s">
        <v>2943</v>
      </c>
      <c r="E2305" s="255" t="s">
        <v>3163</v>
      </c>
      <c r="F2305" s="255" t="s">
        <v>4201</v>
      </c>
      <c r="G2305" s="255" t="s">
        <v>4202</v>
      </c>
      <c r="H2305" s="256"/>
    </row>
    <row r="2306" customFormat="false" ht="11.25" hidden="false" customHeight="true" outlineLevel="0" collapsed="false">
      <c r="A2306" s="260" t="s">
        <v>2954</v>
      </c>
      <c r="B2306" s="252" t="n">
        <v>44047</v>
      </c>
      <c r="C2306" s="253" t="n">
        <v>300</v>
      </c>
      <c r="D2306" s="266" t="s">
        <v>2943</v>
      </c>
      <c r="E2306" s="255" t="s">
        <v>2974</v>
      </c>
      <c r="F2306" s="255" t="s">
        <v>4203</v>
      </c>
      <c r="G2306" s="255"/>
      <c r="H2306" s="256"/>
    </row>
    <row r="2307" customFormat="false" ht="11.25" hidden="false" customHeight="true" outlineLevel="0" collapsed="false">
      <c r="A2307" s="251" t="s">
        <v>2954</v>
      </c>
      <c r="B2307" s="252" t="n">
        <v>44047</v>
      </c>
      <c r="C2307" s="253" t="n">
        <v>10000</v>
      </c>
      <c r="D2307" s="254" t="s">
        <v>25</v>
      </c>
      <c r="E2307" s="255"/>
      <c r="F2307" s="255" t="s">
        <v>3012</v>
      </c>
      <c r="G2307" s="255" t="s">
        <v>4204</v>
      </c>
      <c r="H2307" s="256"/>
    </row>
    <row r="2308" customFormat="false" ht="11.25" hidden="false" customHeight="true" outlineLevel="0" collapsed="false">
      <c r="A2308" s="257" t="s">
        <v>2954</v>
      </c>
      <c r="B2308" s="252" t="n">
        <v>44047</v>
      </c>
      <c r="C2308" s="253" t="n">
        <v>45</v>
      </c>
      <c r="D2308" s="262" t="s">
        <v>113</v>
      </c>
      <c r="E2308" s="255" t="s">
        <v>114</v>
      </c>
      <c r="F2308" s="255" t="s">
        <v>4203</v>
      </c>
      <c r="G2308" s="255" t="s">
        <v>4205</v>
      </c>
      <c r="H2308" s="256"/>
    </row>
    <row r="2309" customFormat="false" ht="11.25" hidden="false" customHeight="true" outlineLevel="0" collapsed="false">
      <c r="A2309" s="260" t="s">
        <v>2954</v>
      </c>
      <c r="B2309" s="252" t="n">
        <v>44047</v>
      </c>
      <c r="C2309" s="253" t="n">
        <v>5000</v>
      </c>
      <c r="D2309" s="267" t="s">
        <v>186</v>
      </c>
      <c r="E2309" s="255" t="s">
        <v>173</v>
      </c>
      <c r="F2309" s="255" t="s">
        <v>3594</v>
      </c>
      <c r="G2309" s="255" t="s">
        <v>4206</v>
      </c>
      <c r="H2309" s="256"/>
    </row>
    <row r="2310" customFormat="false" ht="11.25" hidden="false" customHeight="true" outlineLevel="0" collapsed="false">
      <c r="A2310" s="257" t="s">
        <v>2954</v>
      </c>
      <c r="B2310" s="252" t="n">
        <v>44047</v>
      </c>
      <c r="C2310" s="253" t="n">
        <v>3335</v>
      </c>
      <c r="D2310" s="258" t="s">
        <v>30</v>
      </c>
      <c r="E2310" s="255" t="s">
        <v>174</v>
      </c>
      <c r="F2310" s="255" t="s">
        <v>187</v>
      </c>
      <c r="G2310" s="255"/>
      <c r="H2310" s="256"/>
    </row>
    <row r="2311" customFormat="false" ht="11.25" hidden="false" customHeight="true" outlineLevel="0" collapsed="false">
      <c r="A2311" s="260" t="s">
        <v>2954</v>
      </c>
      <c r="B2311" s="252" t="n">
        <v>44047</v>
      </c>
      <c r="C2311" s="253" t="n">
        <v>665</v>
      </c>
      <c r="D2311" s="268" t="s">
        <v>48</v>
      </c>
      <c r="E2311" s="255" t="s">
        <v>49</v>
      </c>
      <c r="F2311" s="255" t="s">
        <v>3198</v>
      </c>
      <c r="G2311" s="255"/>
      <c r="H2311" s="256"/>
    </row>
    <row r="2312" customFormat="false" ht="11.25" hidden="false" customHeight="true" outlineLevel="0" collapsed="false">
      <c r="A2312" s="260" t="s">
        <v>2954</v>
      </c>
      <c r="B2312" s="252" t="n">
        <v>44047</v>
      </c>
      <c r="C2312" s="253" t="n">
        <v>780</v>
      </c>
      <c r="D2312" s="263" t="s">
        <v>2952</v>
      </c>
      <c r="E2312" s="255" t="s">
        <v>2963</v>
      </c>
      <c r="F2312" s="255" t="s">
        <v>2964</v>
      </c>
      <c r="G2312" s="255"/>
      <c r="H2312" s="256"/>
    </row>
    <row r="2313" customFormat="false" ht="11.25" hidden="false" customHeight="true" outlineLevel="0" collapsed="false">
      <c r="A2313" s="257" t="s">
        <v>2954</v>
      </c>
      <c r="B2313" s="252" t="n">
        <v>44047</v>
      </c>
      <c r="C2313" s="253" t="n">
        <v>4710</v>
      </c>
      <c r="D2313" s="258" t="s">
        <v>30</v>
      </c>
      <c r="E2313" s="255" t="s">
        <v>174</v>
      </c>
      <c r="F2313" s="255" t="s">
        <v>187</v>
      </c>
      <c r="G2313" s="255" t="s">
        <v>4207</v>
      </c>
      <c r="H2313" s="256"/>
    </row>
    <row r="2314" customFormat="false" ht="11.25" hidden="false" customHeight="true" outlineLevel="0" collapsed="false">
      <c r="A2314" s="269" t="s">
        <v>2954</v>
      </c>
      <c r="B2314" s="252" t="n">
        <v>44047</v>
      </c>
      <c r="C2314" s="253" t="n">
        <v>9000</v>
      </c>
      <c r="D2314" s="270" t="s">
        <v>2948</v>
      </c>
      <c r="E2314" s="255" t="s">
        <v>4208</v>
      </c>
      <c r="F2314" s="255" t="s">
        <v>4209</v>
      </c>
      <c r="G2314" s="255" t="s">
        <v>119</v>
      </c>
      <c r="H2314" s="256"/>
    </row>
    <row r="2315" customFormat="false" ht="11.25" hidden="false" customHeight="true" outlineLevel="0" collapsed="false">
      <c r="A2315" s="257" t="s">
        <v>2954</v>
      </c>
      <c r="B2315" s="252" t="n">
        <v>44047</v>
      </c>
      <c r="C2315" s="253" t="n">
        <v>56790</v>
      </c>
      <c r="D2315" s="258" t="s">
        <v>30</v>
      </c>
      <c r="E2315" s="255" t="s">
        <v>174</v>
      </c>
      <c r="F2315" s="255" t="s">
        <v>32</v>
      </c>
      <c r="G2315" s="255" t="s">
        <v>3106</v>
      </c>
      <c r="H2315" s="256"/>
    </row>
    <row r="2316" customFormat="false" ht="11.25" hidden="false" customHeight="true" outlineLevel="0" collapsed="false">
      <c r="A2316" s="257" t="s">
        <v>2954</v>
      </c>
      <c r="B2316" s="252" t="n">
        <v>44047</v>
      </c>
      <c r="C2316" s="253" t="n">
        <v>3200</v>
      </c>
      <c r="D2316" s="258" t="s">
        <v>30</v>
      </c>
      <c r="E2316" s="255" t="s">
        <v>31</v>
      </c>
      <c r="F2316" s="255" t="s">
        <v>147</v>
      </c>
      <c r="G2316" s="255" t="s">
        <v>4210</v>
      </c>
      <c r="H2316" s="256"/>
    </row>
    <row r="2317" customFormat="false" ht="11.25" hidden="false" customHeight="true" outlineLevel="0" collapsed="false">
      <c r="A2317" s="257" t="s">
        <v>2954</v>
      </c>
      <c r="B2317" s="252" t="n">
        <v>44047</v>
      </c>
      <c r="C2317" s="253" t="n">
        <v>4400</v>
      </c>
      <c r="D2317" s="258" t="s">
        <v>30</v>
      </c>
      <c r="E2317" s="255" t="s">
        <v>31</v>
      </c>
      <c r="F2317" s="255" t="s">
        <v>147</v>
      </c>
      <c r="G2317" s="255" t="s">
        <v>4211</v>
      </c>
      <c r="H2317" s="256"/>
    </row>
    <row r="2318" customFormat="false" ht="11.25" hidden="false" customHeight="true" outlineLevel="0" collapsed="false">
      <c r="A2318" s="257" t="s">
        <v>2954</v>
      </c>
      <c r="B2318" s="252" t="n">
        <v>44047</v>
      </c>
      <c r="C2318" s="253" t="n">
        <v>5200</v>
      </c>
      <c r="D2318" s="258" t="s">
        <v>30</v>
      </c>
      <c r="E2318" s="255" t="s">
        <v>31</v>
      </c>
      <c r="F2318" s="255" t="s">
        <v>147</v>
      </c>
      <c r="G2318" s="255" t="s">
        <v>4212</v>
      </c>
      <c r="H2318" s="256"/>
    </row>
    <row r="2319" customFormat="false" ht="11.25" hidden="false" customHeight="true" outlineLevel="0" collapsed="false">
      <c r="A2319" s="257" t="s">
        <v>2954</v>
      </c>
      <c r="B2319" s="252" t="n">
        <v>44047</v>
      </c>
      <c r="C2319" s="253" t="n">
        <v>3000</v>
      </c>
      <c r="D2319" s="258" t="s">
        <v>30</v>
      </c>
      <c r="E2319" s="255" t="s">
        <v>61</v>
      </c>
      <c r="F2319" s="255" t="s">
        <v>62</v>
      </c>
      <c r="G2319" s="255" t="s">
        <v>4213</v>
      </c>
      <c r="H2319" s="256"/>
    </row>
    <row r="2320" customFormat="false" ht="11.25" hidden="false" customHeight="true" outlineLevel="0" collapsed="false">
      <c r="A2320" s="257" t="s">
        <v>2954</v>
      </c>
      <c r="B2320" s="252" t="n">
        <v>44047</v>
      </c>
      <c r="C2320" s="253" t="n">
        <v>2700</v>
      </c>
      <c r="D2320" s="258" t="s">
        <v>30</v>
      </c>
      <c r="E2320" s="255" t="s">
        <v>61</v>
      </c>
      <c r="F2320" s="255" t="s">
        <v>62</v>
      </c>
      <c r="G2320" s="255" t="s">
        <v>4214</v>
      </c>
      <c r="H2320" s="256"/>
    </row>
    <row r="2321" customFormat="false" ht="11.25" hidden="false" customHeight="true" outlineLevel="0" collapsed="false">
      <c r="A2321" s="257" t="s">
        <v>2954</v>
      </c>
      <c r="B2321" s="252" t="n">
        <v>44047</v>
      </c>
      <c r="C2321" s="253" t="n">
        <v>2900</v>
      </c>
      <c r="D2321" s="258" t="s">
        <v>30</v>
      </c>
      <c r="E2321" s="255" t="s">
        <v>61</v>
      </c>
      <c r="F2321" s="255" t="s">
        <v>137</v>
      </c>
      <c r="G2321" s="255" t="s">
        <v>4215</v>
      </c>
      <c r="H2321" s="256"/>
    </row>
    <row r="2322" customFormat="false" ht="11.25" hidden="false" customHeight="true" outlineLevel="0" collapsed="false">
      <c r="A2322" s="269" t="s">
        <v>2954</v>
      </c>
      <c r="B2322" s="252" t="n">
        <v>44047</v>
      </c>
      <c r="C2322" s="253" t="n">
        <v>3000</v>
      </c>
      <c r="D2322" s="276" t="s">
        <v>58</v>
      </c>
      <c r="E2322" s="255" t="s">
        <v>118</v>
      </c>
      <c r="F2322" s="255" t="s">
        <v>3175</v>
      </c>
      <c r="G2322" s="255" t="s">
        <v>4216</v>
      </c>
      <c r="H2322" s="256"/>
    </row>
    <row r="2323" customFormat="false" ht="11.25" hidden="false" customHeight="true" outlineLevel="0" collapsed="false">
      <c r="A2323" s="251" t="s">
        <v>2954</v>
      </c>
      <c r="B2323" s="252" t="n">
        <v>44048</v>
      </c>
      <c r="C2323" s="253" t="n">
        <v>30</v>
      </c>
      <c r="D2323" s="254" t="s">
        <v>25</v>
      </c>
      <c r="E2323" s="255"/>
      <c r="F2323" s="255" t="s">
        <v>3031</v>
      </c>
      <c r="G2323" s="255" t="s">
        <v>2952</v>
      </c>
      <c r="H2323" s="256"/>
    </row>
    <row r="2324" customFormat="false" ht="11.25" hidden="false" customHeight="true" outlineLevel="0" collapsed="false">
      <c r="A2324" s="251" t="s">
        <v>2954</v>
      </c>
      <c r="B2324" s="252" t="n">
        <v>44048</v>
      </c>
      <c r="C2324" s="253" t="n">
        <v>130</v>
      </c>
      <c r="D2324" s="279" t="s">
        <v>3112</v>
      </c>
      <c r="E2324" s="255" t="s">
        <v>145</v>
      </c>
      <c r="F2324" s="255" t="s">
        <v>23</v>
      </c>
      <c r="G2324" s="255" t="s">
        <v>2952</v>
      </c>
      <c r="H2324" s="256"/>
    </row>
    <row r="2325" customFormat="false" ht="11.25" hidden="false" customHeight="true" outlineLevel="0" collapsed="false">
      <c r="A2325" s="269" t="s">
        <v>2954</v>
      </c>
      <c r="B2325" s="252" t="n">
        <v>44048</v>
      </c>
      <c r="C2325" s="253" t="n">
        <v>500</v>
      </c>
      <c r="D2325" s="278" t="s">
        <v>3093</v>
      </c>
      <c r="E2325" s="255" t="s">
        <v>184</v>
      </c>
      <c r="F2325" s="255" t="s">
        <v>2998</v>
      </c>
      <c r="G2325" s="255" t="s">
        <v>4217</v>
      </c>
      <c r="H2325" s="256"/>
    </row>
    <row r="2326" customFormat="false" ht="11.25" hidden="false" customHeight="true" outlineLevel="0" collapsed="false">
      <c r="A2326" s="257" t="s">
        <v>2954</v>
      </c>
      <c r="B2326" s="252" t="n">
        <v>44048</v>
      </c>
      <c r="C2326" s="253" t="n">
        <v>31805</v>
      </c>
      <c r="D2326" s="258" t="s">
        <v>30</v>
      </c>
      <c r="E2326" s="255" t="s">
        <v>174</v>
      </c>
      <c r="F2326" s="255" t="s">
        <v>187</v>
      </c>
      <c r="G2326" s="255"/>
      <c r="H2326" s="256"/>
    </row>
    <row r="2327" customFormat="false" ht="11.25" hidden="false" customHeight="true" outlineLevel="0" collapsed="false">
      <c r="A2327" s="251" t="s">
        <v>2954</v>
      </c>
      <c r="B2327" s="252" t="n">
        <v>44048</v>
      </c>
      <c r="C2327" s="253" t="n">
        <v>5000</v>
      </c>
      <c r="D2327" s="254" t="s">
        <v>25</v>
      </c>
      <c r="E2327" s="255"/>
      <c r="F2327" s="255" t="s">
        <v>3077</v>
      </c>
      <c r="G2327" s="255"/>
      <c r="H2327" s="256"/>
    </row>
    <row r="2328" customFormat="false" ht="11.25" hidden="false" customHeight="true" outlineLevel="0" collapsed="false">
      <c r="A2328" s="251" t="s">
        <v>2954</v>
      </c>
      <c r="B2328" s="252" t="n">
        <v>44048</v>
      </c>
      <c r="C2328" s="253" t="n">
        <v>15000</v>
      </c>
      <c r="D2328" s="254" t="s">
        <v>25</v>
      </c>
      <c r="E2328" s="255"/>
      <c r="F2328" s="255" t="s">
        <v>3003</v>
      </c>
      <c r="G2328" s="255" t="s">
        <v>4153</v>
      </c>
      <c r="H2328" s="256"/>
    </row>
    <row r="2329" customFormat="false" ht="11.25" hidden="false" customHeight="true" outlineLevel="0" collapsed="false">
      <c r="A2329" s="251" t="s">
        <v>2954</v>
      </c>
      <c r="B2329" s="252" t="n">
        <v>44048</v>
      </c>
      <c r="C2329" s="253" t="n">
        <v>12070</v>
      </c>
      <c r="D2329" s="254" t="s">
        <v>25</v>
      </c>
      <c r="E2329" s="255"/>
      <c r="F2329" s="255" t="s">
        <v>3008</v>
      </c>
      <c r="G2329" s="255" t="s">
        <v>4051</v>
      </c>
      <c r="H2329" s="256"/>
    </row>
    <row r="2330" customFormat="false" ht="11.25" hidden="false" customHeight="true" outlineLevel="0" collapsed="false">
      <c r="A2330" s="257" t="s">
        <v>2954</v>
      </c>
      <c r="B2330" s="252" t="n">
        <v>44048</v>
      </c>
      <c r="C2330" s="253" t="n">
        <v>2600</v>
      </c>
      <c r="D2330" s="258" t="s">
        <v>30</v>
      </c>
      <c r="E2330" s="255" t="s">
        <v>61</v>
      </c>
      <c r="F2330" s="255" t="s">
        <v>270</v>
      </c>
      <c r="G2330" s="255" t="s">
        <v>4218</v>
      </c>
      <c r="H2330" s="256"/>
    </row>
    <row r="2331" customFormat="false" ht="11.25" hidden="false" customHeight="true" outlineLevel="0" collapsed="false">
      <c r="A2331" s="257" t="s">
        <v>2954</v>
      </c>
      <c r="B2331" s="252" t="n">
        <v>44048</v>
      </c>
      <c r="C2331" s="253" t="n">
        <v>3500</v>
      </c>
      <c r="D2331" s="258" t="s">
        <v>30</v>
      </c>
      <c r="E2331" s="255" t="s">
        <v>61</v>
      </c>
      <c r="F2331" s="255" t="s">
        <v>62</v>
      </c>
      <c r="G2331" s="255" t="s">
        <v>3362</v>
      </c>
      <c r="H2331" s="256"/>
    </row>
    <row r="2332" customFormat="false" ht="11.25" hidden="false" customHeight="true" outlineLevel="0" collapsed="false">
      <c r="A2332" s="260" t="s">
        <v>2954</v>
      </c>
      <c r="B2332" s="252" t="n">
        <v>44048</v>
      </c>
      <c r="C2332" s="253" t="n">
        <v>300</v>
      </c>
      <c r="D2332" s="266" t="s">
        <v>2943</v>
      </c>
      <c r="E2332" s="255" t="s">
        <v>2974</v>
      </c>
      <c r="F2332" s="255" t="s">
        <v>2983</v>
      </c>
      <c r="G2332" s="255"/>
      <c r="H2332" s="256"/>
    </row>
    <row r="2333" customFormat="false" ht="11.25" hidden="false" customHeight="true" outlineLevel="0" collapsed="false">
      <c r="A2333" s="269" t="s">
        <v>2954</v>
      </c>
      <c r="B2333" s="252" t="n">
        <v>44048</v>
      </c>
      <c r="C2333" s="253" t="n">
        <v>50000</v>
      </c>
      <c r="D2333" s="274" t="s">
        <v>2951</v>
      </c>
      <c r="E2333" s="255" t="s">
        <v>59</v>
      </c>
      <c r="F2333" s="255" t="s">
        <v>3782</v>
      </c>
      <c r="G2333" s="255"/>
      <c r="H2333" s="256"/>
    </row>
    <row r="2334" customFormat="false" ht="11.25" hidden="false" customHeight="true" outlineLevel="0" collapsed="false">
      <c r="A2334" s="260" t="s">
        <v>2954</v>
      </c>
      <c r="B2334" s="252" t="n">
        <v>44049</v>
      </c>
      <c r="C2334" s="253" t="n">
        <v>17315</v>
      </c>
      <c r="D2334" s="266" t="s">
        <v>2943</v>
      </c>
      <c r="E2334" s="255" t="s">
        <v>3163</v>
      </c>
      <c r="F2334" s="255" t="s">
        <v>4219</v>
      </c>
      <c r="G2334" s="255" t="s">
        <v>4088</v>
      </c>
      <c r="H2334" s="256"/>
    </row>
    <row r="2335" customFormat="false" ht="11.25" hidden="false" customHeight="true" outlineLevel="0" collapsed="false">
      <c r="A2335" s="251" t="s">
        <v>2954</v>
      </c>
      <c r="B2335" s="252" t="n">
        <v>44049</v>
      </c>
      <c r="C2335" s="253" t="n">
        <v>15000</v>
      </c>
      <c r="D2335" s="254" t="s">
        <v>25</v>
      </c>
      <c r="E2335" s="255"/>
      <c r="F2335" s="255" t="s">
        <v>3210</v>
      </c>
      <c r="G2335" s="255"/>
      <c r="H2335" s="256"/>
    </row>
    <row r="2336" customFormat="false" ht="11.25" hidden="false" customHeight="true" outlineLevel="0" collapsed="false">
      <c r="A2336" s="269" t="s">
        <v>2954</v>
      </c>
      <c r="B2336" s="252" t="n">
        <v>44049</v>
      </c>
      <c r="C2336" s="253" t="n">
        <v>3870</v>
      </c>
      <c r="D2336" s="270" t="s">
        <v>2948</v>
      </c>
      <c r="E2336" s="255" t="s">
        <v>4208</v>
      </c>
      <c r="F2336" s="255" t="s">
        <v>4220</v>
      </c>
      <c r="G2336" s="255" t="s">
        <v>4221</v>
      </c>
      <c r="H2336" s="256"/>
    </row>
    <row r="2337" customFormat="false" ht="11.25" hidden="false" customHeight="true" outlineLevel="0" collapsed="false">
      <c r="A2337" s="251" t="s">
        <v>2954</v>
      </c>
      <c r="B2337" s="252" t="n">
        <v>44049</v>
      </c>
      <c r="C2337" s="253" t="n">
        <v>5000</v>
      </c>
      <c r="D2337" s="254" t="s">
        <v>25</v>
      </c>
      <c r="E2337" s="255"/>
      <c r="F2337" s="255" t="s">
        <v>2983</v>
      </c>
      <c r="G2337" s="255"/>
      <c r="H2337" s="256"/>
    </row>
    <row r="2338" customFormat="false" ht="11.25" hidden="false" customHeight="true" outlineLevel="0" collapsed="false">
      <c r="A2338" s="269" t="s">
        <v>2954</v>
      </c>
      <c r="B2338" s="252" t="n">
        <v>44049</v>
      </c>
      <c r="C2338" s="253" t="n">
        <v>1500</v>
      </c>
      <c r="D2338" s="276" t="s">
        <v>58</v>
      </c>
      <c r="E2338" s="255" t="s">
        <v>91</v>
      </c>
      <c r="F2338" s="255" t="s">
        <v>287</v>
      </c>
      <c r="G2338" s="255" t="s">
        <v>4222</v>
      </c>
      <c r="H2338" s="256"/>
    </row>
    <row r="2339" customFormat="false" ht="11.25" hidden="false" customHeight="true" outlineLevel="0" collapsed="false">
      <c r="A2339" s="257" t="s">
        <v>2954</v>
      </c>
      <c r="B2339" s="252" t="n">
        <v>44049</v>
      </c>
      <c r="C2339" s="253" t="n">
        <v>2900</v>
      </c>
      <c r="D2339" s="258" t="s">
        <v>30</v>
      </c>
      <c r="E2339" s="255" t="s">
        <v>61</v>
      </c>
      <c r="F2339" s="255" t="s">
        <v>252</v>
      </c>
      <c r="G2339" s="255" t="s">
        <v>4223</v>
      </c>
      <c r="H2339" s="256"/>
    </row>
    <row r="2340" customFormat="false" ht="11.25" hidden="false" customHeight="true" outlineLevel="0" collapsed="false">
      <c r="A2340" s="251" t="s">
        <v>2954</v>
      </c>
      <c r="B2340" s="252" t="n">
        <v>44049</v>
      </c>
      <c r="C2340" s="253" t="n">
        <v>10000</v>
      </c>
      <c r="D2340" s="271" t="s">
        <v>59</v>
      </c>
      <c r="E2340" s="255" t="s">
        <v>3103</v>
      </c>
      <c r="F2340" s="255" t="s">
        <v>3059</v>
      </c>
      <c r="G2340" s="255"/>
      <c r="H2340" s="256"/>
    </row>
    <row r="2341" customFormat="false" ht="11.25" hidden="false" customHeight="true" outlineLevel="0" collapsed="false">
      <c r="A2341" s="251" t="s">
        <v>2954</v>
      </c>
      <c r="B2341" s="252" t="n">
        <v>44049</v>
      </c>
      <c r="C2341" s="253" t="n">
        <v>6950</v>
      </c>
      <c r="D2341" s="254" t="s">
        <v>25</v>
      </c>
      <c r="E2341" s="255"/>
      <c r="F2341" s="255" t="s">
        <v>43</v>
      </c>
      <c r="G2341" s="255" t="s">
        <v>3867</v>
      </c>
      <c r="H2341" s="256"/>
    </row>
    <row r="2342" customFormat="false" ht="11.25" hidden="false" customHeight="true" outlineLevel="0" collapsed="false">
      <c r="A2342" s="257" t="s">
        <v>2954</v>
      </c>
      <c r="B2342" s="252" t="n">
        <v>44049</v>
      </c>
      <c r="C2342" s="253" t="n">
        <v>35100</v>
      </c>
      <c r="D2342" s="258" t="s">
        <v>30</v>
      </c>
      <c r="E2342" s="255" t="s">
        <v>174</v>
      </c>
      <c r="F2342" s="255" t="s">
        <v>187</v>
      </c>
      <c r="G2342" s="255"/>
      <c r="H2342" s="256"/>
    </row>
    <row r="2343" customFormat="false" ht="11.25" hidden="false" customHeight="true" outlineLevel="0" collapsed="false">
      <c r="A2343" s="257" t="s">
        <v>2954</v>
      </c>
      <c r="B2343" s="252" t="n">
        <v>44049</v>
      </c>
      <c r="C2343" s="253" t="n">
        <v>2700</v>
      </c>
      <c r="D2343" s="258" t="s">
        <v>30</v>
      </c>
      <c r="E2343" s="255" t="s">
        <v>61</v>
      </c>
      <c r="F2343" s="255" t="s">
        <v>270</v>
      </c>
      <c r="G2343" s="255" t="s">
        <v>4224</v>
      </c>
      <c r="H2343" s="256"/>
    </row>
    <row r="2344" customFormat="false" ht="11.25" hidden="false" customHeight="true" outlineLevel="0" collapsed="false">
      <c r="A2344" s="260" t="s">
        <v>2954</v>
      </c>
      <c r="B2344" s="252" t="n">
        <v>44049</v>
      </c>
      <c r="C2344" s="253" t="n">
        <v>600</v>
      </c>
      <c r="D2344" s="266" t="s">
        <v>2943</v>
      </c>
      <c r="E2344" s="255" t="s">
        <v>2974</v>
      </c>
      <c r="F2344" s="255" t="s">
        <v>3157</v>
      </c>
      <c r="G2344" s="255"/>
      <c r="H2344" s="256"/>
    </row>
    <row r="2345" customFormat="false" ht="11.25" hidden="false" customHeight="true" outlineLevel="0" collapsed="false">
      <c r="A2345" s="269" t="s">
        <v>2954</v>
      </c>
      <c r="B2345" s="252" t="n">
        <v>44050</v>
      </c>
      <c r="C2345" s="253" t="n">
        <v>15500</v>
      </c>
      <c r="D2345" s="270" t="s">
        <v>2948</v>
      </c>
      <c r="E2345" s="255" t="s">
        <v>4208</v>
      </c>
      <c r="F2345" s="255" t="s">
        <v>4209</v>
      </c>
      <c r="G2345" s="255" t="s">
        <v>4225</v>
      </c>
      <c r="H2345" s="256"/>
    </row>
    <row r="2346" customFormat="false" ht="11.25" hidden="false" customHeight="true" outlineLevel="0" collapsed="false">
      <c r="A2346" s="251" t="s">
        <v>2954</v>
      </c>
      <c r="B2346" s="252" t="n">
        <v>44050</v>
      </c>
      <c r="C2346" s="253" t="n">
        <v>250</v>
      </c>
      <c r="D2346" s="254" t="s">
        <v>25</v>
      </c>
      <c r="E2346" s="255"/>
      <c r="F2346" s="255" t="s">
        <v>3210</v>
      </c>
      <c r="G2346" s="255" t="s">
        <v>4226</v>
      </c>
      <c r="H2346" s="256"/>
    </row>
    <row r="2347" customFormat="false" ht="11.25" hidden="false" customHeight="true" outlineLevel="0" collapsed="false">
      <c r="A2347" s="257" t="s">
        <v>2954</v>
      </c>
      <c r="B2347" s="252" t="n">
        <v>44050</v>
      </c>
      <c r="C2347" s="253" t="n">
        <v>1750</v>
      </c>
      <c r="D2347" s="265" t="s">
        <v>80</v>
      </c>
      <c r="E2347" s="255" t="s">
        <v>2970</v>
      </c>
      <c r="F2347" s="255" t="s">
        <v>148</v>
      </c>
      <c r="G2347" s="255" t="s">
        <v>2970</v>
      </c>
      <c r="H2347" s="256"/>
    </row>
    <row r="2348" customFormat="false" ht="11.25" hidden="false" customHeight="true" outlineLevel="0" collapsed="false">
      <c r="A2348" s="269" t="s">
        <v>2954</v>
      </c>
      <c r="B2348" s="252" t="n">
        <v>44050</v>
      </c>
      <c r="C2348" s="253" t="n">
        <v>6325</v>
      </c>
      <c r="D2348" s="270" t="s">
        <v>2948</v>
      </c>
      <c r="E2348" s="255" t="s">
        <v>4208</v>
      </c>
      <c r="F2348" s="255" t="s">
        <v>4220</v>
      </c>
      <c r="G2348" s="255" t="s">
        <v>4227</v>
      </c>
      <c r="H2348" s="256"/>
    </row>
    <row r="2349" customFormat="false" ht="11.25" hidden="false" customHeight="true" outlineLevel="0" collapsed="false">
      <c r="A2349" s="251" t="s">
        <v>2954</v>
      </c>
      <c r="B2349" s="252" t="n">
        <v>44050</v>
      </c>
      <c r="C2349" s="253" t="n">
        <v>17590</v>
      </c>
      <c r="D2349" s="254" t="s">
        <v>25</v>
      </c>
      <c r="E2349" s="255"/>
      <c r="F2349" s="255" t="s">
        <v>3489</v>
      </c>
      <c r="G2349" s="255" t="s">
        <v>4153</v>
      </c>
      <c r="H2349" s="256"/>
    </row>
    <row r="2350" customFormat="false" ht="11.25" hidden="false" customHeight="true" outlineLevel="0" collapsed="false">
      <c r="A2350" s="257" t="s">
        <v>2954</v>
      </c>
      <c r="B2350" s="252" t="n">
        <v>44050</v>
      </c>
      <c r="C2350" s="253" t="n">
        <v>2800</v>
      </c>
      <c r="D2350" s="258" t="s">
        <v>30</v>
      </c>
      <c r="E2350" s="255" t="s">
        <v>61</v>
      </c>
      <c r="F2350" s="255" t="s">
        <v>137</v>
      </c>
      <c r="G2350" s="255" t="s">
        <v>4228</v>
      </c>
      <c r="H2350" s="256"/>
    </row>
    <row r="2351" customFormat="false" ht="11.25" hidden="false" customHeight="true" outlineLevel="0" collapsed="false">
      <c r="A2351" s="257" t="s">
        <v>2954</v>
      </c>
      <c r="B2351" s="252" t="n">
        <v>44050</v>
      </c>
      <c r="C2351" s="253" t="n">
        <v>2340</v>
      </c>
      <c r="D2351" s="258" t="s">
        <v>30</v>
      </c>
      <c r="E2351" s="255" t="s">
        <v>31</v>
      </c>
      <c r="F2351" s="255" t="s">
        <v>147</v>
      </c>
      <c r="G2351" s="255" t="s">
        <v>4229</v>
      </c>
      <c r="H2351" s="256"/>
    </row>
    <row r="2352" customFormat="false" ht="11.25" hidden="false" customHeight="true" outlineLevel="0" collapsed="false">
      <c r="A2352" s="257" t="s">
        <v>2954</v>
      </c>
      <c r="B2352" s="252" t="n">
        <v>44050</v>
      </c>
      <c r="C2352" s="253" t="n">
        <v>5300</v>
      </c>
      <c r="D2352" s="258" t="s">
        <v>30</v>
      </c>
      <c r="E2352" s="255" t="s">
        <v>174</v>
      </c>
      <c r="F2352" s="255" t="s">
        <v>187</v>
      </c>
      <c r="G2352" s="255"/>
      <c r="H2352" s="256"/>
    </row>
    <row r="2353" customFormat="false" ht="11.25" hidden="false" customHeight="true" outlineLevel="0" collapsed="false">
      <c r="A2353" s="269" t="s">
        <v>2954</v>
      </c>
      <c r="B2353" s="252" t="n">
        <v>44050</v>
      </c>
      <c r="C2353" s="253" t="n">
        <v>5000</v>
      </c>
      <c r="D2353" s="270" t="s">
        <v>2948</v>
      </c>
      <c r="E2353" s="255" t="s">
        <v>4208</v>
      </c>
      <c r="F2353" s="255" t="s">
        <v>68</v>
      </c>
      <c r="G2353" s="255" t="s">
        <v>4225</v>
      </c>
      <c r="H2353" s="256"/>
    </row>
    <row r="2354" customFormat="false" ht="11.25" hidden="false" customHeight="true" outlineLevel="0" collapsed="false">
      <c r="A2354" s="269" t="s">
        <v>2954</v>
      </c>
      <c r="B2354" s="252" t="n">
        <v>44050</v>
      </c>
      <c r="C2354" s="253" t="n">
        <v>5000</v>
      </c>
      <c r="D2354" s="270" t="s">
        <v>2948</v>
      </c>
      <c r="E2354" s="255" t="s">
        <v>4208</v>
      </c>
      <c r="F2354" s="255" t="s">
        <v>4230</v>
      </c>
      <c r="G2354" s="255" t="s">
        <v>4231</v>
      </c>
      <c r="H2354" s="256"/>
    </row>
    <row r="2355" customFormat="false" ht="11.25" hidden="false" customHeight="true" outlineLevel="0" collapsed="false">
      <c r="A2355" s="260" t="s">
        <v>2954</v>
      </c>
      <c r="B2355" s="252" t="n">
        <v>44051</v>
      </c>
      <c r="C2355" s="253" t="n">
        <v>25000</v>
      </c>
      <c r="D2355" s="261" t="s">
        <v>105</v>
      </c>
      <c r="E2355" s="255" t="s">
        <v>106</v>
      </c>
      <c r="F2355" s="255" t="s">
        <v>204</v>
      </c>
      <c r="G2355" s="255" t="s">
        <v>4232</v>
      </c>
      <c r="H2355" s="256"/>
    </row>
    <row r="2356" customFormat="false" ht="11.25" hidden="false" customHeight="true" outlineLevel="0" collapsed="false">
      <c r="A2356" s="257" t="s">
        <v>2954</v>
      </c>
      <c r="B2356" s="252" t="n">
        <v>44051</v>
      </c>
      <c r="C2356" s="253" t="n">
        <v>20000</v>
      </c>
      <c r="D2356" s="262" t="s">
        <v>113</v>
      </c>
      <c r="E2356" s="255" t="s">
        <v>139</v>
      </c>
      <c r="F2356" s="255" t="s">
        <v>140</v>
      </c>
      <c r="G2356" s="255" t="s">
        <v>3554</v>
      </c>
      <c r="H2356" s="256"/>
    </row>
    <row r="2357" customFormat="false" ht="11.25" hidden="false" customHeight="true" outlineLevel="0" collapsed="false">
      <c r="A2357" s="251" t="s">
        <v>2954</v>
      </c>
      <c r="B2357" s="252" t="n">
        <v>44051</v>
      </c>
      <c r="C2357" s="253" t="n">
        <v>600</v>
      </c>
      <c r="D2357" s="279" t="s">
        <v>3112</v>
      </c>
      <c r="E2357" s="255" t="s">
        <v>145</v>
      </c>
      <c r="F2357" s="255" t="s">
        <v>23</v>
      </c>
      <c r="G2357" s="255" t="s">
        <v>4187</v>
      </c>
      <c r="H2357" s="256"/>
    </row>
    <row r="2358" customFormat="false" ht="11.25" hidden="false" customHeight="true" outlineLevel="0" collapsed="false">
      <c r="A2358" s="251" t="s">
        <v>2954</v>
      </c>
      <c r="B2358" s="252" t="n">
        <v>44051</v>
      </c>
      <c r="C2358" s="253" t="n">
        <v>5000</v>
      </c>
      <c r="D2358" s="254" t="s">
        <v>25</v>
      </c>
      <c r="E2358" s="255"/>
      <c r="F2358" s="255" t="s">
        <v>294</v>
      </c>
      <c r="G2358" s="255" t="s">
        <v>3867</v>
      </c>
      <c r="H2358" s="256"/>
    </row>
    <row r="2359" customFormat="false" ht="11.25" hidden="false" customHeight="true" outlineLevel="0" collapsed="false">
      <c r="A2359" s="251" t="s">
        <v>2954</v>
      </c>
      <c r="B2359" s="252" t="n">
        <v>44051</v>
      </c>
      <c r="C2359" s="253" t="n">
        <v>12900</v>
      </c>
      <c r="D2359" s="279" t="s">
        <v>3112</v>
      </c>
      <c r="E2359" s="255" t="s">
        <v>59</v>
      </c>
      <c r="F2359" s="255" t="s">
        <v>3113</v>
      </c>
      <c r="G2359" s="255" t="s">
        <v>4140</v>
      </c>
      <c r="H2359" s="256"/>
    </row>
    <row r="2360" customFormat="false" ht="11.25" hidden="false" customHeight="true" outlineLevel="0" collapsed="false">
      <c r="A2360" s="260" t="s">
        <v>2954</v>
      </c>
      <c r="B2360" s="252" t="n">
        <v>44051</v>
      </c>
      <c r="C2360" s="253" t="n">
        <v>300</v>
      </c>
      <c r="D2360" s="263" t="s">
        <v>2952</v>
      </c>
      <c r="E2360" s="255" t="s">
        <v>54</v>
      </c>
      <c r="F2360" s="255" t="s">
        <v>4233</v>
      </c>
      <c r="G2360" s="255"/>
      <c r="H2360" s="256"/>
    </row>
    <row r="2361" customFormat="false" ht="11.25" hidden="false" customHeight="true" outlineLevel="0" collapsed="false">
      <c r="A2361" s="257" t="s">
        <v>2954</v>
      </c>
      <c r="B2361" s="252" t="n">
        <v>44051</v>
      </c>
      <c r="C2361" s="253" t="n">
        <v>3200</v>
      </c>
      <c r="D2361" s="258" t="s">
        <v>30</v>
      </c>
      <c r="E2361" s="255" t="s">
        <v>61</v>
      </c>
      <c r="F2361" s="255" t="s">
        <v>62</v>
      </c>
      <c r="G2361" s="255" t="s">
        <v>4234</v>
      </c>
      <c r="H2361" s="256"/>
    </row>
    <row r="2362" customFormat="false" ht="11.25" hidden="false" customHeight="true" outlineLevel="0" collapsed="false">
      <c r="A2362" s="260" t="s">
        <v>2954</v>
      </c>
      <c r="B2362" s="252" t="n">
        <v>44051</v>
      </c>
      <c r="C2362" s="253" t="n">
        <v>300</v>
      </c>
      <c r="D2362" s="266" t="s">
        <v>2943</v>
      </c>
      <c r="E2362" s="255" t="s">
        <v>2974</v>
      </c>
      <c r="F2362" s="255" t="s">
        <v>3138</v>
      </c>
      <c r="G2362" s="255"/>
      <c r="H2362" s="256"/>
    </row>
    <row r="2363" customFormat="false" ht="11.25" hidden="false" customHeight="true" outlineLevel="0" collapsed="false">
      <c r="A2363" s="251" t="s">
        <v>2954</v>
      </c>
      <c r="B2363" s="252" t="n">
        <v>44051</v>
      </c>
      <c r="C2363" s="253" t="n">
        <v>1000</v>
      </c>
      <c r="D2363" s="254" t="s">
        <v>25</v>
      </c>
      <c r="E2363" s="255" t="s">
        <v>3107</v>
      </c>
      <c r="F2363" s="255" t="s">
        <v>3053</v>
      </c>
      <c r="G2363" s="255" t="s">
        <v>4235</v>
      </c>
      <c r="H2363" s="256"/>
    </row>
    <row r="2364" customFormat="false" ht="11.25" hidden="false" customHeight="true" outlineLevel="0" collapsed="false">
      <c r="A2364" s="257" t="s">
        <v>2954</v>
      </c>
      <c r="B2364" s="252" t="n">
        <v>44051</v>
      </c>
      <c r="C2364" s="253" t="n">
        <v>2900</v>
      </c>
      <c r="D2364" s="258" t="s">
        <v>30</v>
      </c>
      <c r="E2364" s="255" t="s">
        <v>61</v>
      </c>
      <c r="F2364" s="255" t="s">
        <v>137</v>
      </c>
      <c r="G2364" s="255" t="s">
        <v>4236</v>
      </c>
      <c r="H2364" s="256"/>
    </row>
    <row r="2365" customFormat="false" ht="11.25" hidden="false" customHeight="true" outlineLevel="0" collapsed="false">
      <c r="A2365" s="257" t="s">
        <v>2954</v>
      </c>
      <c r="B2365" s="252" t="n">
        <v>44051</v>
      </c>
      <c r="C2365" s="253" t="n">
        <v>3000</v>
      </c>
      <c r="D2365" s="258" t="s">
        <v>30</v>
      </c>
      <c r="E2365" s="255" t="s">
        <v>61</v>
      </c>
      <c r="F2365" s="255" t="s">
        <v>137</v>
      </c>
      <c r="G2365" s="255" t="s">
        <v>4237</v>
      </c>
      <c r="H2365" s="256"/>
    </row>
    <row r="2366" customFormat="false" ht="11.25" hidden="false" customHeight="true" outlineLevel="0" collapsed="false">
      <c r="A2366" s="251" t="s">
        <v>2954</v>
      </c>
      <c r="B2366" s="252" t="n">
        <v>44052</v>
      </c>
      <c r="C2366" s="253" t="n">
        <v>200</v>
      </c>
      <c r="D2366" s="254" t="s">
        <v>25</v>
      </c>
      <c r="E2366" s="255"/>
      <c r="F2366" s="255" t="s">
        <v>3138</v>
      </c>
      <c r="G2366" s="255"/>
      <c r="H2366" s="256"/>
    </row>
    <row r="2367" customFormat="false" ht="11.25" hidden="false" customHeight="true" outlineLevel="0" collapsed="false">
      <c r="A2367" s="257" t="s">
        <v>2954</v>
      </c>
      <c r="B2367" s="252" t="n">
        <v>44052</v>
      </c>
      <c r="C2367" s="253" t="n">
        <v>3100</v>
      </c>
      <c r="D2367" s="258" t="s">
        <v>30</v>
      </c>
      <c r="E2367" s="255" t="s">
        <v>61</v>
      </c>
      <c r="F2367" s="255" t="s">
        <v>137</v>
      </c>
      <c r="G2367" s="255" t="s">
        <v>4238</v>
      </c>
      <c r="H2367" s="256"/>
    </row>
    <row r="2368" customFormat="false" ht="11.25" hidden="false" customHeight="true" outlineLevel="0" collapsed="false">
      <c r="A2368" s="257" t="s">
        <v>2954</v>
      </c>
      <c r="B2368" s="252" t="n">
        <v>44052</v>
      </c>
      <c r="C2368" s="253" t="n">
        <v>500</v>
      </c>
      <c r="D2368" s="265" t="s">
        <v>80</v>
      </c>
      <c r="E2368" s="255" t="s">
        <v>110</v>
      </c>
      <c r="F2368" s="255" t="s">
        <v>95</v>
      </c>
      <c r="G2368" s="255" t="s">
        <v>4239</v>
      </c>
      <c r="H2368" s="256"/>
    </row>
    <row r="2369" customFormat="false" ht="11.25" hidden="false" customHeight="true" outlineLevel="0" collapsed="false">
      <c r="A2369" s="260" t="s">
        <v>2954</v>
      </c>
      <c r="B2369" s="252" t="n">
        <v>44052</v>
      </c>
      <c r="C2369" s="253" t="n">
        <v>300</v>
      </c>
      <c r="D2369" s="263" t="s">
        <v>2952</v>
      </c>
      <c r="E2369" s="255" t="s">
        <v>54</v>
      </c>
      <c r="F2369" s="255" t="s">
        <v>4240</v>
      </c>
      <c r="G2369" s="255"/>
      <c r="H2369" s="256"/>
    </row>
    <row r="2370" customFormat="false" ht="11.25" hidden="false" customHeight="true" outlineLevel="0" collapsed="false">
      <c r="A2370" s="257" t="s">
        <v>2954</v>
      </c>
      <c r="B2370" s="252" t="n">
        <v>44052</v>
      </c>
      <c r="C2370" s="253" t="n">
        <v>2800</v>
      </c>
      <c r="D2370" s="258" t="s">
        <v>30</v>
      </c>
      <c r="E2370" s="255" t="s">
        <v>61</v>
      </c>
      <c r="F2370" s="255" t="s">
        <v>137</v>
      </c>
      <c r="G2370" s="255" t="s">
        <v>4241</v>
      </c>
      <c r="H2370" s="256"/>
    </row>
    <row r="2371" customFormat="false" ht="11.25" hidden="false" customHeight="true" outlineLevel="0" collapsed="false">
      <c r="A2371" s="260" t="s">
        <v>2954</v>
      </c>
      <c r="B2371" s="252" t="n">
        <v>44052</v>
      </c>
      <c r="C2371" s="253" t="n">
        <v>1000</v>
      </c>
      <c r="D2371" s="266" t="s">
        <v>2943</v>
      </c>
      <c r="E2371" s="255" t="s">
        <v>2974</v>
      </c>
      <c r="F2371" s="255" t="s">
        <v>2980</v>
      </c>
      <c r="G2371" s="255"/>
      <c r="H2371" s="256"/>
    </row>
    <row r="2372" customFormat="false" ht="11.25" hidden="false" customHeight="true" outlineLevel="0" collapsed="false">
      <c r="A2372" s="257" t="s">
        <v>2954</v>
      </c>
      <c r="B2372" s="252" t="n">
        <v>44052</v>
      </c>
      <c r="C2372" s="253" t="n">
        <v>2900</v>
      </c>
      <c r="D2372" s="258" t="s">
        <v>30</v>
      </c>
      <c r="E2372" s="255" t="s">
        <v>61</v>
      </c>
      <c r="F2372" s="255" t="s">
        <v>137</v>
      </c>
      <c r="G2372" s="255" t="s">
        <v>4242</v>
      </c>
      <c r="H2372" s="256"/>
    </row>
    <row r="2373" customFormat="false" ht="11.25" hidden="false" customHeight="true" outlineLevel="0" collapsed="false">
      <c r="A2373" s="260" t="s">
        <v>2954</v>
      </c>
      <c r="B2373" s="252" t="n">
        <v>44052</v>
      </c>
      <c r="C2373" s="253" t="n">
        <v>62500</v>
      </c>
      <c r="D2373" s="261" t="s">
        <v>105</v>
      </c>
      <c r="E2373" s="255" t="s">
        <v>106</v>
      </c>
      <c r="F2373" s="255" t="s">
        <v>204</v>
      </c>
      <c r="G2373" s="255" t="s">
        <v>4232</v>
      </c>
      <c r="H2373" s="256"/>
    </row>
    <row r="2374" customFormat="false" ht="11.25" hidden="false" customHeight="true" outlineLevel="0" collapsed="false">
      <c r="A2374" s="251" t="s">
        <v>2954</v>
      </c>
      <c r="B2374" s="252" t="n">
        <v>44052</v>
      </c>
      <c r="C2374" s="253" t="n">
        <v>485</v>
      </c>
      <c r="D2374" s="279" t="s">
        <v>3112</v>
      </c>
      <c r="E2374" s="255" t="s">
        <v>145</v>
      </c>
      <c r="F2374" s="255" t="s">
        <v>23</v>
      </c>
      <c r="G2374" s="255"/>
      <c r="H2374" s="256"/>
    </row>
    <row r="2375" customFormat="false" ht="11.25" hidden="false" customHeight="true" outlineLevel="0" collapsed="false">
      <c r="A2375" s="251" t="s">
        <v>2954</v>
      </c>
      <c r="B2375" s="252" t="n">
        <v>44053</v>
      </c>
      <c r="C2375" s="253" t="n">
        <v>30000</v>
      </c>
      <c r="D2375" s="271" t="s">
        <v>59</v>
      </c>
      <c r="E2375" s="255" t="s">
        <v>3013</v>
      </c>
      <c r="F2375" s="255" t="s">
        <v>3014</v>
      </c>
      <c r="G2375" s="255" t="s">
        <v>2982</v>
      </c>
      <c r="H2375" s="256"/>
    </row>
    <row r="2376" customFormat="false" ht="11.25" hidden="false" customHeight="true" outlineLevel="0" collapsed="false">
      <c r="A2376" s="260" t="s">
        <v>2954</v>
      </c>
      <c r="B2376" s="252" t="n">
        <v>44053</v>
      </c>
      <c r="C2376" s="253" t="n">
        <v>500</v>
      </c>
      <c r="D2376" s="266" t="s">
        <v>2943</v>
      </c>
      <c r="E2376" s="255" t="s">
        <v>2974</v>
      </c>
      <c r="F2376" s="255" t="s">
        <v>3700</v>
      </c>
      <c r="G2376" s="255"/>
      <c r="H2376" s="256"/>
    </row>
    <row r="2377" customFormat="false" ht="11.25" hidden="false" customHeight="true" outlineLevel="0" collapsed="false">
      <c r="A2377" s="260" t="s">
        <v>2954</v>
      </c>
      <c r="B2377" s="252" t="n">
        <v>44053</v>
      </c>
      <c r="C2377" s="253" t="n">
        <v>570</v>
      </c>
      <c r="D2377" s="268" t="s">
        <v>48</v>
      </c>
      <c r="E2377" s="255" t="s">
        <v>49</v>
      </c>
      <c r="F2377" s="255" t="s">
        <v>213</v>
      </c>
      <c r="G2377" s="255" t="s">
        <v>4243</v>
      </c>
      <c r="H2377" s="256"/>
    </row>
    <row r="2378" customFormat="false" ht="11.25" hidden="false" customHeight="true" outlineLevel="0" collapsed="false">
      <c r="A2378" s="257" t="s">
        <v>2954</v>
      </c>
      <c r="B2378" s="252" t="n">
        <v>44053</v>
      </c>
      <c r="C2378" s="253" t="n">
        <v>2600</v>
      </c>
      <c r="D2378" s="258" t="s">
        <v>30</v>
      </c>
      <c r="E2378" s="255" t="s">
        <v>61</v>
      </c>
      <c r="F2378" s="255" t="s">
        <v>270</v>
      </c>
      <c r="G2378" s="255" t="s">
        <v>4244</v>
      </c>
      <c r="H2378" s="256"/>
    </row>
    <row r="2379" customFormat="false" ht="11.25" hidden="false" customHeight="true" outlineLevel="0" collapsed="false">
      <c r="A2379" s="257" t="s">
        <v>2954</v>
      </c>
      <c r="B2379" s="252" t="n">
        <v>44053</v>
      </c>
      <c r="C2379" s="253" t="n">
        <v>2900</v>
      </c>
      <c r="D2379" s="258" t="s">
        <v>30</v>
      </c>
      <c r="E2379" s="255" t="s">
        <v>61</v>
      </c>
      <c r="F2379" s="255" t="s">
        <v>137</v>
      </c>
      <c r="G2379" s="255" t="s">
        <v>4245</v>
      </c>
      <c r="H2379" s="256"/>
    </row>
    <row r="2380" customFormat="false" ht="11.25" hidden="false" customHeight="true" outlineLevel="0" collapsed="false">
      <c r="A2380" s="257" t="s">
        <v>2954</v>
      </c>
      <c r="B2380" s="252" t="n">
        <v>44053</v>
      </c>
      <c r="C2380" s="253" t="n">
        <v>2900</v>
      </c>
      <c r="D2380" s="258" t="s">
        <v>30</v>
      </c>
      <c r="E2380" s="255" t="s">
        <v>61</v>
      </c>
      <c r="F2380" s="255" t="s">
        <v>137</v>
      </c>
      <c r="G2380" s="255" t="s">
        <v>4246</v>
      </c>
      <c r="H2380" s="256"/>
    </row>
    <row r="2381" customFormat="false" ht="11.25" hidden="false" customHeight="true" outlineLevel="0" collapsed="false">
      <c r="A2381" s="257" t="s">
        <v>2954</v>
      </c>
      <c r="B2381" s="252" t="n">
        <v>44053</v>
      </c>
      <c r="C2381" s="253" t="n">
        <v>3500</v>
      </c>
      <c r="D2381" s="258" t="s">
        <v>30</v>
      </c>
      <c r="E2381" s="255" t="s">
        <v>61</v>
      </c>
      <c r="F2381" s="255" t="s">
        <v>62</v>
      </c>
      <c r="G2381" s="255" t="s">
        <v>4247</v>
      </c>
      <c r="H2381" s="256"/>
    </row>
    <row r="2382" customFormat="false" ht="11.25" hidden="false" customHeight="true" outlineLevel="0" collapsed="false">
      <c r="A2382" s="257" t="s">
        <v>2954</v>
      </c>
      <c r="B2382" s="252" t="n">
        <v>44053</v>
      </c>
      <c r="C2382" s="253" t="n">
        <v>2300</v>
      </c>
      <c r="D2382" s="258" t="s">
        <v>30</v>
      </c>
      <c r="E2382" s="255" t="s">
        <v>174</v>
      </c>
      <c r="F2382" s="255" t="s">
        <v>187</v>
      </c>
      <c r="G2382" s="255"/>
      <c r="H2382" s="256"/>
    </row>
    <row r="2383" customFormat="false" ht="11.25" hidden="false" customHeight="true" outlineLevel="0" collapsed="false">
      <c r="A2383" s="260" t="s">
        <v>2954</v>
      </c>
      <c r="B2383" s="252" t="n">
        <v>44053</v>
      </c>
      <c r="C2383" s="253" t="n">
        <v>400</v>
      </c>
      <c r="D2383" s="263" t="s">
        <v>2952</v>
      </c>
      <c r="E2383" s="255" t="s">
        <v>54</v>
      </c>
      <c r="F2383" s="255" t="s">
        <v>4248</v>
      </c>
      <c r="G2383" s="255"/>
      <c r="H2383" s="256"/>
    </row>
    <row r="2384" customFormat="false" ht="11.25" hidden="false" customHeight="true" outlineLevel="0" collapsed="false">
      <c r="A2384" s="251" t="s">
        <v>2954</v>
      </c>
      <c r="B2384" s="252" t="n">
        <v>44053</v>
      </c>
      <c r="C2384" s="253" t="n">
        <v>900</v>
      </c>
      <c r="D2384" s="254" t="s">
        <v>25</v>
      </c>
      <c r="E2384" s="255"/>
      <c r="F2384" s="255" t="s">
        <v>3012</v>
      </c>
      <c r="G2384" s="255" t="s">
        <v>4249</v>
      </c>
      <c r="H2384" s="256"/>
    </row>
    <row r="2385" customFormat="false" ht="11.25" hidden="false" customHeight="true" outlineLevel="0" collapsed="false">
      <c r="A2385" s="257" t="s">
        <v>2954</v>
      </c>
      <c r="B2385" s="252" t="n">
        <v>44054</v>
      </c>
      <c r="C2385" s="253" t="n">
        <v>10500</v>
      </c>
      <c r="D2385" s="265" t="s">
        <v>80</v>
      </c>
      <c r="E2385" s="255" t="s">
        <v>81</v>
      </c>
      <c r="F2385" s="255" t="s">
        <v>190</v>
      </c>
      <c r="G2385" s="255"/>
      <c r="H2385" s="256"/>
    </row>
    <row r="2386" customFormat="false" ht="11.25" hidden="false" customHeight="true" outlineLevel="0" collapsed="false">
      <c r="A2386" s="257" t="s">
        <v>2954</v>
      </c>
      <c r="B2386" s="252" t="n">
        <v>44054</v>
      </c>
      <c r="C2386" s="253" t="n">
        <v>2955</v>
      </c>
      <c r="D2386" s="258" t="s">
        <v>30</v>
      </c>
      <c r="E2386" s="255" t="s">
        <v>174</v>
      </c>
      <c r="F2386" s="255" t="s">
        <v>187</v>
      </c>
      <c r="G2386" s="255"/>
      <c r="H2386" s="256"/>
    </row>
    <row r="2387" customFormat="false" ht="11.25" hidden="false" customHeight="true" outlineLevel="0" collapsed="false">
      <c r="A2387" s="260" t="s">
        <v>2954</v>
      </c>
      <c r="B2387" s="252" t="n">
        <v>44054</v>
      </c>
      <c r="C2387" s="253" t="n">
        <v>15000</v>
      </c>
      <c r="D2387" s="275" t="s">
        <v>133</v>
      </c>
      <c r="E2387" s="255" t="s">
        <v>49</v>
      </c>
      <c r="F2387" s="255" t="s">
        <v>134</v>
      </c>
      <c r="G2387" s="255" t="s">
        <v>133</v>
      </c>
      <c r="H2387" s="256"/>
    </row>
    <row r="2388" customFormat="false" ht="11.25" hidden="false" customHeight="true" outlineLevel="0" collapsed="false">
      <c r="A2388" s="257" t="s">
        <v>2954</v>
      </c>
      <c r="B2388" s="252" t="n">
        <v>44054</v>
      </c>
      <c r="C2388" s="253" t="n">
        <v>175955</v>
      </c>
      <c r="D2388" s="258" t="s">
        <v>30</v>
      </c>
      <c r="E2388" s="255" t="s">
        <v>174</v>
      </c>
      <c r="F2388" s="255" t="s">
        <v>32</v>
      </c>
      <c r="G2388" s="255" t="s">
        <v>3106</v>
      </c>
      <c r="H2388" s="256"/>
    </row>
    <row r="2389" customFormat="false" ht="11.25" hidden="false" customHeight="true" outlineLevel="0" collapsed="false">
      <c r="A2389" s="251" t="s">
        <v>2954</v>
      </c>
      <c r="B2389" s="252" t="n">
        <v>44054</v>
      </c>
      <c r="C2389" s="253" t="n">
        <v>1500</v>
      </c>
      <c r="D2389" s="254" t="s">
        <v>25</v>
      </c>
      <c r="E2389" s="255"/>
      <c r="F2389" s="255" t="s">
        <v>3625</v>
      </c>
      <c r="G2389" s="255"/>
      <c r="H2389" s="256"/>
    </row>
    <row r="2390" customFormat="false" ht="11.25" hidden="false" customHeight="true" outlineLevel="0" collapsed="false">
      <c r="A2390" s="251" t="s">
        <v>2954</v>
      </c>
      <c r="B2390" s="252" t="n">
        <v>44054</v>
      </c>
      <c r="C2390" s="253" t="n">
        <v>20000</v>
      </c>
      <c r="D2390" s="254" t="s">
        <v>25</v>
      </c>
      <c r="E2390" s="255"/>
      <c r="F2390" s="255" t="s">
        <v>3003</v>
      </c>
      <c r="G2390" s="255"/>
      <c r="H2390" s="256"/>
    </row>
    <row r="2391" customFormat="false" ht="11.25" hidden="false" customHeight="true" outlineLevel="0" collapsed="false">
      <c r="A2391" s="251" t="s">
        <v>2954</v>
      </c>
      <c r="B2391" s="252" t="n">
        <v>44054</v>
      </c>
      <c r="C2391" s="253" t="n">
        <v>12000</v>
      </c>
      <c r="D2391" s="254" t="s">
        <v>25</v>
      </c>
      <c r="E2391" s="255"/>
      <c r="F2391" s="255" t="s">
        <v>43</v>
      </c>
      <c r="G2391" s="255" t="s">
        <v>4153</v>
      </c>
      <c r="H2391" s="256"/>
    </row>
    <row r="2392" customFormat="false" ht="11.25" hidden="false" customHeight="true" outlineLevel="0" collapsed="false">
      <c r="A2392" s="260" t="s">
        <v>2954</v>
      </c>
      <c r="B2392" s="252" t="n">
        <v>44054</v>
      </c>
      <c r="C2392" s="253" t="n">
        <v>445</v>
      </c>
      <c r="D2392" s="268" t="s">
        <v>48</v>
      </c>
      <c r="E2392" s="255" t="s">
        <v>3004</v>
      </c>
      <c r="F2392" s="255" t="s">
        <v>3018</v>
      </c>
      <c r="G2392" s="255" t="s">
        <v>4250</v>
      </c>
      <c r="H2392" s="256"/>
    </row>
    <row r="2393" customFormat="false" ht="11.25" hidden="false" customHeight="true" outlineLevel="0" collapsed="false">
      <c r="A2393" s="257" t="s">
        <v>2954</v>
      </c>
      <c r="B2393" s="252" t="n">
        <v>44054</v>
      </c>
      <c r="C2393" s="253" t="n">
        <v>3000</v>
      </c>
      <c r="D2393" s="258" t="s">
        <v>30</v>
      </c>
      <c r="E2393" s="255" t="s">
        <v>61</v>
      </c>
      <c r="F2393" s="255" t="s">
        <v>62</v>
      </c>
      <c r="G2393" s="255" t="s">
        <v>4251</v>
      </c>
      <c r="H2393" s="256"/>
    </row>
    <row r="2394" customFormat="false" ht="11.25" hidden="false" customHeight="true" outlineLevel="0" collapsed="false">
      <c r="A2394" s="260" t="s">
        <v>2954</v>
      </c>
      <c r="B2394" s="252" t="n">
        <v>44055</v>
      </c>
      <c r="C2394" s="253" t="n">
        <v>300</v>
      </c>
      <c r="D2394" s="266" t="s">
        <v>2943</v>
      </c>
      <c r="E2394" s="255" t="s">
        <v>2974</v>
      </c>
      <c r="F2394" s="255" t="s">
        <v>3138</v>
      </c>
      <c r="G2394" s="255"/>
      <c r="H2394" s="256"/>
    </row>
    <row r="2395" customFormat="false" ht="11.25" hidden="false" customHeight="true" outlineLevel="0" collapsed="false">
      <c r="A2395" s="257" t="s">
        <v>2954</v>
      </c>
      <c r="B2395" s="252" t="n">
        <v>44055</v>
      </c>
      <c r="C2395" s="253" t="n">
        <v>2800</v>
      </c>
      <c r="D2395" s="258" t="s">
        <v>30</v>
      </c>
      <c r="E2395" s="255" t="s">
        <v>61</v>
      </c>
      <c r="F2395" s="255" t="s">
        <v>270</v>
      </c>
      <c r="G2395" s="255" t="s">
        <v>4090</v>
      </c>
      <c r="H2395" s="256"/>
    </row>
    <row r="2396" customFormat="false" ht="11.25" hidden="false" customHeight="true" outlineLevel="0" collapsed="false">
      <c r="A2396" s="260" t="s">
        <v>2954</v>
      </c>
      <c r="B2396" s="252" t="n">
        <v>44055</v>
      </c>
      <c r="C2396" s="253" t="n">
        <v>36800</v>
      </c>
      <c r="D2396" s="267" t="s">
        <v>186</v>
      </c>
      <c r="E2396" s="255" t="s">
        <v>173</v>
      </c>
      <c r="F2396" s="255" t="s">
        <v>2978</v>
      </c>
      <c r="G2396" s="255" t="s">
        <v>3196</v>
      </c>
      <c r="H2396" s="256"/>
    </row>
    <row r="2397" customFormat="false" ht="11.25" hidden="false" customHeight="true" outlineLevel="0" collapsed="false">
      <c r="A2397" s="260" t="s">
        <v>2954</v>
      </c>
      <c r="B2397" s="252" t="n">
        <v>44055</v>
      </c>
      <c r="C2397" s="253" t="n">
        <v>4000</v>
      </c>
      <c r="D2397" s="267" t="s">
        <v>186</v>
      </c>
      <c r="E2397" s="255" t="s">
        <v>2977</v>
      </c>
      <c r="F2397" s="255" t="s">
        <v>2978</v>
      </c>
      <c r="G2397" s="255" t="s">
        <v>4252</v>
      </c>
      <c r="H2397" s="256"/>
    </row>
    <row r="2398" customFormat="false" ht="11.25" hidden="false" customHeight="true" outlineLevel="0" collapsed="false">
      <c r="A2398" s="260" t="s">
        <v>2954</v>
      </c>
      <c r="B2398" s="252" t="n">
        <v>44055</v>
      </c>
      <c r="C2398" s="253" t="n">
        <v>770</v>
      </c>
      <c r="D2398" s="263" t="s">
        <v>2952</v>
      </c>
      <c r="E2398" s="255" t="s">
        <v>2963</v>
      </c>
      <c r="F2398" s="255" t="s">
        <v>218</v>
      </c>
      <c r="G2398" s="255"/>
      <c r="H2398" s="256"/>
    </row>
    <row r="2399" customFormat="false" ht="11.25" hidden="false" customHeight="true" outlineLevel="0" collapsed="false">
      <c r="A2399" s="257" t="s">
        <v>2954</v>
      </c>
      <c r="B2399" s="252" t="n">
        <v>44055</v>
      </c>
      <c r="C2399" s="253" t="n">
        <v>3300</v>
      </c>
      <c r="D2399" s="258" t="s">
        <v>30</v>
      </c>
      <c r="E2399" s="255" t="s">
        <v>61</v>
      </c>
      <c r="F2399" s="255" t="s">
        <v>62</v>
      </c>
      <c r="G2399" s="255" t="s">
        <v>4253</v>
      </c>
      <c r="H2399" s="256"/>
    </row>
    <row r="2400" customFormat="false" ht="11.25" hidden="false" customHeight="true" outlineLevel="0" collapsed="false">
      <c r="A2400" s="257" t="s">
        <v>2954</v>
      </c>
      <c r="B2400" s="252" t="n">
        <v>44055</v>
      </c>
      <c r="C2400" s="253" t="n">
        <v>9300</v>
      </c>
      <c r="D2400" s="258" t="s">
        <v>30</v>
      </c>
      <c r="E2400" s="255" t="s">
        <v>174</v>
      </c>
      <c r="F2400" s="255" t="s">
        <v>187</v>
      </c>
      <c r="G2400" s="255"/>
      <c r="H2400" s="256"/>
    </row>
    <row r="2401" customFormat="false" ht="11.25" hidden="false" customHeight="true" outlineLevel="0" collapsed="false">
      <c r="A2401" s="251" t="s">
        <v>2954</v>
      </c>
      <c r="B2401" s="252" t="n">
        <v>44055</v>
      </c>
      <c r="C2401" s="253" t="n">
        <v>3000</v>
      </c>
      <c r="D2401" s="254" t="s">
        <v>25</v>
      </c>
      <c r="E2401" s="255"/>
      <c r="F2401" s="255" t="s">
        <v>2955</v>
      </c>
      <c r="G2401" s="255" t="s">
        <v>4254</v>
      </c>
      <c r="H2401" s="256"/>
    </row>
    <row r="2402" customFormat="false" ht="11.25" hidden="false" customHeight="true" outlineLevel="0" collapsed="false">
      <c r="A2402" s="251" t="s">
        <v>2954</v>
      </c>
      <c r="B2402" s="252" t="n">
        <v>44055</v>
      </c>
      <c r="C2402" s="253" t="n">
        <v>30725</v>
      </c>
      <c r="D2402" s="254" t="s">
        <v>25</v>
      </c>
      <c r="E2402" s="255"/>
      <c r="F2402" s="255" t="s">
        <v>2961</v>
      </c>
      <c r="G2402" s="255" t="s">
        <v>4255</v>
      </c>
      <c r="H2402" s="256"/>
    </row>
    <row r="2403" customFormat="false" ht="11.25" hidden="false" customHeight="true" outlineLevel="0" collapsed="false">
      <c r="A2403" s="251" t="s">
        <v>2954</v>
      </c>
      <c r="B2403" s="252" t="n">
        <v>44055</v>
      </c>
      <c r="C2403" s="253" t="n">
        <v>10000</v>
      </c>
      <c r="D2403" s="254" t="s">
        <v>25</v>
      </c>
      <c r="E2403" s="255"/>
      <c r="F2403" s="255" t="s">
        <v>294</v>
      </c>
      <c r="G2403" s="255" t="s">
        <v>4256</v>
      </c>
      <c r="H2403" s="256"/>
    </row>
    <row r="2404" customFormat="false" ht="11.25" hidden="false" customHeight="true" outlineLevel="0" collapsed="false">
      <c r="A2404" s="251" t="s">
        <v>2954</v>
      </c>
      <c r="B2404" s="252" t="n">
        <v>44055</v>
      </c>
      <c r="C2404" s="253" t="n">
        <v>5000</v>
      </c>
      <c r="D2404" s="254" t="s">
        <v>25</v>
      </c>
      <c r="E2404" s="255"/>
      <c r="F2404" s="255" t="s">
        <v>3031</v>
      </c>
      <c r="G2404" s="255" t="s">
        <v>4101</v>
      </c>
      <c r="H2404" s="256"/>
    </row>
    <row r="2405" customFormat="false" ht="11.25" hidden="false" customHeight="true" outlineLevel="0" collapsed="false">
      <c r="A2405" s="251" t="s">
        <v>2954</v>
      </c>
      <c r="B2405" s="252" t="n">
        <v>44055</v>
      </c>
      <c r="C2405" s="253" t="n">
        <v>15000</v>
      </c>
      <c r="D2405" s="254" t="s">
        <v>25</v>
      </c>
      <c r="E2405" s="255"/>
      <c r="F2405" s="255" t="s">
        <v>3017</v>
      </c>
      <c r="G2405" s="255" t="s">
        <v>4101</v>
      </c>
      <c r="H2405" s="256"/>
    </row>
    <row r="2406" customFormat="false" ht="11.25" hidden="false" customHeight="true" outlineLevel="0" collapsed="false">
      <c r="A2406" s="251" t="s">
        <v>2954</v>
      </c>
      <c r="B2406" s="252" t="n">
        <v>44055</v>
      </c>
      <c r="C2406" s="253" t="n">
        <v>15000</v>
      </c>
      <c r="D2406" s="254" t="s">
        <v>25</v>
      </c>
      <c r="E2406" s="255"/>
      <c r="F2406" s="255" t="s">
        <v>43</v>
      </c>
      <c r="G2406" s="255" t="s">
        <v>4101</v>
      </c>
      <c r="H2406" s="256"/>
    </row>
    <row r="2407" customFormat="false" ht="11.25" hidden="false" customHeight="true" outlineLevel="0" collapsed="false">
      <c r="A2407" s="251" t="s">
        <v>2954</v>
      </c>
      <c r="B2407" s="252" t="n">
        <v>44055</v>
      </c>
      <c r="C2407" s="253" t="n">
        <v>10000</v>
      </c>
      <c r="D2407" s="254" t="s">
        <v>25</v>
      </c>
      <c r="E2407" s="255"/>
      <c r="F2407" s="255" t="s">
        <v>3489</v>
      </c>
      <c r="G2407" s="255" t="s">
        <v>4101</v>
      </c>
      <c r="H2407" s="256"/>
    </row>
    <row r="2408" customFormat="false" ht="11.25" hidden="false" customHeight="true" outlineLevel="0" collapsed="false">
      <c r="A2408" s="257" t="s">
        <v>2954</v>
      </c>
      <c r="B2408" s="252" t="n">
        <v>44055</v>
      </c>
      <c r="C2408" s="253" t="n">
        <v>200</v>
      </c>
      <c r="D2408" s="272" t="s">
        <v>64</v>
      </c>
      <c r="E2408" s="255" t="s">
        <v>3026</v>
      </c>
      <c r="F2408" s="255" t="s">
        <v>4257</v>
      </c>
      <c r="G2408" s="255" t="s">
        <v>4258</v>
      </c>
      <c r="H2408" s="256"/>
    </row>
    <row r="2409" customFormat="false" ht="11.25" hidden="false" customHeight="true" outlineLevel="0" collapsed="false">
      <c r="A2409" s="260" t="s">
        <v>2954</v>
      </c>
      <c r="B2409" s="252" t="n">
        <v>44055</v>
      </c>
      <c r="C2409" s="253" t="n">
        <v>2000</v>
      </c>
      <c r="D2409" s="266" t="s">
        <v>2943</v>
      </c>
      <c r="E2409" s="255" t="s">
        <v>2974</v>
      </c>
      <c r="F2409" s="255" t="s">
        <v>2982</v>
      </c>
      <c r="G2409" s="255"/>
      <c r="H2409" s="256"/>
    </row>
    <row r="2410" customFormat="false" ht="11.25" hidden="false" customHeight="true" outlineLevel="0" collapsed="false">
      <c r="A2410" s="251" t="s">
        <v>2954</v>
      </c>
      <c r="B2410" s="252" t="n">
        <v>44055</v>
      </c>
      <c r="C2410" s="253" t="n">
        <v>1000</v>
      </c>
      <c r="D2410" s="254" t="s">
        <v>25</v>
      </c>
      <c r="E2410" s="255"/>
      <c r="F2410" s="255" t="s">
        <v>3166</v>
      </c>
      <c r="G2410" s="255" t="s">
        <v>4101</v>
      </c>
      <c r="H2410" s="256"/>
    </row>
    <row r="2411" customFormat="false" ht="11.25" hidden="false" customHeight="true" outlineLevel="0" collapsed="false">
      <c r="A2411" s="251" t="s">
        <v>2954</v>
      </c>
      <c r="B2411" s="252" t="n">
        <v>44056</v>
      </c>
      <c r="C2411" s="253" t="n">
        <v>15000</v>
      </c>
      <c r="D2411" s="254" t="s">
        <v>25</v>
      </c>
      <c r="E2411" s="255"/>
      <c r="F2411" s="255" t="s">
        <v>2960</v>
      </c>
      <c r="G2411" s="255" t="s">
        <v>4259</v>
      </c>
      <c r="H2411" s="256"/>
    </row>
    <row r="2412" customFormat="false" ht="11.25" hidden="false" customHeight="true" outlineLevel="0" collapsed="false">
      <c r="A2412" s="251" t="s">
        <v>2954</v>
      </c>
      <c r="B2412" s="252" t="n">
        <v>44056</v>
      </c>
      <c r="C2412" s="253" t="n">
        <v>10000</v>
      </c>
      <c r="D2412" s="254" t="s">
        <v>25</v>
      </c>
      <c r="E2412" s="255"/>
      <c r="F2412" s="255" t="s">
        <v>4260</v>
      </c>
      <c r="G2412" s="255" t="s">
        <v>4259</v>
      </c>
      <c r="H2412" s="256"/>
    </row>
    <row r="2413" customFormat="false" ht="11.25" hidden="false" customHeight="true" outlineLevel="0" collapsed="false">
      <c r="A2413" s="251" t="s">
        <v>2954</v>
      </c>
      <c r="B2413" s="252" t="n">
        <v>44056</v>
      </c>
      <c r="C2413" s="253" t="n">
        <v>10000</v>
      </c>
      <c r="D2413" s="254" t="s">
        <v>25</v>
      </c>
      <c r="E2413" s="255"/>
      <c r="F2413" s="255" t="s">
        <v>3412</v>
      </c>
      <c r="G2413" s="255" t="s">
        <v>4259</v>
      </c>
      <c r="H2413" s="256"/>
    </row>
    <row r="2414" customFormat="false" ht="11.25" hidden="false" customHeight="true" outlineLevel="0" collapsed="false">
      <c r="A2414" s="251" t="s">
        <v>2954</v>
      </c>
      <c r="B2414" s="252" t="n">
        <v>44056</v>
      </c>
      <c r="C2414" s="253" t="n">
        <v>15000</v>
      </c>
      <c r="D2414" s="254" t="s">
        <v>25</v>
      </c>
      <c r="E2414" s="255"/>
      <c r="F2414" s="255" t="s">
        <v>3038</v>
      </c>
      <c r="G2414" s="255" t="s">
        <v>4259</v>
      </c>
      <c r="H2414" s="256"/>
    </row>
    <row r="2415" customFormat="false" ht="11.25" hidden="false" customHeight="true" outlineLevel="0" collapsed="false">
      <c r="A2415" s="251" t="s">
        <v>2954</v>
      </c>
      <c r="B2415" s="252" t="n">
        <v>44056</v>
      </c>
      <c r="C2415" s="253" t="n">
        <v>10000</v>
      </c>
      <c r="D2415" s="254" t="s">
        <v>25</v>
      </c>
      <c r="E2415" s="255"/>
      <c r="F2415" s="255" t="s">
        <v>2983</v>
      </c>
      <c r="G2415" s="255" t="s">
        <v>4259</v>
      </c>
      <c r="H2415" s="256"/>
    </row>
    <row r="2416" customFormat="false" ht="11.25" hidden="false" customHeight="true" outlineLevel="0" collapsed="false">
      <c r="A2416" s="260" t="s">
        <v>2954</v>
      </c>
      <c r="B2416" s="252" t="n">
        <v>44056</v>
      </c>
      <c r="C2416" s="253" t="n">
        <v>300</v>
      </c>
      <c r="D2416" s="266" t="s">
        <v>2943</v>
      </c>
      <c r="E2416" s="255" t="s">
        <v>2974</v>
      </c>
      <c r="F2416" s="255" t="s">
        <v>2983</v>
      </c>
      <c r="G2416" s="255"/>
      <c r="H2416" s="256"/>
    </row>
    <row r="2417" customFormat="false" ht="11.25" hidden="false" customHeight="true" outlineLevel="0" collapsed="false">
      <c r="A2417" s="257" t="s">
        <v>2954</v>
      </c>
      <c r="B2417" s="252" t="n">
        <v>44056</v>
      </c>
      <c r="C2417" s="253" t="n">
        <v>2700</v>
      </c>
      <c r="D2417" s="258" t="s">
        <v>30</v>
      </c>
      <c r="E2417" s="255" t="s">
        <v>61</v>
      </c>
      <c r="F2417" s="255" t="s">
        <v>270</v>
      </c>
      <c r="G2417" s="255" t="s">
        <v>4261</v>
      </c>
      <c r="H2417" s="256"/>
    </row>
    <row r="2418" customFormat="false" ht="11.25" hidden="false" customHeight="true" outlineLevel="0" collapsed="false">
      <c r="A2418" s="257" t="s">
        <v>2954</v>
      </c>
      <c r="B2418" s="252" t="n">
        <v>44056</v>
      </c>
      <c r="C2418" s="253" t="n">
        <v>2600</v>
      </c>
      <c r="D2418" s="258" t="s">
        <v>30</v>
      </c>
      <c r="E2418" s="255" t="s">
        <v>61</v>
      </c>
      <c r="F2418" s="255" t="s">
        <v>270</v>
      </c>
      <c r="G2418" s="255" t="s">
        <v>4262</v>
      </c>
      <c r="H2418" s="256"/>
    </row>
    <row r="2419" customFormat="false" ht="11.25" hidden="false" customHeight="true" outlineLevel="0" collapsed="false">
      <c r="A2419" s="257" t="s">
        <v>2954</v>
      </c>
      <c r="B2419" s="252" t="n">
        <v>44056</v>
      </c>
      <c r="C2419" s="253" t="n">
        <v>2900</v>
      </c>
      <c r="D2419" s="258" t="s">
        <v>30</v>
      </c>
      <c r="E2419" s="255" t="s">
        <v>61</v>
      </c>
      <c r="F2419" s="255" t="s">
        <v>137</v>
      </c>
      <c r="G2419" s="255" t="s">
        <v>4263</v>
      </c>
      <c r="H2419" s="256"/>
    </row>
    <row r="2420" customFormat="false" ht="11.25" hidden="false" customHeight="true" outlineLevel="0" collapsed="false">
      <c r="A2420" s="257" t="s">
        <v>2954</v>
      </c>
      <c r="B2420" s="252" t="n">
        <v>44056</v>
      </c>
      <c r="C2420" s="253" t="n">
        <v>2800</v>
      </c>
      <c r="D2420" s="258" t="s">
        <v>30</v>
      </c>
      <c r="E2420" s="255" t="s">
        <v>61</v>
      </c>
      <c r="F2420" s="255" t="s">
        <v>270</v>
      </c>
      <c r="G2420" s="255" t="s">
        <v>4264</v>
      </c>
      <c r="H2420" s="256"/>
    </row>
    <row r="2421" customFormat="false" ht="11.25" hidden="false" customHeight="true" outlineLevel="0" collapsed="false">
      <c r="A2421" s="257" t="s">
        <v>2954</v>
      </c>
      <c r="B2421" s="252" t="n">
        <v>44056</v>
      </c>
      <c r="C2421" s="253" t="n">
        <v>4220</v>
      </c>
      <c r="D2421" s="262" t="s">
        <v>113</v>
      </c>
      <c r="E2421" s="255" t="s">
        <v>139</v>
      </c>
      <c r="F2421" s="255" t="s">
        <v>190</v>
      </c>
      <c r="G2421" s="255" t="s">
        <v>4265</v>
      </c>
      <c r="H2421" s="256"/>
    </row>
    <row r="2422" customFormat="false" ht="11.25" hidden="false" customHeight="true" outlineLevel="0" collapsed="false">
      <c r="A2422" s="257" t="s">
        <v>2954</v>
      </c>
      <c r="B2422" s="252" t="n">
        <v>44056</v>
      </c>
      <c r="C2422" s="253" t="n">
        <v>7000</v>
      </c>
      <c r="D2422" s="258" t="s">
        <v>30</v>
      </c>
      <c r="E2422" s="255" t="s">
        <v>31</v>
      </c>
      <c r="F2422" s="255" t="s">
        <v>147</v>
      </c>
      <c r="G2422" s="255" t="s">
        <v>4266</v>
      </c>
      <c r="H2422" s="256"/>
    </row>
    <row r="2423" customFormat="false" ht="11.25" hidden="false" customHeight="true" outlineLevel="0" collapsed="false">
      <c r="A2423" s="257" t="s">
        <v>2954</v>
      </c>
      <c r="B2423" s="252" t="n">
        <v>44056</v>
      </c>
      <c r="C2423" s="253" t="n">
        <v>2000</v>
      </c>
      <c r="D2423" s="258" t="s">
        <v>30</v>
      </c>
      <c r="E2423" s="259" t="s">
        <v>184</v>
      </c>
      <c r="F2423" s="255" t="s">
        <v>4267</v>
      </c>
      <c r="G2423" s="255" t="s">
        <v>4268</v>
      </c>
      <c r="H2423" s="256"/>
    </row>
    <row r="2424" customFormat="false" ht="11.25" hidden="false" customHeight="true" outlineLevel="0" collapsed="false">
      <c r="A2424" s="283" t="s">
        <v>2954</v>
      </c>
      <c r="B2424" s="252" t="n">
        <v>44057</v>
      </c>
      <c r="C2424" s="253" t="n">
        <v>30000</v>
      </c>
      <c r="D2424" s="279" t="s">
        <v>3112</v>
      </c>
      <c r="E2424" s="255" t="s">
        <v>59</v>
      </c>
      <c r="F2424" s="255" t="s">
        <v>3113</v>
      </c>
      <c r="G2424" s="255" t="s">
        <v>35</v>
      </c>
      <c r="H2424" s="256"/>
    </row>
    <row r="2425" customFormat="false" ht="11.25" hidden="false" customHeight="true" outlineLevel="0" collapsed="false">
      <c r="A2425" s="251" t="s">
        <v>2954</v>
      </c>
      <c r="B2425" s="252" t="n">
        <v>44057</v>
      </c>
      <c r="C2425" s="253" t="n">
        <v>150</v>
      </c>
      <c r="D2425" s="277" t="s">
        <v>306</v>
      </c>
      <c r="E2425" s="247" t="s">
        <v>3074</v>
      </c>
      <c r="F2425" s="255" t="s">
        <v>3075</v>
      </c>
      <c r="G2425" s="255" t="s">
        <v>4269</v>
      </c>
      <c r="H2425" s="256"/>
    </row>
    <row r="2426" customFormat="false" ht="11.25" hidden="false" customHeight="true" outlineLevel="0" collapsed="false">
      <c r="A2426" s="251" t="s">
        <v>2954</v>
      </c>
      <c r="B2426" s="252" t="n">
        <v>44057</v>
      </c>
      <c r="C2426" s="253" t="n">
        <v>15000</v>
      </c>
      <c r="D2426" s="254" t="s">
        <v>25</v>
      </c>
      <c r="E2426" s="255"/>
      <c r="F2426" s="255" t="s">
        <v>283</v>
      </c>
      <c r="G2426" s="255" t="s">
        <v>4101</v>
      </c>
      <c r="H2426" s="256"/>
    </row>
    <row r="2427" customFormat="false" ht="11.25" hidden="false" customHeight="true" outlineLevel="0" collapsed="false">
      <c r="A2427" s="251" t="s">
        <v>2954</v>
      </c>
      <c r="B2427" s="252" t="n">
        <v>44057</v>
      </c>
      <c r="C2427" s="253" t="n">
        <v>8000</v>
      </c>
      <c r="D2427" s="254" t="s">
        <v>25</v>
      </c>
      <c r="E2427" s="255"/>
      <c r="F2427" s="255" t="s">
        <v>4270</v>
      </c>
      <c r="G2427" s="255" t="s">
        <v>4101</v>
      </c>
      <c r="H2427" s="256"/>
    </row>
    <row r="2428" customFormat="false" ht="11.25" hidden="false" customHeight="true" outlineLevel="0" collapsed="false">
      <c r="A2428" s="251" t="s">
        <v>2954</v>
      </c>
      <c r="B2428" s="252" t="n">
        <v>44057</v>
      </c>
      <c r="C2428" s="253" t="n">
        <v>5000</v>
      </c>
      <c r="D2428" s="254" t="s">
        <v>25</v>
      </c>
      <c r="E2428" s="255"/>
      <c r="F2428" s="255" t="s">
        <v>3150</v>
      </c>
      <c r="G2428" s="255" t="s">
        <v>4101</v>
      </c>
      <c r="H2428" s="256"/>
    </row>
    <row r="2429" customFormat="false" ht="11.25" hidden="false" customHeight="true" outlineLevel="0" collapsed="false">
      <c r="A2429" s="251" t="s">
        <v>2954</v>
      </c>
      <c r="B2429" s="252" t="n">
        <v>44057</v>
      </c>
      <c r="C2429" s="253" t="n">
        <v>10000</v>
      </c>
      <c r="D2429" s="254" t="s">
        <v>25</v>
      </c>
      <c r="E2429" s="255"/>
      <c r="F2429" s="255" t="s">
        <v>2961</v>
      </c>
      <c r="G2429" s="255" t="s">
        <v>4051</v>
      </c>
      <c r="H2429" s="256"/>
    </row>
    <row r="2430" customFormat="false" ht="11.25" hidden="false" customHeight="true" outlineLevel="0" collapsed="false">
      <c r="A2430" s="251" t="s">
        <v>2954</v>
      </c>
      <c r="B2430" s="252" t="n">
        <v>44057</v>
      </c>
      <c r="C2430" s="253" t="n">
        <v>10000</v>
      </c>
      <c r="D2430" s="254" t="s">
        <v>25</v>
      </c>
      <c r="E2430" s="255"/>
      <c r="F2430" s="255" t="s">
        <v>4271</v>
      </c>
      <c r="G2430" s="255" t="s">
        <v>3867</v>
      </c>
      <c r="H2430" s="256"/>
    </row>
    <row r="2431" customFormat="false" ht="11.25" hidden="false" customHeight="true" outlineLevel="0" collapsed="false">
      <c r="A2431" s="251" t="s">
        <v>2954</v>
      </c>
      <c r="B2431" s="252" t="n">
        <v>44057</v>
      </c>
      <c r="C2431" s="253" t="n">
        <v>30000</v>
      </c>
      <c r="D2431" s="254" t="s">
        <v>25</v>
      </c>
      <c r="E2431" s="255"/>
      <c r="F2431" s="255" t="s">
        <v>3053</v>
      </c>
      <c r="G2431" s="255" t="s">
        <v>4101</v>
      </c>
      <c r="H2431" s="256"/>
    </row>
    <row r="2432" customFormat="false" ht="11.25" hidden="false" customHeight="true" outlineLevel="0" collapsed="false">
      <c r="A2432" s="251" t="s">
        <v>2954</v>
      </c>
      <c r="B2432" s="252" t="n">
        <v>44057</v>
      </c>
      <c r="C2432" s="253" t="n">
        <v>10000</v>
      </c>
      <c r="D2432" s="254" t="s">
        <v>25</v>
      </c>
      <c r="E2432" s="255"/>
      <c r="F2432" s="255" t="s">
        <v>3625</v>
      </c>
      <c r="G2432" s="255" t="s">
        <v>4101</v>
      </c>
      <c r="H2432" s="256"/>
    </row>
    <row r="2433" customFormat="false" ht="11.25" hidden="false" customHeight="true" outlineLevel="0" collapsed="false">
      <c r="A2433" s="260" t="s">
        <v>2954</v>
      </c>
      <c r="B2433" s="252" t="n">
        <v>44057</v>
      </c>
      <c r="C2433" s="253" t="n">
        <v>500</v>
      </c>
      <c r="D2433" s="268" t="s">
        <v>48</v>
      </c>
      <c r="E2433" s="255" t="s">
        <v>49</v>
      </c>
      <c r="F2433" s="255" t="s">
        <v>3155</v>
      </c>
      <c r="G2433" s="255" t="s">
        <v>3156</v>
      </c>
      <c r="H2433" s="256"/>
    </row>
    <row r="2434" customFormat="false" ht="11.25" hidden="false" customHeight="true" outlineLevel="0" collapsed="false">
      <c r="A2434" s="257" t="s">
        <v>2954</v>
      </c>
      <c r="B2434" s="252" t="n">
        <v>44057</v>
      </c>
      <c r="C2434" s="253" t="n">
        <v>1350</v>
      </c>
      <c r="D2434" s="258" t="s">
        <v>30</v>
      </c>
      <c r="E2434" s="255" t="s">
        <v>174</v>
      </c>
      <c r="F2434" s="255" t="s">
        <v>187</v>
      </c>
      <c r="G2434" s="255"/>
      <c r="H2434" s="256"/>
    </row>
    <row r="2435" customFormat="false" ht="11.25" hidden="false" customHeight="true" outlineLevel="0" collapsed="false">
      <c r="A2435" s="257" t="s">
        <v>2954</v>
      </c>
      <c r="B2435" s="252" t="n">
        <v>44057</v>
      </c>
      <c r="C2435" s="253" t="n">
        <v>2900</v>
      </c>
      <c r="D2435" s="258" t="s">
        <v>30</v>
      </c>
      <c r="E2435" s="255" t="s">
        <v>61</v>
      </c>
      <c r="F2435" s="255" t="s">
        <v>137</v>
      </c>
      <c r="G2435" s="255" t="s">
        <v>4272</v>
      </c>
      <c r="H2435" s="256"/>
    </row>
    <row r="2436" customFormat="false" ht="11.25" hidden="false" customHeight="true" outlineLevel="0" collapsed="false">
      <c r="A2436" s="260" t="s">
        <v>2954</v>
      </c>
      <c r="B2436" s="252" t="n">
        <v>44057</v>
      </c>
      <c r="C2436" s="253" t="n">
        <v>310</v>
      </c>
      <c r="D2436" s="268" t="s">
        <v>48</v>
      </c>
      <c r="E2436" s="255" t="s">
        <v>3004</v>
      </c>
      <c r="F2436" s="255" t="s">
        <v>3018</v>
      </c>
      <c r="G2436" s="255" t="s">
        <v>4273</v>
      </c>
      <c r="H2436" s="256"/>
    </row>
    <row r="2437" customFormat="false" ht="11.25" hidden="false" customHeight="true" outlineLevel="0" collapsed="false">
      <c r="A2437" s="257" t="s">
        <v>2954</v>
      </c>
      <c r="B2437" s="252" t="n">
        <v>44057</v>
      </c>
      <c r="C2437" s="253" t="n">
        <v>30</v>
      </c>
      <c r="D2437" s="262" t="s">
        <v>113</v>
      </c>
      <c r="E2437" s="255" t="s">
        <v>65</v>
      </c>
      <c r="F2437" s="255" t="s">
        <v>4274</v>
      </c>
      <c r="G2437" s="255"/>
      <c r="H2437" s="256"/>
    </row>
    <row r="2438" customFormat="false" ht="11.25" hidden="false" customHeight="true" outlineLevel="0" collapsed="false">
      <c r="A2438" s="251" t="s">
        <v>2954</v>
      </c>
      <c r="B2438" s="252" t="n">
        <v>44057</v>
      </c>
      <c r="C2438" s="253" t="n">
        <v>300</v>
      </c>
      <c r="D2438" s="254" t="s">
        <v>25</v>
      </c>
      <c r="E2438" s="255"/>
      <c r="F2438" s="255" t="s">
        <v>3017</v>
      </c>
      <c r="G2438" s="255" t="s">
        <v>3527</v>
      </c>
      <c r="H2438" s="256"/>
    </row>
    <row r="2439" customFormat="false" ht="11.25" hidden="false" customHeight="true" outlineLevel="0" collapsed="false">
      <c r="A2439" s="251" t="s">
        <v>2954</v>
      </c>
      <c r="B2439" s="252" t="n">
        <v>44057</v>
      </c>
      <c r="C2439" s="253" t="n">
        <v>200</v>
      </c>
      <c r="D2439" s="277" t="s">
        <v>306</v>
      </c>
      <c r="E2439" s="247" t="s">
        <v>3074</v>
      </c>
      <c r="F2439" s="255" t="s">
        <v>3075</v>
      </c>
      <c r="G2439" s="255" t="s">
        <v>4275</v>
      </c>
      <c r="H2439" s="256"/>
    </row>
    <row r="2440" customFormat="false" ht="11.25" hidden="false" customHeight="true" outlineLevel="0" collapsed="false">
      <c r="A2440" s="260" t="s">
        <v>2954</v>
      </c>
      <c r="B2440" s="252" t="n">
        <v>44057</v>
      </c>
      <c r="C2440" s="253" t="n">
        <v>600</v>
      </c>
      <c r="D2440" s="266" t="s">
        <v>2943</v>
      </c>
      <c r="E2440" s="255" t="s">
        <v>2974</v>
      </c>
      <c r="F2440" s="255" t="s">
        <v>3719</v>
      </c>
      <c r="G2440" s="255"/>
      <c r="H2440" s="256"/>
    </row>
    <row r="2441" customFormat="false" ht="11.25" hidden="false" customHeight="true" outlineLevel="0" collapsed="false">
      <c r="A2441" s="257" t="s">
        <v>2954</v>
      </c>
      <c r="B2441" s="252" t="n">
        <v>44057</v>
      </c>
      <c r="C2441" s="253" t="n">
        <v>2800</v>
      </c>
      <c r="D2441" s="258" t="s">
        <v>30</v>
      </c>
      <c r="E2441" s="255" t="s">
        <v>61</v>
      </c>
      <c r="F2441" s="255" t="s">
        <v>270</v>
      </c>
      <c r="G2441" s="255" t="s">
        <v>4276</v>
      </c>
      <c r="H2441" s="256"/>
    </row>
    <row r="2442" customFormat="false" ht="11.25" hidden="false" customHeight="true" outlineLevel="0" collapsed="false">
      <c r="A2442" s="257" t="s">
        <v>2954</v>
      </c>
      <c r="B2442" s="252" t="n">
        <v>44057</v>
      </c>
      <c r="C2442" s="253" t="n">
        <v>3000</v>
      </c>
      <c r="D2442" s="258" t="s">
        <v>30</v>
      </c>
      <c r="E2442" s="255" t="s">
        <v>61</v>
      </c>
      <c r="F2442" s="255" t="s">
        <v>137</v>
      </c>
      <c r="G2442" s="255" t="s">
        <v>4277</v>
      </c>
      <c r="H2442" s="256"/>
    </row>
    <row r="2443" customFormat="false" ht="11.25" hidden="false" customHeight="true" outlineLevel="0" collapsed="false">
      <c r="A2443" s="260" t="s">
        <v>2954</v>
      </c>
      <c r="B2443" s="252" t="n">
        <v>44057</v>
      </c>
      <c r="C2443" s="253" t="n">
        <v>40000</v>
      </c>
      <c r="D2443" s="261" t="s">
        <v>105</v>
      </c>
      <c r="E2443" s="255" t="s">
        <v>106</v>
      </c>
      <c r="F2443" s="255" t="s">
        <v>204</v>
      </c>
      <c r="G2443" s="255" t="s">
        <v>4232</v>
      </c>
      <c r="H2443" s="256"/>
    </row>
    <row r="2444" customFormat="false" ht="11.25" hidden="false" customHeight="true" outlineLevel="0" collapsed="false">
      <c r="A2444" s="251" t="s">
        <v>2954</v>
      </c>
      <c r="B2444" s="252" t="n">
        <v>44057</v>
      </c>
      <c r="C2444" s="253" t="n">
        <v>400</v>
      </c>
      <c r="D2444" s="254" t="s">
        <v>25</v>
      </c>
      <c r="E2444" s="255"/>
      <c r="F2444" s="255" t="s">
        <v>3003</v>
      </c>
      <c r="G2444" s="255"/>
      <c r="H2444" s="256"/>
    </row>
    <row r="2445" customFormat="false" ht="11.25" hidden="false" customHeight="true" outlineLevel="0" collapsed="false">
      <c r="A2445" s="251" t="s">
        <v>2954</v>
      </c>
      <c r="B2445" s="252" t="n">
        <v>44058</v>
      </c>
      <c r="C2445" s="253" t="n">
        <v>3000</v>
      </c>
      <c r="D2445" s="254" t="s">
        <v>25</v>
      </c>
      <c r="E2445" s="255"/>
      <c r="F2445" s="255" t="s">
        <v>3101</v>
      </c>
      <c r="G2445" s="255"/>
      <c r="H2445" s="256"/>
    </row>
    <row r="2446" customFormat="false" ht="11.25" hidden="false" customHeight="true" outlineLevel="0" collapsed="false">
      <c r="A2446" s="257" t="s">
        <v>2954</v>
      </c>
      <c r="B2446" s="252" t="n">
        <v>44058</v>
      </c>
      <c r="C2446" s="253" t="n">
        <v>2900</v>
      </c>
      <c r="D2446" s="258" t="s">
        <v>30</v>
      </c>
      <c r="E2446" s="255" t="s">
        <v>61</v>
      </c>
      <c r="F2446" s="255" t="s">
        <v>137</v>
      </c>
      <c r="G2446" s="255" t="s">
        <v>4278</v>
      </c>
      <c r="H2446" s="256"/>
    </row>
    <row r="2447" customFormat="false" ht="11.25" hidden="false" customHeight="true" outlineLevel="0" collapsed="false">
      <c r="A2447" s="257" t="s">
        <v>2954</v>
      </c>
      <c r="B2447" s="252" t="n">
        <v>44058</v>
      </c>
      <c r="C2447" s="253" t="n">
        <v>3500</v>
      </c>
      <c r="D2447" s="258" t="s">
        <v>30</v>
      </c>
      <c r="E2447" s="255" t="s">
        <v>61</v>
      </c>
      <c r="F2447" s="255" t="s">
        <v>62</v>
      </c>
      <c r="G2447" s="255" t="s">
        <v>4279</v>
      </c>
      <c r="H2447" s="256"/>
    </row>
    <row r="2448" customFormat="false" ht="11.25" hidden="false" customHeight="true" outlineLevel="0" collapsed="false">
      <c r="A2448" s="257" t="s">
        <v>2954</v>
      </c>
      <c r="B2448" s="252" t="n">
        <v>44058</v>
      </c>
      <c r="C2448" s="253" t="n">
        <v>9000</v>
      </c>
      <c r="D2448" s="258" t="s">
        <v>30</v>
      </c>
      <c r="E2448" s="255" t="s">
        <v>61</v>
      </c>
      <c r="F2448" s="255" t="s">
        <v>137</v>
      </c>
      <c r="G2448" s="255" t="s">
        <v>3858</v>
      </c>
      <c r="H2448" s="256"/>
    </row>
    <row r="2449" customFormat="false" ht="11.25" hidden="false" customHeight="true" outlineLevel="0" collapsed="false">
      <c r="A2449" s="257" t="s">
        <v>2954</v>
      </c>
      <c r="B2449" s="252" t="n">
        <v>44058</v>
      </c>
      <c r="C2449" s="253" t="n">
        <v>2600</v>
      </c>
      <c r="D2449" s="258" t="s">
        <v>30</v>
      </c>
      <c r="E2449" s="255" t="s">
        <v>61</v>
      </c>
      <c r="F2449" s="255" t="s">
        <v>270</v>
      </c>
      <c r="G2449" s="255" t="s">
        <v>4280</v>
      </c>
      <c r="H2449" s="256"/>
    </row>
    <row r="2450" customFormat="false" ht="11.25" hidden="false" customHeight="true" outlineLevel="0" collapsed="false">
      <c r="A2450" s="257" t="s">
        <v>2954</v>
      </c>
      <c r="B2450" s="252" t="n">
        <v>44058</v>
      </c>
      <c r="C2450" s="253" t="n">
        <v>500</v>
      </c>
      <c r="D2450" s="265" t="s">
        <v>80</v>
      </c>
      <c r="E2450" s="255" t="s">
        <v>110</v>
      </c>
      <c r="F2450" s="255" t="s">
        <v>95</v>
      </c>
      <c r="G2450" s="255" t="s">
        <v>4281</v>
      </c>
      <c r="H2450" s="256"/>
    </row>
    <row r="2451" customFormat="false" ht="11.25" hidden="false" customHeight="true" outlineLevel="0" collapsed="false">
      <c r="A2451" s="251" t="s">
        <v>2954</v>
      </c>
      <c r="B2451" s="252" t="n">
        <v>44058</v>
      </c>
      <c r="C2451" s="253" t="n">
        <v>400</v>
      </c>
      <c r="D2451" s="254" t="s">
        <v>25</v>
      </c>
      <c r="E2451" s="255"/>
      <c r="F2451" s="255" t="s">
        <v>3012</v>
      </c>
      <c r="G2451" s="255"/>
      <c r="H2451" s="256"/>
    </row>
    <row r="2452" customFormat="false" ht="11.25" hidden="false" customHeight="true" outlineLevel="0" collapsed="false">
      <c r="A2452" s="260" t="s">
        <v>2954</v>
      </c>
      <c r="B2452" s="252" t="n">
        <v>44059</v>
      </c>
      <c r="C2452" s="253" t="n">
        <v>300</v>
      </c>
      <c r="D2452" s="266" t="s">
        <v>2943</v>
      </c>
      <c r="E2452" s="255" t="s">
        <v>2974</v>
      </c>
      <c r="F2452" s="255" t="s">
        <v>2983</v>
      </c>
      <c r="G2452" s="255"/>
      <c r="H2452" s="256"/>
    </row>
    <row r="2453" customFormat="false" ht="11.25" hidden="false" customHeight="true" outlineLevel="0" collapsed="false">
      <c r="A2453" s="257" t="s">
        <v>2954</v>
      </c>
      <c r="B2453" s="252" t="n">
        <v>44059</v>
      </c>
      <c r="C2453" s="253" t="n">
        <v>560</v>
      </c>
      <c r="D2453" s="258" t="s">
        <v>30</v>
      </c>
      <c r="E2453" s="255" t="s">
        <v>61</v>
      </c>
      <c r="F2453" s="255" t="s">
        <v>87</v>
      </c>
      <c r="G2453" s="255" t="s">
        <v>4282</v>
      </c>
      <c r="H2453" s="256"/>
    </row>
    <row r="2454" customFormat="false" ht="11.25" hidden="false" customHeight="true" outlineLevel="0" collapsed="false">
      <c r="A2454" s="257" t="s">
        <v>2954</v>
      </c>
      <c r="B2454" s="252" t="n">
        <v>44059</v>
      </c>
      <c r="C2454" s="253" t="n">
        <v>1360</v>
      </c>
      <c r="D2454" s="258" t="s">
        <v>30</v>
      </c>
      <c r="E2454" s="255" t="s">
        <v>61</v>
      </c>
      <c r="F2454" s="255" t="s">
        <v>87</v>
      </c>
      <c r="G2454" s="255" t="s">
        <v>4283</v>
      </c>
      <c r="H2454" s="256"/>
    </row>
    <row r="2455" customFormat="false" ht="11.25" hidden="false" customHeight="true" outlineLevel="0" collapsed="false">
      <c r="A2455" s="257" t="s">
        <v>2954</v>
      </c>
      <c r="B2455" s="252" t="n">
        <v>44059</v>
      </c>
      <c r="C2455" s="253" t="n">
        <v>1600</v>
      </c>
      <c r="D2455" s="258" t="s">
        <v>30</v>
      </c>
      <c r="E2455" s="255" t="s">
        <v>61</v>
      </c>
      <c r="F2455" s="255" t="s">
        <v>87</v>
      </c>
      <c r="G2455" s="255" t="s">
        <v>4284</v>
      </c>
      <c r="H2455" s="256"/>
    </row>
    <row r="2456" customFormat="false" ht="11.25" hidden="false" customHeight="true" outlineLevel="0" collapsed="false">
      <c r="A2456" s="257" t="s">
        <v>2954</v>
      </c>
      <c r="B2456" s="252" t="n">
        <v>44059</v>
      </c>
      <c r="C2456" s="253" t="n">
        <v>2700</v>
      </c>
      <c r="D2456" s="258" t="s">
        <v>30</v>
      </c>
      <c r="E2456" s="255" t="s">
        <v>61</v>
      </c>
      <c r="F2456" s="255" t="s">
        <v>87</v>
      </c>
      <c r="G2456" s="255" t="s">
        <v>3462</v>
      </c>
      <c r="H2456" s="256"/>
    </row>
    <row r="2457" customFormat="false" ht="11.25" hidden="false" customHeight="true" outlineLevel="0" collapsed="false">
      <c r="A2457" s="257" t="s">
        <v>2954</v>
      </c>
      <c r="B2457" s="252" t="n">
        <v>44059</v>
      </c>
      <c r="C2457" s="253" t="n">
        <v>5600</v>
      </c>
      <c r="D2457" s="258" t="s">
        <v>30</v>
      </c>
      <c r="E2457" s="255" t="s">
        <v>61</v>
      </c>
      <c r="F2457" s="255" t="s">
        <v>137</v>
      </c>
      <c r="G2457" s="255" t="s">
        <v>4285</v>
      </c>
      <c r="H2457" s="256"/>
    </row>
    <row r="2458" customFormat="false" ht="11.25" hidden="false" customHeight="true" outlineLevel="0" collapsed="false">
      <c r="A2458" s="251" t="s">
        <v>2954</v>
      </c>
      <c r="B2458" s="252" t="n">
        <v>44060</v>
      </c>
      <c r="C2458" s="253" t="n">
        <v>35000</v>
      </c>
      <c r="D2458" s="254" t="s">
        <v>25</v>
      </c>
      <c r="E2458" s="255"/>
      <c r="F2458" s="255" t="s">
        <v>3003</v>
      </c>
      <c r="G2458" s="255" t="s">
        <v>4101</v>
      </c>
      <c r="H2458" s="256"/>
    </row>
    <row r="2459" customFormat="false" ht="11.25" hidden="false" customHeight="true" outlineLevel="0" collapsed="false">
      <c r="A2459" s="251" t="s">
        <v>2954</v>
      </c>
      <c r="B2459" s="252" t="n">
        <v>44060</v>
      </c>
      <c r="C2459" s="253" t="n">
        <v>15000</v>
      </c>
      <c r="D2459" s="254" t="s">
        <v>25</v>
      </c>
      <c r="E2459" s="255"/>
      <c r="F2459" s="255" t="s">
        <v>3210</v>
      </c>
      <c r="G2459" s="255" t="s">
        <v>4101</v>
      </c>
      <c r="H2459" s="256"/>
    </row>
    <row r="2460" customFormat="false" ht="11.25" hidden="false" customHeight="true" outlineLevel="0" collapsed="false">
      <c r="A2460" s="251" t="s">
        <v>2954</v>
      </c>
      <c r="B2460" s="252" t="n">
        <v>44060</v>
      </c>
      <c r="C2460" s="253" t="n">
        <v>10000</v>
      </c>
      <c r="D2460" s="254" t="s">
        <v>25</v>
      </c>
      <c r="E2460" s="255"/>
      <c r="F2460" s="255" t="s">
        <v>3676</v>
      </c>
      <c r="G2460" s="255" t="s">
        <v>4286</v>
      </c>
      <c r="H2460" s="256"/>
    </row>
    <row r="2461" customFormat="false" ht="11.25" hidden="false" customHeight="true" outlineLevel="0" collapsed="false">
      <c r="A2461" s="251" t="s">
        <v>2954</v>
      </c>
      <c r="B2461" s="252" t="n">
        <v>44060</v>
      </c>
      <c r="C2461" s="253" t="n">
        <v>15000</v>
      </c>
      <c r="D2461" s="254" t="s">
        <v>25</v>
      </c>
      <c r="E2461" s="255"/>
      <c r="F2461" s="255" t="s">
        <v>43</v>
      </c>
      <c r="G2461" s="255" t="s">
        <v>4101</v>
      </c>
      <c r="H2461" s="256"/>
    </row>
    <row r="2462" customFormat="false" ht="11.25" hidden="false" customHeight="true" outlineLevel="0" collapsed="false">
      <c r="A2462" s="251" t="s">
        <v>2954</v>
      </c>
      <c r="B2462" s="252" t="n">
        <v>44060</v>
      </c>
      <c r="C2462" s="253" t="n">
        <v>4340</v>
      </c>
      <c r="D2462" s="254" t="s">
        <v>25</v>
      </c>
      <c r="E2462" s="255"/>
      <c r="F2462" s="255" t="s">
        <v>4271</v>
      </c>
      <c r="G2462" s="255" t="s">
        <v>4051</v>
      </c>
      <c r="H2462" s="256"/>
    </row>
    <row r="2463" customFormat="false" ht="11.25" hidden="false" customHeight="true" outlineLevel="0" collapsed="false">
      <c r="A2463" s="251" t="s">
        <v>2954</v>
      </c>
      <c r="B2463" s="252" t="n">
        <v>44060</v>
      </c>
      <c r="C2463" s="253" t="n">
        <v>10200</v>
      </c>
      <c r="D2463" s="254" t="s">
        <v>25</v>
      </c>
      <c r="E2463" s="255"/>
      <c r="F2463" s="255" t="s">
        <v>4271</v>
      </c>
      <c r="G2463" s="255" t="s">
        <v>4101</v>
      </c>
      <c r="H2463" s="256"/>
    </row>
    <row r="2464" customFormat="false" ht="11.25" hidden="false" customHeight="true" outlineLevel="0" collapsed="false">
      <c r="A2464" s="251" t="s">
        <v>2954</v>
      </c>
      <c r="B2464" s="252" t="n">
        <v>44060</v>
      </c>
      <c r="C2464" s="253" t="n">
        <v>10000</v>
      </c>
      <c r="D2464" s="254" t="s">
        <v>25</v>
      </c>
      <c r="E2464" s="255"/>
      <c r="F2464" s="255" t="s">
        <v>3489</v>
      </c>
      <c r="G2464" s="255" t="s">
        <v>4101</v>
      </c>
      <c r="H2464" s="256"/>
    </row>
    <row r="2465" customFormat="false" ht="11.25" hidden="false" customHeight="true" outlineLevel="0" collapsed="false">
      <c r="A2465" s="257" t="s">
        <v>2954</v>
      </c>
      <c r="B2465" s="252" t="n">
        <v>44060</v>
      </c>
      <c r="C2465" s="253" t="n">
        <v>40000</v>
      </c>
      <c r="D2465" s="262" t="s">
        <v>113</v>
      </c>
      <c r="E2465" s="255" t="s">
        <v>139</v>
      </c>
      <c r="F2465" s="255" t="s">
        <v>3271</v>
      </c>
      <c r="G2465" s="255" t="s">
        <v>2992</v>
      </c>
      <c r="H2465" s="256"/>
    </row>
    <row r="2466" customFormat="false" ht="11.25" hidden="false" customHeight="true" outlineLevel="0" collapsed="false">
      <c r="A2466" s="257" t="s">
        <v>2954</v>
      </c>
      <c r="B2466" s="252" t="n">
        <v>44060</v>
      </c>
      <c r="C2466" s="253" t="n">
        <v>6200</v>
      </c>
      <c r="D2466" s="258" t="s">
        <v>30</v>
      </c>
      <c r="E2466" s="255" t="s">
        <v>174</v>
      </c>
      <c r="F2466" s="255" t="s">
        <v>187</v>
      </c>
      <c r="G2466" s="255"/>
      <c r="H2466" s="256"/>
    </row>
    <row r="2467" customFormat="false" ht="11.25" hidden="false" customHeight="true" outlineLevel="0" collapsed="false">
      <c r="A2467" s="260" t="s">
        <v>2954</v>
      </c>
      <c r="B2467" s="252" t="n">
        <v>44060</v>
      </c>
      <c r="C2467" s="253" t="n">
        <v>47500</v>
      </c>
      <c r="D2467" s="261" t="s">
        <v>105</v>
      </c>
      <c r="E2467" s="255" t="s">
        <v>106</v>
      </c>
      <c r="F2467" s="255" t="s">
        <v>204</v>
      </c>
      <c r="G2467" s="255" t="s">
        <v>4287</v>
      </c>
      <c r="H2467" s="256"/>
    </row>
    <row r="2468" customFormat="false" ht="11.25" hidden="false" customHeight="true" outlineLevel="0" collapsed="false">
      <c r="A2468" s="260" t="s">
        <v>2954</v>
      </c>
      <c r="B2468" s="252" t="n">
        <v>44060</v>
      </c>
      <c r="C2468" s="253" t="n">
        <v>2000</v>
      </c>
      <c r="D2468" s="266" t="s">
        <v>2943</v>
      </c>
      <c r="E2468" s="255" t="s">
        <v>2974</v>
      </c>
      <c r="F2468" s="255" t="s">
        <v>2982</v>
      </c>
      <c r="G2468" s="255"/>
      <c r="H2468" s="256"/>
    </row>
    <row r="2469" customFormat="false" ht="11.25" hidden="false" customHeight="true" outlineLevel="0" collapsed="false">
      <c r="A2469" s="260" t="s">
        <v>2954</v>
      </c>
      <c r="B2469" s="252" t="n">
        <v>44060</v>
      </c>
      <c r="C2469" s="253" t="n">
        <v>300</v>
      </c>
      <c r="D2469" s="266" t="s">
        <v>2943</v>
      </c>
      <c r="E2469" s="255" t="s">
        <v>2974</v>
      </c>
      <c r="F2469" s="255" t="s">
        <v>2983</v>
      </c>
      <c r="G2469" s="255"/>
      <c r="H2469" s="256"/>
    </row>
    <row r="2470" customFormat="false" ht="11.25" hidden="false" customHeight="true" outlineLevel="0" collapsed="false">
      <c r="A2470" s="257" t="s">
        <v>2954</v>
      </c>
      <c r="B2470" s="252" t="n">
        <v>44060</v>
      </c>
      <c r="C2470" s="253" t="n">
        <v>2700</v>
      </c>
      <c r="D2470" s="258" t="s">
        <v>30</v>
      </c>
      <c r="E2470" s="255" t="s">
        <v>61</v>
      </c>
      <c r="F2470" s="255" t="s">
        <v>270</v>
      </c>
      <c r="G2470" s="255" t="s">
        <v>4288</v>
      </c>
      <c r="H2470" s="256"/>
    </row>
    <row r="2471" customFormat="false" ht="11.25" hidden="false" customHeight="true" outlineLevel="0" collapsed="false">
      <c r="A2471" s="260" t="s">
        <v>2954</v>
      </c>
      <c r="B2471" s="252" t="n">
        <v>44060</v>
      </c>
      <c r="C2471" s="253" t="n">
        <v>16555</v>
      </c>
      <c r="D2471" s="266" t="s">
        <v>2943</v>
      </c>
      <c r="E2471" s="255" t="s">
        <v>3163</v>
      </c>
      <c r="F2471" s="255" t="s">
        <v>4289</v>
      </c>
      <c r="G2471" s="255" t="s">
        <v>4290</v>
      </c>
      <c r="H2471" s="256"/>
    </row>
    <row r="2472" customFormat="false" ht="11.25" hidden="false" customHeight="true" outlineLevel="0" collapsed="false">
      <c r="A2472" s="260" t="s">
        <v>2954</v>
      </c>
      <c r="B2472" s="252" t="n">
        <v>44060</v>
      </c>
      <c r="C2472" s="253" t="n">
        <v>10000</v>
      </c>
      <c r="D2472" s="280" t="s">
        <v>156</v>
      </c>
      <c r="E2472" s="255" t="s">
        <v>3129</v>
      </c>
      <c r="F2472" s="255" t="s">
        <v>221</v>
      </c>
      <c r="G2472" s="255" t="s">
        <v>3211</v>
      </c>
      <c r="H2472" s="256"/>
    </row>
    <row r="2473" customFormat="false" ht="11.25" hidden="false" customHeight="true" outlineLevel="0" collapsed="false">
      <c r="A2473" s="251" t="s">
        <v>2954</v>
      </c>
      <c r="B2473" s="252" t="n">
        <v>44061</v>
      </c>
      <c r="C2473" s="253" t="n">
        <v>25000</v>
      </c>
      <c r="D2473" s="254" t="s">
        <v>25</v>
      </c>
      <c r="E2473" s="255"/>
      <c r="F2473" s="255" t="s">
        <v>3235</v>
      </c>
      <c r="G2473" s="255" t="s">
        <v>4101</v>
      </c>
      <c r="H2473" s="256"/>
    </row>
    <row r="2474" customFormat="false" ht="11.25" hidden="false" customHeight="true" outlineLevel="0" collapsed="false">
      <c r="A2474" s="251" t="s">
        <v>2954</v>
      </c>
      <c r="B2474" s="252" t="n">
        <v>44061</v>
      </c>
      <c r="C2474" s="253" t="n">
        <v>5000</v>
      </c>
      <c r="D2474" s="254" t="s">
        <v>25</v>
      </c>
      <c r="E2474" s="255"/>
      <c r="F2474" s="255" t="s">
        <v>3150</v>
      </c>
      <c r="G2474" s="255" t="s">
        <v>4101</v>
      </c>
      <c r="H2474" s="256"/>
    </row>
    <row r="2475" customFormat="false" ht="11.25" hidden="false" customHeight="true" outlineLevel="0" collapsed="false">
      <c r="A2475" s="251" t="s">
        <v>2954</v>
      </c>
      <c r="B2475" s="252" t="n">
        <v>44061</v>
      </c>
      <c r="C2475" s="253" t="n">
        <v>20000</v>
      </c>
      <c r="D2475" s="254" t="s">
        <v>25</v>
      </c>
      <c r="E2475" s="255"/>
      <c r="F2475" s="255" t="s">
        <v>2961</v>
      </c>
      <c r="G2475" s="255" t="s">
        <v>4101</v>
      </c>
      <c r="H2475" s="256"/>
    </row>
    <row r="2476" customFormat="false" ht="11.25" hidden="false" customHeight="true" outlineLevel="0" collapsed="false">
      <c r="A2476" s="257" t="s">
        <v>2954</v>
      </c>
      <c r="B2476" s="252" t="n">
        <v>44061</v>
      </c>
      <c r="C2476" s="253" t="n">
        <v>2000</v>
      </c>
      <c r="D2476" s="265" t="s">
        <v>80</v>
      </c>
      <c r="E2476" s="255" t="s">
        <v>110</v>
      </c>
      <c r="F2476" s="255" t="s">
        <v>3168</v>
      </c>
      <c r="G2476" s="255" t="s">
        <v>4291</v>
      </c>
      <c r="H2476" s="256"/>
    </row>
    <row r="2477" customFormat="false" ht="11.25" hidden="false" customHeight="true" outlineLevel="0" collapsed="false">
      <c r="A2477" s="257" t="s">
        <v>2954</v>
      </c>
      <c r="B2477" s="252" t="n">
        <v>44061</v>
      </c>
      <c r="C2477" s="253" t="n">
        <v>2000</v>
      </c>
      <c r="D2477" s="265" t="s">
        <v>80</v>
      </c>
      <c r="E2477" s="255" t="s">
        <v>110</v>
      </c>
      <c r="F2477" s="255" t="s">
        <v>3168</v>
      </c>
      <c r="G2477" s="255" t="s">
        <v>4292</v>
      </c>
      <c r="H2477" s="256"/>
    </row>
    <row r="2478" customFormat="false" ht="11.25" hidden="false" customHeight="true" outlineLevel="0" collapsed="false">
      <c r="A2478" s="257" t="s">
        <v>2954</v>
      </c>
      <c r="B2478" s="252" t="n">
        <v>44061</v>
      </c>
      <c r="C2478" s="253" t="n">
        <v>1300</v>
      </c>
      <c r="D2478" s="265" t="s">
        <v>80</v>
      </c>
      <c r="E2478" s="255" t="s">
        <v>110</v>
      </c>
      <c r="F2478" s="255" t="s">
        <v>3168</v>
      </c>
      <c r="G2478" s="255" t="s">
        <v>4293</v>
      </c>
      <c r="H2478" s="256"/>
    </row>
    <row r="2479" customFormat="false" ht="11.25" hidden="false" customHeight="true" outlineLevel="0" collapsed="false">
      <c r="A2479" s="257" t="s">
        <v>2954</v>
      </c>
      <c r="B2479" s="252" t="n">
        <v>44061</v>
      </c>
      <c r="C2479" s="253" t="n">
        <v>5200</v>
      </c>
      <c r="D2479" s="258" t="s">
        <v>30</v>
      </c>
      <c r="E2479" s="255" t="s">
        <v>174</v>
      </c>
      <c r="F2479" s="255" t="s">
        <v>187</v>
      </c>
      <c r="G2479" s="255"/>
      <c r="H2479" s="256"/>
    </row>
    <row r="2480" customFormat="false" ht="11.25" hidden="false" customHeight="true" outlineLevel="0" collapsed="false">
      <c r="A2480" s="257" t="s">
        <v>2954</v>
      </c>
      <c r="B2480" s="252" t="n">
        <v>44061</v>
      </c>
      <c r="C2480" s="253" t="n">
        <v>650</v>
      </c>
      <c r="D2480" s="272" t="s">
        <v>64</v>
      </c>
      <c r="E2480" s="255" t="s">
        <v>3026</v>
      </c>
      <c r="F2480" s="255" t="s">
        <v>3317</v>
      </c>
      <c r="G2480" s="255"/>
      <c r="H2480" s="256"/>
    </row>
    <row r="2481" customFormat="false" ht="11.25" hidden="false" customHeight="true" outlineLevel="0" collapsed="false">
      <c r="A2481" s="257" t="s">
        <v>2954</v>
      </c>
      <c r="B2481" s="252" t="n">
        <v>44061</v>
      </c>
      <c r="C2481" s="253" t="n">
        <v>3000</v>
      </c>
      <c r="D2481" s="258" t="s">
        <v>30</v>
      </c>
      <c r="E2481" s="255" t="s">
        <v>61</v>
      </c>
      <c r="F2481" s="255" t="s">
        <v>62</v>
      </c>
      <c r="G2481" s="255" t="s">
        <v>4294</v>
      </c>
      <c r="H2481" s="256"/>
    </row>
    <row r="2482" customFormat="false" ht="11.25" hidden="false" customHeight="true" outlineLevel="0" collapsed="false">
      <c r="A2482" s="257" t="s">
        <v>2954</v>
      </c>
      <c r="B2482" s="252" t="n">
        <v>44061</v>
      </c>
      <c r="C2482" s="253" t="n">
        <v>1970</v>
      </c>
      <c r="D2482" s="262" t="s">
        <v>113</v>
      </c>
      <c r="E2482" s="255" t="s">
        <v>139</v>
      </c>
      <c r="F2482" s="255" t="s">
        <v>4295</v>
      </c>
      <c r="G2482" s="255"/>
      <c r="H2482" s="256"/>
    </row>
    <row r="2483" customFormat="false" ht="11.25" hidden="false" customHeight="true" outlineLevel="0" collapsed="false">
      <c r="A2483" s="260" t="s">
        <v>2954</v>
      </c>
      <c r="B2483" s="252" t="n">
        <v>44061</v>
      </c>
      <c r="C2483" s="253" t="n">
        <v>600</v>
      </c>
      <c r="D2483" s="266" t="s">
        <v>2943</v>
      </c>
      <c r="E2483" s="255" t="s">
        <v>2974</v>
      </c>
      <c r="F2483" s="255" t="s">
        <v>3157</v>
      </c>
      <c r="G2483" s="255"/>
      <c r="H2483" s="256"/>
    </row>
    <row r="2484" customFormat="false" ht="11.25" hidden="false" customHeight="true" outlineLevel="0" collapsed="false">
      <c r="A2484" s="251" t="s">
        <v>2954</v>
      </c>
      <c r="B2484" s="252" t="n">
        <v>44061</v>
      </c>
      <c r="C2484" s="253" t="n">
        <v>650</v>
      </c>
      <c r="D2484" s="254" t="s">
        <v>25</v>
      </c>
      <c r="E2484" s="255"/>
      <c r="F2484" s="255" t="s">
        <v>3114</v>
      </c>
      <c r="G2484" s="255" t="s">
        <v>4296</v>
      </c>
      <c r="H2484" s="256"/>
    </row>
    <row r="2485" customFormat="false" ht="11.25" hidden="false" customHeight="true" outlineLevel="0" collapsed="false">
      <c r="A2485" s="251" t="s">
        <v>2954</v>
      </c>
      <c r="B2485" s="252" t="n">
        <v>44062</v>
      </c>
      <c r="C2485" s="253" t="n">
        <v>20000</v>
      </c>
      <c r="D2485" s="254" t="s">
        <v>25</v>
      </c>
      <c r="E2485" s="255"/>
      <c r="F2485" s="255" t="s">
        <v>3012</v>
      </c>
      <c r="G2485" s="255" t="s">
        <v>4101</v>
      </c>
      <c r="H2485" s="256"/>
    </row>
    <row r="2486" customFormat="false" ht="11.25" hidden="false" customHeight="true" outlineLevel="0" collapsed="false">
      <c r="A2486" s="251" t="s">
        <v>2954</v>
      </c>
      <c r="B2486" s="252" t="n">
        <v>44062</v>
      </c>
      <c r="C2486" s="253" t="n">
        <v>10000</v>
      </c>
      <c r="D2486" s="254" t="s">
        <v>25</v>
      </c>
      <c r="E2486" s="255"/>
      <c r="F2486" s="255" t="s">
        <v>3293</v>
      </c>
      <c r="G2486" s="255" t="s">
        <v>4101</v>
      </c>
      <c r="H2486" s="256"/>
    </row>
    <row r="2487" customFormat="false" ht="11.25" hidden="false" customHeight="true" outlineLevel="0" collapsed="false">
      <c r="A2487" s="251" t="s">
        <v>2954</v>
      </c>
      <c r="B2487" s="252" t="n">
        <v>44062</v>
      </c>
      <c r="C2487" s="253" t="n">
        <v>13700</v>
      </c>
      <c r="D2487" s="254" t="s">
        <v>25</v>
      </c>
      <c r="E2487" s="255"/>
      <c r="F2487" s="255" t="s">
        <v>71</v>
      </c>
      <c r="G2487" s="255" t="s">
        <v>4101</v>
      </c>
      <c r="H2487" s="256"/>
    </row>
    <row r="2488" customFormat="false" ht="11.25" hidden="false" customHeight="true" outlineLevel="0" collapsed="false">
      <c r="A2488" s="251" t="s">
        <v>2954</v>
      </c>
      <c r="B2488" s="252" t="n">
        <v>44062</v>
      </c>
      <c r="C2488" s="253" t="n">
        <v>15000</v>
      </c>
      <c r="D2488" s="254" t="s">
        <v>25</v>
      </c>
      <c r="E2488" s="255"/>
      <c r="F2488" s="255" t="s">
        <v>2960</v>
      </c>
      <c r="G2488" s="255" t="s">
        <v>4101</v>
      </c>
      <c r="H2488" s="256"/>
    </row>
    <row r="2489" customFormat="false" ht="11.25" hidden="false" customHeight="true" outlineLevel="0" collapsed="false">
      <c r="A2489" s="251" t="s">
        <v>2954</v>
      </c>
      <c r="B2489" s="252" t="n">
        <v>44062</v>
      </c>
      <c r="C2489" s="253" t="n">
        <v>5000</v>
      </c>
      <c r="D2489" s="254" t="s">
        <v>25</v>
      </c>
      <c r="E2489" s="255"/>
      <c r="F2489" s="255" t="s">
        <v>4115</v>
      </c>
      <c r="G2489" s="255" t="s">
        <v>4101</v>
      </c>
      <c r="H2489" s="256"/>
    </row>
    <row r="2490" customFormat="false" ht="11.25" hidden="false" customHeight="true" outlineLevel="0" collapsed="false">
      <c r="A2490" s="251" t="s">
        <v>2954</v>
      </c>
      <c r="B2490" s="252" t="n">
        <v>44062</v>
      </c>
      <c r="C2490" s="253" t="n">
        <v>15000</v>
      </c>
      <c r="D2490" s="254" t="s">
        <v>25</v>
      </c>
      <c r="E2490" s="255"/>
      <c r="F2490" s="255" t="s">
        <v>2969</v>
      </c>
      <c r="G2490" s="255" t="s">
        <v>4101</v>
      </c>
      <c r="H2490" s="256"/>
    </row>
    <row r="2491" customFormat="false" ht="11.25" hidden="false" customHeight="true" outlineLevel="0" collapsed="false">
      <c r="A2491" s="251" t="s">
        <v>2954</v>
      </c>
      <c r="B2491" s="252" t="n">
        <v>44062</v>
      </c>
      <c r="C2491" s="253" t="n">
        <v>10000</v>
      </c>
      <c r="D2491" s="271" t="s">
        <v>59</v>
      </c>
      <c r="E2491" s="255" t="s">
        <v>3103</v>
      </c>
      <c r="F2491" s="255" t="s">
        <v>3059</v>
      </c>
      <c r="G2491" s="255"/>
      <c r="H2491" s="256"/>
    </row>
    <row r="2492" customFormat="false" ht="11.25" hidden="false" customHeight="true" outlineLevel="0" collapsed="false">
      <c r="A2492" s="269" t="s">
        <v>2954</v>
      </c>
      <c r="B2492" s="252" t="n">
        <v>44062</v>
      </c>
      <c r="C2492" s="253" t="n">
        <v>5200</v>
      </c>
      <c r="D2492" s="278" t="s">
        <v>3093</v>
      </c>
      <c r="E2492" s="255" t="s">
        <v>3260</v>
      </c>
      <c r="F2492" s="255" t="s">
        <v>4297</v>
      </c>
      <c r="G2492" s="255" t="s">
        <v>4298</v>
      </c>
      <c r="H2492" s="256"/>
    </row>
    <row r="2493" customFormat="false" ht="11.25" hidden="false" customHeight="true" outlineLevel="0" collapsed="false">
      <c r="A2493" s="257" t="s">
        <v>2954</v>
      </c>
      <c r="B2493" s="252" t="n">
        <v>44062</v>
      </c>
      <c r="C2493" s="253" t="n">
        <v>3200</v>
      </c>
      <c r="D2493" s="258" t="s">
        <v>30</v>
      </c>
      <c r="E2493" s="255" t="s">
        <v>61</v>
      </c>
      <c r="F2493" s="255" t="s">
        <v>62</v>
      </c>
      <c r="G2493" s="255" t="s">
        <v>3448</v>
      </c>
      <c r="H2493" s="256"/>
    </row>
    <row r="2494" customFormat="false" ht="11.25" hidden="false" customHeight="true" outlineLevel="0" collapsed="false">
      <c r="A2494" s="260" t="s">
        <v>2954</v>
      </c>
      <c r="B2494" s="252" t="n">
        <v>44062</v>
      </c>
      <c r="C2494" s="253" t="n">
        <v>900</v>
      </c>
      <c r="D2494" s="261" t="s">
        <v>105</v>
      </c>
      <c r="E2494" s="255" t="s">
        <v>3667</v>
      </c>
      <c r="F2494" s="255" t="s">
        <v>4299</v>
      </c>
      <c r="G2494" s="255"/>
      <c r="H2494" s="256"/>
    </row>
    <row r="2495" customFormat="false" ht="11.25" hidden="false" customHeight="true" outlineLevel="0" collapsed="false">
      <c r="A2495" s="257" t="s">
        <v>2954</v>
      </c>
      <c r="B2495" s="252" t="n">
        <v>44062</v>
      </c>
      <c r="C2495" s="253" t="n">
        <v>3300</v>
      </c>
      <c r="D2495" s="258" t="s">
        <v>30</v>
      </c>
      <c r="E2495" s="255" t="s">
        <v>61</v>
      </c>
      <c r="F2495" s="255" t="s">
        <v>62</v>
      </c>
      <c r="G2495" s="255" t="s">
        <v>4300</v>
      </c>
      <c r="H2495" s="256"/>
    </row>
    <row r="2496" customFormat="false" ht="11.25" hidden="false" customHeight="true" outlineLevel="0" collapsed="false">
      <c r="A2496" s="260" t="s">
        <v>2954</v>
      </c>
      <c r="B2496" s="252" t="n">
        <v>44062</v>
      </c>
      <c r="C2496" s="253" t="n">
        <v>870</v>
      </c>
      <c r="D2496" s="261" t="s">
        <v>105</v>
      </c>
      <c r="E2496" s="255" t="s">
        <v>3667</v>
      </c>
      <c r="F2496" s="255" t="s">
        <v>4299</v>
      </c>
      <c r="G2496" s="255"/>
      <c r="H2496" s="256"/>
    </row>
    <row r="2497" customFormat="false" ht="11.25" hidden="false" customHeight="true" outlineLevel="0" collapsed="false">
      <c r="A2497" s="251" t="s">
        <v>2954</v>
      </c>
      <c r="B2497" s="252" t="n">
        <v>44063</v>
      </c>
      <c r="C2497" s="253" t="n">
        <v>22000</v>
      </c>
      <c r="D2497" s="254" t="s">
        <v>25</v>
      </c>
      <c r="E2497" s="255"/>
      <c r="F2497" s="255" t="s">
        <v>3031</v>
      </c>
      <c r="G2497" s="255" t="s">
        <v>4101</v>
      </c>
      <c r="H2497" s="256"/>
    </row>
    <row r="2498" customFormat="false" ht="11.25" hidden="false" customHeight="true" outlineLevel="0" collapsed="false">
      <c r="A2498" s="251" t="s">
        <v>2954</v>
      </c>
      <c r="B2498" s="252" t="n">
        <v>44063</v>
      </c>
      <c r="C2498" s="253" t="n">
        <v>8000</v>
      </c>
      <c r="D2498" s="254" t="s">
        <v>25</v>
      </c>
      <c r="E2498" s="255"/>
      <c r="F2498" s="255" t="s">
        <v>2955</v>
      </c>
      <c r="G2498" s="255" t="s">
        <v>4101</v>
      </c>
      <c r="H2498" s="256"/>
    </row>
    <row r="2499" customFormat="false" ht="11.25" hidden="false" customHeight="true" outlineLevel="0" collapsed="false">
      <c r="A2499" s="251" t="s">
        <v>2954</v>
      </c>
      <c r="B2499" s="252" t="n">
        <v>44063</v>
      </c>
      <c r="C2499" s="253" t="n">
        <v>20000</v>
      </c>
      <c r="D2499" s="254" t="s">
        <v>25</v>
      </c>
      <c r="E2499" s="255"/>
      <c r="F2499" s="255" t="s">
        <v>3017</v>
      </c>
      <c r="G2499" s="255" t="s">
        <v>4101</v>
      </c>
      <c r="H2499" s="256"/>
    </row>
    <row r="2500" customFormat="false" ht="11.25" hidden="false" customHeight="true" outlineLevel="0" collapsed="false">
      <c r="A2500" s="251" t="s">
        <v>2954</v>
      </c>
      <c r="B2500" s="252" t="n">
        <v>44063</v>
      </c>
      <c r="C2500" s="253" t="n">
        <v>25800</v>
      </c>
      <c r="D2500" s="254" t="s">
        <v>25</v>
      </c>
      <c r="E2500" s="255"/>
      <c r="F2500" s="255" t="s">
        <v>2961</v>
      </c>
      <c r="G2500" s="255" t="s">
        <v>4101</v>
      </c>
      <c r="H2500" s="256"/>
    </row>
    <row r="2501" customFormat="false" ht="11.25" hidden="false" customHeight="true" outlineLevel="0" collapsed="false">
      <c r="A2501" s="251" t="s">
        <v>2954</v>
      </c>
      <c r="B2501" s="252" t="n">
        <v>44063</v>
      </c>
      <c r="C2501" s="253" t="n">
        <v>20000</v>
      </c>
      <c r="D2501" s="254" t="s">
        <v>25</v>
      </c>
      <c r="E2501" s="255"/>
      <c r="F2501" s="255" t="s">
        <v>294</v>
      </c>
      <c r="G2501" s="255" t="s">
        <v>4101</v>
      </c>
      <c r="H2501" s="256"/>
    </row>
    <row r="2502" customFormat="false" ht="11.25" hidden="false" customHeight="true" outlineLevel="0" collapsed="false">
      <c r="A2502" s="260" t="s">
        <v>2954</v>
      </c>
      <c r="B2502" s="252" t="n">
        <v>44063</v>
      </c>
      <c r="C2502" s="253" t="n">
        <v>420</v>
      </c>
      <c r="D2502" s="268" t="s">
        <v>48</v>
      </c>
      <c r="E2502" s="255" t="s">
        <v>49</v>
      </c>
      <c r="F2502" s="255" t="s">
        <v>3198</v>
      </c>
      <c r="G2502" s="255"/>
      <c r="H2502" s="256"/>
    </row>
    <row r="2503" customFormat="false" ht="11.25" hidden="false" customHeight="true" outlineLevel="0" collapsed="false">
      <c r="A2503" s="251" t="s">
        <v>2954</v>
      </c>
      <c r="B2503" s="252" t="n">
        <v>44063</v>
      </c>
      <c r="C2503" s="253" t="n">
        <v>5</v>
      </c>
      <c r="D2503" s="277" t="s">
        <v>306</v>
      </c>
      <c r="E2503" s="247" t="s">
        <v>3074</v>
      </c>
      <c r="F2503" s="255" t="s">
        <v>190</v>
      </c>
      <c r="G2503" s="255" t="s">
        <v>3074</v>
      </c>
      <c r="H2503" s="256"/>
    </row>
    <row r="2504" customFormat="false" ht="11.25" hidden="false" customHeight="true" outlineLevel="0" collapsed="false">
      <c r="A2504" s="251" t="s">
        <v>2954</v>
      </c>
      <c r="B2504" s="252" t="n">
        <v>44063</v>
      </c>
      <c r="C2504" s="253" t="n">
        <v>1695</v>
      </c>
      <c r="D2504" s="254" t="s">
        <v>25</v>
      </c>
      <c r="E2504" s="255"/>
      <c r="F2504" s="255" t="s">
        <v>4301</v>
      </c>
      <c r="G2504" s="255" t="s">
        <v>4302</v>
      </c>
      <c r="H2504" s="256"/>
    </row>
    <row r="2505" customFormat="false" ht="11.25" hidden="false" customHeight="true" outlineLevel="0" collapsed="false">
      <c r="A2505" s="260" t="s">
        <v>2954</v>
      </c>
      <c r="B2505" s="252" t="n">
        <v>44063</v>
      </c>
      <c r="C2505" s="253" t="n">
        <v>300</v>
      </c>
      <c r="D2505" s="266" t="s">
        <v>2943</v>
      </c>
      <c r="E2505" s="255" t="s">
        <v>2974</v>
      </c>
      <c r="F2505" s="255" t="s">
        <v>2983</v>
      </c>
      <c r="G2505" s="255"/>
      <c r="H2505" s="256"/>
    </row>
    <row r="2506" customFormat="false" ht="11.25" hidden="false" customHeight="true" outlineLevel="0" collapsed="false">
      <c r="A2506" s="257" t="s">
        <v>2954</v>
      </c>
      <c r="B2506" s="252" t="n">
        <v>44063</v>
      </c>
      <c r="C2506" s="253" t="n">
        <v>2900</v>
      </c>
      <c r="D2506" s="258" t="s">
        <v>30</v>
      </c>
      <c r="E2506" s="255" t="s">
        <v>61</v>
      </c>
      <c r="F2506" s="255" t="s">
        <v>137</v>
      </c>
      <c r="G2506" s="255" t="s">
        <v>4303</v>
      </c>
      <c r="H2506" s="256"/>
    </row>
    <row r="2507" customFormat="false" ht="11.25" hidden="false" customHeight="true" outlineLevel="0" collapsed="false">
      <c r="A2507" s="257" t="s">
        <v>2954</v>
      </c>
      <c r="B2507" s="252" t="n">
        <v>44063</v>
      </c>
      <c r="C2507" s="253" t="n">
        <v>3000</v>
      </c>
      <c r="D2507" s="258" t="s">
        <v>30</v>
      </c>
      <c r="E2507" s="255" t="s">
        <v>61</v>
      </c>
      <c r="F2507" s="255" t="s">
        <v>270</v>
      </c>
      <c r="G2507" s="255" t="s">
        <v>4304</v>
      </c>
      <c r="H2507" s="256"/>
    </row>
    <row r="2508" customFormat="false" ht="11.25" hidden="false" customHeight="true" outlineLevel="0" collapsed="false">
      <c r="A2508" s="257" t="s">
        <v>2954</v>
      </c>
      <c r="B2508" s="252" t="n">
        <v>44063</v>
      </c>
      <c r="C2508" s="253" t="n">
        <v>3330</v>
      </c>
      <c r="D2508" s="265" t="s">
        <v>80</v>
      </c>
      <c r="E2508" s="255" t="s">
        <v>151</v>
      </c>
      <c r="F2508" s="255" t="s">
        <v>190</v>
      </c>
      <c r="G2508" s="255" t="s">
        <v>3120</v>
      </c>
      <c r="H2508" s="256"/>
    </row>
    <row r="2509" customFormat="false" ht="11.25" hidden="false" customHeight="true" outlineLevel="0" collapsed="false">
      <c r="A2509" s="257" t="s">
        <v>2954</v>
      </c>
      <c r="B2509" s="252" t="n">
        <v>44063</v>
      </c>
      <c r="C2509" s="253" t="n">
        <v>3320</v>
      </c>
      <c r="D2509" s="258" t="s">
        <v>30</v>
      </c>
      <c r="E2509" s="255" t="s">
        <v>174</v>
      </c>
      <c r="F2509" s="255" t="s">
        <v>187</v>
      </c>
      <c r="G2509" s="255"/>
      <c r="H2509" s="256"/>
    </row>
    <row r="2510" customFormat="false" ht="11.25" hidden="false" customHeight="true" outlineLevel="0" collapsed="false">
      <c r="A2510" s="260" t="s">
        <v>2954</v>
      </c>
      <c r="B2510" s="252" t="n">
        <v>44063</v>
      </c>
      <c r="C2510" s="253" t="n">
        <v>300</v>
      </c>
      <c r="D2510" s="263" t="s">
        <v>2952</v>
      </c>
      <c r="E2510" s="255" t="s">
        <v>54</v>
      </c>
      <c r="F2510" s="255" t="s">
        <v>4305</v>
      </c>
      <c r="G2510" s="255"/>
      <c r="H2510" s="256"/>
    </row>
    <row r="2511" customFormat="false" ht="11.25" hidden="false" customHeight="true" outlineLevel="0" collapsed="false">
      <c r="A2511" s="260" t="s">
        <v>2954</v>
      </c>
      <c r="B2511" s="252" t="n">
        <v>44064</v>
      </c>
      <c r="C2511" s="253" t="n">
        <v>500</v>
      </c>
      <c r="D2511" s="268" t="s">
        <v>48</v>
      </c>
      <c r="E2511" s="255" t="s">
        <v>49</v>
      </c>
      <c r="F2511" s="255" t="s">
        <v>3155</v>
      </c>
      <c r="G2511" s="255" t="s">
        <v>3156</v>
      </c>
      <c r="H2511" s="256"/>
    </row>
    <row r="2512" customFormat="false" ht="11.25" hidden="false" customHeight="true" outlineLevel="0" collapsed="false">
      <c r="A2512" s="269" t="s">
        <v>2954</v>
      </c>
      <c r="B2512" s="252" t="n">
        <v>44064</v>
      </c>
      <c r="C2512" s="253" t="n">
        <v>4000</v>
      </c>
      <c r="D2512" s="276" t="s">
        <v>58</v>
      </c>
      <c r="E2512" s="255" t="s">
        <v>91</v>
      </c>
      <c r="F2512" s="255" t="s">
        <v>4306</v>
      </c>
      <c r="G2512" s="255"/>
      <c r="H2512" s="256"/>
    </row>
    <row r="2513" customFormat="false" ht="11.25" hidden="false" customHeight="true" outlineLevel="0" collapsed="false">
      <c r="A2513" s="251" t="s">
        <v>2954</v>
      </c>
      <c r="B2513" s="252" t="n">
        <v>44064</v>
      </c>
      <c r="C2513" s="253" t="n">
        <v>20000</v>
      </c>
      <c r="D2513" s="254" t="s">
        <v>25</v>
      </c>
      <c r="E2513" s="255"/>
      <c r="F2513" s="255" t="s">
        <v>3003</v>
      </c>
      <c r="G2513" s="255" t="s">
        <v>4101</v>
      </c>
      <c r="H2513" s="256"/>
    </row>
    <row r="2514" customFormat="false" ht="11.25" hidden="false" customHeight="true" outlineLevel="0" collapsed="false">
      <c r="A2514" s="251" t="s">
        <v>2954</v>
      </c>
      <c r="B2514" s="252" t="n">
        <v>44064</v>
      </c>
      <c r="C2514" s="253" t="n">
        <v>10000</v>
      </c>
      <c r="D2514" s="254" t="s">
        <v>25</v>
      </c>
      <c r="E2514" s="255"/>
      <c r="F2514" s="255" t="s">
        <v>2983</v>
      </c>
      <c r="G2514" s="255" t="s">
        <v>4307</v>
      </c>
      <c r="H2514" s="256"/>
    </row>
    <row r="2515" customFormat="false" ht="11.25" hidden="false" customHeight="true" outlineLevel="0" collapsed="false">
      <c r="A2515" s="251" t="s">
        <v>2954</v>
      </c>
      <c r="B2515" s="252" t="n">
        <v>44064</v>
      </c>
      <c r="C2515" s="253" t="n">
        <v>20000</v>
      </c>
      <c r="D2515" s="254" t="s">
        <v>25</v>
      </c>
      <c r="E2515" s="255"/>
      <c r="F2515" s="255" t="s">
        <v>283</v>
      </c>
      <c r="G2515" s="255" t="s">
        <v>4101</v>
      </c>
      <c r="H2515" s="256"/>
    </row>
    <row r="2516" customFormat="false" ht="11.25" hidden="false" customHeight="true" outlineLevel="0" collapsed="false">
      <c r="A2516" s="251" t="s">
        <v>2954</v>
      </c>
      <c r="B2516" s="252" t="n">
        <v>44064</v>
      </c>
      <c r="C2516" s="253" t="n">
        <v>15000</v>
      </c>
      <c r="D2516" s="254" t="s">
        <v>25</v>
      </c>
      <c r="E2516" s="255"/>
      <c r="F2516" s="255" t="s">
        <v>43</v>
      </c>
      <c r="G2516" s="255" t="s">
        <v>4101</v>
      </c>
      <c r="H2516" s="256"/>
    </row>
    <row r="2517" customFormat="false" ht="11.25" hidden="false" customHeight="true" outlineLevel="0" collapsed="false">
      <c r="A2517" s="251" t="s">
        <v>2954</v>
      </c>
      <c r="B2517" s="252" t="n">
        <v>44064</v>
      </c>
      <c r="C2517" s="253" t="n">
        <v>9250</v>
      </c>
      <c r="D2517" s="254" t="s">
        <v>25</v>
      </c>
      <c r="E2517" s="255"/>
      <c r="F2517" s="255" t="s">
        <v>3293</v>
      </c>
      <c r="G2517" s="255" t="s">
        <v>4308</v>
      </c>
      <c r="H2517" s="256"/>
    </row>
    <row r="2518" customFormat="false" ht="11.25" hidden="false" customHeight="true" outlineLevel="0" collapsed="false">
      <c r="A2518" s="251" t="s">
        <v>2954</v>
      </c>
      <c r="B2518" s="252" t="n">
        <v>44064</v>
      </c>
      <c r="C2518" s="253" t="n">
        <v>20000</v>
      </c>
      <c r="D2518" s="254" t="s">
        <v>25</v>
      </c>
      <c r="E2518" s="255"/>
      <c r="F2518" s="255" t="s">
        <v>3038</v>
      </c>
      <c r="G2518" s="255" t="s">
        <v>4101</v>
      </c>
      <c r="H2518" s="256"/>
    </row>
    <row r="2519" customFormat="false" ht="11.25" hidden="false" customHeight="true" outlineLevel="0" collapsed="false">
      <c r="A2519" s="251" t="s">
        <v>2954</v>
      </c>
      <c r="B2519" s="252" t="n">
        <v>44064</v>
      </c>
      <c r="C2519" s="253" t="n">
        <v>10000</v>
      </c>
      <c r="D2519" s="254" t="s">
        <v>25</v>
      </c>
      <c r="E2519" s="255"/>
      <c r="F2519" s="255" t="s">
        <v>3012</v>
      </c>
      <c r="G2519" s="255" t="s">
        <v>4101</v>
      </c>
      <c r="H2519" s="256"/>
    </row>
    <row r="2520" customFormat="false" ht="11.25" hidden="false" customHeight="true" outlineLevel="0" collapsed="false">
      <c r="A2520" s="257" t="s">
        <v>2954</v>
      </c>
      <c r="B2520" s="252" t="n">
        <v>44064</v>
      </c>
      <c r="C2520" s="253" t="n">
        <v>110</v>
      </c>
      <c r="D2520" s="272" t="s">
        <v>64</v>
      </c>
      <c r="E2520" s="255" t="s">
        <v>3374</v>
      </c>
      <c r="F2520" s="255" t="n">
        <v>0</v>
      </c>
      <c r="G2520" s="255" t="s">
        <v>4309</v>
      </c>
      <c r="H2520" s="256"/>
    </row>
    <row r="2521" customFormat="false" ht="11.25" hidden="false" customHeight="true" outlineLevel="0" collapsed="false">
      <c r="A2521" s="257" t="s">
        <v>2954</v>
      </c>
      <c r="B2521" s="252" t="n">
        <v>44064</v>
      </c>
      <c r="C2521" s="253" t="n">
        <v>850</v>
      </c>
      <c r="D2521" s="258" t="s">
        <v>30</v>
      </c>
      <c r="E2521" s="255" t="s">
        <v>174</v>
      </c>
      <c r="F2521" s="255" t="s">
        <v>187</v>
      </c>
      <c r="G2521" s="255"/>
      <c r="H2521" s="256"/>
    </row>
    <row r="2522" customFormat="false" ht="11.25" hidden="false" customHeight="true" outlineLevel="0" collapsed="false">
      <c r="A2522" s="260" t="s">
        <v>2954</v>
      </c>
      <c r="B2522" s="252" t="n">
        <v>44064</v>
      </c>
      <c r="C2522" s="253" t="n">
        <v>150</v>
      </c>
      <c r="D2522" s="268" t="s">
        <v>48</v>
      </c>
      <c r="E2522" s="255" t="s">
        <v>49</v>
      </c>
      <c r="F2522" s="255" t="s">
        <v>3198</v>
      </c>
      <c r="G2522" s="255"/>
      <c r="H2522" s="256"/>
    </row>
    <row r="2523" customFormat="false" ht="11.25" hidden="false" customHeight="true" outlineLevel="0" collapsed="false">
      <c r="A2523" s="257" t="s">
        <v>2954</v>
      </c>
      <c r="B2523" s="252" t="n">
        <v>44064</v>
      </c>
      <c r="C2523" s="253" t="n">
        <v>3000</v>
      </c>
      <c r="D2523" s="258" t="s">
        <v>30</v>
      </c>
      <c r="E2523" s="255" t="s">
        <v>61</v>
      </c>
      <c r="F2523" s="255" t="s">
        <v>62</v>
      </c>
      <c r="G2523" s="255" t="s">
        <v>3715</v>
      </c>
      <c r="H2523" s="256"/>
    </row>
    <row r="2524" customFormat="false" ht="11.25" hidden="false" customHeight="true" outlineLevel="0" collapsed="false">
      <c r="A2524" s="257" t="s">
        <v>2954</v>
      </c>
      <c r="B2524" s="252" t="n">
        <v>44064</v>
      </c>
      <c r="C2524" s="253" t="n">
        <v>4500</v>
      </c>
      <c r="D2524" s="258" t="s">
        <v>30</v>
      </c>
      <c r="E2524" s="255" t="s">
        <v>61</v>
      </c>
      <c r="F2524" s="255" t="s">
        <v>62</v>
      </c>
      <c r="G2524" s="255" t="s">
        <v>4310</v>
      </c>
      <c r="H2524" s="256"/>
    </row>
    <row r="2525" customFormat="false" ht="11.25" hidden="false" customHeight="true" outlineLevel="0" collapsed="false">
      <c r="A2525" s="251" t="s">
        <v>2954</v>
      </c>
      <c r="B2525" s="252" t="n">
        <v>44064</v>
      </c>
      <c r="C2525" s="253" t="n">
        <v>290</v>
      </c>
      <c r="D2525" s="254" t="s">
        <v>25</v>
      </c>
      <c r="E2525" s="255"/>
      <c r="F2525" s="255" t="s">
        <v>3166</v>
      </c>
      <c r="G2525" s="255" t="s">
        <v>4311</v>
      </c>
      <c r="H2525" s="256"/>
    </row>
    <row r="2526" customFormat="false" ht="11.25" hidden="false" customHeight="true" outlineLevel="0" collapsed="false">
      <c r="A2526" s="251" t="s">
        <v>2954</v>
      </c>
      <c r="B2526" s="252" t="n">
        <v>44064</v>
      </c>
      <c r="C2526" s="253" t="n">
        <v>1200</v>
      </c>
      <c r="D2526" s="254" t="s">
        <v>25</v>
      </c>
      <c r="E2526" s="255"/>
      <c r="F2526" s="255" t="s">
        <v>4312</v>
      </c>
      <c r="G2526" s="255" t="s">
        <v>4313</v>
      </c>
      <c r="H2526" s="256"/>
    </row>
    <row r="2527" customFormat="false" ht="11.25" hidden="false" customHeight="true" outlineLevel="0" collapsed="false">
      <c r="A2527" s="260" t="s">
        <v>2954</v>
      </c>
      <c r="B2527" s="252" t="n">
        <v>44064</v>
      </c>
      <c r="C2527" s="253" t="n">
        <v>300</v>
      </c>
      <c r="D2527" s="266" t="s">
        <v>2943</v>
      </c>
      <c r="E2527" s="255" t="s">
        <v>2974</v>
      </c>
      <c r="F2527" s="255" t="s">
        <v>2983</v>
      </c>
      <c r="G2527" s="255"/>
      <c r="H2527" s="256"/>
    </row>
    <row r="2528" customFormat="false" ht="11.25" hidden="false" customHeight="true" outlineLevel="0" collapsed="false">
      <c r="A2528" s="260" t="s">
        <v>2954</v>
      </c>
      <c r="B2528" s="252" t="n">
        <v>44064</v>
      </c>
      <c r="C2528" s="253" t="n">
        <v>350</v>
      </c>
      <c r="D2528" s="263" t="s">
        <v>2952</v>
      </c>
      <c r="E2528" s="255" t="s">
        <v>54</v>
      </c>
      <c r="F2528" s="255" t="s">
        <v>3192</v>
      </c>
      <c r="G2528" s="255" t="s">
        <v>54</v>
      </c>
      <c r="H2528" s="256"/>
    </row>
    <row r="2529" customFormat="false" ht="11.25" hidden="false" customHeight="true" outlineLevel="0" collapsed="false">
      <c r="A2529" s="251" t="s">
        <v>2954</v>
      </c>
      <c r="B2529" s="252" t="n">
        <v>44065</v>
      </c>
      <c r="C2529" s="253" t="n">
        <v>5000</v>
      </c>
      <c r="D2529" s="254" t="s">
        <v>25</v>
      </c>
      <c r="E2529" s="255"/>
      <c r="F2529" s="255" t="s">
        <v>3001</v>
      </c>
      <c r="G2529" s="255"/>
      <c r="H2529" s="256"/>
    </row>
    <row r="2530" customFormat="false" ht="11.25" hidden="false" customHeight="true" outlineLevel="0" collapsed="false">
      <c r="A2530" s="257" t="s">
        <v>2954</v>
      </c>
      <c r="B2530" s="252" t="n">
        <v>44065</v>
      </c>
      <c r="C2530" s="253" t="n">
        <v>3500</v>
      </c>
      <c r="D2530" s="258" t="s">
        <v>30</v>
      </c>
      <c r="E2530" s="255" t="s">
        <v>61</v>
      </c>
      <c r="F2530" s="255" t="s">
        <v>87</v>
      </c>
      <c r="G2530" s="255" t="s">
        <v>4314</v>
      </c>
      <c r="H2530" s="256"/>
    </row>
    <row r="2531" customFormat="false" ht="11.25" hidden="false" customHeight="true" outlineLevel="0" collapsed="false">
      <c r="A2531" s="257" t="s">
        <v>2954</v>
      </c>
      <c r="B2531" s="252" t="n">
        <v>44065</v>
      </c>
      <c r="C2531" s="253" t="n">
        <v>2700</v>
      </c>
      <c r="D2531" s="258" t="s">
        <v>30</v>
      </c>
      <c r="E2531" s="255" t="s">
        <v>61</v>
      </c>
      <c r="F2531" s="255" t="s">
        <v>87</v>
      </c>
      <c r="G2531" s="255" t="s">
        <v>4315</v>
      </c>
      <c r="H2531" s="256"/>
    </row>
    <row r="2532" customFormat="false" ht="11.25" hidden="false" customHeight="true" outlineLevel="0" collapsed="false">
      <c r="A2532" s="257" t="s">
        <v>2954</v>
      </c>
      <c r="B2532" s="252" t="n">
        <v>44065</v>
      </c>
      <c r="C2532" s="253" t="n">
        <v>2700</v>
      </c>
      <c r="D2532" s="258" t="s">
        <v>30</v>
      </c>
      <c r="E2532" s="255" t="s">
        <v>61</v>
      </c>
      <c r="F2532" s="255" t="s">
        <v>87</v>
      </c>
      <c r="G2532" s="255" t="s">
        <v>4315</v>
      </c>
      <c r="H2532" s="256"/>
    </row>
    <row r="2533" customFormat="false" ht="11.25" hidden="false" customHeight="true" outlineLevel="0" collapsed="false">
      <c r="A2533" s="257" t="s">
        <v>2954</v>
      </c>
      <c r="B2533" s="252" t="n">
        <v>44065</v>
      </c>
      <c r="C2533" s="253" t="n">
        <v>1120</v>
      </c>
      <c r="D2533" s="258" t="s">
        <v>30</v>
      </c>
      <c r="E2533" s="255" t="s">
        <v>61</v>
      </c>
      <c r="F2533" s="255" t="s">
        <v>87</v>
      </c>
      <c r="G2533" s="255" t="s">
        <v>4316</v>
      </c>
      <c r="H2533" s="256"/>
    </row>
    <row r="2534" customFormat="false" ht="11.25" hidden="false" customHeight="true" outlineLevel="0" collapsed="false">
      <c r="A2534" s="257" t="s">
        <v>2954</v>
      </c>
      <c r="B2534" s="252" t="n">
        <v>44065</v>
      </c>
      <c r="C2534" s="253" t="n">
        <v>2700</v>
      </c>
      <c r="D2534" s="258" t="s">
        <v>30</v>
      </c>
      <c r="E2534" s="255" t="s">
        <v>61</v>
      </c>
      <c r="F2534" s="255" t="s">
        <v>87</v>
      </c>
      <c r="G2534" s="255" t="s">
        <v>4317</v>
      </c>
      <c r="H2534" s="256"/>
    </row>
    <row r="2535" customFormat="false" ht="11.25" hidden="false" customHeight="true" outlineLevel="0" collapsed="false">
      <c r="A2535" s="257" t="s">
        <v>2954</v>
      </c>
      <c r="B2535" s="252" t="n">
        <v>44065</v>
      </c>
      <c r="C2535" s="253" t="n">
        <v>1440</v>
      </c>
      <c r="D2535" s="258" t="s">
        <v>30</v>
      </c>
      <c r="E2535" s="255" t="s">
        <v>61</v>
      </c>
      <c r="F2535" s="255" t="s">
        <v>87</v>
      </c>
      <c r="G2535" s="255" t="s">
        <v>4318</v>
      </c>
      <c r="H2535" s="256"/>
    </row>
    <row r="2536" customFormat="false" ht="11.25" hidden="false" customHeight="true" outlineLevel="0" collapsed="false">
      <c r="A2536" s="257" t="s">
        <v>2954</v>
      </c>
      <c r="B2536" s="252" t="n">
        <v>44065</v>
      </c>
      <c r="C2536" s="253" t="n">
        <v>3500</v>
      </c>
      <c r="D2536" s="258" t="s">
        <v>30</v>
      </c>
      <c r="E2536" s="255" t="s">
        <v>61</v>
      </c>
      <c r="F2536" s="255" t="s">
        <v>87</v>
      </c>
      <c r="G2536" s="255" t="s">
        <v>4319</v>
      </c>
      <c r="H2536" s="256"/>
    </row>
    <row r="2537" customFormat="false" ht="11.25" hidden="false" customHeight="true" outlineLevel="0" collapsed="false">
      <c r="A2537" s="257" t="s">
        <v>2954</v>
      </c>
      <c r="B2537" s="252" t="n">
        <v>44065</v>
      </c>
      <c r="C2537" s="253" t="n">
        <v>2700</v>
      </c>
      <c r="D2537" s="258" t="s">
        <v>30</v>
      </c>
      <c r="E2537" s="255" t="s">
        <v>61</v>
      </c>
      <c r="F2537" s="255" t="s">
        <v>87</v>
      </c>
      <c r="G2537" s="255" t="s">
        <v>3540</v>
      </c>
      <c r="H2537" s="256"/>
    </row>
    <row r="2538" customFormat="false" ht="11.25" hidden="false" customHeight="true" outlineLevel="0" collapsed="false">
      <c r="A2538" s="257" t="s">
        <v>2954</v>
      </c>
      <c r="B2538" s="252" t="n">
        <v>44065</v>
      </c>
      <c r="C2538" s="253" t="n">
        <v>2700</v>
      </c>
      <c r="D2538" s="258" t="s">
        <v>30</v>
      </c>
      <c r="E2538" s="255" t="s">
        <v>61</v>
      </c>
      <c r="F2538" s="255" t="s">
        <v>87</v>
      </c>
      <c r="G2538" s="255" t="s">
        <v>3133</v>
      </c>
      <c r="H2538" s="256"/>
    </row>
    <row r="2539" customFormat="false" ht="11.25" hidden="false" customHeight="true" outlineLevel="0" collapsed="false">
      <c r="A2539" s="257" t="s">
        <v>2954</v>
      </c>
      <c r="B2539" s="252" t="n">
        <v>44065</v>
      </c>
      <c r="C2539" s="253" t="n">
        <v>3000</v>
      </c>
      <c r="D2539" s="258" t="s">
        <v>30</v>
      </c>
      <c r="E2539" s="255" t="s">
        <v>61</v>
      </c>
      <c r="F2539" s="255" t="s">
        <v>62</v>
      </c>
      <c r="G2539" s="255" t="s">
        <v>4320</v>
      </c>
      <c r="H2539" s="256"/>
    </row>
    <row r="2540" customFormat="false" ht="11.25" hidden="false" customHeight="true" outlineLevel="0" collapsed="false">
      <c r="A2540" s="257" t="s">
        <v>2954</v>
      </c>
      <c r="B2540" s="252" t="n">
        <v>44065</v>
      </c>
      <c r="C2540" s="253" t="n">
        <v>2350</v>
      </c>
      <c r="D2540" s="262" t="s">
        <v>113</v>
      </c>
      <c r="E2540" s="255" t="s">
        <v>65</v>
      </c>
      <c r="F2540" s="255" t="s">
        <v>148</v>
      </c>
      <c r="G2540" s="255" t="s">
        <v>4321</v>
      </c>
      <c r="H2540" s="256"/>
    </row>
    <row r="2541" customFormat="false" ht="11.25" hidden="false" customHeight="true" outlineLevel="0" collapsed="false">
      <c r="A2541" s="257" t="s">
        <v>2954</v>
      </c>
      <c r="B2541" s="252" t="n">
        <v>44065</v>
      </c>
      <c r="C2541" s="253" t="n">
        <v>2100</v>
      </c>
      <c r="D2541" s="265" t="s">
        <v>80</v>
      </c>
      <c r="E2541" s="255" t="s">
        <v>2970</v>
      </c>
      <c r="F2541" s="255" t="s">
        <v>148</v>
      </c>
      <c r="G2541" s="255" t="s">
        <v>4322</v>
      </c>
      <c r="H2541" s="256"/>
    </row>
    <row r="2542" customFormat="false" ht="11.25" hidden="false" customHeight="true" outlineLevel="0" collapsed="false">
      <c r="A2542" s="257" t="s">
        <v>2954</v>
      </c>
      <c r="B2542" s="252" t="n">
        <v>44065</v>
      </c>
      <c r="C2542" s="253" t="n">
        <v>2400</v>
      </c>
      <c r="D2542" s="262" t="s">
        <v>113</v>
      </c>
      <c r="E2542" s="255" t="s">
        <v>65</v>
      </c>
      <c r="F2542" s="255" t="s">
        <v>148</v>
      </c>
      <c r="G2542" s="255" t="s">
        <v>3973</v>
      </c>
      <c r="H2542" s="256"/>
    </row>
    <row r="2543" customFormat="false" ht="11.25" hidden="false" customHeight="true" outlineLevel="0" collapsed="false">
      <c r="A2543" s="257" t="s">
        <v>2954</v>
      </c>
      <c r="B2543" s="252" t="n">
        <v>44065</v>
      </c>
      <c r="C2543" s="253" t="n">
        <v>310</v>
      </c>
      <c r="D2543" s="272" t="s">
        <v>64</v>
      </c>
      <c r="E2543" s="255" t="s">
        <v>3026</v>
      </c>
      <c r="F2543" s="255" t="s">
        <v>4323</v>
      </c>
      <c r="G2543" s="255"/>
      <c r="H2543" s="256"/>
    </row>
    <row r="2544" customFormat="false" ht="11.25" hidden="false" customHeight="true" outlineLevel="0" collapsed="false">
      <c r="A2544" s="260" t="s">
        <v>2954</v>
      </c>
      <c r="B2544" s="252" t="n">
        <v>44065</v>
      </c>
      <c r="C2544" s="253" t="n">
        <v>600</v>
      </c>
      <c r="D2544" s="266" t="s">
        <v>2943</v>
      </c>
      <c r="E2544" s="255" t="s">
        <v>2974</v>
      </c>
      <c r="F2544" s="255" t="s">
        <v>3700</v>
      </c>
      <c r="G2544" s="255"/>
      <c r="H2544" s="256"/>
    </row>
    <row r="2545" customFormat="false" ht="11.25" hidden="false" customHeight="true" outlineLevel="0" collapsed="false">
      <c r="A2545" s="257" t="s">
        <v>2954</v>
      </c>
      <c r="B2545" s="252" t="n">
        <v>44065</v>
      </c>
      <c r="C2545" s="253" t="n">
        <v>2900</v>
      </c>
      <c r="D2545" s="258" t="s">
        <v>30</v>
      </c>
      <c r="E2545" s="255" t="s">
        <v>61</v>
      </c>
      <c r="F2545" s="255" t="s">
        <v>137</v>
      </c>
      <c r="G2545" s="255" t="s">
        <v>4324</v>
      </c>
      <c r="H2545" s="256"/>
    </row>
    <row r="2546" customFormat="false" ht="11.25" hidden="false" customHeight="true" outlineLevel="0" collapsed="false">
      <c r="A2546" s="257" t="s">
        <v>2954</v>
      </c>
      <c r="B2546" s="252" t="n">
        <v>44065</v>
      </c>
      <c r="C2546" s="253" t="n">
        <v>14000</v>
      </c>
      <c r="D2546" s="258" t="s">
        <v>30</v>
      </c>
      <c r="E2546" s="255" t="s">
        <v>61</v>
      </c>
      <c r="F2546" s="255" t="s">
        <v>137</v>
      </c>
      <c r="G2546" s="255" t="s">
        <v>3332</v>
      </c>
      <c r="H2546" s="256"/>
    </row>
    <row r="2547" customFormat="false" ht="11.25" hidden="false" customHeight="true" outlineLevel="0" collapsed="false">
      <c r="A2547" s="251" t="s">
        <v>2954</v>
      </c>
      <c r="B2547" s="252" t="n">
        <v>44066</v>
      </c>
      <c r="C2547" s="253" t="n">
        <v>5000</v>
      </c>
      <c r="D2547" s="254" t="s">
        <v>25</v>
      </c>
      <c r="E2547" s="255"/>
      <c r="F2547" s="255" t="s">
        <v>2955</v>
      </c>
      <c r="G2547" s="255"/>
      <c r="H2547" s="256"/>
    </row>
    <row r="2548" customFormat="false" ht="11.25" hidden="false" customHeight="true" outlineLevel="0" collapsed="false">
      <c r="A2548" s="257" t="s">
        <v>2954</v>
      </c>
      <c r="B2548" s="252" t="n">
        <v>44066</v>
      </c>
      <c r="C2548" s="253" t="n">
        <v>1500</v>
      </c>
      <c r="D2548" s="265" t="s">
        <v>80</v>
      </c>
      <c r="E2548" s="255" t="s">
        <v>110</v>
      </c>
      <c r="F2548" s="255" t="s">
        <v>95</v>
      </c>
      <c r="G2548" s="255" t="s">
        <v>4325</v>
      </c>
      <c r="H2548" s="256"/>
    </row>
    <row r="2549" customFormat="false" ht="11.25" hidden="false" customHeight="true" outlineLevel="0" collapsed="false">
      <c r="A2549" s="257" t="s">
        <v>2954</v>
      </c>
      <c r="B2549" s="252" t="n">
        <v>44066</v>
      </c>
      <c r="C2549" s="253" t="n">
        <v>1065</v>
      </c>
      <c r="D2549" s="262" t="s">
        <v>113</v>
      </c>
      <c r="E2549" s="255" t="s">
        <v>139</v>
      </c>
      <c r="F2549" s="255" t="s">
        <v>3771</v>
      </c>
      <c r="G2549" s="255"/>
      <c r="H2549" s="256"/>
    </row>
    <row r="2550" customFormat="false" ht="11.25" hidden="false" customHeight="true" outlineLevel="0" collapsed="false">
      <c r="A2550" s="260" t="s">
        <v>2954</v>
      </c>
      <c r="B2550" s="252" t="n">
        <v>44066</v>
      </c>
      <c r="C2550" s="253" t="n">
        <v>2500</v>
      </c>
      <c r="D2550" s="266" t="s">
        <v>2943</v>
      </c>
      <c r="E2550" s="255" t="s">
        <v>2974</v>
      </c>
      <c r="F2550" s="255" t="s">
        <v>2982</v>
      </c>
      <c r="G2550" s="255"/>
      <c r="H2550" s="256"/>
    </row>
    <row r="2551" customFormat="false" ht="11.25" hidden="false" customHeight="true" outlineLevel="0" collapsed="false">
      <c r="A2551" s="251" t="s">
        <v>2954</v>
      </c>
      <c r="B2551" s="252" t="n">
        <v>44067</v>
      </c>
      <c r="C2551" s="253" t="n">
        <v>25000</v>
      </c>
      <c r="D2551" s="254" t="s">
        <v>25</v>
      </c>
      <c r="E2551" s="255"/>
      <c r="F2551" s="255" t="s">
        <v>4260</v>
      </c>
      <c r="G2551" s="255" t="s">
        <v>4326</v>
      </c>
      <c r="H2551" s="256"/>
    </row>
    <row r="2552" customFormat="false" ht="11.25" hidden="false" customHeight="true" outlineLevel="0" collapsed="false">
      <c r="A2552" s="257" t="s">
        <v>2954</v>
      </c>
      <c r="B2552" s="252" t="n">
        <v>44067</v>
      </c>
      <c r="C2552" s="253" t="n">
        <v>1400</v>
      </c>
      <c r="D2552" s="265" t="s">
        <v>80</v>
      </c>
      <c r="E2552" s="255" t="s">
        <v>110</v>
      </c>
      <c r="F2552" s="255" t="s">
        <v>3168</v>
      </c>
      <c r="G2552" s="255" t="s">
        <v>4327</v>
      </c>
      <c r="H2552" s="256"/>
    </row>
    <row r="2553" customFormat="false" ht="11.25" hidden="false" customHeight="true" outlineLevel="0" collapsed="false">
      <c r="A2553" s="260" t="s">
        <v>2954</v>
      </c>
      <c r="B2553" s="252" t="n">
        <v>44067</v>
      </c>
      <c r="C2553" s="253" t="n">
        <v>300</v>
      </c>
      <c r="D2553" s="266" t="s">
        <v>2943</v>
      </c>
      <c r="E2553" s="255" t="s">
        <v>2974</v>
      </c>
      <c r="F2553" s="255" t="s">
        <v>2983</v>
      </c>
      <c r="G2553" s="255"/>
      <c r="H2553" s="256"/>
    </row>
    <row r="2554" customFormat="false" ht="11.25" hidden="false" customHeight="true" outlineLevel="0" collapsed="false">
      <c r="A2554" s="257" t="s">
        <v>2954</v>
      </c>
      <c r="B2554" s="252" t="n">
        <v>44067</v>
      </c>
      <c r="C2554" s="253" t="n">
        <v>32305</v>
      </c>
      <c r="D2554" s="258" t="s">
        <v>30</v>
      </c>
      <c r="E2554" s="255" t="s">
        <v>174</v>
      </c>
      <c r="F2554" s="255" t="s">
        <v>187</v>
      </c>
      <c r="G2554" s="255"/>
      <c r="H2554" s="256"/>
    </row>
    <row r="2555" customFormat="false" ht="11.25" hidden="false" customHeight="true" outlineLevel="0" collapsed="false">
      <c r="A2555" s="257" t="s">
        <v>2954</v>
      </c>
      <c r="B2555" s="252" t="n">
        <v>44067</v>
      </c>
      <c r="C2555" s="253" t="n">
        <v>6240</v>
      </c>
      <c r="D2555" s="265" t="s">
        <v>80</v>
      </c>
      <c r="E2555" s="255" t="s">
        <v>81</v>
      </c>
      <c r="F2555" s="255" t="s">
        <v>190</v>
      </c>
      <c r="G2555" s="255"/>
      <c r="H2555" s="256"/>
    </row>
    <row r="2556" customFormat="false" ht="11.25" hidden="false" customHeight="true" outlineLevel="0" collapsed="false">
      <c r="A2556" s="251" t="s">
        <v>2954</v>
      </c>
      <c r="B2556" s="252" t="n">
        <v>44067</v>
      </c>
      <c r="C2556" s="253" t="n">
        <v>15120</v>
      </c>
      <c r="D2556" s="254" t="s">
        <v>25</v>
      </c>
      <c r="E2556" s="255"/>
      <c r="F2556" s="255" t="s">
        <v>3489</v>
      </c>
      <c r="G2556" s="255" t="s">
        <v>4101</v>
      </c>
      <c r="H2556" s="256"/>
    </row>
    <row r="2557" customFormat="false" ht="11.25" hidden="false" customHeight="true" outlineLevel="0" collapsed="false">
      <c r="A2557" s="251" t="s">
        <v>2954</v>
      </c>
      <c r="B2557" s="252" t="n">
        <v>44067</v>
      </c>
      <c r="C2557" s="253" t="n">
        <v>10000</v>
      </c>
      <c r="D2557" s="254" t="s">
        <v>25</v>
      </c>
      <c r="E2557" s="255"/>
      <c r="F2557" s="255" t="s">
        <v>43</v>
      </c>
      <c r="G2557" s="255" t="s">
        <v>4101</v>
      </c>
      <c r="H2557" s="256"/>
    </row>
    <row r="2558" customFormat="false" ht="11.25" hidden="false" customHeight="true" outlineLevel="0" collapsed="false">
      <c r="A2558" s="260" t="s">
        <v>2954</v>
      </c>
      <c r="B2558" s="252" t="n">
        <v>44067</v>
      </c>
      <c r="C2558" s="253" t="n">
        <v>27000</v>
      </c>
      <c r="D2558" s="266" t="s">
        <v>2943</v>
      </c>
      <c r="E2558" s="255" t="s">
        <v>3163</v>
      </c>
      <c r="F2558" s="255" t="s">
        <v>4289</v>
      </c>
      <c r="G2558" s="255" t="s">
        <v>4328</v>
      </c>
      <c r="H2558" s="256"/>
    </row>
    <row r="2559" customFormat="false" ht="11.25" hidden="false" customHeight="true" outlineLevel="0" collapsed="false">
      <c r="A2559" s="257" t="s">
        <v>2954</v>
      </c>
      <c r="B2559" s="252" t="n">
        <v>44068</v>
      </c>
      <c r="C2559" s="253" t="n">
        <v>67800</v>
      </c>
      <c r="D2559" s="258" t="s">
        <v>30</v>
      </c>
      <c r="E2559" s="255" t="s">
        <v>174</v>
      </c>
      <c r="F2559" s="255" t="s">
        <v>32</v>
      </c>
      <c r="G2559" s="255"/>
      <c r="H2559" s="256"/>
    </row>
    <row r="2560" customFormat="false" ht="11.25" hidden="false" customHeight="true" outlineLevel="0" collapsed="false">
      <c r="A2560" s="251" t="s">
        <v>2954</v>
      </c>
      <c r="B2560" s="252" t="n">
        <v>44068</v>
      </c>
      <c r="C2560" s="253" t="n">
        <v>15000</v>
      </c>
      <c r="D2560" s="254" t="s">
        <v>25</v>
      </c>
      <c r="E2560" s="255"/>
      <c r="F2560" s="255" t="s">
        <v>3625</v>
      </c>
      <c r="G2560" s="255"/>
      <c r="H2560" s="256"/>
    </row>
    <row r="2561" customFormat="false" ht="11.25" hidden="false" customHeight="true" outlineLevel="0" collapsed="false">
      <c r="A2561" s="257" t="s">
        <v>2954</v>
      </c>
      <c r="B2561" s="252" t="n">
        <v>44068</v>
      </c>
      <c r="C2561" s="253" t="n">
        <v>7656</v>
      </c>
      <c r="D2561" s="265" t="s">
        <v>80</v>
      </c>
      <c r="E2561" s="255" t="s">
        <v>81</v>
      </c>
      <c r="F2561" s="255" t="s">
        <v>190</v>
      </c>
      <c r="G2561" s="255"/>
      <c r="H2561" s="256"/>
    </row>
    <row r="2562" customFormat="false" ht="11.25" hidden="false" customHeight="true" outlineLevel="0" collapsed="false">
      <c r="A2562" s="257" t="s">
        <v>2954</v>
      </c>
      <c r="B2562" s="252" t="n">
        <v>44068</v>
      </c>
      <c r="C2562" s="253" t="n">
        <v>8344</v>
      </c>
      <c r="D2562" s="258" t="s">
        <v>30</v>
      </c>
      <c r="E2562" s="255" t="s">
        <v>174</v>
      </c>
      <c r="F2562" s="255" t="s">
        <v>187</v>
      </c>
      <c r="G2562" s="255"/>
      <c r="H2562" s="256"/>
    </row>
    <row r="2563" customFormat="false" ht="11.25" hidden="false" customHeight="true" outlineLevel="0" collapsed="false">
      <c r="A2563" s="257" t="s">
        <v>2954</v>
      </c>
      <c r="B2563" s="252" t="n">
        <v>44068</v>
      </c>
      <c r="C2563" s="253" t="n">
        <v>2000</v>
      </c>
      <c r="D2563" s="272" t="s">
        <v>64</v>
      </c>
      <c r="E2563" s="255" t="s">
        <v>3026</v>
      </c>
      <c r="F2563" s="255" t="s">
        <v>4329</v>
      </c>
      <c r="G2563" s="255" t="s">
        <v>3963</v>
      </c>
      <c r="H2563" s="256"/>
    </row>
    <row r="2564" customFormat="false" ht="11.25" hidden="false" customHeight="true" outlineLevel="0" collapsed="false">
      <c r="A2564" s="260" t="s">
        <v>2954</v>
      </c>
      <c r="B2564" s="252" t="n">
        <v>44068</v>
      </c>
      <c r="C2564" s="253" t="n">
        <v>880</v>
      </c>
      <c r="D2564" s="263" t="s">
        <v>2952</v>
      </c>
      <c r="E2564" s="255" t="s">
        <v>2963</v>
      </c>
      <c r="F2564" s="255" t="s">
        <v>218</v>
      </c>
      <c r="G2564" s="255"/>
      <c r="H2564" s="256"/>
    </row>
    <row r="2565" customFormat="false" ht="11.25" hidden="false" customHeight="true" outlineLevel="0" collapsed="false">
      <c r="A2565" s="260" t="s">
        <v>2954</v>
      </c>
      <c r="B2565" s="252" t="n">
        <v>44068</v>
      </c>
      <c r="C2565" s="253" t="n">
        <v>200</v>
      </c>
      <c r="D2565" s="266" t="s">
        <v>2943</v>
      </c>
      <c r="E2565" s="255" t="s">
        <v>2974</v>
      </c>
      <c r="F2565" s="255" t="s">
        <v>3138</v>
      </c>
      <c r="G2565" s="255"/>
      <c r="H2565" s="256"/>
    </row>
    <row r="2566" customFormat="false" ht="11.25" hidden="false" customHeight="true" outlineLevel="0" collapsed="false">
      <c r="A2566" s="257" t="s">
        <v>2954</v>
      </c>
      <c r="B2566" s="252" t="n">
        <v>44068</v>
      </c>
      <c r="C2566" s="253" t="n">
        <v>2900</v>
      </c>
      <c r="D2566" s="258" t="s">
        <v>30</v>
      </c>
      <c r="E2566" s="255" t="s">
        <v>61</v>
      </c>
      <c r="F2566" s="255" t="s">
        <v>137</v>
      </c>
      <c r="G2566" s="255" t="s">
        <v>4330</v>
      </c>
      <c r="H2566" s="256"/>
    </row>
    <row r="2567" customFormat="false" ht="11.25" hidden="false" customHeight="true" outlineLevel="0" collapsed="false">
      <c r="A2567" s="257" t="s">
        <v>2954</v>
      </c>
      <c r="B2567" s="252" t="n">
        <v>44068</v>
      </c>
      <c r="C2567" s="253" t="n">
        <v>1000</v>
      </c>
      <c r="D2567" s="265" t="s">
        <v>80</v>
      </c>
      <c r="E2567" s="255" t="s">
        <v>110</v>
      </c>
      <c r="F2567" s="255" t="s">
        <v>95</v>
      </c>
      <c r="G2567" s="255" t="s">
        <v>4331</v>
      </c>
      <c r="H2567" s="256"/>
    </row>
    <row r="2568" customFormat="false" ht="11.25" hidden="false" customHeight="true" outlineLevel="0" collapsed="false">
      <c r="A2568" s="260" t="s">
        <v>2954</v>
      </c>
      <c r="B2568" s="252" t="n">
        <v>44068</v>
      </c>
      <c r="C2568" s="253" t="n">
        <v>35</v>
      </c>
      <c r="D2568" s="263" t="s">
        <v>2952</v>
      </c>
      <c r="E2568" s="255" t="s">
        <v>118</v>
      </c>
      <c r="F2568" s="255" t="s">
        <v>4332</v>
      </c>
      <c r="G2568" s="255" t="s">
        <v>4333</v>
      </c>
      <c r="H2568" s="256"/>
    </row>
    <row r="2569" customFormat="false" ht="11.25" hidden="false" customHeight="true" outlineLevel="0" collapsed="false">
      <c r="A2569" s="257" t="s">
        <v>2954</v>
      </c>
      <c r="B2569" s="252" t="n">
        <v>44068</v>
      </c>
      <c r="C2569" s="253" t="n">
        <v>3500</v>
      </c>
      <c r="D2569" s="258" t="s">
        <v>30</v>
      </c>
      <c r="E2569" s="255" t="s">
        <v>61</v>
      </c>
      <c r="F2569" s="255" t="s">
        <v>137</v>
      </c>
      <c r="G2569" s="255" t="s">
        <v>4334</v>
      </c>
      <c r="H2569" s="256"/>
    </row>
    <row r="2570" customFormat="false" ht="11.25" hidden="false" customHeight="true" outlineLevel="0" collapsed="false">
      <c r="A2570" s="257" t="s">
        <v>2954</v>
      </c>
      <c r="B2570" s="252" t="n">
        <v>44068</v>
      </c>
      <c r="C2570" s="253" t="n">
        <v>3700</v>
      </c>
      <c r="D2570" s="258" t="s">
        <v>30</v>
      </c>
      <c r="E2570" s="255" t="s">
        <v>61</v>
      </c>
      <c r="F2570" s="255" t="s">
        <v>4335</v>
      </c>
      <c r="G2570" s="255" t="s">
        <v>4336</v>
      </c>
      <c r="H2570" s="256"/>
    </row>
    <row r="2571" customFormat="false" ht="11.25" hidden="false" customHeight="true" outlineLevel="0" collapsed="false">
      <c r="A2571" s="251" t="s">
        <v>2954</v>
      </c>
      <c r="B2571" s="252" t="n">
        <v>44068</v>
      </c>
      <c r="C2571" s="253" t="n">
        <v>1520</v>
      </c>
      <c r="D2571" s="254" t="s">
        <v>25</v>
      </c>
      <c r="E2571" s="255"/>
      <c r="F2571" s="255" t="s">
        <v>3166</v>
      </c>
      <c r="G2571" s="255" t="s">
        <v>3234</v>
      </c>
      <c r="H2571" s="256"/>
    </row>
    <row r="2572" customFormat="false" ht="11.25" hidden="false" customHeight="true" outlineLevel="0" collapsed="false">
      <c r="A2572" s="260" t="s">
        <v>2954</v>
      </c>
      <c r="B2572" s="252" t="n">
        <v>44068</v>
      </c>
      <c r="C2572" s="253" t="n">
        <v>185</v>
      </c>
      <c r="D2572" s="268" t="s">
        <v>48</v>
      </c>
      <c r="E2572" s="255" t="s">
        <v>161</v>
      </c>
      <c r="F2572" s="255" t="s">
        <v>3756</v>
      </c>
      <c r="G2572" s="255" t="s">
        <v>4337</v>
      </c>
      <c r="H2572" s="256"/>
    </row>
    <row r="2573" customFormat="false" ht="11.25" hidden="false" customHeight="true" outlineLevel="0" collapsed="false">
      <c r="A2573" s="251" t="s">
        <v>2954</v>
      </c>
      <c r="B2573" s="252" t="n">
        <v>44069</v>
      </c>
      <c r="C2573" s="253" t="n">
        <v>20000</v>
      </c>
      <c r="D2573" s="254" t="s">
        <v>25</v>
      </c>
      <c r="E2573" s="255"/>
      <c r="F2573" s="255" t="s">
        <v>3180</v>
      </c>
      <c r="G2573" s="255" t="s">
        <v>4101</v>
      </c>
      <c r="H2573" s="256"/>
    </row>
    <row r="2574" customFormat="false" ht="11.25" hidden="false" customHeight="true" outlineLevel="0" collapsed="false">
      <c r="A2574" s="251" t="s">
        <v>2954</v>
      </c>
      <c r="B2574" s="252" t="n">
        <v>44069</v>
      </c>
      <c r="C2574" s="253" t="n">
        <v>25000</v>
      </c>
      <c r="D2574" s="254" t="s">
        <v>25</v>
      </c>
      <c r="E2574" s="255"/>
      <c r="F2574" s="255" t="s">
        <v>3038</v>
      </c>
      <c r="G2574" s="255" t="s">
        <v>4101</v>
      </c>
      <c r="H2574" s="256"/>
    </row>
    <row r="2575" customFormat="false" ht="11.25" hidden="false" customHeight="true" outlineLevel="0" collapsed="false">
      <c r="A2575" s="257" t="s">
        <v>2954</v>
      </c>
      <c r="B2575" s="252" t="n">
        <v>44069</v>
      </c>
      <c r="C2575" s="253" t="n">
        <v>1195</v>
      </c>
      <c r="D2575" s="262" t="s">
        <v>113</v>
      </c>
      <c r="E2575" s="255" t="s">
        <v>139</v>
      </c>
      <c r="F2575" s="255" t="s">
        <v>3728</v>
      </c>
      <c r="G2575" s="255"/>
      <c r="H2575" s="256"/>
    </row>
    <row r="2576" customFormat="false" ht="11.25" hidden="false" customHeight="true" outlineLevel="0" collapsed="false">
      <c r="A2576" s="257" t="s">
        <v>2954</v>
      </c>
      <c r="B2576" s="252" t="n">
        <v>44069</v>
      </c>
      <c r="C2576" s="253" t="n">
        <v>1750</v>
      </c>
      <c r="D2576" s="262" t="s">
        <v>113</v>
      </c>
      <c r="E2576" s="255" t="s">
        <v>139</v>
      </c>
      <c r="F2576" s="255" t="s">
        <v>4338</v>
      </c>
      <c r="G2576" s="255"/>
      <c r="H2576" s="256"/>
    </row>
    <row r="2577" customFormat="false" ht="11.25" hidden="false" customHeight="true" outlineLevel="0" collapsed="false">
      <c r="A2577" s="257" t="s">
        <v>2954</v>
      </c>
      <c r="B2577" s="252" t="n">
        <v>44069</v>
      </c>
      <c r="C2577" s="253" t="n">
        <v>9300</v>
      </c>
      <c r="D2577" s="258" t="s">
        <v>30</v>
      </c>
      <c r="E2577" s="255" t="s">
        <v>174</v>
      </c>
      <c r="F2577" s="255" t="s">
        <v>187</v>
      </c>
      <c r="G2577" s="255"/>
      <c r="H2577" s="256"/>
    </row>
    <row r="2578" customFormat="false" ht="11.25" hidden="false" customHeight="true" outlineLevel="0" collapsed="false">
      <c r="A2578" s="260" t="s">
        <v>2954</v>
      </c>
      <c r="B2578" s="252" t="n">
        <v>44069</v>
      </c>
      <c r="C2578" s="253" t="n">
        <v>300</v>
      </c>
      <c r="D2578" s="266" t="s">
        <v>2943</v>
      </c>
      <c r="E2578" s="255" t="s">
        <v>2974</v>
      </c>
      <c r="F2578" s="255" t="s">
        <v>3017</v>
      </c>
      <c r="G2578" s="255" t="s">
        <v>4339</v>
      </c>
      <c r="H2578" s="256"/>
    </row>
    <row r="2579" customFormat="false" ht="11.25" hidden="false" customHeight="true" outlineLevel="0" collapsed="false">
      <c r="A2579" s="260" t="s">
        <v>2954</v>
      </c>
      <c r="B2579" s="252" t="n">
        <v>44069</v>
      </c>
      <c r="C2579" s="253" t="n">
        <v>800</v>
      </c>
      <c r="D2579" s="266" t="s">
        <v>2943</v>
      </c>
      <c r="E2579" s="255" t="s">
        <v>2974</v>
      </c>
      <c r="F2579" s="255" t="s">
        <v>3719</v>
      </c>
      <c r="G2579" s="255"/>
      <c r="H2579" s="256"/>
    </row>
    <row r="2580" customFormat="false" ht="11.25" hidden="false" customHeight="true" outlineLevel="0" collapsed="false">
      <c r="A2580" s="257" t="s">
        <v>2954</v>
      </c>
      <c r="B2580" s="252" t="n">
        <v>44069</v>
      </c>
      <c r="C2580" s="253" t="n">
        <v>5700</v>
      </c>
      <c r="D2580" s="258" t="s">
        <v>30</v>
      </c>
      <c r="E2580" s="255" t="s">
        <v>31</v>
      </c>
      <c r="F2580" s="255" t="s">
        <v>147</v>
      </c>
      <c r="G2580" s="255" t="s">
        <v>4340</v>
      </c>
      <c r="H2580" s="256"/>
    </row>
    <row r="2581" customFormat="false" ht="11.25" hidden="false" customHeight="true" outlineLevel="0" collapsed="false">
      <c r="A2581" s="257" t="s">
        <v>2954</v>
      </c>
      <c r="B2581" s="252" t="n">
        <v>44069</v>
      </c>
      <c r="C2581" s="253" t="n">
        <v>1500</v>
      </c>
      <c r="D2581" s="258" t="s">
        <v>30</v>
      </c>
      <c r="E2581" s="255" t="s">
        <v>31</v>
      </c>
      <c r="F2581" s="255" t="s">
        <v>147</v>
      </c>
      <c r="G2581" s="255" t="s">
        <v>4341</v>
      </c>
      <c r="H2581" s="256"/>
    </row>
    <row r="2582" customFormat="false" ht="11.25" hidden="false" customHeight="true" outlineLevel="0" collapsed="false">
      <c r="A2582" s="260" t="s">
        <v>2954</v>
      </c>
      <c r="B2582" s="252" t="n">
        <v>44069</v>
      </c>
      <c r="C2582" s="253" t="n">
        <v>500</v>
      </c>
      <c r="D2582" s="266" t="s">
        <v>2943</v>
      </c>
      <c r="E2582" s="255" t="s">
        <v>2974</v>
      </c>
      <c r="F2582" s="255" t="s">
        <v>4342</v>
      </c>
      <c r="G2582" s="255"/>
      <c r="H2582" s="256"/>
    </row>
    <row r="2583" customFormat="false" ht="11.25" hidden="false" customHeight="true" outlineLevel="0" collapsed="false">
      <c r="A2583" s="257" t="s">
        <v>2954</v>
      </c>
      <c r="B2583" s="252" t="n">
        <v>44069</v>
      </c>
      <c r="C2583" s="253" t="n">
        <v>3000</v>
      </c>
      <c r="D2583" s="258" t="s">
        <v>30</v>
      </c>
      <c r="E2583" s="255" t="s">
        <v>61</v>
      </c>
      <c r="F2583" s="255" t="s">
        <v>62</v>
      </c>
      <c r="G2583" s="255" t="s">
        <v>4343</v>
      </c>
      <c r="H2583" s="256"/>
    </row>
    <row r="2584" customFormat="false" ht="11.25" hidden="false" customHeight="true" outlineLevel="0" collapsed="false">
      <c r="A2584" s="257" t="s">
        <v>2954</v>
      </c>
      <c r="B2584" s="252" t="n">
        <v>44069</v>
      </c>
      <c r="C2584" s="253" t="n">
        <v>2900</v>
      </c>
      <c r="D2584" s="258" t="s">
        <v>30</v>
      </c>
      <c r="E2584" s="255" t="s">
        <v>61</v>
      </c>
      <c r="F2584" s="255" t="s">
        <v>137</v>
      </c>
      <c r="G2584" s="255" t="s">
        <v>4344</v>
      </c>
      <c r="H2584" s="256"/>
    </row>
    <row r="2585" customFormat="false" ht="11.25" hidden="false" customHeight="true" outlineLevel="0" collapsed="false">
      <c r="A2585" s="251" t="s">
        <v>2954</v>
      </c>
      <c r="B2585" s="252" t="n">
        <v>44070</v>
      </c>
      <c r="C2585" s="253" t="n">
        <v>10000</v>
      </c>
      <c r="D2585" s="254" t="s">
        <v>25</v>
      </c>
      <c r="E2585" s="255"/>
      <c r="F2585" s="255" t="s">
        <v>3489</v>
      </c>
      <c r="G2585" s="255" t="s">
        <v>4308</v>
      </c>
      <c r="H2585" s="256"/>
    </row>
    <row r="2586" customFormat="false" ht="11.25" hidden="false" customHeight="true" outlineLevel="0" collapsed="false">
      <c r="A2586" s="251" t="s">
        <v>2954</v>
      </c>
      <c r="B2586" s="252" t="n">
        <v>44070</v>
      </c>
      <c r="C2586" s="253" t="n">
        <v>22000</v>
      </c>
      <c r="D2586" s="254" t="s">
        <v>25</v>
      </c>
      <c r="E2586" s="255"/>
      <c r="F2586" s="255" t="s">
        <v>4345</v>
      </c>
      <c r="G2586" s="255" t="s">
        <v>4101</v>
      </c>
      <c r="H2586" s="256"/>
    </row>
    <row r="2587" customFormat="false" ht="11.25" hidden="false" customHeight="true" outlineLevel="0" collapsed="false">
      <c r="A2587" s="251" t="s">
        <v>2954</v>
      </c>
      <c r="B2587" s="252" t="n">
        <v>44070</v>
      </c>
      <c r="C2587" s="253" t="n">
        <v>4250</v>
      </c>
      <c r="D2587" s="254" t="s">
        <v>25</v>
      </c>
      <c r="E2587" s="255"/>
      <c r="F2587" s="255" t="s">
        <v>2960</v>
      </c>
      <c r="G2587" s="255" t="s">
        <v>4308</v>
      </c>
      <c r="H2587" s="256"/>
    </row>
    <row r="2588" customFormat="false" ht="11.25" hidden="false" customHeight="true" outlineLevel="0" collapsed="false">
      <c r="A2588" s="251" t="s">
        <v>2954</v>
      </c>
      <c r="B2588" s="252" t="n">
        <v>44070</v>
      </c>
      <c r="C2588" s="253" t="n">
        <v>20000</v>
      </c>
      <c r="D2588" s="254" t="s">
        <v>25</v>
      </c>
      <c r="E2588" s="255"/>
      <c r="F2588" s="255" t="s">
        <v>43</v>
      </c>
      <c r="G2588" s="255" t="s">
        <v>4101</v>
      </c>
      <c r="H2588" s="256"/>
    </row>
    <row r="2589" customFormat="false" ht="11.25" hidden="false" customHeight="true" outlineLevel="0" collapsed="false">
      <c r="A2589" s="251" t="s">
        <v>2954</v>
      </c>
      <c r="B2589" s="252" t="n">
        <v>44070</v>
      </c>
      <c r="C2589" s="253" t="n">
        <v>6500</v>
      </c>
      <c r="D2589" s="254" t="s">
        <v>25</v>
      </c>
      <c r="E2589" s="255"/>
      <c r="F2589" s="255" t="s">
        <v>298</v>
      </c>
      <c r="G2589" s="255" t="s">
        <v>4308</v>
      </c>
      <c r="H2589" s="256"/>
    </row>
    <row r="2590" customFormat="false" ht="11.25" hidden="false" customHeight="true" outlineLevel="0" collapsed="false">
      <c r="A2590" s="251" t="s">
        <v>2954</v>
      </c>
      <c r="B2590" s="252" t="n">
        <v>44070</v>
      </c>
      <c r="C2590" s="253" t="n">
        <v>9600</v>
      </c>
      <c r="D2590" s="254" t="s">
        <v>25</v>
      </c>
      <c r="E2590" s="255"/>
      <c r="F2590" s="255" t="s">
        <v>3003</v>
      </c>
      <c r="G2590" s="255" t="s">
        <v>4308</v>
      </c>
      <c r="H2590" s="256"/>
    </row>
    <row r="2591" customFormat="false" ht="11.25" hidden="false" customHeight="true" outlineLevel="0" collapsed="false">
      <c r="A2591" s="251" t="s">
        <v>2954</v>
      </c>
      <c r="B2591" s="252" t="n">
        <v>44070</v>
      </c>
      <c r="C2591" s="253" t="n">
        <v>15000</v>
      </c>
      <c r="D2591" s="254" t="s">
        <v>25</v>
      </c>
      <c r="E2591" s="255"/>
      <c r="F2591" s="255" t="s">
        <v>2955</v>
      </c>
      <c r="G2591" s="255" t="s">
        <v>4308</v>
      </c>
      <c r="H2591" s="256"/>
    </row>
    <row r="2592" customFormat="false" ht="11.25" hidden="false" customHeight="true" outlineLevel="0" collapsed="false">
      <c r="A2592" s="251" t="s">
        <v>2954</v>
      </c>
      <c r="B2592" s="252" t="n">
        <v>44070</v>
      </c>
      <c r="C2592" s="253" t="n">
        <v>13870</v>
      </c>
      <c r="D2592" s="254" t="s">
        <v>25</v>
      </c>
      <c r="E2592" s="255"/>
      <c r="F2592" s="255" t="s">
        <v>4346</v>
      </c>
      <c r="G2592" s="255" t="s">
        <v>4326</v>
      </c>
      <c r="H2592" s="256"/>
    </row>
    <row r="2593" customFormat="false" ht="11.25" hidden="false" customHeight="true" outlineLevel="0" collapsed="false">
      <c r="A2593" s="260" t="s">
        <v>2954</v>
      </c>
      <c r="B2593" s="252" t="n">
        <v>44070</v>
      </c>
      <c r="C2593" s="253" t="n">
        <v>3000</v>
      </c>
      <c r="D2593" s="266" t="s">
        <v>2943</v>
      </c>
      <c r="E2593" s="255" t="s">
        <v>3163</v>
      </c>
      <c r="F2593" s="255" t="s">
        <v>4289</v>
      </c>
      <c r="G2593" s="255" t="s">
        <v>4347</v>
      </c>
      <c r="H2593" s="256"/>
    </row>
    <row r="2594" customFormat="false" ht="11.25" hidden="false" customHeight="true" outlineLevel="0" collapsed="false">
      <c r="A2594" s="257" t="s">
        <v>2954</v>
      </c>
      <c r="B2594" s="252" t="n">
        <v>44070</v>
      </c>
      <c r="C2594" s="253" t="n">
        <v>2600</v>
      </c>
      <c r="D2594" s="258" t="s">
        <v>30</v>
      </c>
      <c r="E2594" s="255" t="s">
        <v>61</v>
      </c>
      <c r="F2594" s="255" t="s">
        <v>270</v>
      </c>
      <c r="G2594" s="255" t="s">
        <v>4348</v>
      </c>
      <c r="H2594" s="256"/>
    </row>
    <row r="2595" customFormat="false" ht="11.25" hidden="false" customHeight="true" outlineLevel="0" collapsed="false">
      <c r="A2595" s="257" t="s">
        <v>2954</v>
      </c>
      <c r="B2595" s="252" t="n">
        <v>44070</v>
      </c>
      <c r="C2595" s="253" t="n">
        <v>13100</v>
      </c>
      <c r="D2595" s="258" t="s">
        <v>30</v>
      </c>
      <c r="E2595" s="255" t="s">
        <v>174</v>
      </c>
      <c r="F2595" s="255" t="s">
        <v>187</v>
      </c>
      <c r="G2595" s="255"/>
      <c r="H2595" s="256"/>
    </row>
    <row r="2596" customFormat="false" ht="11.25" hidden="false" customHeight="true" outlineLevel="0" collapsed="false">
      <c r="A2596" s="257" t="s">
        <v>2954</v>
      </c>
      <c r="B2596" s="252" t="n">
        <v>44070</v>
      </c>
      <c r="C2596" s="253" t="n">
        <v>3000</v>
      </c>
      <c r="D2596" s="258" t="s">
        <v>30</v>
      </c>
      <c r="E2596" s="255" t="s">
        <v>61</v>
      </c>
      <c r="F2596" s="255" t="s">
        <v>137</v>
      </c>
      <c r="G2596" s="255" t="s">
        <v>4349</v>
      </c>
      <c r="H2596" s="256"/>
    </row>
    <row r="2597" customFormat="false" ht="11.25" hidden="false" customHeight="true" outlineLevel="0" collapsed="false">
      <c r="A2597" s="251" t="s">
        <v>2954</v>
      </c>
      <c r="B2597" s="252" t="n">
        <v>44070</v>
      </c>
      <c r="C2597" s="253" t="n">
        <v>250</v>
      </c>
      <c r="D2597" s="254" t="s">
        <v>25</v>
      </c>
      <c r="E2597" s="255"/>
      <c r="F2597" s="255" t="s">
        <v>2955</v>
      </c>
      <c r="G2597" s="255" t="s">
        <v>4350</v>
      </c>
      <c r="H2597" s="256"/>
    </row>
    <row r="2598" customFormat="false" ht="11.25" hidden="false" customHeight="true" outlineLevel="0" collapsed="false">
      <c r="A2598" s="251" t="s">
        <v>2954</v>
      </c>
      <c r="B2598" s="252" t="n">
        <v>44070</v>
      </c>
      <c r="C2598" s="253" t="n">
        <v>2140</v>
      </c>
      <c r="D2598" s="254" t="s">
        <v>25</v>
      </c>
      <c r="E2598" s="255"/>
      <c r="F2598" s="255" t="s">
        <v>3180</v>
      </c>
      <c r="G2598" s="255" t="s">
        <v>4351</v>
      </c>
      <c r="H2598" s="256"/>
    </row>
    <row r="2599" customFormat="false" ht="11.25" hidden="false" customHeight="true" outlineLevel="0" collapsed="false">
      <c r="A2599" s="257" t="s">
        <v>2954</v>
      </c>
      <c r="B2599" s="252" t="n">
        <v>44070</v>
      </c>
      <c r="C2599" s="253" t="n">
        <v>4000</v>
      </c>
      <c r="D2599" s="258" t="s">
        <v>30</v>
      </c>
      <c r="E2599" s="255" t="s">
        <v>174</v>
      </c>
      <c r="F2599" s="255" t="s">
        <v>187</v>
      </c>
      <c r="G2599" s="255" t="s">
        <v>4352</v>
      </c>
      <c r="H2599" s="256"/>
    </row>
    <row r="2600" customFormat="false" ht="11.25" hidden="false" customHeight="true" outlineLevel="0" collapsed="false">
      <c r="A2600" s="260" t="s">
        <v>2954</v>
      </c>
      <c r="B2600" s="252" t="n">
        <v>44070</v>
      </c>
      <c r="C2600" s="253" t="n">
        <v>200</v>
      </c>
      <c r="D2600" s="266" t="s">
        <v>2943</v>
      </c>
      <c r="E2600" s="255" t="s">
        <v>2974</v>
      </c>
      <c r="F2600" s="255" t="s">
        <v>3114</v>
      </c>
      <c r="G2600" s="255" t="s">
        <v>4353</v>
      </c>
      <c r="H2600" s="256"/>
    </row>
    <row r="2601" customFormat="false" ht="11.25" hidden="false" customHeight="true" outlineLevel="0" collapsed="false">
      <c r="A2601" s="260" t="s">
        <v>2954</v>
      </c>
      <c r="B2601" s="252" t="n">
        <v>44070</v>
      </c>
      <c r="C2601" s="253" t="n">
        <v>500</v>
      </c>
      <c r="D2601" s="266" t="s">
        <v>2943</v>
      </c>
      <c r="E2601" s="255" t="s">
        <v>2974</v>
      </c>
      <c r="F2601" s="255" t="s">
        <v>3719</v>
      </c>
      <c r="G2601" s="255"/>
      <c r="H2601" s="256"/>
    </row>
    <row r="2602" customFormat="false" ht="11.25" hidden="false" customHeight="true" outlineLevel="0" collapsed="false">
      <c r="A2602" s="257" t="s">
        <v>2954</v>
      </c>
      <c r="B2602" s="252" t="n">
        <v>44070</v>
      </c>
      <c r="C2602" s="253" t="n">
        <v>3400</v>
      </c>
      <c r="D2602" s="258" t="s">
        <v>30</v>
      </c>
      <c r="E2602" s="255" t="s">
        <v>61</v>
      </c>
      <c r="F2602" s="255" t="s">
        <v>137</v>
      </c>
      <c r="G2602" s="255" t="s">
        <v>4354</v>
      </c>
      <c r="H2602" s="256"/>
    </row>
    <row r="2603" customFormat="false" ht="11.25" hidden="false" customHeight="true" outlineLevel="0" collapsed="false">
      <c r="A2603" s="251" t="s">
        <v>2954</v>
      </c>
      <c r="B2603" s="252" t="n">
        <v>44071</v>
      </c>
      <c r="C2603" s="253" t="n">
        <v>650</v>
      </c>
      <c r="D2603" s="254" t="s">
        <v>25</v>
      </c>
      <c r="E2603" s="255"/>
      <c r="F2603" s="255" t="s">
        <v>43</v>
      </c>
      <c r="G2603" s="255" t="s">
        <v>4326</v>
      </c>
      <c r="H2603" s="256"/>
    </row>
    <row r="2604" customFormat="false" ht="11.25" hidden="false" customHeight="true" outlineLevel="0" collapsed="false">
      <c r="A2604" s="251" t="s">
        <v>2954</v>
      </c>
      <c r="B2604" s="252" t="n">
        <v>44071</v>
      </c>
      <c r="C2604" s="253" t="n">
        <v>15000</v>
      </c>
      <c r="D2604" s="254" t="s">
        <v>25</v>
      </c>
      <c r="E2604" s="255"/>
      <c r="F2604" s="255" t="s">
        <v>3031</v>
      </c>
      <c r="G2604" s="255" t="s">
        <v>4326</v>
      </c>
      <c r="H2604" s="256"/>
    </row>
    <row r="2605" customFormat="false" ht="11.25" hidden="false" customHeight="true" outlineLevel="0" collapsed="false">
      <c r="A2605" s="251" t="s">
        <v>2954</v>
      </c>
      <c r="B2605" s="252" t="n">
        <v>44071</v>
      </c>
      <c r="C2605" s="253" t="n">
        <v>30000</v>
      </c>
      <c r="D2605" s="254" t="s">
        <v>25</v>
      </c>
      <c r="E2605" s="255"/>
      <c r="F2605" s="255" t="s">
        <v>3150</v>
      </c>
      <c r="G2605" s="255" t="s">
        <v>4308</v>
      </c>
      <c r="H2605" s="256"/>
    </row>
    <row r="2606" customFormat="false" ht="11.25" hidden="false" customHeight="true" outlineLevel="0" collapsed="false">
      <c r="A2606" s="251" t="s">
        <v>2954</v>
      </c>
      <c r="B2606" s="252" t="n">
        <v>44071</v>
      </c>
      <c r="C2606" s="253" t="n">
        <v>10000</v>
      </c>
      <c r="D2606" s="254" t="s">
        <v>25</v>
      </c>
      <c r="E2606" s="255"/>
      <c r="F2606" s="255" t="s">
        <v>4355</v>
      </c>
      <c r="G2606" s="255" t="s">
        <v>4101</v>
      </c>
      <c r="H2606" s="256"/>
    </row>
    <row r="2607" customFormat="false" ht="11.25" hidden="false" customHeight="true" outlineLevel="0" collapsed="false">
      <c r="A2607" s="251" t="s">
        <v>2954</v>
      </c>
      <c r="B2607" s="252" t="n">
        <v>44071</v>
      </c>
      <c r="C2607" s="253" t="n">
        <v>13490</v>
      </c>
      <c r="D2607" s="254" t="s">
        <v>25</v>
      </c>
      <c r="E2607" s="255"/>
      <c r="F2607" s="255" t="s">
        <v>3017</v>
      </c>
      <c r="G2607" s="255" t="s">
        <v>4308</v>
      </c>
      <c r="H2607" s="256"/>
    </row>
    <row r="2608" customFormat="false" ht="11.25" hidden="false" customHeight="true" outlineLevel="0" collapsed="false">
      <c r="A2608" s="260" t="s">
        <v>2954</v>
      </c>
      <c r="B2608" s="252" t="n">
        <v>44071</v>
      </c>
      <c r="C2608" s="253" t="n">
        <v>50</v>
      </c>
      <c r="D2608" s="263" t="s">
        <v>2952</v>
      </c>
      <c r="E2608" s="255" t="s">
        <v>54</v>
      </c>
      <c r="F2608" s="255" t="s">
        <v>218</v>
      </c>
      <c r="G2608" s="255" t="s">
        <v>4337</v>
      </c>
      <c r="H2608" s="256"/>
    </row>
    <row r="2609" customFormat="false" ht="11.25" hidden="false" customHeight="true" outlineLevel="0" collapsed="false">
      <c r="A2609" s="260" t="s">
        <v>2954</v>
      </c>
      <c r="B2609" s="252" t="n">
        <v>44071</v>
      </c>
      <c r="C2609" s="253" t="n">
        <v>300</v>
      </c>
      <c r="D2609" s="263" t="s">
        <v>2952</v>
      </c>
      <c r="E2609" s="255" t="s">
        <v>54</v>
      </c>
      <c r="F2609" s="255" t="s">
        <v>54</v>
      </c>
      <c r="G2609" s="255" t="s">
        <v>3192</v>
      </c>
      <c r="H2609" s="256"/>
    </row>
    <row r="2610" customFormat="false" ht="11.25" hidden="false" customHeight="true" outlineLevel="0" collapsed="false">
      <c r="A2610" s="260" t="s">
        <v>2954</v>
      </c>
      <c r="B2610" s="252" t="n">
        <v>44071</v>
      </c>
      <c r="C2610" s="253" t="n">
        <v>300</v>
      </c>
      <c r="D2610" s="266" t="s">
        <v>2943</v>
      </c>
      <c r="E2610" s="255" t="s">
        <v>2974</v>
      </c>
      <c r="F2610" s="255" t="s">
        <v>2983</v>
      </c>
      <c r="G2610" s="255"/>
      <c r="H2610" s="256"/>
    </row>
    <row r="2611" customFormat="false" ht="11.25" hidden="false" customHeight="true" outlineLevel="0" collapsed="false">
      <c r="A2611" s="260" t="s">
        <v>2954</v>
      </c>
      <c r="B2611" s="252" t="n">
        <v>44071</v>
      </c>
      <c r="C2611" s="253" t="n">
        <v>1000</v>
      </c>
      <c r="D2611" s="266" t="s">
        <v>2943</v>
      </c>
      <c r="E2611" s="255" t="s">
        <v>2974</v>
      </c>
      <c r="F2611" s="255" t="s">
        <v>2982</v>
      </c>
      <c r="G2611" s="255"/>
      <c r="H2611" s="256"/>
    </row>
    <row r="2612" customFormat="false" ht="11.25" hidden="false" customHeight="true" outlineLevel="0" collapsed="false">
      <c r="A2612" s="257" t="s">
        <v>2954</v>
      </c>
      <c r="B2612" s="252" t="n">
        <v>44071</v>
      </c>
      <c r="C2612" s="253" t="n">
        <v>3000</v>
      </c>
      <c r="D2612" s="258" t="s">
        <v>30</v>
      </c>
      <c r="E2612" s="255" t="s">
        <v>61</v>
      </c>
      <c r="F2612" s="255" t="s">
        <v>137</v>
      </c>
      <c r="G2612" s="255" t="s">
        <v>4356</v>
      </c>
      <c r="H2612" s="256"/>
    </row>
    <row r="2613" customFormat="false" ht="11.25" hidden="false" customHeight="true" outlineLevel="0" collapsed="false">
      <c r="A2613" s="257" t="s">
        <v>2954</v>
      </c>
      <c r="B2613" s="252" t="n">
        <v>44071</v>
      </c>
      <c r="C2613" s="253" t="n">
        <v>440</v>
      </c>
      <c r="D2613" s="272" t="s">
        <v>64</v>
      </c>
      <c r="E2613" s="255" t="s">
        <v>3177</v>
      </c>
      <c r="F2613" s="255" t="s">
        <v>3038</v>
      </c>
      <c r="G2613" s="255" t="s">
        <v>4357</v>
      </c>
      <c r="H2613" s="256"/>
    </row>
    <row r="2614" customFormat="false" ht="11.25" hidden="false" customHeight="true" outlineLevel="0" collapsed="false">
      <c r="A2614" s="257" t="s">
        <v>2954</v>
      </c>
      <c r="B2614" s="252" t="n">
        <v>44071</v>
      </c>
      <c r="C2614" s="253" t="n">
        <v>965</v>
      </c>
      <c r="D2614" s="262" t="s">
        <v>113</v>
      </c>
      <c r="E2614" s="255" t="s">
        <v>139</v>
      </c>
      <c r="F2614" s="255" t="s">
        <v>4295</v>
      </c>
      <c r="G2614" s="255" t="s">
        <v>4358</v>
      </c>
      <c r="H2614" s="256"/>
    </row>
    <row r="2615" customFormat="false" ht="11.25" hidden="false" customHeight="true" outlineLevel="0" collapsed="false">
      <c r="A2615" s="251" t="s">
        <v>2954</v>
      </c>
      <c r="B2615" s="252" t="n">
        <v>44071</v>
      </c>
      <c r="C2615" s="253" t="n">
        <v>320</v>
      </c>
      <c r="D2615" s="254" t="s">
        <v>25</v>
      </c>
      <c r="E2615" s="255"/>
      <c r="F2615" s="255" t="s">
        <v>71</v>
      </c>
      <c r="G2615" s="255" t="s">
        <v>3072</v>
      </c>
      <c r="H2615" s="256"/>
    </row>
    <row r="2616" customFormat="false" ht="11.25" hidden="false" customHeight="true" outlineLevel="0" collapsed="false">
      <c r="A2616" s="251" t="s">
        <v>2954</v>
      </c>
      <c r="B2616" s="252" t="n">
        <v>44071</v>
      </c>
      <c r="C2616" s="253" t="n">
        <v>100</v>
      </c>
      <c r="D2616" s="254" t="s">
        <v>25</v>
      </c>
      <c r="E2616" s="255"/>
      <c r="F2616" s="255" t="s">
        <v>2969</v>
      </c>
      <c r="G2616" s="255" t="s">
        <v>4359</v>
      </c>
      <c r="H2616" s="256"/>
    </row>
    <row r="2617" customFormat="false" ht="11.25" hidden="false" customHeight="true" outlineLevel="0" collapsed="false">
      <c r="A2617" s="257" t="s">
        <v>2954</v>
      </c>
      <c r="B2617" s="252" t="n">
        <v>44071</v>
      </c>
      <c r="C2617" s="253" t="n">
        <v>3000</v>
      </c>
      <c r="D2617" s="258" t="s">
        <v>30</v>
      </c>
      <c r="E2617" s="255" t="s">
        <v>61</v>
      </c>
      <c r="F2617" s="255" t="s">
        <v>137</v>
      </c>
      <c r="G2617" s="255" t="s">
        <v>4360</v>
      </c>
      <c r="H2617" s="256"/>
    </row>
    <row r="2618" customFormat="false" ht="11.25" hidden="false" customHeight="true" outlineLevel="0" collapsed="false">
      <c r="A2618" s="257" t="s">
        <v>2954</v>
      </c>
      <c r="B2618" s="252" t="n">
        <v>44071</v>
      </c>
      <c r="C2618" s="253" t="n">
        <v>3100</v>
      </c>
      <c r="D2618" s="258" t="s">
        <v>30</v>
      </c>
      <c r="E2618" s="255" t="s">
        <v>61</v>
      </c>
      <c r="F2618" s="255" t="s">
        <v>137</v>
      </c>
      <c r="G2618" s="255" t="s">
        <v>4361</v>
      </c>
      <c r="H2618" s="256"/>
    </row>
    <row r="2619" customFormat="false" ht="11.25" hidden="false" customHeight="true" outlineLevel="0" collapsed="false">
      <c r="A2619" s="260" t="s">
        <v>2954</v>
      </c>
      <c r="B2619" s="252" t="n">
        <v>44072</v>
      </c>
      <c r="C2619" s="253" t="n">
        <v>300</v>
      </c>
      <c r="D2619" s="266" t="s">
        <v>2943</v>
      </c>
      <c r="E2619" s="255" t="s">
        <v>2974</v>
      </c>
      <c r="F2619" s="255" t="s">
        <v>3065</v>
      </c>
      <c r="G2619" s="255"/>
      <c r="H2619" s="256"/>
    </row>
    <row r="2620" customFormat="false" ht="11.25" hidden="false" customHeight="true" outlineLevel="0" collapsed="false">
      <c r="A2620" s="257" t="s">
        <v>2954</v>
      </c>
      <c r="B2620" s="252" t="n">
        <v>44072</v>
      </c>
      <c r="C2620" s="253" t="n">
        <v>540</v>
      </c>
      <c r="D2620" s="262" t="s">
        <v>113</v>
      </c>
      <c r="E2620" s="255" t="s">
        <v>139</v>
      </c>
      <c r="F2620" s="255" t="s">
        <v>4362</v>
      </c>
      <c r="G2620" s="255"/>
      <c r="H2620" s="256"/>
    </row>
    <row r="2621" customFormat="false" ht="11.25" hidden="false" customHeight="true" outlineLevel="0" collapsed="false">
      <c r="A2621" s="257" t="s">
        <v>2954</v>
      </c>
      <c r="B2621" s="252" t="n">
        <v>44072</v>
      </c>
      <c r="C2621" s="253" t="n">
        <v>1980</v>
      </c>
      <c r="D2621" s="258" t="s">
        <v>30</v>
      </c>
      <c r="E2621" s="255" t="s">
        <v>61</v>
      </c>
      <c r="F2621" s="255" t="s">
        <v>87</v>
      </c>
      <c r="G2621" s="255" t="s">
        <v>4363</v>
      </c>
      <c r="H2621" s="256"/>
    </row>
    <row r="2622" customFormat="false" ht="11.25" hidden="false" customHeight="true" outlineLevel="0" collapsed="false">
      <c r="A2622" s="260" t="s">
        <v>2954</v>
      </c>
      <c r="B2622" s="252" t="n">
        <v>44072</v>
      </c>
      <c r="C2622" s="253" t="n">
        <v>320</v>
      </c>
      <c r="D2622" s="267" t="s">
        <v>186</v>
      </c>
      <c r="E2622" s="255" t="s">
        <v>173</v>
      </c>
      <c r="F2622" s="255" t="s">
        <v>4364</v>
      </c>
      <c r="G2622" s="255" t="s">
        <v>4365</v>
      </c>
      <c r="H2622" s="256"/>
    </row>
    <row r="2623" customFormat="false" ht="11.25" hidden="false" customHeight="true" outlineLevel="0" collapsed="false">
      <c r="A2623" s="260" t="s">
        <v>2954</v>
      </c>
      <c r="B2623" s="252" t="n">
        <v>44072</v>
      </c>
      <c r="C2623" s="253" t="n">
        <v>320</v>
      </c>
      <c r="D2623" s="267" t="s">
        <v>186</v>
      </c>
      <c r="E2623" s="255" t="s">
        <v>173</v>
      </c>
      <c r="F2623" s="255" t="s">
        <v>4364</v>
      </c>
      <c r="G2623" s="255" t="s">
        <v>4366</v>
      </c>
      <c r="H2623" s="256"/>
    </row>
    <row r="2624" customFormat="false" ht="11.25" hidden="false" customHeight="true" outlineLevel="0" collapsed="false">
      <c r="A2624" s="260" t="s">
        <v>2954</v>
      </c>
      <c r="B2624" s="252" t="n">
        <v>44073</v>
      </c>
      <c r="C2624" s="253" t="n">
        <v>2500</v>
      </c>
      <c r="D2624" s="266" t="s">
        <v>2943</v>
      </c>
      <c r="E2624" s="255" t="s">
        <v>2974</v>
      </c>
      <c r="F2624" s="255" t="s">
        <v>2982</v>
      </c>
      <c r="G2624" s="255"/>
      <c r="H2624" s="256"/>
    </row>
    <row r="2625" customFormat="false" ht="11.25" hidden="false" customHeight="true" outlineLevel="0" collapsed="false">
      <c r="A2625" s="251" t="s">
        <v>2954</v>
      </c>
      <c r="B2625" s="252" t="n">
        <v>44073</v>
      </c>
      <c r="C2625" s="253" t="n">
        <v>550</v>
      </c>
      <c r="D2625" s="254" t="s">
        <v>25</v>
      </c>
      <c r="E2625" s="255"/>
      <c r="F2625" s="255" t="s">
        <v>4367</v>
      </c>
      <c r="G2625" s="255" t="s">
        <v>4368</v>
      </c>
      <c r="H2625" s="256"/>
    </row>
    <row r="2626" customFormat="false" ht="11.25" hidden="false" customHeight="true" outlineLevel="0" collapsed="false">
      <c r="A2626" s="251" t="s">
        <v>2954</v>
      </c>
      <c r="B2626" s="252" t="n">
        <v>44073</v>
      </c>
      <c r="C2626" s="253" t="n">
        <v>5000</v>
      </c>
      <c r="D2626" s="254" t="s">
        <v>25</v>
      </c>
      <c r="E2626" s="255"/>
      <c r="F2626" s="255" t="s">
        <v>3293</v>
      </c>
      <c r="G2626" s="255"/>
      <c r="H2626" s="256"/>
    </row>
    <row r="2627" customFormat="false" ht="11.25" hidden="false" customHeight="true" outlineLevel="0" collapsed="false">
      <c r="A2627" s="251" t="s">
        <v>2954</v>
      </c>
      <c r="B2627" s="252" t="n">
        <v>44074</v>
      </c>
      <c r="C2627" s="253" t="n">
        <v>9000</v>
      </c>
      <c r="D2627" s="254" t="s">
        <v>25</v>
      </c>
      <c r="E2627" s="255"/>
      <c r="F2627" s="255" t="s">
        <v>3235</v>
      </c>
      <c r="G2627" s="255"/>
      <c r="H2627" s="256"/>
    </row>
    <row r="2628" customFormat="false" ht="11.25" hidden="false" customHeight="true" outlineLevel="0" collapsed="false">
      <c r="A2628" s="251" t="s">
        <v>2954</v>
      </c>
      <c r="B2628" s="252" t="n">
        <v>44074</v>
      </c>
      <c r="C2628" s="253" t="n">
        <v>10000</v>
      </c>
      <c r="D2628" s="254" t="s">
        <v>25</v>
      </c>
      <c r="E2628" s="255"/>
      <c r="F2628" s="255" t="s">
        <v>3053</v>
      </c>
      <c r="G2628" s="255" t="s">
        <v>4369</v>
      </c>
      <c r="H2628" s="256"/>
    </row>
    <row r="2629" customFormat="false" ht="11.25" hidden="false" customHeight="true" outlineLevel="0" collapsed="false">
      <c r="A2629" s="251" t="s">
        <v>2954</v>
      </c>
      <c r="B2629" s="252" t="n">
        <v>44074</v>
      </c>
      <c r="C2629" s="253" t="n">
        <v>18485</v>
      </c>
      <c r="D2629" s="254" t="s">
        <v>25</v>
      </c>
      <c r="E2629" s="255"/>
      <c r="F2629" s="255" t="s">
        <v>283</v>
      </c>
      <c r="G2629" s="255" t="s">
        <v>4308</v>
      </c>
      <c r="H2629" s="256"/>
    </row>
    <row r="2630" customFormat="false" ht="11.25" hidden="false" customHeight="true" outlineLevel="0" collapsed="false">
      <c r="A2630" s="260" t="s">
        <v>2954</v>
      </c>
      <c r="B2630" s="252" t="n">
        <v>44074</v>
      </c>
      <c r="C2630" s="253" t="n">
        <v>300</v>
      </c>
      <c r="D2630" s="266" t="s">
        <v>2943</v>
      </c>
      <c r="E2630" s="255" t="s">
        <v>2974</v>
      </c>
      <c r="F2630" s="255" t="s">
        <v>3157</v>
      </c>
      <c r="G2630" s="255"/>
      <c r="H2630" s="256"/>
    </row>
    <row r="2631" customFormat="false" ht="11.25" hidden="false" customHeight="true" outlineLevel="0" collapsed="false">
      <c r="A2631" s="257" t="s">
        <v>2954</v>
      </c>
      <c r="B2631" s="252" t="n">
        <v>44074</v>
      </c>
      <c r="C2631" s="253" t="n">
        <v>1200</v>
      </c>
      <c r="D2631" s="262" t="s">
        <v>113</v>
      </c>
      <c r="E2631" s="255" t="s">
        <v>139</v>
      </c>
      <c r="F2631" s="255" t="s">
        <v>3728</v>
      </c>
      <c r="G2631" s="255"/>
      <c r="H2631" s="256"/>
    </row>
    <row r="2632" customFormat="false" ht="11.25" hidden="false" customHeight="true" outlineLevel="0" collapsed="false">
      <c r="A2632" s="257" t="s">
        <v>2954</v>
      </c>
      <c r="B2632" s="252" t="n">
        <v>44074</v>
      </c>
      <c r="C2632" s="253" t="n">
        <v>4270</v>
      </c>
      <c r="D2632" s="258" t="s">
        <v>30</v>
      </c>
      <c r="E2632" s="255" t="s">
        <v>174</v>
      </c>
      <c r="F2632" s="255" t="s">
        <v>187</v>
      </c>
      <c r="G2632" s="255"/>
      <c r="H2632" s="256"/>
    </row>
    <row r="2633" customFormat="false" ht="11.25" hidden="false" customHeight="true" outlineLevel="0" collapsed="false">
      <c r="A2633" s="257" t="s">
        <v>2954</v>
      </c>
      <c r="B2633" s="252" t="n">
        <v>44074</v>
      </c>
      <c r="C2633" s="253" t="n">
        <v>3700</v>
      </c>
      <c r="D2633" s="258" t="s">
        <v>30</v>
      </c>
      <c r="E2633" s="255" t="s">
        <v>61</v>
      </c>
      <c r="F2633" s="255" t="s">
        <v>137</v>
      </c>
      <c r="G2633" s="255" t="s">
        <v>4370</v>
      </c>
      <c r="H2633" s="256"/>
    </row>
    <row r="2634" customFormat="false" ht="11.25" hidden="false" customHeight="true" outlineLevel="0" collapsed="false">
      <c r="A2634" s="257" t="s">
        <v>2954</v>
      </c>
      <c r="B2634" s="252" t="n">
        <v>44074</v>
      </c>
      <c r="C2634" s="253" t="n">
        <v>3300</v>
      </c>
      <c r="D2634" s="258" t="s">
        <v>30</v>
      </c>
      <c r="E2634" s="255" t="s">
        <v>61</v>
      </c>
      <c r="F2634" s="255" t="s">
        <v>137</v>
      </c>
      <c r="G2634" s="255" t="s">
        <v>4371</v>
      </c>
      <c r="H2634" s="256"/>
    </row>
    <row r="2635" customFormat="false" ht="11.25" hidden="false" customHeight="true" outlineLevel="0" collapsed="false">
      <c r="A2635" s="257" t="s">
        <v>2954</v>
      </c>
      <c r="B2635" s="252" t="n">
        <v>44074</v>
      </c>
      <c r="C2635" s="253" t="n">
        <v>3500</v>
      </c>
      <c r="D2635" s="258" t="s">
        <v>30</v>
      </c>
      <c r="E2635" s="255" t="s">
        <v>61</v>
      </c>
      <c r="F2635" s="255" t="s">
        <v>137</v>
      </c>
      <c r="G2635" s="255" t="s">
        <v>4372</v>
      </c>
      <c r="H2635" s="256"/>
    </row>
    <row r="2636" customFormat="false" ht="11.25" hidden="false" customHeight="true" outlineLevel="0" collapsed="false">
      <c r="A2636" s="257" t="s">
        <v>2954</v>
      </c>
      <c r="B2636" s="252" t="n">
        <v>44074</v>
      </c>
      <c r="C2636" s="253" t="n">
        <v>3000</v>
      </c>
      <c r="D2636" s="258" t="s">
        <v>30</v>
      </c>
      <c r="E2636" s="255" t="s">
        <v>61</v>
      </c>
      <c r="F2636" s="255" t="s">
        <v>137</v>
      </c>
      <c r="G2636" s="255" t="s">
        <v>4373</v>
      </c>
      <c r="H2636" s="256"/>
    </row>
    <row r="2637" customFormat="false" ht="11.25" hidden="false" customHeight="true" outlineLevel="0" collapsed="false">
      <c r="A2637" s="257" t="s">
        <v>2954</v>
      </c>
      <c r="B2637" s="252" t="n">
        <v>44074</v>
      </c>
      <c r="C2637" s="253" t="n">
        <v>21000</v>
      </c>
      <c r="D2637" s="262" t="s">
        <v>113</v>
      </c>
      <c r="E2637" s="255" t="s">
        <v>139</v>
      </c>
      <c r="F2637" s="255" t="s">
        <v>3016</v>
      </c>
      <c r="G2637" s="255" t="s">
        <v>2992</v>
      </c>
      <c r="H2637" s="256"/>
    </row>
    <row r="2638" customFormat="false" ht="11.25" hidden="false" customHeight="true" outlineLevel="0" collapsed="false">
      <c r="A2638" s="257" t="s">
        <v>2954</v>
      </c>
      <c r="B2638" s="252" t="n">
        <v>44074</v>
      </c>
      <c r="C2638" s="253" t="n">
        <v>525</v>
      </c>
      <c r="D2638" s="272" t="s">
        <v>64</v>
      </c>
      <c r="E2638" s="255" t="s">
        <v>3026</v>
      </c>
      <c r="F2638" s="255" t="s">
        <v>3157</v>
      </c>
      <c r="G2638" s="255" t="s">
        <v>4374</v>
      </c>
      <c r="H2638" s="256"/>
    </row>
    <row r="2639" customFormat="false" ht="11.25" hidden="false" customHeight="true" outlineLevel="0" collapsed="false">
      <c r="A2639" s="251" t="s">
        <v>2954</v>
      </c>
      <c r="B2639" s="252" t="n">
        <v>44075</v>
      </c>
      <c r="C2639" s="253" t="n">
        <v>5615</v>
      </c>
      <c r="D2639" s="254" t="s">
        <v>25</v>
      </c>
      <c r="E2639" s="255"/>
      <c r="F2639" s="255" t="s">
        <v>2969</v>
      </c>
      <c r="G2639" s="255" t="s">
        <v>4326</v>
      </c>
      <c r="H2639" s="256"/>
    </row>
    <row r="2640" customFormat="false" ht="11.25" hidden="false" customHeight="true" outlineLevel="0" collapsed="false">
      <c r="A2640" s="251" t="s">
        <v>2954</v>
      </c>
      <c r="B2640" s="252" t="n">
        <v>44075</v>
      </c>
      <c r="C2640" s="253" t="n">
        <v>10000</v>
      </c>
      <c r="D2640" s="254" t="s">
        <v>25</v>
      </c>
      <c r="E2640" s="255"/>
      <c r="F2640" s="255" t="s">
        <v>2969</v>
      </c>
      <c r="G2640" s="255" t="s">
        <v>4375</v>
      </c>
      <c r="H2640" s="256"/>
    </row>
    <row r="2641" customFormat="false" ht="11.25" hidden="false" customHeight="true" outlineLevel="0" collapsed="false">
      <c r="A2641" s="251" t="s">
        <v>2954</v>
      </c>
      <c r="B2641" s="252" t="n">
        <v>44075</v>
      </c>
      <c r="C2641" s="253" t="n">
        <v>25470</v>
      </c>
      <c r="D2641" s="254" t="s">
        <v>25</v>
      </c>
      <c r="E2641" s="255"/>
      <c r="F2641" s="255" t="s">
        <v>3019</v>
      </c>
      <c r="G2641" s="255" t="s">
        <v>4376</v>
      </c>
      <c r="H2641" s="256"/>
    </row>
    <row r="2642" customFormat="false" ht="11.25" hidden="false" customHeight="true" outlineLevel="0" collapsed="false">
      <c r="A2642" s="257" t="s">
        <v>2954</v>
      </c>
      <c r="B2642" s="252" t="n">
        <v>44075</v>
      </c>
      <c r="C2642" s="253" t="n">
        <v>42620</v>
      </c>
      <c r="D2642" s="258" t="s">
        <v>30</v>
      </c>
      <c r="E2642" s="255" t="s">
        <v>174</v>
      </c>
      <c r="F2642" s="255" t="s">
        <v>32</v>
      </c>
      <c r="G2642" s="255"/>
      <c r="H2642" s="256"/>
    </row>
    <row r="2643" customFormat="false" ht="11.25" hidden="false" customHeight="true" outlineLevel="0" collapsed="false">
      <c r="A2643" s="257" t="s">
        <v>2954</v>
      </c>
      <c r="B2643" s="252" t="n">
        <v>44075</v>
      </c>
      <c r="C2643" s="253" t="n">
        <v>3000</v>
      </c>
      <c r="D2643" s="258" t="s">
        <v>30</v>
      </c>
      <c r="E2643" s="255" t="s">
        <v>61</v>
      </c>
      <c r="F2643" s="255" t="s">
        <v>137</v>
      </c>
      <c r="G2643" s="255" t="s">
        <v>4377</v>
      </c>
      <c r="H2643" s="256"/>
    </row>
    <row r="2644" customFormat="false" ht="11.25" hidden="false" customHeight="true" outlineLevel="0" collapsed="false">
      <c r="A2644" s="257" t="s">
        <v>2954</v>
      </c>
      <c r="B2644" s="252" t="n">
        <v>44075</v>
      </c>
      <c r="C2644" s="253" t="n">
        <v>3300</v>
      </c>
      <c r="D2644" s="258" t="s">
        <v>30</v>
      </c>
      <c r="E2644" s="255" t="s">
        <v>61</v>
      </c>
      <c r="F2644" s="255" t="s">
        <v>137</v>
      </c>
      <c r="G2644" s="255" t="s">
        <v>4378</v>
      </c>
      <c r="H2644" s="256"/>
    </row>
    <row r="2645" customFormat="false" ht="11.25" hidden="false" customHeight="true" outlineLevel="0" collapsed="false">
      <c r="A2645" s="257" t="s">
        <v>2954</v>
      </c>
      <c r="B2645" s="252" t="n">
        <v>44075</v>
      </c>
      <c r="C2645" s="253" t="n">
        <v>3500</v>
      </c>
      <c r="D2645" s="258" t="s">
        <v>30</v>
      </c>
      <c r="E2645" s="255" t="s">
        <v>61</v>
      </c>
      <c r="F2645" s="255" t="s">
        <v>137</v>
      </c>
      <c r="G2645" s="255" t="s">
        <v>4379</v>
      </c>
      <c r="H2645" s="256"/>
    </row>
    <row r="2646" customFormat="false" ht="11.25" hidden="false" customHeight="true" outlineLevel="0" collapsed="false">
      <c r="A2646" s="257" t="s">
        <v>2954</v>
      </c>
      <c r="B2646" s="252" t="n">
        <v>44075</v>
      </c>
      <c r="C2646" s="253" t="n">
        <v>3420</v>
      </c>
      <c r="D2646" s="265" t="s">
        <v>80</v>
      </c>
      <c r="E2646" s="255" t="s">
        <v>151</v>
      </c>
      <c r="F2646" s="255" t="s">
        <v>190</v>
      </c>
      <c r="G2646" s="255" t="s">
        <v>3120</v>
      </c>
      <c r="H2646" s="256"/>
    </row>
    <row r="2647" customFormat="false" ht="11.25" hidden="false" customHeight="true" outlineLevel="0" collapsed="false">
      <c r="A2647" s="257" t="s">
        <v>2954</v>
      </c>
      <c r="B2647" s="252" t="n">
        <v>44075</v>
      </c>
      <c r="C2647" s="253" t="n">
        <v>3230</v>
      </c>
      <c r="D2647" s="258" t="s">
        <v>30</v>
      </c>
      <c r="E2647" s="255" t="s">
        <v>174</v>
      </c>
      <c r="F2647" s="255" t="s">
        <v>187</v>
      </c>
      <c r="G2647" s="255"/>
      <c r="H2647" s="256"/>
    </row>
    <row r="2648" customFormat="false" ht="11.25" hidden="false" customHeight="true" outlineLevel="0" collapsed="false">
      <c r="A2648" s="260" t="s">
        <v>2954</v>
      </c>
      <c r="B2648" s="252" t="n">
        <v>44075</v>
      </c>
      <c r="C2648" s="253" t="n">
        <v>300</v>
      </c>
      <c r="D2648" s="266" t="s">
        <v>2943</v>
      </c>
      <c r="E2648" s="255" t="s">
        <v>2974</v>
      </c>
      <c r="F2648" s="255" t="s">
        <v>2983</v>
      </c>
      <c r="G2648" s="255"/>
      <c r="H2648" s="256"/>
    </row>
    <row r="2649" customFormat="false" ht="11.25" hidden="false" customHeight="true" outlineLevel="0" collapsed="false">
      <c r="A2649" s="260" t="s">
        <v>2954</v>
      </c>
      <c r="B2649" s="252" t="n">
        <v>44075</v>
      </c>
      <c r="C2649" s="253" t="n">
        <v>35</v>
      </c>
      <c r="D2649" s="263" t="s">
        <v>2952</v>
      </c>
      <c r="E2649" s="255" t="s">
        <v>118</v>
      </c>
      <c r="F2649" s="255" t="s">
        <v>4332</v>
      </c>
      <c r="G2649" s="255"/>
      <c r="H2649" s="256"/>
    </row>
    <row r="2650" customFormat="false" ht="11.25" hidden="false" customHeight="true" outlineLevel="0" collapsed="false">
      <c r="A2650" s="257" t="s">
        <v>2954</v>
      </c>
      <c r="B2650" s="252" t="n">
        <v>44075</v>
      </c>
      <c r="C2650" s="253" t="n">
        <v>105</v>
      </c>
      <c r="D2650" s="272" t="s">
        <v>64</v>
      </c>
      <c r="E2650" s="255" t="s">
        <v>3374</v>
      </c>
      <c r="F2650" s="255" t="s">
        <v>4380</v>
      </c>
      <c r="G2650" s="255"/>
      <c r="H2650" s="256"/>
    </row>
    <row r="2651" customFormat="false" ht="11.25" hidden="false" customHeight="true" outlineLevel="0" collapsed="false">
      <c r="A2651" s="260" t="s">
        <v>2954</v>
      </c>
      <c r="B2651" s="252" t="n">
        <v>44075</v>
      </c>
      <c r="C2651" s="253" t="n">
        <v>300</v>
      </c>
      <c r="D2651" s="261" t="s">
        <v>105</v>
      </c>
      <c r="E2651" s="255" t="s">
        <v>3667</v>
      </c>
      <c r="F2651" s="255" t="s">
        <v>3670</v>
      </c>
      <c r="G2651" s="255"/>
      <c r="H2651" s="256"/>
    </row>
    <row r="2652" customFormat="false" ht="11.25" hidden="false" customHeight="true" outlineLevel="0" collapsed="false">
      <c r="A2652" s="260" t="s">
        <v>2954</v>
      </c>
      <c r="B2652" s="252" t="n">
        <v>44075</v>
      </c>
      <c r="C2652" s="253" t="n">
        <v>900</v>
      </c>
      <c r="D2652" s="261" t="s">
        <v>105</v>
      </c>
      <c r="E2652" s="255" t="s">
        <v>3667</v>
      </c>
      <c r="F2652" s="255" t="s">
        <v>4299</v>
      </c>
      <c r="G2652" s="255"/>
      <c r="H2652" s="256"/>
    </row>
    <row r="2653" customFormat="false" ht="11.25" hidden="false" customHeight="true" outlineLevel="0" collapsed="false">
      <c r="A2653" s="251" t="s">
        <v>2954</v>
      </c>
      <c r="B2653" s="252" t="n">
        <v>44076</v>
      </c>
      <c r="C2653" s="253" t="n">
        <v>10800</v>
      </c>
      <c r="D2653" s="254" t="s">
        <v>25</v>
      </c>
      <c r="E2653" s="255"/>
      <c r="F2653" s="255" t="s">
        <v>2983</v>
      </c>
      <c r="G2653" s="255" t="s">
        <v>4326</v>
      </c>
      <c r="H2653" s="256"/>
    </row>
    <row r="2654" customFormat="false" ht="11.25" hidden="false" customHeight="true" outlineLevel="0" collapsed="false">
      <c r="A2654" s="251" t="s">
        <v>2954</v>
      </c>
      <c r="B2654" s="252" t="n">
        <v>44076</v>
      </c>
      <c r="C2654" s="253" t="n">
        <v>5000</v>
      </c>
      <c r="D2654" s="254" t="s">
        <v>25</v>
      </c>
      <c r="E2654" s="255"/>
      <c r="F2654" s="255" t="s">
        <v>3210</v>
      </c>
      <c r="G2654" s="255" t="s">
        <v>4375</v>
      </c>
      <c r="H2654" s="256"/>
    </row>
    <row r="2655" customFormat="false" ht="11.25" hidden="false" customHeight="true" outlineLevel="0" collapsed="false">
      <c r="A2655" s="257" t="s">
        <v>2954</v>
      </c>
      <c r="B2655" s="252" t="n">
        <v>44076</v>
      </c>
      <c r="C2655" s="253" t="n">
        <v>3300</v>
      </c>
      <c r="D2655" s="258" t="s">
        <v>30</v>
      </c>
      <c r="E2655" s="255" t="s">
        <v>61</v>
      </c>
      <c r="F2655" s="255" t="s">
        <v>62</v>
      </c>
      <c r="G2655" s="255" t="s">
        <v>3885</v>
      </c>
      <c r="H2655" s="256"/>
    </row>
    <row r="2656" customFormat="false" ht="11.25" hidden="false" customHeight="true" outlineLevel="0" collapsed="false">
      <c r="A2656" s="260" t="s">
        <v>2954</v>
      </c>
      <c r="B2656" s="252" t="n">
        <v>44076</v>
      </c>
      <c r="C2656" s="253" t="n">
        <v>300</v>
      </c>
      <c r="D2656" s="266" t="s">
        <v>2943</v>
      </c>
      <c r="E2656" s="255" t="s">
        <v>2974</v>
      </c>
      <c r="F2656" s="255" t="s">
        <v>2983</v>
      </c>
      <c r="G2656" s="255"/>
      <c r="H2656" s="256"/>
    </row>
    <row r="2657" customFormat="false" ht="11.25" hidden="false" customHeight="true" outlineLevel="0" collapsed="false">
      <c r="A2657" s="257" t="s">
        <v>2954</v>
      </c>
      <c r="B2657" s="252" t="n">
        <v>44076</v>
      </c>
      <c r="C2657" s="253" t="n">
        <v>5580</v>
      </c>
      <c r="D2657" s="265" t="s">
        <v>80</v>
      </c>
      <c r="E2657" s="255" t="s">
        <v>81</v>
      </c>
      <c r="F2657" s="255" t="s">
        <v>190</v>
      </c>
      <c r="G2657" s="255"/>
      <c r="H2657" s="256"/>
    </row>
    <row r="2658" customFormat="false" ht="11.25" hidden="false" customHeight="true" outlineLevel="0" collapsed="false">
      <c r="A2658" s="257" t="s">
        <v>2954</v>
      </c>
      <c r="B2658" s="252" t="n">
        <v>44076</v>
      </c>
      <c r="C2658" s="253" t="n">
        <v>9170</v>
      </c>
      <c r="D2658" s="258" t="s">
        <v>30</v>
      </c>
      <c r="E2658" s="255" t="s">
        <v>174</v>
      </c>
      <c r="F2658" s="255" t="s">
        <v>187</v>
      </c>
      <c r="G2658" s="255"/>
      <c r="H2658" s="256"/>
    </row>
    <row r="2659" customFormat="false" ht="11.25" hidden="false" customHeight="true" outlineLevel="0" collapsed="false">
      <c r="A2659" s="251" t="s">
        <v>2954</v>
      </c>
      <c r="B2659" s="252" t="n">
        <v>44077</v>
      </c>
      <c r="C2659" s="253" t="n">
        <v>1000</v>
      </c>
      <c r="D2659" s="254" t="s">
        <v>25</v>
      </c>
      <c r="E2659" s="255"/>
      <c r="F2659" s="255" t="s">
        <v>3166</v>
      </c>
      <c r="G2659" s="255"/>
      <c r="H2659" s="256"/>
    </row>
    <row r="2660" customFormat="false" ht="11.25" hidden="false" customHeight="true" outlineLevel="0" collapsed="false">
      <c r="A2660" s="251" t="s">
        <v>2954</v>
      </c>
      <c r="B2660" s="252" t="n">
        <v>44077</v>
      </c>
      <c r="C2660" s="253" t="n">
        <v>20000</v>
      </c>
      <c r="D2660" s="254" t="s">
        <v>25</v>
      </c>
      <c r="E2660" s="255"/>
      <c r="F2660" s="255" t="s">
        <v>3053</v>
      </c>
      <c r="G2660" s="255"/>
      <c r="H2660" s="256"/>
    </row>
    <row r="2661" customFormat="false" ht="11.25" hidden="false" customHeight="true" outlineLevel="0" collapsed="false">
      <c r="A2661" s="251" t="s">
        <v>2954</v>
      </c>
      <c r="B2661" s="252" t="n">
        <v>44077</v>
      </c>
      <c r="C2661" s="253" t="n">
        <v>23630</v>
      </c>
      <c r="D2661" s="254" t="s">
        <v>25</v>
      </c>
      <c r="E2661" s="255"/>
      <c r="F2661" s="255" t="s">
        <v>3012</v>
      </c>
      <c r="G2661" s="255" t="s">
        <v>4376</v>
      </c>
      <c r="H2661" s="256"/>
    </row>
    <row r="2662" customFormat="false" ht="11.25" hidden="false" customHeight="true" outlineLevel="0" collapsed="false">
      <c r="A2662" s="260" t="s">
        <v>2954</v>
      </c>
      <c r="B2662" s="252" t="n">
        <v>44077</v>
      </c>
      <c r="C2662" s="253" t="n">
        <v>145</v>
      </c>
      <c r="D2662" s="268" t="s">
        <v>48</v>
      </c>
      <c r="E2662" s="255" t="s">
        <v>3004</v>
      </c>
      <c r="F2662" s="255" t="s">
        <v>3018</v>
      </c>
      <c r="G2662" s="255" t="s">
        <v>4381</v>
      </c>
      <c r="H2662" s="256"/>
    </row>
    <row r="2663" customFormat="false" ht="11.25" hidden="false" customHeight="true" outlineLevel="0" collapsed="false">
      <c r="A2663" s="257" t="s">
        <v>2954</v>
      </c>
      <c r="B2663" s="252" t="n">
        <v>44077</v>
      </c>
      <c r="C2663" s="253" t="n">
        <v>2265</v>
      </c>
      <c r="D2663" s="258" t="s">
        <v>30</v>
      </c>
      <c r="E2663" s="255" t="s">
        <v>174</v>
      </c>
      <c r="F2663" s="255" t="s">
        <v>187</v>
      </c>
      <c r="G2663" s="255"/>
      <c r="H2663" s="256"/>
    </row>
    <row r="2664" customFormat="false" ht="11.25" hidden="false" customHeight="true" outlineLevel="0" collapsed="false">
      <c r="A2664" s="260" t="s">
        <v>2954</v>
      </c>
      <c r="B2664" s="252" t="n">
        <v>44077</v>
      </c>
      <c r="C2664" s="253" t="n">
        <v>600</v>
      </c>
      <c r="D2664" s="266" t="s">
        <v>2943</v>
      </c>
      <c r="E2664" s="255" t="s">
        <v>2974</v>
      </c>
      <c r="F2664" s="255" t="s">
        <v>3400</v>
      </c>
      <c r="G2664" s="255"/>
      <c r="H2664" s="256"/>
    </row>
    <row r="2665" customFormat="false" ht="11.25" hidden="false" customHeight="true" outlineLevel="0" collapsed="false">
      <c r="A2665" s="257" t="s">
        <v>2954</v>
      </c>
      <c r="B2665" s="252" t="n">
        <v>44077</v>
      </c>
      <c r="C2665" s="253" t="n">
        <v>3400</v>
      </c>
      <c r="D2665" s="258" t="s">
        <v>30</v>
      </c>
      <c r="E2665" s="255" t="s">
        <v>61</v>
      </c>
      <c r="F2665" s="255" t="s">
        <v>137</v>
      </c>
      <c r="G2665" s="255" t="s">
        <v>4382</v>
      </c>
      <c r="H2665" s="256"/>
    </row>
    <row r="2666" customFormat="false" ht="11.25" hidden="false" customHeight="true" outlineLevel="0" collapsed="false">
      <c r="A2666" s="257" t="s">
        <v>2954</v>
      </c>
      <c r="B2666" s="252" t="n">
        <v>44077</v>
      </c>
      <c r="C2666" s="253" t="n">
        <v>3000</v>
      </c>
      <c r="D2666" s="258" t="s">
        <v>30</v>
      </c>
      <c r="E2666" s="255" t="s">
        <v>61</v>
      </c>
      <c r="F2666" s="255" t="s">
        <v>137</v>
      </c>
      <c r="G2666" s="255" t="s">
        <v>4383</v>
      </c>
      <c r="H2666" s="256"/>
    </row>
    <row r="2667" customFormat="false" ht="11.25" hidden="false" customHeight="true" outlineLevel="0" collapsed="false">
      <c r="A2667" s="257" t="s">
        <v>2954</v>
      </c>
      <c r="B2667" s="252" t="n">
        <v>44077</v>
      </c>
      <c r="C2667" s="253" t="n">
        <v>2700</v>
      </c>
      <c r="D2667" s="258" t="s">
        <v>30</v>
      </c>
      <c r="E2667" s="255" t="s">
        <v>61</v>
      </c>
      <c r="F2667" s="255" t="s">
        <v>270</v>
      </c>
      <c r="G2667" s="255" t="s">
        <v>4384</v>
      </c>
      <c r="H2667" s="256"/>
    </row>
    <row r="2668" customFormat="false" ht="11.25" hidden="false" customHeight="true" outlineLevel="0" collapsed="false">
      <c r="A2668" s="257" t="s">
        <v>2954</v>
      </c>
      <c r="B2668" s="252" t="n">
        <v>44077</v>
      </c>
      <c r="C2668" s="253" t="n">
        <v>3000</v>
      </c>
      <c r="D2668" s="258" t="s">
        <v>30</v>
      </c>
      <c r="E2668" s="255" t="s">
        <v>61</v>
      </c>
      <c r="F2668" s="255" t="s">
        <v>270</v>
      </c>
      <c r="G2668" s="255" t="s">
        <v>4385</v>
      </c>
      <c r="H2668" s="256"/>
    </row>
    <row r="2669" customFormat="false" ht="11.25" hidden="false" customHeight="true" outlineLevel="0" collapsed="false">
      <c r="A2669" s="257" t="s">
        <v>2954</v>
      </c>
      <c r="B2669" s="252" t="n">
        <v>44077</v>
      </c>
      <c r="C2669" s="253" t="n">
        <v>3000</v>
      </c>
      <c r="D2669" s="258" t="s">
        <v>30</v>
      </c>
      <c r="E2669" s="255" t="s">
        <v>61</v>
      </c>
      <c r="F2669" s="255" t="s">
        <v>62</v>
      </c>
      <c r="G2669" s="255" t="s">
        <v>4386</v>
      </c>
      <c r="H2669" s="256"/>
    </row>
    <row r="2670" customFormat="false" ht="11.25" hidden="false" customHeight="true" outlineLevel="0" collapsed="false">
      <c r="A2670" s="257" t="s">
        <v>2954</v>
      </c>
      <c r="B2670" s="252" t="n">
        <v>44077</v>
      </c>
      <c r="C2670" s="253" t="n">
        <v>3800</v>
      </c>
      <c r="D2670" s="258" t="s">
        <v>30</v>
      </c>
      <c r="E2670" s="255" t="s">
        <v>61</v>
      </c>
      <c r="F2670" s="255" t="s">
        <v>62</v>
      </c>
      <c r="G2670" s="255" t="s">
        <v>4387</v>
      </c>
      <c r="H2670" s="256"/>
    </row>
    <row r="2671" customFormat="false" ht="11.25" hidden="false" customHeight="true" outlineLevel="0" collapsed="false">
      <c r="A2671" s="251" t="s">
        <v>2954</v>
      </c>
      <c r="B2671" s="252" t="n">
        <v>44078</v>
      </c>
      <c r="C2671" s="253" t="n">
        <v>35000</v>
      </c>
      <c r="D2671" s="254" t="s">
        <v>25</v>
      </c>
      <c r="E2671" s="255"/>
      <c r="F2671" s="255" t="s">
        <v>3003</v>
      </c>
      <c r="G2671" s="255"/>
      <c r="H2671" s="256"/>
    </row>
    <row r="2672" customFormat="false" ht="11.25" hidden="false" customHeight="true" outlineLevel="0" collapsed="false">
      <c r="A2672" s="251" t="s">
        <v>2954</v>
      </c>
      <c r="B2672" s="252" t="n">
        <v>44078</v>
      </c>
      <c r="C2672" s="253" t="n">
        <v>15000</v>
      </c>
      <c r="D2672" s="254" t="s">
        <v>25</v>
      </c>
      <c r="E2672" s="255"/>
      <c r="F2672" s="255" t="s">
        <v>3210</v>
      </c>
      <c r="G2672" s="255"/>
      <c r="H2672" s="256"/>
    </row>
    <row r="2673" customFormat="false" ht="11.25" hidden="false" customHeight="true" outlineLevel="0" collapsed="false">
      <c r="A2673" s="251" t="s">
        <v>2954</v>
      </c>
      <c r="B2673" s="252" t="n">
        <v>44078</v>
      </c>
      <c r="C2673" s="253" t="n">
        <v>10000</v>
      </c>
      <c r="D2673" s="254" t="s">
        <v>25</v>
      </c>
      <c r="E2673" s="255"/>
      <c r="F2673" s="255" t="s">
        <v>4115</v>
      </c>
      <c r="G2673" s="255"/>
      <c r="H2673" s="256"/>
    </row>
    <row r="2674" customFormat="false" ht="11.25" hidden="false" customHeight="true" outlineLevel="0" collapsed="false">
      <c r="A2674" s="257" t="s">
        <v>2954</v>
      </c>
      <c r="B2674" s="252" t="n">
        <v>44078</v>
      </c>
      <c r="C2674" s="253" t="n">
        <v>1300</v>
      </c>
      <c r="D2674" s="265" t="s">
        <v>80</v>
      </c>
      <c r="E2674" s="255" t="s">
        <v>110</v>
      </c>
      <c r="F2674" s="255" t="s">
        <v>2998</v>
      </c>
      <c r="G2674" s="255" t="s">
        <v>4114</v>
      </c>
      <c r="H2674" s="256"/>
    </row>
    <row r="2675" customFormat="false" ht="11.25" hidden="false" customHeight="true" outlineLevel="0" collapsed="false">
      <c r="A2675" s="257" t="s">
        <v>2954</v>
      </c>
      <c r="B2675" s="252" t="n">
        <v>44078</v>
      </c>
      <c r="C2675" s="253" t="n">
        <v>3650</v>
      </c>
      <c r="D2675" s="258" t="s">
        <v>30</v>
      </c>
      <c r="E2675" s="255" t="s">
        <v>174</v>
      </c>
      <c r="F2675" s="255" t="s">
        <v>187</v>
      </c>
      <c r="G2675" s="255"/>
      <c r="H2675" s="256"/>
    </row>
    <row r="2676" customFormat="false" ht="11.25" hidden="false" customHeight="true" outlineLevel="0" collapsed="false">
      <c r="A2676" s="260" t="s">
        <v>2954</v>
      </c>
      <c r="B2676" s="252" t="n">
        <v>44078</v>
      </c>
      <c r="C2676" s="253" t="n">
        <v>300</v>
      </c>
      <c r="D2676" s="264" t="s">
        <v>2940</v>
      </c>
      <c r="E2676" s="255" t="s">
        <v>2968</v>
      </c>
      <c r="F2676" s="255" t="s">
        <v>223</v>
      </c>
      <c r="G2676" s="255"/>
      <c r="H2676" s="256"/>
    </row>
    <row r="2677" customFormat="false" ht="11.25" hidden="false" customHeight="true" outlineLevel="0" collapsed="false">
      <c r="A2677" s="257" t="s">
        <v>2954</v>
      </c>
      <c r="B2677" s="252" t="n">
        <v>44078</v>
      </c>
      <c r="C2677" s="253" t="n">
        <v>4200</v>
      </c>
      <c r="D2677" s="265" t="s">
        <v>80</v>
      </c>
      <c r="E2677" s="255" t="s">
        <v>2970</v>
      </c>
      <c r="F2677" s="255" t="s">
        <v>148</v>
      </c>
      <c r="G2677" s="255" t="s">
        <v>4011</v>
      </c>
      <c r="H2677" s="256"/>
    </row>
    <row r="2678" customFormat="false" ht="11.25" hidden="false" customHeight="true" outlineLevel="0" collapsed="false">
      <c r="A2678" s="257" t="s">
        <v>2954</v>
      </c>
      <c r="B2678" s="252" t="n">
        <v>44078</v>
      </c>
      <c r="C2678" s="253" t="n">
        <v>4200</v>
      </c>
      <c r="D2678" s="262" t="s">
        <v>113</v>
      </c>
      <c r="E2678" s="255" t="s">
        <v>114</v>
      </c>
      <c r="F2678" s="255" t="s">
        <v>148</v>
      </c>
      <c r="G2678" s="255" t="s">
        <v>4388</v>
      </c>
      <c r="H2678" s="256"/>
    </row>
    <row r="2679" customFormat="false" ht="11.25" hidden="false" customHeight="true" outlineLevel="0" collapsed="false">
      <c r="A2679" s="257" t="s">
        <v>2954</v>
      </c>
      <c r="B2679" s="252" t="n">
        <v>44078</v>
      </c>
      <c r="C2679" s="253" t="n">
        <v>3500</v>
      </c>
      <c r="D2679" s="262" t="s">
        <v>113</v>
      </c>
      <c r="E2679" s="255" t="s">
        <v>65</v>
      </c>
      <c r="F2679" s="255" t="s">
        <v>148</v>
      </c>
      <c r="G2679" s="255" t="s">
        <v>4389</v>
      </c>
      <c r="H2679" s="256"/>
    </row>
    <row r="2680" customFormat="false" ht="11.25" hidden="false" customHeight="true" outlineLevel="0" collapsed="false">
      <c r="A2680" s="257" t="s">
        <v>2954</v>
      </c>
      <c r="B2680" s="252" t="n">
        <v>44078</v>
      </c>
      <c r="C2680" s="253" t="n">
        <v>950</v>
      </c>
      <c r="D2680" s="262" t="s">
        <v>113</v>
      </c>
      <c r="E2680" s="255" t="s">
        <v>65</v>
      </c>
      <c r="F2680" s="255" t="s">
        <v>148</v>
      </c>
      <c r="G2680" s="255" t="s">
        <v>3675</v>
      </c>
      <c r="H2680" s="256"/>
    </row>
    <row r="2681" customFormat="false" ht="11.25" hidden="false" customHeight="true" outlineLevel="0" collapsed="false">
      <c r="A2681" s="251" t="s">
        <v>2954</v>
      </c>
      <c r="B2681" s="252" t="n">
        <v>44079</v>
      </c>
      <c r="C2681" s="253" t="n">
        <v>10000</v>
      </c>
      <c r="D2681" s="271" t="s">
        <v>59</v>
      </c>
      <c r="E2681" s="255" t="s">
        <v>3103</v>
      </c>
      <c r="F2681" s="255" t="s">
        <v>3059</v>
      </c>
      <c r="G2681" s="255"/>
      <c r="H2681" s="256"/>
    </row>
    <row r="2682" customFormat="false" ht="11.25" hidden="false" customHeight="true" outlineLevel="0" collapsed="false">
      <c r="A2682" s="260" t="s">
        <v>2954</v>
      </c>
      <c r="B2682" s="252" t="n">
        <v>44079</v>
      </c>
      <c r="C2682" s="253" t="n">
        <v>300</v>
      </c>
      <c r="D2682" s="266" t="s">
        <v>2943</v>
      </c>
      <c r="E2682" s="255" t="s">
        <v>2974</v>
      </c>
      <c r="F2682" s="255" t="s">
        <v>2983</v>
      </c>
      <c r="G2682" s="255"/>
      <c r="H2682" s="256"/>
    </row>
    <row r="2683" customFormat="false" ht="11.25" hidden="false" customHeight="true" outlineLevel="0" collapsed="false">
      <c r="A2683" s="257" t="s">
        <v>2954</v>
      </c>
      <c r="B2683" s="252" t="n">
        <v>44079</v>
      </c>
      <c r="C2683" s="253" t="n">
        <v>1120</v>
      </c>
      <c r="D2683" s="258" t="s">
        <v>30</v>
      </c>
      <c r="E2683" s="255" t="s">
        <v>61</v>
      </c>
      <c r="F2683" s="255" t="s">
        <v>87</v>
      </c>
      <c r="G2683" s="255" t="s">
        <v>4390</v>
      </c>
      <c r="H2683" s="256"/>
    </row>
    <row r="2684" customFormat="false" ht="11.25" hidden="false" customHeight="true" outlineLevel="0" collapsed="false">
      <c r="A2684" s="257" t="s">
        <v>2954</v>
      </c>
      <c r="B2684" s="252" t="n">
        <v>44079</v>
      </c>
      <c r="C2684" s="253" t="n">
        <v>640</v>
      </c>
      <c r="D2684" s="258" t="s">
        <v>30</v>
      </c>
      <c r="E2684" s="255" t="s">
        <v>61</v>
      </c>
      <c r="F2684" s="255" t="s">
        <v>87</v>
      </c>
      <c r="G2684" s="255" t="s">
        <v>4391</v>
      </c>
      <c r="H2684" s="256"/>
    </row>
    <row r="2685" customFormat="false" ht="11.25" hidden="false" customHeight="true" outlineLevel="0" collapsed="false">
      <c r="A2685" s="257" t="s">
        <v>2954</v>
      </c>
      <c r="B2685" s="252" t="n">
        <v>44079</v>
      </c>
      <c r="C2685" s="253" t="n">
        <v>2500</v>
      </c>
      <c r="D2685" s="258" t="s">
        <v>30</v>
      </c>
      <c r="E2685" s="255" t="s">
        <v>61</v>
      </c>
      <c r="F2685" s="255" t="s">
        <v>87</v>
      </c>
      <c r="G2685" s="255" t="s">
        <v>4317</v>
      </c>
      <c r="H2685" s="256"/>
    </row>
    <row r="2686" customFormat="false" ht="11.25" hidden="false" customHeight="true" outlineLevel="0" collapsed="false">
      <c r="A2686" s="251" t="s">
        <v>2954</v>
      </c>
      <c r="B2686" s="252" t="n">
        <v>44079</v>
      </c>
      <c r="C2686" s="253" t="n">
        <v>10200</v>
      </c>
      <c r="D2686" s="254" t="s">
        <v>25</v>
      </c>
      <c r="E2686" s="255"/>
      <c r="F2686" s="255" t="s">
        <v>3012</v>
      </c>
      <c r="G2686" s="255" t="s">
        <v>4392</v>
      </c>
      <c r="H2686" s="256"/>
    </row>
    <row r="2687" customFormat="false" ht="11.25" hidden="false" customHeight="true" outlineLevel="0" collapsed="false">
      <c r="A2687" s="269" t="s">
        <v>2954</v>
      </c>
      <c r="B2687" s="252" t="n">
        <v>44079</v>
      </c>
      <c r="C2687" s="253" t="n">
        <v>7000</v>
      </c>
      <c r="D2687" s="276" t="s">
        <v>58</v>
      </c>
      <c r="E2687" s="255" t="s">
        <v>118</v>
      </c>
      <c r="F2687" s="255" t="s">
        <v>4031</v>
      </c>
      <c r="G2687" s="255" t="s">
        <v>4393</v>
      </c>
      <c r="H2687" s="256"/>
    </row>
    <row r="2688" customFormat="false" ht="11.25" hidden="false" customHeight="true" outlineLevel="0" collapsed="false">
      <c r="A2688" s="269" t="s">
        <v>2954</v>
      </c>
      <c r="B2688" s="252" t="n">
        <v>44079</v>
      </c>
      <c r="C2688" s="253" t="n">
        <v>2500</v>
      </c>
      <c r="D2688" s="276" t="s">
        <v>58</v>
      </c>
      <c r="E2688" s="255" t="s">
        <v>91</v>
      </c>
      <c r="F2688" s="255" t="s">
        <v>4031</v>
      </c>
      <c r="G2688" s="255" t="s">
        <v>4394</v>
      </c>
      <c r="H2688" s="256"/>
    </row>
    <row r="2689" customFormat="false" ht="11.25" hidden="false" customHeight="true" outlineLevel="0" collapsed="false">
      <c r="A2689" s="251" t="s">
        <v>2954</v>
      </c>
      <c r="B2689" s="252" t="n">
        <v>44079</v>
      </c>
      <c r="C2689" s="253" t="n">
        <v>1000</v>
      </c>
      <c r="D2689" s="254" t="s">
        <v>25</v>
      </c>
      <c r="E2689" s="255"/>
      <c r="F2689" s="255" t="s">
        <v>2955</v>
      </c>
      <c r="G2689" s="255"/>
      <c r="H2689" s="256"/>
    </row>
    <row r="2690" customFormat="false" ht="11.25" hidden="false" customHeight="true" outlineLevel="0" collapsed="false">
      <c r="A2690" s="251" t="s">
        <v>2954</v>
      </c>
      <c r="B2690" s="252" t="n">
        <v>44079</v>
      </c>
      <c r="C2690" s="253" t="n">
        <v>1000</v>
      </c>
      <c r="D2690" s="254" t="s">
        <v>25</v>
      </c>
      <c r="E2690" s="255"/>
      <c r="F2690" s="255" t="s">
        <v>3166</v>
      </c>
      <c r="G2690" s="255"/>
      <c r="H2690" s="256"/>
    </row>
    <row r="2691" customFormat="false" ht="11.25" hidden="false" customHeight="true" outlineLevel="0" collapsed="false">
      <c r="A2691" s="269" t="s">
        <v>2954</v>
      </c>
      <c r="B2691" s="252" t="n">
        <v>44079</v>
      </c>
      <c r="C2691" s="253" t="n">
        <v>300</v>
      </c>
      <c r="D2691" s="278" t="s">
        <v>3093</v>
      </c>
      <c r="E2691" s="255" t="s">
        <v>3260</v>
      </c>
      <c r="F2691" s="255" t="s">
        <v>4395</v>
      </c>
      <c r="G2691" s="255"/>
      <c r="H2691" s="256"/>
    </row>
    <row r="2692" customFormat="false" ht="11.25" hidden="false" customHeight="true" outlineLevel="0" collapsed="false">
      <c r="A2692" s="260" t="s">
        <v>2954</v>
      </c>
      <c r="B2692" s="252" t="n">
        <v>44080</v>
      </c>
      <c r="C2692" s="253" t="n">
        <v>600</v>
      </c>
      <c r="D2692" s="266" t="s">
        <v>2943</v>
      </c>
      <c r="E2692" s="255" t="s">
        <v>2974</v>
      </c>
      <c r="F2692" s="255" t="s">
        <v>3138</v>
      </c>
      <c r="G2692" s="255"/>
      <c r="H2692" s="256"/>
    </row>
    <row r="2693" customFormat="false" ht="11.25" hidden="false" customHeight="true" outlineLevel="0" collapsed="false">
      <c r="A2693" s="257" t="s">
        <v>2954</v>
      </c>
      <c r="B2693" s="252" t="n">
        <v>44080</v>
      </c>
      <c r="C2693" s="253" t="n">
        <v>1600</v>
      </c>
      <c r="D2693" s="262" t="s">
        <v>113</v>
      </c>
      <c r="E2693" s="255" t="s">
        <v>139</v>
      </c>
      <c r="F2693" s="255" t="s">
        <v>4396</v>
      </c>
      <c r="G2693" s="255"/>
      <c r="H2693" s="256"/>
    </row>
    <row r="2694" customFormat="false" ht="11.25" hidden="false" customHeight="true" outlineLevel="0" collapsed="false">
      <c r="A2694" s="257" t="s">
        <v>2954</v>
      </c>
      <c r="B2694" s="252" t="n">
        <v>44080</v>
      </c>
      <c r="C2694" s="253" t="n">
        <v>1000</v>
      </c>
      <c r="D2694" s="272" t="s">
        <v>64</v>
      </c>
      <c r="E2694" s="255" t="s">
        <v>143</v>
      </c>
      <c r="F2694" s="255" t="s">
        <v>4397</v>
      </c>
      <c r="G2694" s="255"/>
      <c r="H2694" s="256"/>
    </row>
    <row r="2695" customFormat="false" ht="11.25" hidden="false" customHeight="true" outlineLevel="0" collapsed="false">
      <c r="A2695" s="251" t="s">
        <v>2954</v>
      </c>
      <c r="B2695" s="252" t="n">
        <v>44080</v>
      </c>
      <c r="C2695" s="253" t="n">
        <v>30000</v>
      </c>
      <c r="D2695" s="254" t="s">
        <v>25</v>
      </c>
      <c r="E2695" s="255"/>
      <c r="F2695" s="255" t="s">
        <v>2961</v>
      </c>
      <c r="G2695" s="255" t="s">
        <v>4376</v>
      </c>
      <c r="H2695" s="256"/>
    </row>
    <row r="2696" customFormat="false" ht="11.25" hidden="false" customHeight="true" outlineLevel="0" collapsed="false">
      <c r="A2696" s="251" t="s">
        <v>2954</v>
      </c>
      <c r="B2696" s="252" t="n">
        <v>44080</v>
      </c>
      <c r="C2696" s="253" t="n">
        <v>15000</v>
      </c>
      <c r="D2696" s="254" t="s">
        <v>25</v>
      </c>
      <c r="E2696" s="255"/>
      <c r="F2696" s="255" t="s">
        <v>43</v>
      </c>
      <c r="G2696" s="255"/>
      <c r="H2696" s="256"/>
    </row>
    <row r="2697" customFormat="false" ht="11.25" hidden="false" customHeight="true" outlineLevel="0" collapsed="false">
      <c r="A2697" s="257" t="s">
        <v>2954</v>
      </c>
      <c r="B2697" s="252" t="n">
        <v>44080</v>
      </c>
      <c r="C2697" s="253" t="n">
        <v>3300</v>
      </c>
      <c r="D2697" s="258" t="s">
        <v>30</v>
      </c>
      <c r="E2697" s="255" t="s">
        <v>61</v>
      </c>
      <c r="F2697" s="255" t="s">
        <v>270</v>
      </c>
      <c r="G2697" s="255" t="s">
        <v>4398</v>
      </c>
      <c r="H2697" s="256"/>
    </row>
    <row r="2698" customFormat="false" ht="11.25" hidden="false" customHeight="true" outlineLevel="0" collapsed="false">
      <c r="A2698" s="257" t="s">
        <v>2954</v>
      </c>
      <c r="B2698" s="252" t="n">
        <v>44080</v>
      </c>
      <c r="C2698" s="253" t="n">
        <v>2700</v>
      </c>
      <c r="D2698" s="258" t="s">
        <v>30</v>
      </c>
      <c r="E2698" s="255" t="s">
        <v>61</v>
      </c>
      <c r="F2698" s="255" t="s">
        <v>270</v>
      </c>
      <c r="G2698" s="255" t="s">
        <v>4399</v>
      </c>
      <c r="H2698" s="256"/>
    </row>
    <row r="2699" customFormat="false" ht="11.25" hidden="false" customHeight="true" outlineLevel="0" collapsed="false">
      <c r="A2699" s="251" t="s">
        <v>2954</v>
      </c>
      <c r="B2699" s="252" t="n">
        <v>44081</v>
      </c>
      <c r="C2699" s="253" t="n">
        <v>10000</v>
      </c>
      <c r="D2699" s="254" t="s">
        <v>25</v>
      </c>
      <c r="E2699" s="255"/>
      <c r="F2699" s="255" t="s">
        <v>3150</v>
      </c>
      <c r="G2699" s="255"/>
      <c r="H2699" s="256"/>
    </row>
    <row r="2700" customFormat="false" ht="11.25" hidden="false" customHeight="true" outlineLevel="0" collapsed="false">
      <c r="A2700" s="251" t="s">
        <v>2954</v>
      </c>
      <c r="B2700" s="252" t="n">
        <v>44081</v>
      </c>
      <c r="C2700" s="253" t="n">
        <v>15000</v>
      </c>
      <c r="D2700" s="254" t="s">
        <v>25</v>
      </c>
      <c r="E2700" s="255"/>
      <c r="F2700" s="255" t="s">
        <v>3017</v>
      </c>
      <c r="G2700" s="255"/>
      <c r="H2700" s="256"/>
    </row>
    <row r="2701" customFormat="false" ht="11.25" hidden="false" customHeight="true" outlineLevel="0" collapsed="false">
      <c r="A2701" s="251" t="s">
        <v>2954</v>
      </c>
      <c r="B2701" s="252" t="n">
        <v>44081</v>
      </c>
      <c r="C2701" s="253" t="n">
        <v>8550</v>
      </c>
      <c r="D2701" s="254" t="s">
        <v>25</v>
      </c>
      <c r="E2701" s="255"/>
      <c r="F2701" s="255" t="s">
        <v>3038</v>
      </c>
      <c r="G2701" s="255" t="s">
        <v>4326</v>
      </c>
      <c r="H2701" s="256"/>
    </row>
    <row r="2702" customFormat="false" ht="11.25" hidden="false" customHeight="true" outlineLevel="0" collapsed="false">
      <c r="A2702" s="257" t="s">
        <v>2954</v>
      </c>
      <c r="B2702" s="252" t="n">
        <v>44081</v>
      </c>
      <c r="C2702" s="253" t="n">
        <v>630</v>
      </c>
      <c r="D2702" s="272" t="s">
        <v>64</v>
      </c>
      <c r="E2702" s="255" t="s">
        <v>3026</v>
      </c>
      <c r="F2702" s="255" t="s">
        <v>3317</v>
      </c>
      <c r="G2702" s="255"/>
      <c r="H2702" s="256"/>
    </row>
    <row r="2703" customFormat="false" ht="11.25" hidden="false" customHeight="true" outlineLevel="0" collapsed="false">
      <c r="A2703" s="257" t="s">
        <v>2954</v>
      </c>
      <c r="B2703" s="252" t="n">
        <v>44081</v>
      </c>
      <c r="C2703" s="253" t="n">
        <v>1170</v>
      </c>
      <c r="D2703" s="262" t="s">
        <v>113</v>
      </c>
      <c r="E2703" s="255" t="s">
        <v>139</v>
      </c>
      <c r="F2703" s="255" t="s">
        <v>4400</v>
      </c>
      <c r="G2703" s="255"/>
      <c r="H2703" s="256"/>
    </row>
    <row r="2704" customFormat="false" ht="11.25" hidden="false" customHeight="true" outlineLevel="0" collapsed="false">
      <c r="A2704" s="257" t="s">
        <v>2954</v>
      </c>
      <c r="B2704" s="252" t="n">
        <v>44081</v>
      </c>
      <c r="C2704" s="253" t="n">
        <v>21000</v>
      </c>
      <c r="D2704" s="262" t="s">
        <v>113</v>
      </c>
      <c r="E2704" s="255" t="s">
        <v>139</v>
      </c>
      <c r="F2704" s="255" t="s">
        <v>3016</v>
      </c>
      <c r="G2704" s="255" t="s">
        <v>2992</v>
      </c>
      <c r="H2704" s="256"/>
    </row>
    <row r="2705" customFormat="false" ht="11.25" hidden="false" customHeight="true" outlineLevel="0" collapsed="false">
      <c r="A2705" s="260" t="s">
        <v>2954</v>
      </c>
      <c r="B2705" s="252" t="n">
        <v>44081</v>
      </c>
      <c r="C2705" s="253" t="n">
        <v>600</v>
      </c>
      <c r="D2705" s="266" t="s">
        <v>2943</v>
      </c>
      <c r="E2705" s="255" t="s">
        <v>2974</v>
      </c>
      <c r="F2705" s="255" t="s">
        <v>3157</v>
      </c>
      <c r="G2705" s="255"/>
      <c r="H2705" s="256"/>
    </row>
    <row r="2706" customFormat="false" ht="11.25" hidden="false" customHeight="true" outlineLevel="0" collapsed="false">
      <c r="A2706" s="257" t="s">
        <v>2954</v>
      </c>
      <c r="B2706" s="252" t="n">
        <v>44081</v>
      </c>
      <c r="C2706" s="253" t="n">
        <v>2800</v>
      </c>
      <c r="D2706" s="262" t="s">
        <v>113</v>
      </c>
      <c r="E2706" s="255" t="s">
        <v>139</v>
      </c>
      <c r="F2706" s="255" t="s">
        <v>2958</v>
      </c>
      <c r="G2706" s="255"/>
      <c r="H2706" s="256"/>
    </row>
    <row r="2707" customFormat="false" ht="11.25" hidden="false" customHeight="true" outlineLevel="0" collapsed="false">
      <c r="A2707" s="257" t="s">
        <v>2954</v>
      </c>
      <c r="B2707" s="252" t="n">
        <v>44081</v>
      </c>
      <c r="C2707" s="253" t="n">
        <v>345</v>
      </c>
      <c r="D2707" s="262" t="s">
        <v>113</v>
      </c>
      <c r="E2707" s="255" t="s">
        <v>139</v>
      </c>
      <c r="F2707" s="255" t="s">
        <v>4401</v>
      </c>
      <c r="G2707" s="255"/>
      <c r="H2707" s="256"/>
    </row>
    <row r="2708" customFormat="false" ht="11.25" hidden="false" customHeight="true" outlineLevel="0" collapsed="false">
      <c r="A2708" s="257" t="s">
        <v>2954</v>
      </c>
      <c r="B2708" s="252" t="n">
        <v>44081</v>
      </c>
      <c r="C2708" s="253" t="n">
        <v>3100</v>
      </c>
      <c r="D2708" s="258" t="s">
        <v>30</v>
      </c>
      <c r="E2708" s="255" t="s">
        <v>61</v>
      </c>
      <c r="F2708" s="255" t="s">
        <v>137</v>
      </c>
      <c r="G2708" s="255"/>
      <c r="H2708" s="256"/>
    </row>
    <row r="2709" customFormat="false" ht="11.25" hidden="false" customHeight="true" outlineLevel="0" collapsed="false">
      <c r="A2709" s="257" t="s">
        <v>2954</v>
      </c>
      <c r="B2709" s="252" t="n">
        <v>44081</v>
      </c>
      <c r="C2709" s="253" t="n">
        <v>3700</v>
      </c>
      <c r="D2709" s="258" t="s">
        <v>30</v>
      </c>
      <c r="E2709" s="255" t="s">
        <v>31</v>
      </c>
      <c r="F2709" s="255" t="s">
        <v>147</v>
      </c>
      <c r="G2709" s="255"/>
      <c r="H2709" s="256"/>
    </row>
    <row r="2710" customFormat="false" ht="11.25" hidden="false" customHeight="true" outlineLevel="0" collapsed="false">
      <c r="A2710" s="260" t="s">
        <v>2954</v>
      </c>
      <c r="B2710" s="252" t="n">
        <v>44081</v>
      </c>
      <c r="C2710" s="253" t="n">
        <v>2000</v>
      </c>
      <c r="D2710" s="266" t="s">
        <v>2943</v>
      </c>
      <c r="E2710" s="255" t="s">
        <v>2974</v>
      </c>
      <c r="F2710" s="255" t="s">
        <v>2982</v>
      </c>
      <c r="G2710" s="255"/>
      <c r="H2710" s="256"/>
    </row>
    <row r="2711" customFormat="false" ht="11.25" hidden="false" customHeight="true" outlineLevel="0" collapsed="false">
      <c r="A2711" s="257" t="s">
        <v>2954</v>
      </c>
      <c r="B2711" s="252" t="n">
        <v>44081</v>
      </c>
      <c r="C2711" s="253" t="n">
        <v>2700</v>
      </c>
      <c r="D2711" s="258" t="s">
        <v>30</v>
      </c>
      <c r="E2711" s="255" t="s">
        <v>61</v>
      </c>
      <c r="F2711" s="255" t="s">
        <v>270</v>
      </c>
      <c r="G2711" s="255" t="s">
        <v>4402</v>
      </c>
      <c r="H2711" s="256"/>
    </row>
    <row r="2712" customFormat="false" ht="11.25" hidden="false" customHeight="true" outlineLevel="0" collapsed="false">
      <c r="A2712" s="260" t="s">
        <v>2954</v>
      </c>
      <c r="B2712" s="252" t="n">
        <v>44081</v>
      </c>
      <c r="C2712" s="253" t="n">
        <v>660</v>
      </c>
      <c r="D2712" s="263" t="s">
        <v>2952</v>
      </c>
      <c r="E2712" s="255" t="s">
        <v>2963</v>
      </c>
      <c r="F2712" s="255" t="s">
        <v>218</v>
      </c>
      <c r="G2712" s="255"/>
      <c r="H2712" s="256"/>
    </row>
    <row r="2713" customFormat="false" ht="11.25" hidden="false" customHeight="true" outlineLevel="0" collapsed="false">
      <c r="A2713" s="251" t="s">
        <v>2954</v>
      </c>
      <c r="B2713" s="252" t="n">
        <v>44082</v>
      </c>
      <c r="C2713" s="253" t="n">
        <v>5000</v>
      </c>
      <c r="D2713" s="254" t="s">
        <v>25</v>
      </c>
      <c r="E2713" s="255"/>
      <c r="F2713" s="255" t="s">
        <v>4084</v>
      </c>
      <c r="G2713" s="255" t="s">
        <v>3626</v>
      </c>
      <c r="H2713" s="256"/>
    </row>
    <row r="2714" customFormat="false" ht="11.25" hidden="false" customHeight="true" outlineLevel="0" collapsed="false">
      <c r="A2714" s="251" t="s">
        <v>2954</v>
      </c>
      <c r="B2714" s="252" t="n">
        <v>44082</v>
      </c>
      <c r="C2714" s="253" t="n">
        <v>10000</v>
      </c>
      <c r="D2714" s="254" t="s">
        <v>25</v>
      </c>
      <c r="E2714" s="255"/>
      <c r="F2714" s="255" t="s">
        <v>283</v>
      </c>
      <c r="G2714" s="255"/>
      <c r="H2714" s="256"/>
    </row>
    <row r="2715" customFormat="false" ht="11.25" hidden="false" customHeight="true" outlineLevel="0" collapsed="false">
      <c r="A2715" s="257" t="s">
        <v>2954</v>
      </c>
      <c r="B2715" s="252" t="n">
        <v>44082</v>
      </c>
      <c r="C2715" s="253" t="n">
        <v>500</v>
      </c>
      <c r="D2715" s="265" t="s">
        <v>80</v>
      </c>
      <c r="E2715" s="255" t="s">
        <v>110</v>
      </c>
      <c r="F2715" s="255" t="s">
        <v>3038</v>
      </c>
      <c r="G2715" s="255" t="s">
        <v>4403</v>
      </c>
      <c r="H2715" s="256"/>
    </row>
    <row r="2716" customFormat="false" ht="11.25" hidden="false" customHeight="true" outlineLevel="0" collapsed="false">
      <c r="A2716" s="257" t="s">
        <v>2954</v>
      </c>
      <c r="B2716" s="252" t="n">
        <v>44082</v>
      </c>
      <c r="C2716" s="253" t="n">
        <v>1500</v>
      </c>
      <c r="D2716" s="265" t="s">
        <v>80</v>
      </c>
      <c r="E2716" s="255" t="s">
        <v>110</v>
      </c>
      <c r="F2716" s="255" t="s">
        <v>4404</v>
      </c>
      <c r="G2716" s="255" t="s">
        <v>4405</v>
      </c>
      <c r="H2716" s="256"/>
    </row>
    <row r="2717" customFormat="false" ht="11.25" hidden="false" customHeight="true" outlineLevel="0" collapsed="false">
      <c r="A2717" s="257" t="s">
        <v>2954</v>
      </c>
      <c r="B2717" s="252" t="n">
        <v>44082</v>
      </c>
      <c r="C2717" s="253" t="n">
        <v>8580</v>
      </c>
      <c r="D2717" s="265" t="s">
        <v>80</v>
      </c>
      <c r="E2717" s="255" t="s">
        <v>81</v>
      </c>
      <c r="F2717" s="255" t="s">
        <v>190</v>
      </c>
      <c r="G2717" s="255"/>
      <c r="H2717" s="256"/>
    </row>
    <row r="2718" customFormat="false" ht="11.25" hidden="false" customHeight="true" outlineLevel="0" collapsed="false">
      <c r="A2718" s="257" t="s">
        <v>2954</v>
      </c>
      <c r="B2718" s="252" t="n">
        <v>44082</v>
      </c>
      <c r="C2718" s="253" t="n">
        <v>24260</v>
      </c>
      <c r="D2718" s="258" t="s">
        <v>30</v>
      </c>
      <c r="E2718" s="255" t="s">
        <v>174</v>
      </c>
      <c r="F2718" s="255" t="s">
        <v>187</v>
      </c>
      <c r="G2718" s="255"/>
      <c r="H2718" s="256"/>
    </row>
    <row r="2719" customFormat="false" ht="11.25" hidden="false" customHeight="true" outlineLevel="0" collapsed="false">
      <c r="A2719" s="260" t="s">
        <v>2954</v>
      </c>
      <c r="B2719" s="252" t="n">
        <v>44082</v>
      </c>
      <c r="C2719" s="253" t="n">
        <v>900</v>
      </c>
      <c r="D2719" s="268" t="s">
        <v>48</v>
      </c>
      <c r="E2719" s="255" t="s">
        <v>49</v>
      </c>
      <c r="F2719" s="255" t="s">
        <v>3087</v>
      </c>
      <c r="G2719" s="255" t="s">
        <v>3821</v>
      </c>
      <c r="H2719" s="256"/>
    </row>
    <row r="2720" customFormat="false" ht="11.25" hidden="false" customHeight="true" outlineLevel="0" collapsed="false">
      <c r="A2720" s="257" t="s">
        <v>2954</v>
      </c>
      <c r="B2720" s="252" t="n">
        <v>44082</v>
      </c>
      <c r="C2720" s="253" t="n">
        <v>100</v>
      </c>
      <c r="D2720" s="265" t="s">
        <v>80</v>
      </c>
      <c r="E2720" s="255" t="s">
        <v>110</v>
      </c>
      <c r="F2720" s="255" t="s">
        <v>68</v>
      </c>
      <c r="G2720" s="255" t="s">
        <v>3285</v>
      </c>
      <c r="H2720" s="256"/>
    </row>
    <row r="2721" customFormat="false" ht="11.25" hidden="false" customHeight="true" outlineLevel="0" collapsed="false">
      <c r="A2721" s="257" t="s">
        <v>2954</v>
      </c>
      <c r="B2721" s="252" t="n">
        <v>44082</v>
      </c>
      <c r="C2721" s="253" t="n">
        <v>114500</v>
      </c>
      <c r="D2721" s="258" t="s">
        <v>30</v>
      </c>
      <c r="E2721" s="255" t="s">
        <v>174</v>
      </c>
      <c r="F2721" s="255" t="s">
        <v>32</v>
      </c>
      <c r="G2721" s="255"/>
      <c r="H2721" s="256"/>
    </row>
    <row r="2722" customFormat="false" ht="11.25" hidden="false" customHeight="true" outlineLevel="0" collapsed="false">
      <c r="A2722" s="251" t="s">
        <v>2954</v>
      </c>
      <c r="B2722" s="252" t="n">
        <v>44082</v>
      </c>
      <c r="C2722" s="253" t="n">
        <v>5000</v>
      </c>
      <c r="D2722" s="254" t="s">
        <v>25</v>
      </c>
      <c r="E2722" s="255"/>
      <c r="F2722" s="255" t="s">
        <v>4406</v>
      </c>
      <c r="G2722" s="255"/>
      <c r="H2722" s="256"/>
    </row>
    <row r="2723" customFormat="false" ht="11.25" hidden="false" customHeight="true" outlineLevel="0" collapsed="false">
      <c r="A2723" s="257" t="s">
        <v>2954</v>
      </c>
      <c r="B2723" s="252" t="n">
        <v>44082</v>
      </c>
      <c r="C2723" s="253" t="n">
        <v>2640</v>
      </c>
      <c r="D2723" s="272" t="s">
        <v>64</v>
      </c>
      <c r="E2723" s="255" t="s">
        <v>143</v>
      </c>
      <c r="F2723" s="255" t="s">
        <v>3766</v>
      </c>
      <c r="G2723" s="255" t="s">
        <v>143</v>
      </c>
      <c r="H2723" s="256"/>
    </row>
    <row r="2724" customFormat="false" ht="11.25" hidden="false" customHeight="true" outlineLevel="0" collapsed="false">
      <c r="A2724" s="251" t="s">
        <v>2954</v>
      </c>
      <c r="B2724" s="252" t="n">
        <v>44082</v>
      </c>
      <c r="C2724" s="253" t="n">
        <v>6500</v>
      </c>
      <c r="D2724" s="271" t="s">
        <v>59</v>
      </c>
      <c r="E2724" s="255" t="s">
        <v>3103</v>
      </c>
      <c r="F2724" s="255" t="s">
        <v>3104</v>
      </c>
      <c r="G2724" s="255" t="s">
        <v>4407</v>
      </c>
      <c r="H2724" s="256"/>
    </row>
    <row r="2725" customFormat="false" ht="11.25" hidden="false" customHeight="true" outlineLevel="0" collapsed="false">
      <c r="A2725" s="251" t="s">
        <v>2954</v>
      </c>
      <c r="B2725" s="252" t="n">
        <v>44083</v>
      </c>
      <c r="C2725" s="253" t="n">
        <v>10000</v>
      </c>
      <c r="D2725" s="254" t="s">
        <v>25</v>
      </c>
      <c r="E2725" s="255"/>
      <c r="F2725" s="255" t="s">
        <v>2960</v>
      </c>
      <c r="G2725" s="255"/>
      <c r="H2725" s="256"/>
    </row>
    <row r="2726" customFormat="false" ht="11.25" hidden="false" customHeight="true" outlineLevel="0" collapsed="false">
      <c r="A2726" s="260" t="s">
        <v>2954</v>
      </c>
      <c r="B2726" s="252" t="n">
        <v>44083</v>
      </c>
      <c r="C2726" s="253" t="n">
        <v>15000</v>
      </c>
      <c r="D2726" s="275" t="s">
        <v>133</v>
      </c>
      <c r="E2726" s="255" t="s">
        <v>49</v>
      </c>
      <c r="F2726" s="255" t="s">
        <v>134</v>
      </c>
      <c r="G2726" s="255"/>
      <c r="H2726" s="256"/>
    </row>
    <row r="2727" customFormat="false" ht="11.25" hidden="false" customHeight="true" outlineLevel="0" collapsed="false">
      <c r="A2727" s="260" t="s">
        <v>2954</v>
      </c>
      <c r="B2727" s="252" t="n">
        <v>44083</v>
      </c>
      <c r="C2727" s="253" t="n">
        <v>400</v>
      </c>
      <c r="D2727" s="266" t="s">
        <v>2943</v>
      </c>
      <c r="E2727" s="255" t="s">
        <v>2974</v>
      </c>
      <c r="F2727" s="255" t="s">
        <v>3138</v>
      </c>
      <c r="G2727" s="255"/>
      <c r="H2727" s="256"/>
    </row>
    <row r="2728" customFormat="false" ht="11.25" hidden="false" customHeight="true" outlineLevel="0" collapsed="false">
      <c r="A2728" s="269" t="s">
        <v>2954</v>
      </c>
      <c r="B2728" s="252" t="n">
        <v>44083</v>
      </c>
      <c r="C2728" s="253" t="n">
        <v>1500</v>
      </c>
      <c r="D2728" s="276" t="s">
        <v>58</v>
      </c>
      <c r="E2728" s="255" t="s">
        <v>118</v>
      </c>
      <c r="F2728" s="255" t="s">
        <v>4408</v>
      </c>
      <c r="G2728" s="255" t="s">
        <v>4409</v>
      </c>
      <c r="H2728" s="256"/>
    </row>
    <row r="2729" customFormat="false" ht="11.25" hidden="false" customHeight="true" outlineLevel="0" collapsed="false">
      <c r="A2729" s="260" t="s">
        <v>2954</v>
      </c>
      <c r="B2729" s="252" t="n">
        <v>44083</v>
      </c>
      <c r="C2729" s="253" t="n">
        <v>150</v>
      </c>
      <c r="D2729" s="263" t="s">
        <v>2952</v>
      </c>
      <c r="E2729" s="255" t="s">
        <v>54</v>
      </c>
      <c r="F2729" s="255" t="s">
        <v>3676</v>
      </c>
      <c r="G2729" s="255" t="s">
        <v>3503</v>
      </c>
      <c r="H2729" s="256"/>
    </row>
    <row r="2730" customFormat="false" ht="11.25" hidden="false" customHeight="true" outlineLevel="0" collapsed="false">
      <c r="A2730" s="257" t="s">
        <v>2954</v>
      </c>
      <c r="B2730" s="252" t="n">
        <v>44083</v>
      </c>
      <c r="C2730" s="253" t="n">
        <v>9110</v>
      </c>
      <c r="D2730" s="265" t="s">
        <v>80</v>
      </c>
      <c r="E2730" s="255" t="s">
        <v>81</v>
      </c>
      <c r="F2730" s="255" t="s">
        <v>190</v>
      </c>
      <c r="G2730" s="255"/>
      <c r="H2730" s="256"/>
    </row>
    <row r="2731" customFormat="false" ht="11.25" hidden="false" customHeight="true" outlineLevel="0" collapsed="false">
      <c r="A2731" s="257" t="s">
        <v>2954</v>
      </c>
      <c r="B2731" s="252" t="n">
        <v>44083</v>
      </c>
      <c r="C2731" s="253" t="n">
        <v>3100</v>
      </c>
      <c r="D2731" s="258" t="s">
        <v>30</v>
      </c>
      <c r="E2731" s="255" t="s">
        <v>61</v>
      </c>
      <c r="F2731" s="255" t="s">
        <v>137</v>
      </c>
      <c r="G2731" s="255" t="s">
        <v>4410</v>
      </c>
      <c r="H2731" s="256"/>
    </row>
    <row r="2732" customFormat="false" ht="11.25" hidden="false" customHeight="true" outlineLevel="0" collapsed="false">
      <c r="A2732" s="257" t="s">
        <v>2954</v>
      </c>
      <c r="B2732" s="252" t="n">
        <v>44083</v>
      </c>
      <c r="C2732" s="253" t="n">
        <v>3500</v>
      </c>
      <c r="D2732" s="258" t="s">
        <v>30</v>
      </c>
      <c r="E2732" s="255" t="s">
        <v>61</v>
      </c>
      <c r="F2732" s="255" t="s">
        <v>62</v>
      </c>
      <c r="G2732" s="255" t="s">
        <v>4411</v>
      </c>
      <c r="H2732" s="256"/>
    </row>
    <row r="2733" customFormat="false" ht="11.25" hidden="false" customHeight="true" outlineLevel="0" collapsed="false">
      <c r="A2733" s="257" t="s">
        <v>2954</v>
      </c>
      <c r="B2733" s="252" t="n">
        <v>44083</v>
      </c>
      <c r="C2733" s="253" t="n">
        <v>2800</v>
      </c>
      <c r="D2733" s="258" t="s">
        <v>30</v>
      </c>
      <c r="E2733" s="255" t="s">
        <v>61</v>
      </c>
      <c r="F2733" s="255" t="s">
        <v>270</v>
      </c>
      <c r="G2733" s="255" t="s">
        <v>3732</v>
      </c>
      <c r="H2733" s="256"/>
    </row>
    <row r="2734" customFormat="false" ht="11.25" hidden="false" customHeight="true" outlineLevel="0" collapsed="false">
      <c r="A2734" s="257" t="s">
        <v>2954</v>
      </c>
      <c r="B2734" s="252" t="n">
        <v>44083</v>
      </c>
      <c r="C2734" s="253" t="n">
        <v>3000</v>
      </c>
      <c r="D2734" s="258" t="s">
        <v>30</v>
      </c>
      <c r="E2734" s="255" t="s">
        <v>61</v>
      </c>
      <c r="F2734" s="255" t="s">
        <v>137</v>
      </c>
      <c r="G2734" s="255" t="s">
        <v>4412</v>
      </c>
      <c r="H2734" s="256"/>
    </row>
    <row r="2735" customFormat="false" ht="11.25" hidden="false" customHeight="true" outlineLevel="0" collapsed="false">
      <c r="A2735" s="257" t="s">
        <v>2954</v>
      </c>
      <c r="B2735" s="252" t="n">
        <v>44083</v>
      </c>
      <c r="C2735" s="253" t="n">
        <v>2900</v>
      </c>
      <c r="D2735" s="258" t="s">
        <v>30</v>
      </c>
      <c r="E2735" s="255" t="s">
        <v>61</v>
      </c>
      <c r="F2735" s="255" t="s">
        <v>137</v>
      </c>
      <c r="G2735" s="255" t="s">
        <v>4413</v>
      </c>
      <c r="H2735" s="256"/>
    </row>
    <row r="2736" customFormat="false" ht="11.25" hidden="false" customHeight="true" outlineLevel="0" collapsed="false">
      <c r="A2736" s="251" t="s">
        <v>2954</v>
      </c>
      <c r="B2736" s="252" t="n">
        <v>44083</v>
      </c>
      <c r="C2736" s="253" t="n">
        <v>5000</v>
      </c>
      <c r="D2736" s="254" t="s">
        <v>25</v>
      </c>
      <c r="E2736" s="255"/>
      <c r="F2736" s="255" t="s">
        <v>3150</v>
      </c>
      <c r="G2736" s="255"/>
      <c r="H2736" s="256"/>
    </row>
    <row r="2737" customFormat="false" ht="11.25" hidden="false" customHeight="true" outlineLevel="0" collapsed="false">
      <c r="A2737" s="251" t="s">
        <v>2954</v>
      </c>
      <c r="B2737" s="252" t="n">
        <v>44083</v>
      </c>
      <c r="C2737" s="253" t="n">
        <v>10000</v>
      </c>
      <c r="D2737" s="254" t="s">
        <v>25</v>
      </c>
      <c r="E2737" s="255"/>
      <c r="F2737" s="255" t="s">
        <v>4414</v>
      </c>
      <c r="G2737" s="255"/>
      <c r="H2737" s="256"/>
    </row>
    <row r="2738" customFormat="false" ht="11.25" hidden="false" customHeight="true" outlineLevel="0" collapsed="false">
      <c r="A2738" s="251" t="s">
        <v>2954</v>
      </c>
      <c r="B2738" s="252" t="n">
        <v>44083</v>
      </c>
      <c r="C2738" s="253" t="n">
        <v>1000</v>
      </c>
      <c r="D2738" s="254" t="s">
        <v>25</v>
      </c>
      <c r="E2738" s="255"/>
      <c r="F2738" s="255" t="s">
        <v>68</v>
      </c>
      <c r="G2738" s="255"/>
      <c r="H2738" s="256"/>
    </row>
    <row r="2739" customFormat="false" ht="11.25" hidden="false" customHeight="true" outlineLevel="0" collapsed="false">
      <c r="A2739" s="257" t="s">
        <v>2954</v>
      </c>
      <c r="B2739" s="252" t="n">
        <v>44083</v>
      </c>
      <c r="C2739" s="253" t="n">
        <v>5300</v>
      </c>
      <c r="D2739" s="258" t="s">
        <v>30</v>
      </c>
      <c r="E2739" s="255" t="s">
        <v>61</v>
      </c>
      <c r="F2739" s="255" t="s">
        <v>62</v>
      </c>
      <c r="G2739" s="255" t="s">
        <v>4415</v>
      </c>
      <c r="H2739" s="256"/>
    </row>
    <row r="2740" customFormat="false" ht="11.25" hidden="false" customHeight="true" outlineLevel="0" collapsed="false">
      <c r="A2740" s="251" t="s">
        <v>2954</v>
      </c>
      <c r="B2740" s="252" t="n">
        <v>44084</v>
      </c>
      <c r="C2740" s="253" t="n">
        <v>5000</v>
      </c>
      <c r="D2740" s="254" t="s">
        <v>25</v>
      </c>
      <c r="E2740" s="255"/>
      <c r="F2740" s="255" t="s">
        <v>3009</v>
      </c>
      <c r="G2740" s="255"/>
      <c r="H2740" s="256"/>
    </row>
    <row r="2741" customFormat="false" ht="11.25" hidden="false" customHeight="true" outlineLevel="0" collapsed="false">
      <c r="A2741" s="251" t="s">
        <v>2954</v>
      </c>
      <c r="B2741" s="252" t="n">
        <v>44084</v>
      </c>
      <c r="C2741" s="253" t="n">
        <v>29500</v>
      </c>
      <c r="D2741" s="271" t="s">
        <v>59</v>
      </c>
      <c r="E2741" s="255" t="s">
        <v>3013</v>
      </c>
      <c r="F2741" s="255" t="s">
        <v>3014</v>
      </c>
      <c r="G2741" s="255" t="s">
        <v>2982</v>
      </c>
      <c r="H2741" s="256"/>
    </row>
    <row r="2742" customFormat="false" ht="11.25" hidden="false" customHeight="true" outlineLevel="0" collapsed="false">
      <c r="A2742" s="269" t="s">
        <v>2954</v>
      </c>
      <c r="B2742" s="252" t="n">
        <v>44084</v>
      </c>
      <c r="C2742" s="253" t="n">
        <v>5200</v>
      </c>
      <c r="D2742" s="276" t="s">
        <v>58</v>
      </c>
      <c r="E2742" s="255" t="s">
        <v>118</v>
      </c>
      <c r="F2742" s="255" t="s">
        <v>3459</v>
      </c>
      <c r="G2742" s="255" t="s">
        <v>4416</v>
      </c>
      <c r="H2742" s="256"/>
    </row>
    <row r="2743" customFormat="false" ht="11.25" hidden="false" customHeight="true" outlineLevel="0" collapsed="false">
      <c r="A2743" s="257" t="s">
        <v>2954</v>
      </c>
      <c r="B2743" s="252" t="n">
        <v>44084</v>
      </c>
      <c r="C2743" s="253" t="n">
        <v>2600</v>
      </c>
      <c r="D2743" s="265" t="s">
        <v>80</v>
      </c>
      <c r="E2743" s="255" t="s">
        <v>110</v>
      </c>
      <c r="F2743" s="255" t="s">
        <v>2998</v>
      </c>
      <c r="G2743" s="255" t="s">
        <v>4417</v>
      </c>
      <c r="H2743" s="256"/>
    </row>
    <row r="2744" customFormat="false" ht="11.25" hidden="false" customHeight="true" outlineLevel="0" collapsed="false">
      <c r="A2744" s="269" t="s">
        <v>2954</v>
      </c>
      <c r="B2744" s="252" t="n">
        <v>44084</v>
      </c>
      <c r="C2744" s="253" t="n">
        <v>2000</v>
      </c>
      <c r="D2744" s="276" t="s">
        <v>58</v>
      </c>
      <c r="E2744" s="255" t="s">
        <v>91</v>
      </c>
      <c r="F2744" s="255" t="s">
        <v>4418</v>
      </c>
      <c r="G2744" s="255" t="s">
        <v>4419</v>
      </c>
      <c r="H2744" s="256"/>
    </row>
    <row r="2745" customFormat="false" ht="11.25" hidden="false" customHeight="true" outlineLevel="0" collapsed="false">
      <c r="A2745" s="257" t="s">
        <v>2954</v>
      </c>
      <c r="B2745" s="252" t="n">
        <v>44084</v>
      </c>
      <c r="C2745" s="253" t="n">
        <v>8000</v>
      </c>
      <c r="D2745" s="258" t="s">
        <v>30</v>
      </c>
      <c r="E2745" s="255" t="s">
        <v>174</v>
      </c>
      <c r="F2745" s="255" t="s">
        <v>187</v>
      </c>
      <c r="G2745" s="255"/>
      <c r="H2745" s="256"/>
    </row>
    <row r="2746" customFormat="false" ht="11.25" hidden="false" customHeight="true" outlineLevel="0" collapsed="false">
      <c r="A2746" s="257" t="s">
        <v>2954</v>
      </c>
      <c r="B2746" s="252" t="n">
        <v>44084</v>
      </c>
      <c r="C2746" s="253" t="n">
        <v>500</v>
      </c>
      <c r="D2746" s="262" t="s">
        <v>113</v>
      </c>
      <c r="E2746" s="255" t="s">
        <v>139</v>
      </c>
      <c r="F2746" s="255" t="s">
        <v>4420</v>
      </c>
      <c r="G2746" s="255" t="s">
        <v>2992</v>
      </c>
      <c r="H2746" s="256"/>
    </row>
    <row r="2747" customFormat="false" ht="11.25" hidden="false" customHeight="true" outlineLevel="0" collapsed="false">
      <c r="A2747" s="260" t="s">
        <v>2954</v>
      </c>
      <c r="B2747" s="252" t="n">
        <v>44084</v>
      </c>
      <c r="C2747" s="253" t="n">
        <v>300</v>
      </c>
      <c r="D2747" s="266" t="s">
        <v>2943</v>
      </c>
      <c r="E2747" s="255" t="s">
        <v>2974</v>
      </c>
      <c r="F2747" s="255" t="s">
        <v>3009</v>
      </c>
      <c r="G2747" s="255"/>
      <c r="H2747" s="256"/>
    </row>
    <row r="2748" customFormat="false" ht="11.25" hidden="false" customHeight="true" outlineLevel="0" collapsed="false">
      <c r="A2748" s="260" t="s">
        <v>2954</v>
      </c>
      <c r="B2748" s="252" t="n">
        <v>44085</v>
      </c>
      <c r="C2748" s="253" t="n">
        <v>600</v>
      </c>
      <c r="D2748" s="266" t="s">
        <v>2943</v>
      </c>
      <c r="E2748" s="255" t="s">
        <v>2974</v>
      </c>
      <c r="F2748" s="255" t="s">
        <v>3157</v>
      </c>
      <c r="G2748" s="255"/>
      <c r="H2748" s="256"/>
    </row>
    <row r="2749" customFormat="false" ht="11.25" hidden="false" customHeight="true" outlineLevel="0" collapsed="false">
      <c r="A2749" s="260" t="s">
        <v>2954</v>
      </c>
      <c r="B2749" s="252" t="n">
        <v>44085</v>
      </c>
      <c r="C2749" s="253" t="n">
        <v>36800</v>
      </c>
      <c r="D2749" s="267" t="s">
        <v>186</v>
      </c>
      <c r="E2749" s="255" t="s">
        <v>173</v>
      </c>
      <c r="F2749" s="255" t="s">
        <v>2978</v>
      </c>
      <c r="G2749" s="255" t="s">
        <v>3196</v>
      </c>
      <c r="H2749" s="256"/>
    </row>
    <row r="2750" customFormat="false" ht="11.25" hidden="false" customHeight="true" outlineLevel="0" collapsed="false">
      <c r="A2750" s="257" t="s">
        <v>2954</v>
      </c>
      <c r="B2750" s="252" t="n">
        <v>44085</v>
      </c>
      <c r="C2750" s="253" t="n">
        <v>260</v>
      </c>
      <c r="D2750" s="262" t="s">
        <v>113</v>
      </c>
      <c r="E2750" s="255" t="s">
        <v>139</v>
      </c>
      <c r="F2750" s="255" t="s">
        <v>4421</v>
      </c>
      <c r="G2750" s="255"/>
      <c r="H2750" s="256"/>
    </row>
    <row r="2751" customFormat="false" ht="11.25" hidden="false" customHeight="true" outlineLevel="0" collapsed="false">
      <c r="A2751" s="257" t="s">
        <v>2954</v>
      </c>
      <c r="B2751" s="252" t="n">
        <v>44085</v>
      </c>
      <c r="C2751" s="253" t="n">
        <v>7000</v>
      </c>
      <c r="D2751" s="258" t="s">
        <v>30</v>
      </c>
      <c r="E2751" s="255" t="s">
        <v>174</v>
      </c>
      <c r="F2751" s="255" t="s">
        <v>187</v>
      </c>
      <c r="G2751" s="255"/>
      <c r="H2751" s="256"/>
    </row>
    <row r="2752" customFormat="false" ht="11.25" hidden="false" customHeight="true" outlineLevel="0" collapsed="false">
      <c r="A2752" s="257" t="s">
        <v>2954</v>
      </c>
      <c r="B2752" s="252" t="n">
        <v>44085</v>
      </c>
      <c r="C2752" s="253" t="n">
        <v>2800</v>
      </c>
      <c r="D2752" s="258" t="s">
        <v>30</v>
      </c>
      <c r="E2752" s="255" t="s">
        <v>61</v>
      </c>
      <c r="F2752" s="255" t="s">
        <v>270</v>
      </c>
      <c r="G2752" s="255" t="s">
        <v>4422</v>
      </c>
      <c r="H2752" s="256"/>
    </row>
    <row r="2753" customFormat="false" ht="11.25" hidden="false" customHeight="true" outlineLevel="0" collapsed="false">
      <c r="A2753" s="257" t="s">
        <v>2954</v>
      </c>
      <c r="B2753" s="252" t="n">
        <v>44085</v>
      </c>
      <c r="C2753" s="253" t="n">
        <v>1000</v>
      </c>
      <c r="D2753" s="265" t="s">
        <v>80</v>
      </c>
      <c r="E2753" s="255" t="s">
        <v>110</v>
      </c>
      <c r="F2753" s="255" t="s">
        <v>4423</v>
      </c>
      <c r="G2753" s="255" t="s">
        <v>4424</v>
      </c>
      <c r="H2753" s="256"/>
    </row>
    <row r="2754" customFormat="false" ht="11.25" hidden="false" customHeight="true" outlineLevel="0" collapsed="false">
      <c r="A2754" s="251" t="s">
        <v>2954</v>
      </c>
      <c r="B2754" s="252" t="n">
        <v>44085</v>
      </c>
      <c r="C2754" s="253" t="n">
        <v>3000</v>
      </c>
      <c r="D2754" s="254" t="s">
        <v>25</v>
      </c>
      <c r="E2754" s="255"/>
      <c r="F2754" s="255" t="s">
        <v>3001</v>
      </c>
      <c r="G2754" s="255"/>
      <c r="H2754" s="256"/>
    </row>
    <row r="2755" customFormat="false" ht="11.25" hidden="false" customHeight="true" outlineLevel="0" collapsed="false">
      <c r="A2755" s="251" t="s">
        <v>2954</v>
      </c>
      <c r="B2755" s="252" t="n">
        <v>44085</v>
      </c>
      <c r="C2755" s="253" t="n">
        <v>1500</v>
      </c>
      <c r="D2755" s="254" t="s">
        <v>25</v>
      </c>
      <c r="E2755" s="255"/>
      <c r="F2755" s="255" t="s">
        <v>68</v>
      </c>
      <c r="G2755" s="255"/>
      <c r="H2755" s="256"/>
    </row>
    <row r="2756" customFormat="false" ht="11.25" hidden="false" customHeight="true" outlineLevel="0" collapsed="false">
      <c r="A2756" s="251" t="s">
        <v>2954</v>
      </c>
      <c r="B2756" s="252" t="n">
        <v>44085</v>
      </c>
      <c r="C2756" s="253" t="n">
        <v>14250</v>
      </c>
      <c r="D2756" s="254" t="s">
        <v>25</v>
      </c>
      <c r="E2756" s="255"/>
      <c r="F2756" s="255" t="s">
        <v>4425</v>
      </c>
      <c r="G2756" s="255"/>
      <c r="H2756" s="256"/>
    </row>
    <row r="2757" customFormat="false" ht="11.25" hidden="false" customHeight="true" outlineLevel="0" collapsed="false">
      <c r="A2757" s="251" t="s">
        <v>2954</v>
      </c>
      <c r="B2757" s="252" t="n">
        <v>44085</v>
      </c>
      <c r="C2757" s="253" t="n">
        <v>20000</v>
      </c>
      <c r="D2757" s="254" t="s">
        <v>25</v>
      </c>
      <c r="E2757" s="255"/>
      <c r="F2757" s="255" t="s">
        <v>3489</v>
      </c>
      <c r="G2757" s="255"/>
      <c r="H2757" s="256"/>
    </row>
    <row r="2758" customFormat="false" ht="11.25" hidden="false" customHeight="true" outlineLevel="0" collapsed="false">
      <c r="A2758" s="251" t="s">
        <v>2954</v>
      </c>
      <c r="B2758" s="252" t="n">
        <v>44085</v>
      </c>
      <c r="C2758" s="253" t="n">
        <v>10000</v>
      </c>
      <c r="D2758" s="254" t="s">
        <v>25</v>
      </c>
      <c r="E2758" s="255"/>
      <c r="F2758" s="255" t="s">
        <v>3625</v>
      </c>
      <c r="G2758" s="255"/>
      <c r="H2758" s="256"/>
    </row>
    <row r="2759" customFormat="false" ht="11.25" hidden="false" customHeight="true" outlineLevel="0" collapsed="false">
      <c r="A2759" s="251" t="s">
        <v>2954</v>
      </c>
      <c r="B2759" s="252" t="n">
        <v>44086</v>
      </c>
      <c r="C2759" s="253" t="n">
        <v>325</v>
      </c>
      <c r="D2759" s="254" t="s">
        <v>25</v>
      </c>
      <c r="E2759" s="255"/>
      <c r="F2759" s="255" t="s">
        <v>3293</v>
      </c>
      <c r="G2759" s="255" t="s">
        <v>4426</v>
      </c>
      <c r="H2759" s="256"/>
    </row>
    <row r="2760" customFormat="false" ht="11.25" hidden="false" customHeight="true" outlineLevel="0" collapsed="false">
      <c r="A2760" s="257" t="s">
        <v>2954</v>
      </c>
      <c r="B2760" s="252" t="n">
        <v>44086</v>
      </c>
      <c r="C2760" s="253" t="n">
        <v>2500</v>
      </c>
      <c r="D2760" s="258" t="s">
        <v>30</v>
      </c>
      <c r="E2760" s="255" t="s">
        <v>61</v>
      </c>
      <c r="F2760" s="255" t="s">
        <v>62</v>
      </c>
      <c r="G2760" s="255" t="s">
        <v>4065</v>
      </c>
      <c r="H2760" s="256"/>
    </row>
    <row r="2761" customFormat="false" ht="11.25" hidden="false" customHeight="true" outlineLevel="0" collapsed="false">
      <c r="A2761" s="251" t="s">
        <v>2954</v>
      </c>
      <c r="B2761" s="252" t="n">
        <v>44086</v>
      </c>
      <c r="C2761" s="253" t="n">
        <v>500</v>
      </c>
      <c r="D2761" s="271" t="s">
        <v>59</v>
      </c>
      <c r="E2761" s="255" t="s">
        <v>3103</v>
      </c>
      <c r="F2761" s="255" t="s">
        <v>3104</v>
      </c>
      <c r="G2761" s="255" t="s">
        <v>4427</v>
      </c>
      <c r="H2761" s="256"/>
    </row>
    <row r="2762" customFormat="false" ht="11.25" hidden="false" customHeight="true" outlineLevel="0" collapsed="false">
      <c r="A2762" s="257" t="s">
        <v>2954</v>
      </c>
      <c r="B2762" s="252" t="n">
        <v>44086</v>
      </c>
      <c r="C2762" s="253" t="n">
        <v>2800</v>
      </c>
      <c r="D2762" s="258" t="s">
        <v>30</v>
      </c>
      <c r="E2762" s="255" t="s">
        <v>61</v>
      </c>
      <c r="F2762" s="255" t="s">
        <v>270</v>
      </c>
      <c r="G2762" s="255" t="s">
        <v>4428</v>
      </c>
      <c r="H2762" s="256"/>
    </row>
    <row r="2763" customFormat="false" ht="11.25" hidden="false" customHeight="true" outlineLevel="0" collapsed="false">
      <c r="A2763" s="260" t="s">
        <v>2954</v>
      </c>
      <c r="B2763" s="252" t="n">
        <v>44086</v>
      </c>
      <c r="C2763" s="253" t="n">
        <v>2000</v>
      </c>
      <c r="D2763" s="266" t="s">
        <v>2943</v>
      </c>
      <c r="E2763" s="255" t="s">
        <v>2974</v>
      </c>
      <c r="F2763" s="255" t="s">
        <v>2982</v>
      </c>
      <c r="G2763" s="255"/>
      <c r="H2763" s="256"/>
    </row>
    <row r="2764" customFormat="false" ht="11.25" hidden="false" customHeight="true" outlineLevel="0" collapsed="false">
      <c r="A2764" s="257" t="s">
        <v>2954</v>
      </c>
      <c r="B2764" s="252" t="n">
        <v>44086</v>
      </c>
      <c r="C2764" s="253" t="n">
        <v>400</v>
      </c>
      <c r="D2764" s="265" t="s">
        <v>80</v>
      </c>
      <c r="E2764" s="255" t="s">
        <v>110</v>
      </c>
      <c r="F2764" s="255" t="s">
        <v>4429</v>
      </c>
      <c r="G2764" s="255" t="s">
        <v>4065</v>
      </c>
      <c r="H2764" s="256"/>
    </row>
    <row r="2765" customFormat="false" ht="11.25" hidden="false" customHeight="true" outlineLevel="0" collapsed="false">
      <c r="A2765" s="257" t="s">
        <v>2954</v>
      </c>
      <c r="B2765" s="252" t="n">
        <v>44086</v>
      </c>
      <c r="C2765" s="253" t="n">
        <v>3000</v>
      </c>
      <c r="D2765" s="258" t="s">
        <v>30</v>
      </c>
      <c r="E2765" s="255" t="s">
        <v>61</v>
      </c>
      <c r="F2765" s="255" t="s">
        <v>137</v>
      </c>
      <c r="G2765" s="255" t="s">
        <v>4317</v>
      </c>
      <c r="H2765" s="256"/>
    </row>
    <row r="2766" customFormat="false" ht="11.25" hidden="false" customHeight="true" outlineLevel="0" collapsed="false">
      <c r="A2766" s="260" t="s">
        <v>2954</v>
      </c>
      <c r="B2766" s="252" t="n">
        <v>44086</v>
      </c>
      <c r="C2766" s="253" t="n">
        <v>300</v>
      </c>
      <c r="D2766" s="263" t="s">
        <v>2952</v>
      </c>
      <c r="E2766" s="255" t="s">
        <v>54</v>
      </c>
      <c r="F2766" s="255" t="s">
        <v>4430</v>
      </c>
      <c r="G2766" s="255"/>
      <c r="H2766" s="256"/>
    </row>
    <row r="2767" customFormat="false" ht="11.25" hidden="false" customHeight="true" outlineLevel="0" collapsed="false">
      <c r="A2767" s="257" t="s">
        <v>2954</v>
      </c>
      <c r="B2767" s="252" t="n">
        <v>44086</v>
      </c>
      <c r="C2767" s="253" t="n">
        <v>5400</v>
      </c>
      <c r="D2767" s="262" t="s">
        <v>113</v>
      </c>
      <c r="E2767" s="255" t="s">
        <v>139</v>
      </c>
      <c r="F2767" s="255" t="s">
        <v>4431</v>
      </c>
      <c r="G2767" s="255" t="s">
        <v>2992</v>
      </c>
      <c r="H2767" s="256"/>
    </row>
    <row r="2768" customFormat="false" ht="11.25" hidden="false" customHeight="true" outlineLevel="0" collapsed="false">
      <c r="A2768" s="251" t="s">
        <v>2954</v>
      </c>
      <c r="B2768" s="252" t="n">
        <v>44086</v>
      </c>
      <c r="C2768" s="253" t="n">
        <v>20000</v>
      </c>
      <c r="D2768" s="254" t="s">
        <v>25</v>
      </c>
      <c r="E2768" s="255"/>
      <c r="F2768" s="255" t="s">
        <v>3003</v>
      </c>
      <c r="G2768" s="255"/>
      <c r="H2768" s="256"/>
    </row>
    <row r="2769" customFormat="false" ht="11.25" hidden="false" customHeight="true" outlineLevel="0" collapsed="false">
      <c r="A2769" s="257" t="s">
        <v>2954</v>
      </c>
      <c r="B2769" s="252" t="n">
        <v>44087</v>
      </c>
      <c r="C2769" s="253" t="n">
        <v>500</v>
      </c>
      <c r="D2769" s="265" t="s">
        <v>80</v>
      </c>
      <c r="E2769" s="255" t="s">
        <v>110</v>
      </c>
      <c r="F2769" s="255" t="s">
        <v>4423</v>
      </c>
      <c r="G2769" s="255" t="s">
        <v>4432</v>
      </c>
      <c r="H2769" s="256"/>
    </row>
    <row r="2770" customFormat="false" ht="11.25" hidden="false" customHeight="true" outlineLevel="0" collapsed="false">
      <c r="A2770" s="257" t="s">
        <v>2954</v>
      </c>
      <c r="B2770" s="252" t="n">
        <v>44087</v>
      </c>
      <c r="C2770" s="253" t="n">
        <v>370</v>
      </c>
      <c r="D2770" s="272" t="s">
        <v>64</v>
      </c>
      <c r="E2770" s="255" t="s">
        <v>3600</v>
      </c>
      <c r="F2770" s="255" t="s">
        <v>4433</v>
      </c>
      <c r="G2770" s="255"/>
      <c r="H2770" s="256"/>
    </row>
    <row r="2771" customFormat="false" ht="11.25" hidden="false" customHeight="true" outlineLevel="0" collapsed="false">
      <c r="A2771" s="257" t="s">
        <v>2954</v>
      </c>
      <c r="B2771" s="252" t="n">
        <v>44087</v>
      </c>
      <c r="C2771" s="253" t="n">
        <v>3500</v>
      </c>
      <c r="D2771" s="258" t="s">
        <v>30</v>
      </c>
      <c r="E2771" s="255" t="s">
        <v>61</v>
      </c>
      <c r="F2771" s="255" t="s">
        <v>284</v>
      </c>
      <c r="G2771" s="255" t="s">
        <v>4434</v>
      </c>
      <c r="H2771" s="256"/>
    </row>
    <row r="2772" customFormat="false" ht="11.25" hidden="false" customHeight="true" outlineLevel="0" collapsed="false">
      <c r="A2772" s="260" t="s">
        <v>2954</v>
      </c>
      <c r="B2772" s="252" t="n">
        <v>44087</v>
      </c>
      <c r="C2772" s="253" t="n">
        <v>300</v>
      </c>
      <c r="D2772" s="266" t="s">
        <v>2943</v>
      </c>
      <c r="E2772" s="255" t="s">
        <v>2974</v>
      </c>
      <c r="F2772" s="255" t="s">
        <v>2983</v>
      </c>
      <c r="G2772" s="255"/>
      <c r="H2772" s="256"/>
    </row>
    <row r="2773" customFormat="false" ht="11.25" hidden="false" customHeight="true" outlineLevel="0" collapsed="false">
      <c r="A2773" s="260" t="s">
        <v>2954</v>
      </c>
      <c r="B2773" s="252" t="n">
        <v>44087</v>
      </c>
      <c r="C2773" s="253" t="n">
        <v>300</v>
      </c>
      <c r="D2773" s="263" t="s">
        <v>2952</v>
      </c>
      <c r="E2773" s="255" t="s">
        <v>54</v>
      </c>
      <c r="F2773" s="255" t="s">
        <v>4430</v>
      </c>
      <c r="G2773" s="255"/>
      <c r="H2773" s="256"/>
    </row>
    <row r="2774" customFormat="false" ht="11.25" hidden="false" customHeight="true" outlineLevel="0" collapsed="false">
      <c r="A2774" s="269" t="s">
        <v>2954</v>
      </c>
      <c r="B2774" s="252" t="n">
        <v>44087</v>
      </c>
      <c r="C2774" s="253" t="n">
        <v>40</v>
      </c>
      <c r="D2774" s="278" t="s">
        <v>3093</v>
      </c>
      <c r="E2774" s="255" t="s">
        <v>3260</v>
      </c>
      <c r="F2774" s="255" t="s">
        <v>4435</v>
      </c>
      <c r="G2774" s="255"/>
      <c r="H2774" s="256"/>
    </row>
    <row r="2775" customFormat="false" ht="11.25" hidden="false" customHeight="true" outlineLevel="0" collapsed="false">
      <c r="A2775" s="257" t="s">
        <v>2954</v>
      </c>
      <c r="B2775" s="252" t="n">
        <v>44088</v>
      </c>
      <c r="C2775" s="253" t="n">
        <v>4000</v>
      </c>
      <c r="D2775" s="258" t="s">
        <v>30</v>
      </c>
      <c r="E2775" s="255" t="s">
        <v>61</v>
      </c>
      <c r="F2775" s="255" t="s">
        <v>137</v>
      </c>
      <c r="G2775" s="255" t="s">
        <v>4436</v>
      </c>
      <c r="H2775" s="256"/>
    </row>
    <row r="2776" customFormat="false" ht="11.25" hidden="false" customHeight="true" outlineLevel="0" collapsed="false">
      <c r="A2776" s="251" t="s">
        <v>2954</v>
      </c>
      <c r="B2776" s="252" t="n">
        <v>44088</v>
      </c>
      <c r="C2776" s="253" t="n">
        <v>1000</v>
      </c>
      <c r="D2776" s="254" t="s">
        <v>25</v>
      </c>
      <c r="E2776" s="255"/>
      <c r="F2776" s="255" t="s">
        <v>68</v>
      </c>
      <c r="G2776" s="255"/>
      <c r="H2776" s="256"/>
    </row>
    <row r="2777" customFormat="false" ht="11.25" hidden="false" customHeight="true" outlineLevel="0" collapsed="false">
      <c r="A2777" s="257" t="s">
        <v>2954</v>
      </c>
      <c r="B2777" s="252" t="n">
        <v>44088</v>
      </c>
      <c r="C2777" s="253" t="n">
        <v>35</v>
      </c>
      <c r="D2777" s="272" t="s">
        <v>64</v>
      </c>
      <c r="E2777" s="255" t="s">
        <v>3600</v>
      </c>
      <c r="F2777" s="255" t="s">
        <v>4437</v>
      </c>
      <c r="G2777" s="255"/>
      <c r="H2777" s="256"/>
    </row>
    <row r="2778" customFormat="false" ht="11.25" hidden="false" customHeight="true" outlineLevel="0" collapsed="false">
      <c r="A2778" s="260" t="s">
        <v>2954</v>
      </c>
      <c r="B2778" s="252" t="n">
        <v>44088</v>
      </c>
      <c r="C2778" s="253" t="n">
        <v>660</v>
      </c>
      <c r="D2778" s="263" t="s">
        <v>2952</v>
      </c>
      <c r="E2778" s="255" t="s">
        <v>2963</v>
      </c>
      <c r="F2778" s="255" t="n">
        <v>0</v>
      </c>
      <c r="G2778" s="255"/>
      <c r="H2778" s="256"/>
    </row>
    <row r="2779" customFormat="false" ht="11.25" hidden="false" customHeight="true" outlineLevel="0" collapsed="false">
      <c r="A2779" s="257" t="s">
        <v>2954</v>
      </c>
      <c r="B2779" s="252" t="n">
        <v>44088</v>
      </c>
      <c r="C2779" s="253" t="n">
        <v>140</v>
      </c>
      <c r="D2779" s="272" t="s">
        <v>64</v>
      </c>
      <c r="E2779" s="255" t="s">
        <v>143</v>
      </c>
      <c r="F2779" s="255" t="s">
        <v>4438</v>
      </c>
      <c r="G2779" s="255"/>
      <c r="H2779" s="256"/>
    </row>
    <row r="2780" customFormat="false" ht="11.25" hidden="false" customHeight="true" outlineLevel="0" collapsed="false">
      <c r="A2780" s="260" t="s">
        <v>2954</v>
      </c>
      <c r="B2780" s="252" t="n">
        <v>44088</v>
      </c>
      <c r="C2780" s="253" t="n">
        <v>200</v>
      </c>
      <c r="D2780" s="266" t="s">
        <v>2943</v>
      </c>
      <c r="E2780" s="255" t="s">
        <v>2974</v>
      </c>
      <c r="F2780" s="255" t="s">
        <v>2983</v>
      </c>
      <c r="G2780" s="255"/>
      <c r="H2780" s="256"/>
    </row>
    <row r="2781" customFormat="false" ht="11.25" hidden="false" customHeight="true" outlineLevel="0" collapsed="false">
      <c r="A2781" s="260" t="s">
        <v>2954</v>
      </c>
      <c r="B2781" s="252" t="n">
        <v>44088</v>
      </c>
      <c r="C2781" s="253" t="n">
        <v>550</v>
      </c>
      <c r="D2781" s="268" t="s">
        <v>48</v>
      </c>
      <c r="E2781" s="255" t="s">
        <v>49</v>
      </c>
      <c r="F2781" s="255" t="s">
        <v>3198</v>
      </c>
      <c r="G2781" s="255"/>
      <c r="H2781" s="256"/>
    </row>
    <row r="2782" customFormat="false" ht="11.25" hidden="false" customHeight="true" outlineLevel="0" collapsed="false">
      <c r="A2782" s="257" t="s">
        <v>2954</v>
      </c>
      <c r="B2782" s="252" t="n">
        <v>44088</v>
      </c>
      <c r="C2782" s="253" t="n">
        <v>13120</v>
      </c>
      <c r="D2782" s="258" t="s">
        <v>30</v>
      </c>
      <c r="E2782" s="255" t="s">
        <v>174</v>
      </c>
      <c r="F2782" s="255" t="s">
        <v>187</v>
      </c>
      <c r="G2782" s="255" t="s">
        <v>4439</v>
      </c>
      <c r="H2782" s="256"/>
    </row>
    <row r="2783" customFormat="false" ht="11.25" hidden="false" customHeight="true" outlineLevel="0" collapsed="false">
      <c r="A2783" s="257" t="s">
        <v>2954</v>
      </c>
      <c r="B2783" s="252" t="n">
        <v>44088</v>
      </c>
      <c r="C2783" s="253" t="n">
        <v>1380</v>
      </c>
      <c r="D2783" s="265" t="s">
        <v>80</v>
      </c>
      <c r="E2783" s="255" t="s">
        <v>81</v>
      </c>
      <c r="F2783" s="255" t="s">
        <v>190</v>
      </c>
      <c r="G2783" s="255" t="s">
        <v>4440</v>
      </c>
      <c r="H2783" s="256"/>
    </row>
    <row r="2784" customFormat="false" ht="11.25" hidden="false" customHeight="true" outlineLevel="0" collapsed="false">
      <c r="A2784" s="257" t="s">
        <v>2954</v>
      </c>
      <c r="B2784" s="252" t="n">
        <v>44088</v>
      </c>
      <c r="C2784" s="253" t="n">
        <v>840</v>
      </c>
      <c r="D2784" s="258" t="s">
        <v>30</v>
      </c>
      <c r="E2784" s="255" t="s">
        <v>174</v>
      </c>
      <c r="F2784" s="255" t="s">
        <v>187</v>
      </c>
      <c r="G2784" s="255"/>
      <c r="H2784" s="256"/>
    </row>
    <row r="2785" customFormat="false" ht="11.25" hidden="false" customHeight="true" outlineLevel="0" collapsed="false">
      <c r="A2785" s="251" t="s">
        <v>2954</v>
      </c>
      <c r="B2785" s="252" t="n">
        <v>44088</v>
      </c>
      <c r="C2785" s="253" t="n">
        <v>1250</v>
      </c>
      <c r="D2785" s="254" t="s">
        <v>25</v>
      </c>
      <c r="E2785" s="255"/>
      <c r="F2785" s="255" t="s">
        <v>3293</v>
      </c>
      <c r="G2785" s="255" t="s">
        <v>4441</v>
      </c>
      <c r="H2785" s="256"/>
    </row>
    <row r="2786" customFormat="false" ht="11.25" hidden="false" customHeight="true" outlineLevel="0" collapsed="false">
      <c r="A2786" s="257" t="s">
        <v>2954</v>
      </c>
      <c r="B2786" s="252" t="n">
        <v>44088</v>
      </c>
      <c r="C2786" s="253" t="n">
        <v>1160</v>
      </c>
      <c r="D2786" s="265" t="s">
        <v>80</v>
      </c>
      <c r="E2786" s="255" t="s">
        <v>81</v>
      </c>
      <c r="F2786" s="255" t="s">
        <v>190</v>
      </c>
      <c r="G2786" s="255" t="s">
        <v>4441</v>
      </c>
      <c r="H2786" s="256"/>
    </row>
    <row r="2787" customFormat="false" ht="11.25" hidden="false" customHeight="true" outlineLevel="0" collapsed="false">
      <c r="A2787" s="251" t="s">
        <v>2954</v>
      </c>
      <c r="B2787" s="252" t="n">
        <v>44089</v>
      </c>
      <c r="C2787" s="253" t="n">
        <v>15000</v>
      </c>
      <c r="D2787" s="254" t="s">
        <v>25</v>
      </c>
      <c r="E2787" s="255"/>
      <c r="F2787" s="255" t="s">
        <v>2969</v>
      </c>
      <c r="G2787" s="255" t="s">
        <v>4442</v>
      </c>
      <c r="H2787" s="256"/>
    </row>
    <row r="2788" customFormat="false" ht="11.25" hidden="false" customHeight="true" outlineLevel="0" collapsed="false">
      <c r="A2788" s="251" t="s">
        <v>2954</v>
      </c>
      <c r="B2788" s="252" t="n">
        <v>44089</v>
      </c>
      <c r="C2788" s="253" t="n">
        <v>25000</v>
      </c>
      <c r="D2788" s="254" t="s">
        <v>25</v>
      </c>
      <c r="E2788" s="255"/>
      <c r="F2788" s="255" t="s">
        <v>3053</v>
      </c>
      <c r="G2788" s="255"/>
      <c r="H2788" s="256"/>
    </row>
    <row r="2789" customFormat="false" ht="11.25" hidden="false" customHeight="true" outlineLevel="0" collapsed="false">
      <c r="A2789" s="251" t="s">
        <v>2954</v>
      </c>
      <c r="B2789" s="252" t="n">
        <v>44089</v>
      </c>
      <c r="C2789" s="253" t="n">
        <v>12000</v>
      </c>
      <c r="D2789" s="254" t="s">
        <v>25</v>
      </c>
      <c r="E2789" s="255"/>
      <c r="F2789" s="255" t="s">
        <v>3001</v>
      </c>
      <c r="G2789" s="255"/>
      <c r="H2789" s="256"/>
    </row>
    <row r="2790" customFormat="false" ht="11.25" hidden="false" customHeight="true" outlineLevel="0" collapsed="false">
      <c r="A2790" s="269" t="s">
        <v>2954</v>
      </c>
      <c r="B2790" s="252" t="n">
        <v>44089</v>
      </c>
      <c r="C2790" s="253" t="n">
        <v>500</v>
      </c>
      <c r="D2790" s="278" t="s">
        <v>3093</v>
      </c>
      <c r="E2790" s="255" t="s">
        <v>3260</v>
      </c>
      <c r="F2790" s="255" t="s">
        <v>4443</v>
      </c>
      <c r="G2790" s="255"/>
      <c r="H2790" s="256"/>
    </row>
    <row r="2791" customFormat="false" ht="11.25" hidden="false" customHeight="true" outlineLevel="0" collapsed="false">
      <c r="A2791" s="269" t="s">
        <v>2954</v>
      </c>
      <c r="B2791" s="252" t="n">
        <v>44089</v>
      </c>
      <c r="C2791" s="253" t="n">
        <v>1000</v>
      </c>
      <c r="D2791" s="278" t="s">
        <v>3093</v>
      </c>
      <c r="E2791" s="255" t="s">
        <v>3260</v>
      </c>
      <c r="F2791" s="255" t="s">
        <v>4444</v>
      </c>
      <c r="G2791" s="255"/>
      <c r="H2791" s="256"/>
    </row>
    <row r="2792" customFormat="false" ht="11.25" hidden="false" customHeight="true" outlineLevel="0" collapsed="false">
      <c r="A2792" s="257" t="s">
        <v>2954</v>
      </c>
      <c r="B2792" s="252" t="n">
        <v>44089</v>
      </c>
      <c r="C2792" s="253" t="n">
        <v>2700</v>
      </c>
      <c r="D2792" s="258" t="s">
        <v>30</v>
      </c>
      <c r="E2792" s="255" t="s">
        <v>61</v>
      </c>
      <c r="F2792" s="255" t="s">
        <v>62</v>
      </c>
      <c r="G2792" s="255" t="s">
        <v>4445</v>
      </c>
      <c r="H2792" s="256"/>
    </row>
    <row r="2793" customFormat="false" ht="11.25" hidden="false" customHeight="true" outlineLevel="0" collapsed="false">
      <c r="A2793" s="260" t="s">
        <v>2954</v>
      </c>
      <c r="B2793" s="252" t="n">
        <v>44089</v>
      </c>
      <c r="C2793" s="253" t="n">
        <v>600</v>
      </c>
      <c r="D2793" s="266" t="s">
        <v>2943</v>
      </c>
      <c r="E2793" s="255" t="s">
        <v>2974</v>
      </c>
      <c r="F2793" s="255" t="s">
        <v>3157</v>
      </c>
      <c r="G2793" s="255"/>
      <c r="H2793" s="256"/>
    </row>
    <row r="2794" customFormat="false" ht="11.25" hidden="false" customHeight="true" outlineLevel="0" collapsed="false">
      <c r="A2794" s="257" t="s">
        <v>2954</v>
      </c>
      <c r="B2794" s="252" t="n">
        <v>44089</v>
      </c>
      <c r="C2794" s="253" t="n">
        <v>3100</v>
      </c>
      <c r="D2794" s="258" t="s">
        <v>30</v>
      </c>
      <c r="E2794" s="255" t="s">
        <v>174</v>
      </c>
      <c r="F2794" s="255" t="s">
        <v>187</v>
      </c>
      <c r="G2794" s="255"/>
      <c r="H2794" s="256"/>
    </row>
    <row r="2795" customFormat="false" ht="11.25" hidden="false" customHeight="true" outlineLevel="0" collapsed="false">
      <c r="A2795" s="257" t="s">
        <v>2954</v>
      </c>
      <c r="B2795" s="252" t="n">
        <v>44089</v>
      </c>
      <c r="C2795" s="253" t="n">
        <v>1175</v>
      </c>
      <c r="D2795" s="272" t="s">
        <v>64</v>
      </c>
      <c r="E2795" s="255" t="s">
        <v>3374</v>
      </c>
      <c r="F2795" s="255" t="s">
        <v>4446</v>
      </c>
      <c r="G2795" s="255"/>
      <c r="H2795" s="256"/>
    </row>
    <row r="2796" customFormat="false" ht="11.25" hidden="false" customHeight="true" outlineLevel="0" collapsed="false">
      <c r="A2796" s="257" t="s">
        <v>2954</v>
      </c>
      <c r="B2796" s="252" t="n">
        <v>44089</v>
      </c>
      <c r="C2796" s="253" t="n">
        <v>8000</v>
      </c>
      <c r="D2796" s="287" t="s">
        <v>2947</v>
      </c>
      <c r="E2796" s="287" t="s">
        <v>2947</v>
      </c>
      <c r="F2796" s="255" t="s">
        <v>3500</v>
      </c>
      <c r="G2796" s="255" t="s">
        <v>4447</v>
      </c>
      <c r="H2796" s="256"/>
    </row>
    <row r="2797" customFormat="false" ht="11.25" hidden="false" customHeight="true" outlineLevel="0" collapsed="false">
      <c r="A2797" s="257" t="s">
        <v>2954</v>
      </c>
      <c r="B2797" s="252" t="n">
        <v>44089</v>
      </c>
      <c r="C2797" s="253" t="n">
        <v>2800</v>
      </c>
      <c r="D2797" s="258" t="s">
        <v>30</v>
      </c>
      <c r="E2797" s="255" t="s">
        <v>61</v>
      </c>
      <c r="F2797" s="255" t="s">
        <v>62</v>
      </c>
      <c r="G2797" s="255" t="s">
        <v>4448</v>
      </c>
      <c r="H2797" s="256"/>
    </row>
    <row r="2798" customFormat="false" ht="11.25" hidden="false" customHeight="true" outlineLevel="0" collapsed="false">
      <c r="A2798" s="251" t="s">
        <v>2954</v>
      </c>
      <c r="B2798" s="252" t="n">
        <v>44090</v>
      </c>
      <c r="C2798" s="253" t="n">
        <v>3000</v>
      </c>
      <c r="D2798" s="254" t="s">
        <v>25</v>
      </c>
      <c r="E2798" s="255"/>
      <c r="F2798" s="255" t="s">
        <v>3001</v>
      </c>
      <c r="G2798" s="255"/>
      <c r="H2798" s="256"/>
    </row>
    <row r="2799" customFormat="false" ht="11.25" hidden="false" customHeight="true" outlineLevel="0" collapsed="false">
      <c r="A2799" s="257" t="s">
        <v>2954</v>
      </c>
      <c r="B2799" s="252" t="n">
        <v>44090</v>
      </c>
      <c r="C2799" s="253" t="n">
        <v>122460</v>
      </c>
      <c r="D2799" s="258" t="s">
        <v>30</v>
      </c>
      <c r="E2799" s="255" t="s">
        <v>174</v>
      </c>
      <c r="F2799" s="255" t="s">
        <v>32</v>
      </c>
      <c r="G2799" s="255"/>
      <c r="H2799" s="256"/>
    </row>
    <row r="2800" customFormat="false" ht="11.25" hidden="false" customHeight="true" outlineLevel="0" collapsed="false">
      <c r="A2800" s="251" t="s">
        <v>2954</v>
      </c>
      <c r="B2800" s="252" t="n">
        <v>44090</v>
      </c>
      <c r="C2800" s="253" t="n">
        <v>500</v>
      </c>
      <c r="D2800" s="254" t="s">
        <v>25</v>
      </c>
      <c r="E2800" s="255"/>
      <c r="F2800" s="255" t="s">
        <v>68</v>
      </c>
      <c r="G2800" s="255"/>
      <c r="H2800" s="256"/>
    </row>
    <row r="2801" customFormat="false" ht="11.25" hidden="false" customHeight="true" outlineLevel="0" collapsed="false">
      <c r="A2801" s="283" t="s">
        <v>2954</v>
      </c>
      <c r="B2801" s="252" t="n">
        <v>44090</v>
      </c>
      <c r="C2801" s="253" t="n">
        <v>30000</v>
      </c>
      <c r="D2801" s="279" t="s">
        <v>3112</v>
      </c>
      <c r="E2801" s="255" t="s">
        <v>59</v>
      </c>
      <c r="F2801" s="255" t="s">
        <v>3113</v>
      </c>
      <c r="G2801" s="255"/>
      <c r="H2801" s="256"/>
    </row>
    <row r="2802" customFormat="false" ht="11.25" hidden="false" customHeight="true" outlineLevel="0" collapsed="false">
      <c r="A2802" s="251" t="s">
        <v>2954</v>
      </c>
      <c r="B2802" s="252" t="n">
        <v>44090</v>
      </c>
      <c r="C2802" s="253" t="n">
        <v>5000</v>
      </c>
      <c r="D2802" s="254" t="s">
        <v>25</v>
      </c>
      <c r="E2802" s="255"/>
      <c r="F2802" s="255" t="s">
        <v>43</v>
      </c>
      <c r="G2802" s="255"/>
      <c r="H2802" s="256"/>
    </row>
    <row r="2803" customFormat="false" ht="11.25" hidden="false" customHeight="true" outlineLevel="0" collapsed="false">
      <c r="A2803" s="251" t="s">
        <v>2954</v>
      </c>
      <c r="B2803" s="252" t="n">
        <v>44090</v>
      </c>
      <c r="C2803" s="253" t="n">
        <v>20670</v>
      </c>
      <c r="D2803" s="254" t="s">
        <v>25</v>
      </c>
      <c r="E2803" s="255"/>
      <c r="F2803" s="255" t="s">
        <v>2969</v>
      </c>
      <c r="G2803" s="255" t="s">
        <v>4442</v>
      </c>
      <c r="H2803" s="256"/>
    </row>
    <row r="2804" customFormat="false" ht="11.25" hidden="false" customHeight="true" outlineLevel="0" collapsed="false">
      <c r="A2804" s="257" t="s">
        <v>2954</v>
      </c>
      <c r="B2804" s="252" t="n">
        <v>44090</v>
      </c>
      <c r="C2804" s="253" t="n">
        <v>500</v>
      </c>
      <c r="D2804" s="265" t="s">
        <v>80</v>
      </c>
      <c r="E2804" s="255" t="s">
        <v>110</v>
      </c>
      <c r="F2804" s="255" t="s">
        <v>95</v>
      </c>
      <c r="G2804" s="255" t="s">
        <v>4449</v>
      </c>
      <c r="H2804" s="256"/>
    </row>
    <row r="2805" customFormat="false" ht="11.25" hidden="false" customHeight="true" outlineLevel="0" collapsed="false">
      <c r="A2805" s="257" t="s">
        <v>2954</v>
      </c>
      <c r="B2805" s="252" t="n">
        <v>44090</v>
      </c>
      <c r="C2805" s="253" t="n">
        <v>3000</v>
      </c>
      <c r="D2805" s="258" t="s">
        <v>30</v>
      </c>
      <c r="E2805" s="255" t="s">
        <v>61</v>
      </c>
      <c r="F2805" s="255" t="s">
        <v>137</v>
      </c>
      <c r="G2805" s="255" t="s">
        <v>4450</v>
      </c>
      <c r="H2805" s="256"/>
    </row>
    <row r="2806" customFormat="false" ht="11.25" hidden="false" customHeight="true" outlineLevel="0" collapsed="false">
      <c r="A2806" s="260" t="s">
        <v>2954</v>
      </c>
      <c r="B2806" s="252" t="n">
        <v>44090</v>
      </c>
      <c r="C2806" s="253" t="n">
        <v>900</v>
      </c>
      <c r="D2806" s="266" t="s">
        <v>2943</v>
      </c>
      <c r="E2806" s="255" t="s">
        <v>3067</v>
      </c>
      <c r="F2806" s="255" t="s">
        <v>2982</v>
      </c>
      <c r="G2806" s="255" t="s">
        <v>4451</v>
      </c>
      <c r="H2806" s="256"/>
    </row>
    <row r="2807" customFormat="false" ht="11.25" hidden="false" customHeight="true" outlineLevel="0" collapsed="false">
      <c r="A2807" s="260" t="s">
        <v>2954</v>
      </c>
      <c r="B2807" s="252" t="n">
        <v>44090</v>
      </c>
      <c r="C2807" s="253" t="n">
        <v>1000</v>
      </c>
      <c r="D2807" s="246" t="s">
        <v>110</v>
      </c>
      <c r="E2807" s="255" t="s">
        <v>245</v>
      </c>
      <c r="F2807" s="255" t="s">
        <v>4452</v>
      </c>
      <c r="G2807" s="255" t="s">
        <v>4453</v>
      </c>
      <c r="H2807" s="256"/>
    </row>
    <row r="2808" customFormat="false" ht="11.25" hidden="false" customHeight="true" outlineLevel="0" collapsed="false">
      <c r="A2808" s="257" t="s">
        <v>2954</v>
      </c>
      <c r="B2808" s="252" t="n">
        <v>44090</v>
      </c>
      <c r="C2808" s="253" t="n">
        <v>12500</v>
      </c>
      <c r="D2808" s="258" t="s">
        <v>30</v>
      </c>
      <c r="E2808" s="255" t="s">
        <v>174</v>
      </c>
      <c r="F2808" s="255" t="s">
        <v>187</v>
      </c>
      <c r="G2808" s="255"/>
      <c r="H2808" s="256"/>
    </row>
    <row r="2809" customFormat="false" ht="11.25" hidden="false" customHeight="true" outlineLevel="0" collapsed="false">
      <c r="A2809" s="251" t="s">
        <v>2954</v>
      </c>
      <c r="B2809" s="252" t="n">
        <v>44090</v>
      </c>
      <c r="C2809" s="253" t="n">
        <v>5000</v>
      </c>
      <c r="D2809" s="254" t="s">
        <v>25</v>
      </c>
      <c r="E2809" s="255"/>
      <c r="F2809" s="255" t="s">
        <v>3012</v>
      </c>
      <c r="G2809" s="255"/>
      <c r="H2809" s="256"/>
    </row>
    <row r="2810" customFormat="false" ht="11.25" hidden="false" customHeight="true" outlineLevel="0" collapsed="false">
      <c r="A2810" s="260" t="s">
        <v>2954</v>
      </c>
      <c r="B2810" s="252" t="n">
        <v>44091</v>
      </c>
      <c r="C2810" s="253" t="n">
        <v>600</v>
      </c>
      <c r="D2810" s="266" t="s">
        <v>2943</v>
      </c>
      <c r="E2810" s="255" t="s">
        <v>2974</v>
      </c>
      <c r="F2810" s="255" t="s">
        <v>3157</v>
      </c>
      <c r="G2810" s="255"/>
      <c r="H2810" s="256"/>
    </row>
    <row r="2811" customFormat="false" ht="11.25" hidden="false" customHeight="true" outlineLevel="0" collapsed="false">
      <c r="A2811" s="260" t="s">
        <v>2954</v>
      </c>
      <c r="B2811" s="252" t="n">
        <v>44091</v>
      </c>
      <c r="C2811" s="253" t="n">
        <v>2000</v>
      </c>
      <c r="D2811" s="266" t="s">
        <v>2943</v>
      </c>
      <c r="E2811" s="255" t="s">
        <v>2974</v>
      </c>
      <c r="F2811" s="255" t="s">
        <v>2982</v>
      </c>
      <c r="G2811" s="255"/>
      <c r="H2811" s="256"/>
    </row>
    <row r="2812" customFormat="false" ht="11.25" hidden="false" customHeight="true" outlineLevel="0" collapsed="false">
      <c r="A2812" s="257" t="s">
        <v>2954</v>
      </c>
      <c r="B2812" s="252" t="n">
        <v>44091</v>
      </c>
      <c r="C2812" s="253" t="n">
        <v>15550</v>
      </c>
      <c r="D2812" s="258" t="s">
        <v>30</v>
      </c>
      <c r="E2812" s="255" t="s">
        <v>174</v>
      </c>
      <c r="F2812" s="255" t="s">
        <v>187</v>
      </c>
      <c r="G2812" s="255"/>
      <c r="H2812" s="256"/>
    </row>
    <row r="2813" customFormat="false" ht="11.25" hidden="false" customHeight="true" outlineLevel="0" collapsed="false">
      <c r="A2813" s="260" t="s">
        <v>2954</v>
      </c>
      <c r="B2813" s="252" t="n">
        <v>44091</v>
      </c>
      <c r="C2813" s="253" t="n">
        <v>500</v>
      </c>
      <c r="D2813" s="261" t="s">
        <v>105</v>
      </c>
      <c r="E2813" s="255" t="s">
        <v>3023</v>
      </c>
      <c r="F2813" s="255" t="s">
        <v>4454</v>
      </c>
      <c r="G2813" s="255" t="s">
        <v>4455</v>
      </c>
      <c r="H2813" s="256"/>
    </row>
    <row r="2814" customFormat="false" ht="11.25" hidden="false" customHeight="true" outlineLevel="0" collapsed="false">
      <c r="A2814" s="257" t="s">
        <v>2954</v>
      </c>
      <c r="B2814" s="252" t="n">
        <v>44091</v>
      </c>
      <c r="C2814" s="253" t="n">
        <v>1000</v>
      </c>
      <c r="D2814" s="265" t="s">
        <v>80</v>
      </c>
      <c r="E2814" s="255" t="s">
        <v>110</v>
      </c>
      <c r="F2814" s="255" t="s">
        <v>2998</v>
      </c>
      <c r="G2814" s="255" t="s">
        <v>3573</v>
      </c>
      <c r="H2814" s="256"/>
    </row>
    <row r="2815" customFormat="false" ht="11.25" hidden="false" customHeight="true" outlineLevel="0" collapsed="false">
      <c r="A2815" s="257" t="s">
        <v>2954</v>
      </c>
      <c r="B2815" s="252" t="n">
        <v>44091</v>
      </c>
      <c r="C2815" s="253" t="n">
        <v>2900</v>
      </c>
      <c r="D2815" s="258" t="s">
        <v>30</v>
      </c>
      <c r="E2815" s="255" t="s">
        <v>61</v>
      </c>
      <c r="F2815" s="255" t="s">
        <v>137</v>
      </c>
      <c r="G2815" s="255" t="s">
        <v>4456</v>
      </c>
      <c r="H2815" s="256"/>
    </row>
    <row r="2816" customFormat="false" ht="11.25" hidden="false" customHeight="true" outlineLevel="0" collapsed="false">
      <c r="A2816" s="251" t="s">
        <v>2954</v>
      </c>
      <c r="B2816" s="252" t="n">
        <v>44091</v>
      </c>
      <c r="C2816" s="253" t="n">
        <v>1000</v>
      </c>
      <c r="D2816" s="254" t="s">
        <v>25</v>
      </c>
      <c r="E2816" s="255"/>
      <c r="F2816" s="255" t="s">
        <v>3101</v>
      </c>
      <c r="G2816" s="255"/>
      <c r="H2816" s="256"/>
    </row>
    <row r="2817" customFormat="false" ht="11.25" hidden="false" customHeight="true" outlineLevel="0" collapsed="false">
      <c r="A2817" s="251" t="s">
        <v>2954</v>
      </c>
      <c r="B2817" s="252" t="n">
        <v>44091</v>
      </c>
      <c r="C2817" s="253" t="n">
        <v>1000</v>
      </c>
      <c r="D2817" s="254" t="s">
        <v>25</v>
      </c>
      <c r="E2817" s="255"/>
      <c r="F2817" s="255" t="s">
        <v>2955</v>
      </c>
      <c r="G2817" s="255"/>
      <c r="H2817" s="256"/>
    </row>
    <row r="2818" customFormat="false" ht="11.25" hidden="false" customHeight="true" outlineLevel="0" collapsed="false">
      <c r="A2818" s="251" t="s">
        <v>2954</v>
      </c>
      <c r="B2818" s="252" t="n">
        <v>44091</v>
      </c>
      <c r="C2818" s="253" t="n">
        <v>10000</v>
      </c>
      <c r="D2818" s="254" t="s">
        <v>25</v>
      </c>
      <c r="E2818" s="255"/>
      <c r="F2818" s="255" t="s">
        <v>3008</v>
      </c>
      <c r="G2818" s="255"/>
      <c r="H2818" s="256"/>
    </row>
    <row r="2819" customFormat="false" ht="11.25" hidden="false" customHeight="true" outlineLevel="0" collapsed="false">
      <c r="A2819" s="251" t="s">
        <v>2954</v>
      </c>
      <c r="B2819" s="252" t="n">
        <v>44091</v>
      </c>
      <c r="C2819" s="253" t="n">
        <v>20050</v>
      </c>
      <c r="D2819" s="254" t="s">
        <v>25</v>
      </c>
      <c r="E2819" s="255"/>
      <c r="F2819" s="255" t="s">
        <v>3157</v>
      </c>
      <c r="G2819" s="255"/>
      <c r="H2819" s="256"/>
    </row>
    <row r="2820" customFormat="false" ht="11.25" hidden="false" customHeight="true" outlineLevel="0" collapsed="false">
      <c r="A2820" s="251" t="s">
        <v>2954</v>
      </c>
      <c r="B2820" s="252" t="n">
        <v>44091</v>
      </c>
      <c r="C2820" s="253" t="n">
        <v>5000</v>
      </c>
      <c r="D2820" s="254" t="s">
        <v>25</v>
      </c>
      <c r="E2820" s="255"/>
      <c r="F2820" s="255" t="s">
        <v>3009</v>
      </c>
      <c r="G2820" s="255"/>
      <c r="H2820" s="256"/>
    </row>
    <row r="2821" customFormat="false" ht="11.25" hidden="false" customHeight="true" outlineLevel="0" collapsed="false">
      <c r="A2821" s="251" t="s">
        <v>2954</v>
      </c>
      <c r="B2821" s="252" t="n">
        <v>44092</v>
      </c>
      <c r="C2821" s="253" t="n">
        <v>350</v>
      </c>
      <c r="D2821" s="254" t="s">
        <v>25</v>
      </c>
      <c r="E2821" s="255"/>
      <c r="F2821" s="255" t="s">
        <v>71</v>
      </c>
      <c r="G2821" s="255" t="s">
        <v>4457</v>
      </c>
      <c r="H2821" s="256"/>
    </row>
    <row r="2822" customFormat="false" ht="11.25" hidden="false" customHeight="true" outlineLevel="0" collapsed="false">
      <c r="A2822" s="257" t="s">
        <v>2954</v>
      </c>
      <c r="B2822" s="252" t="n">
        <v>44092</v>
      </c>
      <c r="C2822" s="253" t="n">
        <v>3200</v>
      </c>
      <c r="D2822" s="258" t="s">
        <v>30</v>
      </c>
      <c r="E2822" s="255" t="s">
        <v>61</v>
      </c>
      <c r="F2822" s="255" t="s">
        <v>137</v>
      </c>
      <c r="G2822" s="255" t="s">
        <v>4458</v>
      </c>
      <c r="H2822" s="256"/>
    </row>
    <row r="2823" customFormat="false" ht="11.25" hidden="false" customHeight="true" outlineLevel="0" collapsed="false">
      <c r="A2823" s="251" t="s">
        <v>2954</v>
      </c>
      <c r="B2823" s="252" t="n">
        <v>44092</v>
      </c>
      <c r="C2823" s="253" t="n">
        <v>129950</v>
      </c>
      <c r="D2823" s="271" t="s">
        <v>59</v>
      </c>
      <c r="E2823" s="255" t="s">
        <v>3013</v>
      </c>
      <c r="F2823" s="255" t="s">
        <v>3014</v>
      </c>
      <c r="G2823" s="255" t="s">
        <v>4459</v>
      </c>
      <c r="H2823" s="256"/>
    </row>
    <row r="2824" customFormat="false" ht="11.25" hidden="false" customHeight="true" outlineLevel="0" collapsed="false">
      <c r="A2824" s="251" t="s">
        <v>2954</v>
      </c>
      <c r="B2824" s="252" t="n">
        <v>44092</v>
      </c>
      <c r="C2824" s="253" t="n">
        <v>20000</v>
      </c>
      <c r="D2824" s="254" t="s">
        <v>25</v>
      </c>
      <c r="E2824" s="255"/>
      <c r="F2824" s="255" t="s">
        <v>3003</v>
      </c>
      <c r="G2824" s="255"/>
      <c r="H2824" s="256"/>
    </row>
    <row r="2825" customFormat="false" ht="11.25" hidden="false" customHeight="true" outlineLevel="0" collapsed="false">
      <c r="A2825" s="257" t="s">
        <v>2954</v>
      </c>
      <c r="B2825" s="252" t="n">
        <v>44092</v>
      </c>
      <c r="C2825" s="253" t="n">
        <v>3000</v>
      </c>
      <c r="D2825" s="258" t="s">
        <v>30</v>
      </c>
      <c r="E2825" s="255" t="s">
        <v>61</v>
      </c>
      <c r="F2825" s="255" t="s">
        <v>137</v>
      </c>
      <c r="G2825" s="255" t="s">
        <v>4460</v>
      </c>
      <c r="H2825" s="256"/>
    </row>
    <row r="2826" customFormat="false" ht="11.25" hidden="false" customHeight="true" outlineLevel="0" collapsed="false">
      <c r="A2826" s="257" t="s">
        <v>2954</v>
      </c>
      <c r="B2826" s="252" t="n">
        <v>44092</v>
      </c>
      <c r="C2826" s="253" t="n">
        <v>2650</v>
      </c>
      <c r="D2826" s="258" t="s">
        <v>30</v>
      </c>
      <c r="E2826" s="255" t="s">
        <v>31</v>
      </c>
      <c r="F2826" s="255" t="s">
        <v>147</v>
      </c>
      <c r="G2826" s="255" t="s">
        <v>4038</v>
      </c>
      <c r="H2826" s="256"/>
    </row>
    <row r="2827" customFormat="false" ht="11.25" hidden="false" customHeight="true" outlineLevel="0" collapsed="false">
      <c r="A2827" s="260" t="s">
        <v>2954</v>
      </c>
      <c r="B2827" s="252" t="n">
        <v>44092</v>
      </c>
      <c r="C2827" s="253" t="n">
        <v>200</v>
      </c>
      <c r="D2827" s="266" t="s">
        <v>2943</v>
      </c>
      <c r="E2827" s="255" t="s">
        <v>2974</v>
      </c>
      <c r="F2827" s="255" t="s">
        <v>3157</v>
      </c>
      <c r="G2827" s="255"/>
      <c r="H2827" s="256"/>
    </row>
    <row r="2828" customFormat="false" ht="11.25" hidden="false" customHeight="true" outlineLevel="0" collapsed="false">
      <c r="A2828" s="251" t="s">
        <v>2954</v>
      </c>
      <c r="B2828" s="252" t="n">
        <v>44092</v>
      </c>
      <c r="C2828" s="253" t="n">
        <v>20000</v>
      </c>
      <c r="D2828" s="254" t="s">
        <v>25</v>
      </c>
      <c r="E2828" s="255"/>
      <c r="F2828" s="255" t="s">
        <v>283</v>
      </c>
      <c r="G2828" s="255"/>
      <c r="H2828" s="256"/>
    </row>
    <row r="2829" customFormat="false" ht="11.25" hidden="false" customHeight="true" outlineLevel="0" collapsed="false">
      <c r="A2829" s="251" t="s">
        <v>2954</v>
      </c>
      <c r="B2829" s="252" t="n">
        <v>44092</v>
      </c>
      <c r="C2829" s="253" t="n">
        <v>18000</v>
      </c>
      <c r="D2829" s="254" t="s">
        <v>25</v>
      </c>
      <c r="E2829" s="255"/>
      <c r="F2829" s="255" t="s">
        <v>68</v>
      </c>
      <c r="G2829" s="255"/>
      <c r="H2829" s="256"/>
    </row>
    <row r="2830" customFormat="false" ht="11.25" hidden="false" customHeight="true" outlineLevel="0" collapsed="false">
      <c r="A2830" s="257" t="s">
        <v>2954</v>
      </c>
      <c r="B2830" s="252" t="n">
        <v>44092</v>
      </c>
      <c r="C2830" s="253" t="n">
        <v>2700</v>
      </c>
      <c r="D2830" s="258" t="s">
        <v>30</v>
      </c>
      <c r="E2830" s="255" t="s">
        <v>61</v>
      </c>
      <c r="F2830" s="255" t="s">
        <v>270</v>
      </c>
      <c r="G2830" s="255" t="s">
        <v>3270</v>
      </c>
      <c r="H2830" s="256"/>
    </row>
    <row r="2831" customFormat="false" ht="11.25" hidden="false" customHeight="true" outlineLevel="0" collapsed="false">
      <c r="A2831" s="251" t="s">
        <v>2954</v>
      </c>
      <c r="B2831" s="252" t="n">
        <v>44092</v>
      </c>
      <c r="C2831" s="253" t="n">
        <v>2000</v>
      </c>
      <c r="D2831" s="254" t="s">
        <v>25</v>
      </c>
      <c r="E2831" s="255"/>
      <c r="F2831" s="255" t="s">
        <v>2955</v>
      </c>
      <c r="G2831" s="255" t="s">
        <v>4461</v>
      </c>
      <c r="H2831" s="256"/>
    </row>
    <row r="2832" customFormat="false" ht="11.25" hidden="false" customHeight="true" outlineLevel="0" collapsed="false">
      <c r="A2832" s="251" t="s">
        <v>2954</v>
      </c>
      <c r="B2832" s="252" t="n">
        <v>44092</v>
      </c>
      <c r="C2832" s="253" t="n">
        <v>2000</v>
      </c>
      <c r="D2832" s="254" t="s">
        <v>25</v>
      </c>
      <c r="E2832" s="255"/>
      <c r="F2832" s="255" t="s">
        <v>2983</v>
      </c>
      <c r="G2832" s="255" t="s">
        <v>4461</v>
      </c>
      <c r="H2832" s="256"/>
    </row>
    <row r="2833" customFormat="false" ht="11.25" hidden="false" customHeight="true" outlineLevel="0" collapsed="false">
      <c r="A2833" s="257" t="s">
        <v>2954</v>
      </c>
      <c r="B2833" s="252" t="n">
        <v>44093</v>
      </c>
      <c r="C2833" s="253" t="n">
        <v>2500</v>
      </c>
      <c r="D2833" s="258" t="s">
        <v>30</v>
      </c>
      <c r="E2833" s="255" t="s">
        <v>61</v>
      </c>
      <c r="F2833" s="255" t="s">
        <v>87</v>
      </c>
      <c r="G2833" s="255" t="s">
        <v>162</v>
      </c>
      <c r="H2833" s="256"/>
    </row>
    <row r="2834" customFormat="false" ht="11.25" hidden="false" customHeight="true" outlineLevel="0" collapsed="false">
      <c r="A2834" s="257" t="s">
        <v>2954</v>
      </c>
      <c r="B2834" s="252" t="n">
        <v>44093</v>
      </c>
      <c r="C2834" s="253" t="n">
        <v>2500</v>
      </c>
      <c r="D2834" s="258" t="s">
        <v>30</v>
      </c>
      <c r="E2834" s="255" t="s">
        <v>61</v>
      </c>
      <c r="F2834" s="255" t="s">
        <v>87</v>
      </c>
      <c r="G2834" s="255" t="s">
        <v>3294</v>
      </c>
      <c r="H2834" s="256"/>
    </row>
    <row r="2835" customFormat="false" ht="11.25" hidden="false" customHeight="true" outlineLevel="0" collapsed="false">
      <c r="A2835" s="257" t="s">
        <v>2954</v>
      </c>
      <c r="B2835" s="252" t="n">
        <v>44093</v>
      </c>
      <c r="C2835" s="253" t="n">
        <v>500</v>
      </c>
      <c r="D2835" s="258" t="s">
        <v>30</v>
      </c>
      <c r="E2835" s="255" t="s">
        <v>61</v>
      </c>
      <c r="F2835" s="255" t="s">
        <v>87</v>
      </c>
      <c r="G2835" s="255" t="s">
        <v>4462</v>
      </c>
      <c r="H2835" s="256"/>
    </row>
    <row r="2836" customFormat="false" ht="11.25" hidden="false" customHeight="true" outlineLevel="0" collapsed="false">
      <c r="A2836" s="257" t="s">
        <v>2954</v>
      </c>
      <c r="B2836" s="252" t="n">
        <v>44093</v>
      </c>
      <c r="C2836" s="253" t="n">
        <v>1840</v>
      </c>
      <c r="D2836" s="258" t="s">
        <v>30</v>
      </c>
      <c r="E2836" s="255" t="s">
        <v>61</v>
      </c>
      <c r="F2836" s="255" t="s">
        <v>87</v>
      </c>
      <c r="G2836" s="255" t="s">
        <v>4463</v>
      </c>
      <c r="H2836" s="256"/>
    </row>
    <row r="2837" customFormat="false" ht="11.25" hidden="false" customHeight="true" outlineLevel="0" collapsed="false">
      <c r="A2837" s="251" t="s">
        <v>2954</v>
      </c>
      <c r="B2837" s="252" t="n">
        <v>44093</v>
      </c>
      <c r="C2837" s="253" t="n">
        <v>1000</v>
      </c>
      <c r="D2837" s="254" t="s">
        <v>25</v>
      </c>
      <c r="E2837" s="255"/>
      <c r="F2837" s="255" t="s">
        <v>2955</v>
      </c>
      <c r="G2837" s="255" t="s">
        <v>4464</v>
      </c>
      <c r="H2837" s="256"/>
    </row>
    <row r="2838" customFormat="false" ht="11.25" hidden="false" customHeight="true" outlineLevel="0" collapsed="false">
      <c r="A2838" s="251" t="s">
        <v>2954</v>
      </c>
      <c r="B2838" s="252" t="n">
        <v>44093</v>
      </c>
      <c r="C2838" s="253" t="n">
        <v>20000</v>
      </c>
      <c r="D2838" s="254" t="s">
        <v>25</v>
      </c>
      <c r="E2838" s="255"/>
      <c r="F2838" s="255" t="s">
        <v>294</v>
      </c>
      <c r="G2838" s="255"/>
      <c r="H2838" s="256"/>
    </row>
    <row r="2839" customFormat="false" ht="11.25" hidden="false" customHeight="true" outlineLevel="0" collapsed="false">
      <c r="A2839" s="257" t="s">
        <v>2954</v>
      </c>
      <c r="B2839" s="252" t="n">
        <v>44093</v>
      </c>
      <c r="C2839" s="253" t="n">
        <v>3600</v>
      </c>
      <c r="D2839" s="258" t="s">
        <v>30</v>
      </c>
      <c r="E2839" s="255" t="s">
        <v>61</v>
      </c>
      <c r="F2839" s="255" t="s">
        <v>137</v>
      </c>
      <c r="G2839" s="255" t="s">
        <v>4465</v>
      </c>
      <c r="H2839" s="256"/>
    </row>
    <row r="2840" customFormat="false" ht="11.25" hidden="false" customHeight="true" outlineLevel="0" collapsed="false">
      <c r="A2840" s="257" t="s">
        <v>2954</v>
      </c>
      <c r="B2840" s="252" t="n">
        <v>44093</v>
      </c>
      <c r="C2840" s="253" t="n">
        <v>2600</v>
      </c>
      <c r="D2840" s="258" t="s">
        <v>30</v>
      </c>
      <c r="E2840" s="255" t="s">
        <v>61</v>
      </c>
      <c r="F2840" s="255" t="s">
        <v>137</v>
      </c>
      <c r="G2840" s="255" t="s">
        <v>4466</v>
      </c>
      <c r="H2840" s="256"/>
    </row>
    <row r="2841" customFormat="false" ht="11.25" hidden="false" customHeight="true" outlineLevel="0" collapsed="false">
      <c r="A2841" s="257" t="s">
        <v>2954</v>
      </c>
      <c r="B2841" s="252" t="n">
        <v>44093</v>
      </c>
      <c r="C2841" s="253" t="n">
        <v>20000</v>
      </c>
      <c r="D2841" s="262" t="s">
        <v>113</v>
      </c>
      <c r="E2841" s="255" t="s">
        <v>139</v>
      </c>
      <c r="F2841" s="255" t="s">
        <v>140</v>
      </c>
      <c r="G2841" s="255" t="s">
        <v>3449</v>
      </c>
      <c r="H2841" s="256"/>
    </row>
    <row r="2842" customFormat="false" ht="11.25" hidden="false" customHeight="true" outlineLevel="0" collapsed="false">
      <c r="A2842" s="257" t="s">
        <v>2954</v>
      </c>
      <c r="B2842" s="252" t="n">
        <v>44093</v>
      </c>
      <c r="C2842" s="253" t="n">
        <v>6600</v>
      </c>
      <c r="D2842" s="262" t="s">
        <v>113</v>
      </c>
      <c r="E2842" s="255" t="s">
        <v>114</v>
      </c>
      <c r="F2842" s="255" t="s">
        <v>148</v>
      </c>
      <c r="G2842" s="255" t="s">
        <v>4467</v>
      </c>
      <c r="H2842" s="256"/>
    </row>
    <row r="2843" customFormat="false" ht="11.25" hidden="false" customHeight="true" outlineLevel="0" collapsed="false">
      <c r="A2843" s="257" t="s">
        <v>2954</v>
      </c>
      <c r="B2843" s="252" t="n">
        <v>44093</v>
      </c>
      <c r="C2843" s="253" t="n">
        <v>4000</v>
      </c>
      <c r="D2843" s="258" t="s">
        <v>30</v>
      </c>
      <c r="E2843" s="255" t="s">
        <v>61</v>
      </c>
      <c r="F2843" s="255" t="s">
        <v>252</v>
      </c>
      <c r="G2843" s="255" t="s">
        <v>4468</v>
      </c>
      <c r="H2843" s="256"/>
    </row>
    <row r="2844" customFormat="false" ht="11.25" hidden="false" customHeight="true" outlineLevel="0" collapsed="false">
      <c r="A2844" s="257" t="s">
        <v>2954</v>
      </c>
      <c r="B2844" s="252" t="n">
        <v>44093</v>
      </c>
      <c r="C2844" s="253" t="n">
        <v>2600</v>
      </c>
      <c r="D2844" s="258" t="s">
        <v>30</v>
      </c>
      <c r="E2844" s="255" t="s">
        <v>61</v>
      </c>
      <c r="F2844" s="255" t="s">
        <v>252</v>
      </c>
      <c r="G2844" s="255" t="s">
        <v>4466</v>
      </c>
      <c r="H2844" s="256"/>
    </row>
    <row r="2845" customFormat="false" ht="11.25" hidden="false" customHeight="true" outlineLevel="0" collapsed="false">
      <c r="A2845" s="257" t="s">
        <v>2954</v>
      </c>
      <c r="B2845" s="252" t="n">
        <v>44093</v>
      </c>
      <c r="C2845" s="253" t="n">
        <v>1500</v>
      </c>
      <c r="D2845" s="258" t="s">
        <v>30</v>
      </c>
      <c r="E2845" s="255" t="s">
        <v>61</v>
      </c>
      <c r="F2845" s="255" t="s">
        <v>252</v>
      </c>
      <c r="G2845" s="255" t="s">
        <v>4469</v>
      </c>
      <c r="H2845" s="256"/>
    </row>
    <row r="2846" customFormat="false" ht="11.25" hidden="false" customHeight="true" outlineLevel="0" collapsed="false">
      <c r="A2846" s="260" t="s">
        <v>2954</v>
      </c>
      <c r="B2846" s="252" t="n">
        <v>44093</v>
      </c>
      <c r="C2846" s="253" t="n">
        <v>600</v>
      </c>
      <c r="D2846" s="266" t="s">
        <v>2943</v>
      </c>
      <c r="E2846" s="255" t="s">
        <v>2974</v>
      </c>
      <c r="F2846" s="255" t="s">
        <v>3700</v>
      </c>
      <c r="G2846" s="255"/>
      <c r="H2846" s="256"/>
    </row>
    <row r="2847" customFormat="false" ht="11.25" hidden="false" customHeight="true" outlineLevel="0" collapsed="false">
      <c r="A2847" s="251" t="s">
        <v>2954</v>
      </c>
      <c r="B2847" s="252" t="n">
        <v>44093</v>
      </c>
      <c r="C2847" s="253" t="n">
        <v>10000</v>
      </c>
      <c r="D2847" s="254" t="s">
        <v>25</v>
      </c>
      <c r="E2847" s="255"/>
      <c r="F2847" s="255" t="s">
        <v>43</v>
      </c>
      <c r="G2847" s="255"/>
      <c r="H2847" s="256"/>
    </row>
    <row r="2848" customFormat="false" ht="11.25" hidden="false" customHeight="true" outlineLevel="0" collapsed="false">
      <c r="A2848" s="257" t="s">
        <v>2954</v>
      </c>
      <c r="B2848" s="252" t="n">
        <v>44093</v>
      </c>
      <c r="C2848" s="253" t="n">
        <v>1000</v>
      </c>
      <c r="D2848" s="262" t="s">
        <v>113</v>
      </c>
      <c r="E2848" s="255" t="s">
        <v>114</v>
      </c>
      <c r="F2848" s="255" t="s">
        <v>3317</v>
      </c>
      <c r="G2848" s="255"/>
      <c r="H2848" s="256"/>
    </row>
    <row r="2849" customFormat="false" ht="11.25" hidden="false" customHeight="true" outlineLevel="0" collapsed="false">
      <c r="A2849" s="269" t="s">
        <v>2954</v>
      </c>
      <c r="B2849" s="252" t="n">
        <v>44093</v>
      </c>
      <c r="C2849" s="253" t="n">
        <v>1500</v>
      </c>
      <c r="D2849" s="276" t="s">
        <v>58</v>
      </c>
      <c r="E2849" s="255" t="s">
        <v>118</v>
      </c>
      <c r="F2849" s="255" t="s">
        <v>4470</v>
      </c>
      <c r="G2849" s="255" t="s">
        <v>4471</v>
      </c>
      <c r="H2849" s="256"/>
    </row>
    <row r="2850" customFormat="false" ht="11.25" hidden="false" customHeight="true" outlineLevel="0" collapsed="false">
      <c r="A2850" s="257" t="s">
        <v>2954</v>
      </c>
      <c r="B2850" s="252" t="n">
        <v>44094</v>
      </c>
      <c r="C2850" s="253" t="n">
        <v>2800</v>
      </c>
      <c r="D2850" s="258" t="s">
        <v>30</v>
      </c>
      <c r="E2850" s="255" t="s">
        <v>61</v>
      </c>
      <c r="F2850" s="255" t="s">
        <v>137</v>
      </c>
      <c r="G2850" s="255" t="s">
        <v>3322</v>
      </c>
      <c r="H2850" s="256"/>
    </row>
    <row r="2851" customFormat="false" ht="11.25" hidden="false" customHeight="true" outlineLevel="0" collapsed="false">
      <c r="A2851" s="257" t="s">
        <v>2954</v>
      </c>
      <c r="B2851" s="252" t="n">
        <v>44094</v>
      </c>
      <c r="C2851" s="253" t="n">
        <v>230</v>
      </c>
      <c r="D2851" s="262" t="s">
        <v>113</v>
      </c>
      <c r="E2851" s="255" t="s">
        <v>139</v>
      </c>
      <c r="F2851" s="255" t="s">
        <v>4472</v>
      </c>
      <c r="G2851" s="255"/>
      <c r="H2851" s="256"/>
    </row>
    <row r="2852" customFormat="false" ht="11.25" hidden="false" customHeight="true" outlineLevel="0" collapsed="false">
      <c r="A2852" s="257" t="s">
        <v>2954</v>
      </c>
      <c r="B2852" s="252" t="n">
        <v>44094</v>
      </c>
      <c r="C2852" s="253" t="n">
        <v>540</v>
      </c>
      <c r="D2852" s="272" t="s">
        <v>64</v>
      </c>
      <c r="E2852" s="255" t="s">
        <v>3374</v>
      </c>
      <c r="F2852" s="255" t="s">
        <v>4473</v>
      </c>
      <c r="G2852" s="255"/>
      <c r="H2852" s="256"/>
    </row>
    <row r="2853" customFormat="false" ht="11.25" hidden="false" customHeight="true" outlineLevel="0" collapsed="false">
      <c r="A2853" s="257" t="s">
        <v>2954</v>
      </c>
      <c r="B2853" s="252" t="n">
        <v>44094</v>
      </c>
      <c r="C2853" s="253" t="n">
        <v>20000</v>
      </c>
      <c r="D2853" s="262" t="s">
        <v>113</v>
      </c>
      <c r="E2853" s="255" t="s">
        <v>139</v>
      </c>
      <c r="F2853" s="255" t="s">
        <v>140</v>
      </c>
      <c r="G2853" s="255" t="s">
        <v>2992</v>
      </c>
      <c r="H2853" s="256"/>
    </row>
    <row r="2854" customFormat="false" ht="11.25" hidden="false" customHeight="true" outlineLevel="0" collapsed="false">
      <c r="A2854" s="251" t="s">
        <v>2954</v>
      </c>
      <c r="B2854" s="252" t="n">
        <v>44094</v>
      </c>
      <c r="C2854" s="253" t="n">
        <v>10000</v>
      </c>
      <c r="D2854" s="254" t="s">
        <v>25</v>
      </c>
      <c r="E2854" s="255"/>
      <c r="F2854" s="255" t="s">
        <v>2955</v>
      </c>
      <c r="G2854" s="255"/>
      <c r="H2854" s="256"/>
    </row>
    <row r="2855" customFormat="false" ht="11.25" hidden="false" customHeight="true" outlineLevel="0" collapsed="false">
      <c r="A2855" s="251" t="s">
        <v>2954</v>
      </c>
      <c r="B2855" s="252" t="n">
        <v>44094</v>
      </c>
      <c r="C2855" s="253" t="n">
        <v>15000</v>
      </c>
      <c r="D2855" s="254" t="s">
        <v>25</v>
      </c>
      <c r="E2855" s="255"/>
      <c r="F2855" s="255" t="s">
        <v>3518</v>
      </c>
      <c r="G2855" s="255"/>
      <c r="H2855" s="256"/>
    </row>
    <row r="2856" customFormat="false" ht="11.25" hidden="false" customHeight="true" outlineLevel="0" collapsed="false">
      <c r="A2856" s="260" t="s">
        <v>2954</v>
      </c>
      <c r="B2856" s="252" t="n">
        <v>44095</v>
      </c>
      <c r="C2856" s="253" t="n">
        <v>430</v>
      </c>
      <c r="D2856" s="266" t="s">
        <v>2943</v>
      </c>
      <c r="E2856" s="255" t="s">
        <v>2974</v>
      </c>
      <c r="F2856" s="255" t="s">
        <v>3157</v>
      </c>
      <c r="G2856" s="255"/>
      <c r="H2856" s="256"/>
    </row>
    <row r="2857" customFormat="false" ht="11.25" hidden="false" customHeight="true" outlineLevel="0" collapsed="false">
      <c r="A2857" s="260" t="s">
        <v>2954</v>
      </c>
      <c r="B2857" s="252" t="n">
        <v>44095</v>
      </c>
      <c r="C2857" s="253" t="n">
        <v>430</v>
      </c>
      <c r="D2857" s="268" t="s">
        <v>48</v>
      </c>
      <c r="E2857" s="255" t="s">
        <v>49</v>
      </c>
      <c r="F2857" s="255" t="s">
        <v>239</v>
      </c>
      <c r="G2857" s="255" t="s">
        <v>4474</v>
      </c>
      <c r="H2857" s="256"/>
    </row>
    <row r="2858" customFormat="false" ht="11.25" hidden="false" customHeight="true" outlineLevel="0" collapsed="false">
      <c r="A2858" s="260" t="s">
        <v>2954</v>
      </c>
      <c r="B2858" s="252" t="n">
        <v>44095</v>
      </c>
      <c r="C2858" s="253" t="n">
        <v>2000</v>
      </c>
      <c r="D2858" s="266" t="s">
        <v>2943</v>
      </c>
      <c r="E2858" s="255" t="s">
        <v>2974</v>
      </c>
      <c r="F2858" s="255" t="s">
        <v>2982</v>
      </c>
      <c r="G2858" s="255"/>
      <c r="H2858" s="256"/>
    </row>
    <row r="2859" customFormat="false" ht="11.25" hidden="false" customHeight="true" outlineLevel="0" collapsed="false">
      <c r="A2859" s="260" t="s">
        <v>2954</v>
      </c>
      <c r="B2859" s="252" t="n">
        <v>44095</v>
      </c>
      <c r="C2859" s="253" t="n">
        <v>500</v>
      </c>
      <c r="D2859" s="263" t="s">
        <v>2952</v>
      </c>
      <c r="E2859" s="255" t="s">
        <v>54</v>
      </c>
      <c r="F2859" s="255" t="s">
        <v>4475</v>
      </c>
      <c r="G2859" s="255"/>
      <c r="H2859" s="256"/>
    </row>
    <row r="2860" customFormat="false" ht="11.25" hidden="false" customHeight="true" outlineLevel="0" collapsed="false">
      <c r="A2860" s="257" t="s">
        <v>2954</v>
      </c>
      <c r="B2860" s="252" t="n">
        <v>44095</v>
      </c>
      <c r="C2860" s="253" t="n">
        <v>3100</v>
      </c>
      <c r="D2860" s="258" t="s">
        <v>30</v>
      </c>
      <c r="E2860" s="255" t="s">
        <v>174</v>
      </c>
      <c r="F2860" s="255" t="s">
        <v>187</v>
      </c>
      <c r="G2860" s="255"/>
      <c r="H2860" s="256"/>
    </row>
    <row r="2861" customFormat="false" ht="11.25" hidden="false" customHeight="true" outlineLevel="0" collapsed="false">
      <c r="A2861" s="257" t="s">
        <v>2954</v>
      </c>
      <c r="B2861" s="252" t="n">
        <v>44095</v>
      </c>
      <c r="C2861" s="253" t="n">
        <v>3200</v>
      </c>
      <c r="D2861" s="258" t="s">
        <v>30</v>
      </c>
      <c r="E2861" s="255" t="s">
        <v>61</v>
      </c>
      <c r="F2861" s="255" t="s">
        <v>270</v>
      </c>
      <c r="G2861" s="255" t="s">
        <v>4476</v>
      </c>
      <c r="H2861" s="256"/>
    </row>
    <row r="2862" customFormat="false" ht="11.25" hidden="false" customHeight="true" outlineLevel="0" collapsed="false">
      <c r="A2862" s="251" t="s">
        <v>2954</v>
      </c>
      <c r="B2862" s="252" t="n">
        <v>44095</v>
      </c>
      <c r="C2862" s="253" t="n">
        <v>10000</v>
      </c>
      <c r="D2862" s="254" t="s">
        <v>25</v>
      </c>
      <c r="E2862" s="255"/>
      <c r="F2862" s="255" t="s">
        <v>71</v>
      </c>
      <c r="G2862" s="255"/>
      <c r="H2862" s="256"/>
    </row>
    <row r="2863" customFormat="false" ht="11.25" hidden="false" customHeight="true" outlineLevel="0" collapsed="false">
      <c r="A2863" s="251" t="s">
        <v>2954</v>
      </c>
      <c r="B2863" s="252" t="n">
        <v>44095</v>
      </c>
      <c r="C2863" s="253" t="n">
        <v>3000</v>
      </c>
      <c r="D2863" s="254" t="s">
        <v>25</v>
      </c>
      <c r="E2863" s="255"/>
      <c r="F2863" s="255" t="s">
        <v>68</v>
      </c>
      <c r="G2863" s="255"/>
      <c r="H2863" s="256"/>
    </row>
    <row r="2864" customFormat="false" ht="11.25" hidden="false" customHeight="true" outlineLevel="0" collapsed="false">
      <c r="A2864" s="257" t="s">
        <v>2954</v>
      </c>
      <c r="B2864" s="252" t="n">
        <v>44095</v>
      </c>
      <c r="C2864" s="253" t="n">
        <v>12800</v>
      </c>
      <c r="D2864" s="287" t="s">
        <v>2947</v>
      </c>
      <c r="E2864" s="287" t="s">
        <v>2947</v>
      </c>
      <c r="F2864" s="255" t="s">
        <v>4477</v>
      </c>
      <c r="G2864" s="255" t="s">
        <v>4478</v>
      </c>
      <c r="H2864" s="256"/>
    </row>
    <row r="2865" customFormat="false" ht="11.25" hidden="false" customHeight="true" outlineLevel="0" collapsed="false">
      <c r="A2865" s="260" t="s">
        <v>2954</v>
      </c>
      <c r="B2865" s="252" t="n">
        <v>44095</v>
      </c>
      <c r="C2865" s="253" t="n">
        <v>1200</v>
      </c>
      <c r="D2865" s="246" t="s">
        <v>110</v>
      </c>
      <c r="E2865" s="255" t="s">
        <v>3499</v>
      </c>
      <c r="F2865" s="255" t="s">
        <v>4477</v>
      </c>
      <c r="G2865" s="255" t="s">
        <v>4479</v>
      </c>
      <c r="H2865" s="256"/>
    </row>
    <row r="2866" customFormat="false" ht="11.25" hidden="false" customHeight="true" outlineLevel="0" collapsed="false">
      <c r="A2866" s="251" t="s">
        <v>2954</v>
      </c>
      <c r="B2866" s="252" t="n">
        <v>44095</v>
      </c>
      <c r="C2866" s="253" t="n">
        <v>16250</v>
      </c>
      <c r="D2866" s="254" t="s">
        <v>25</v>
      </c>
      <c r="E2866" s="255"/>
      <c r="F2866" s="255" t="s">
        <v>3088</v>
      </c>
      <c r="G2866" s="255"/>
      <c r="H2866" s="256"/>
    </row>
    <row r="2867" customFormat="false" ht="11.25" hidden="false" customHeight="true" outlineLevel="0" collapsed="false">
      <c r="A2867" s="260" t="s">
        <v>2954</v>
      </c>
      <c r="B2867" s="252" t="n">
        <v>44096</v>
      </c>
      <c r="C2867" s="253" t="n">
        <v>290</v>
      </c>
      <c r="D2867" s="268" t="s">
        <v>48</v>
      </c>
      <c r="E2867" s="255" t="s">
        <v>49</v>
      </c>
      <c r="F2867" s="255" t="s">
        <v>3155</v>
      </c>
      <c r="G2867" s="255" t="s">
        <v>3156</v>
      </c>
      <c r="H2867" s="256"/>
    </row>
    <row r="2868" customFormat="false" ht="11.25" hidden="false" customHeight="true" outlineLevel="0" collapsed="false">
      <c r="A2868" s="257" t="s">
        <v>2954</v>
      </c>
      <c r="B2868" s="252" t="n">
        <v>44096</v>
      </c>
      <c r="C2868" s="253" t="n">
        <v>4000</v>
      </c>
      <c r="D2868" s="258" t="s">
        <v>30</v>
      </c>
      <c r="E2868" s="255" t="s">
        <v>61</v>
      </c>
      <c r="F2868" s="255" t="s">
        <v>62</v>
      </c>
      <c r="G2868" s="255" t="s">
        <v>4480</v>
      </c>
      <c r="H2868" s="256"/>
    </row>
    <row r="2869" customFormat="false" ht="11.25" hidden="false" customHeight="true" outlineLevel="0" collapsed="false">
      <c r="A2869" s="257" t="s">
        <v>2954</v>
      </c>
      <c r="B2869" s="252" t="n">
        <v>44096</v>
      </c>
      <c r="C2869" s="253" t="n">
        <v>15000</v>
      </c>
      <c r="D2869" s="258" t="s">
        <v>30</v>
      </c>
      <c r="E2869" s="255" t="s">
        <v>174</v>
      </c>
      <c r="F2869" s="255" t="s">
        <v>32</v>
      </c>
      <c r="G2869" s="255" t="s">
        <v>4481</v>
      </c>
      <c r="H2869" s="256"/>
    </row>
    <row r="2870" customFormat="false" ht="11.25" hidden="false" customHeight="true" outlineLevel="0" collapsed="false">
      <c r="A2870" s="257" t="s">
        <v>2954</v>
      </c>
      <c r="B2870" s="252" t="n">
        <v>44096</v>
      </c>
      <c r="C2870" s="253" t="n">
        <v>7800</v>
      </c>
      <c r="D2870" s="258" t="s">
        <v>30</v>
      </c>
      <c r="E2870" s="255" t="s">
        <v>174</v>
      </c>
      <c r="F2870" s="255" t="s">
        <v>187</v>
      </c>
      <c r="G2870" s="255"/>
      <c r="H2870" s="256"/>
    </row>
    <row r="2871" customFormat="false" ht="11.25" hidden="false" customHeight="true" outlineLevel="0" collapsed="false">
      <c r="A2871" s="260" t="s">
        <v>2954</v>
      </c>
      <c r="B2871" s="252" t="n">
        <v>44096</v>
      </c>
      <c r="C2871" s="253" t="n">
        <v>500</v>
      </c>
      <c r="D2871" s="268" t="s">
        <v>48</v>
      </c>
      <c r="E2871" s="255" t="s">
        <v>161</v>
      </c>
      <c r="F2871" s="255" t="s">
        <v>73</v>
      </c>
      <c r="G2871" s="255" t="s">
        <v>4482</v>
      </c>
      <c r="H2871" s="256"/>
    </row>
    <row r="2872" customFormat="false" ht="11.25" hidden="false" customHeight="true" outlineLevel="0" collapsed="false">
      <c r="A2872" s="251" t="s">
        <v>2954</v>
      </c>
      <c r="B2872" s="252" t="n">
        <v>44096</v>
      </c>
      <c r="C2872" s="253" t="n">
        <v>1700</v>
      </c>
      <c r="D2872" s="254" t="s">
        <v>25</v>
      </c>
      <c r="E2872" s="255"/>
      <c r="F2872" s="255" t="s">
        <v>3088</v>
      </c>
      <c r="G2872" s="255" t="s">
        <v>4483</v>
      </c>
      <c r="H2872" s="256"/>
    </row>
    <row r="2873" customFormat="false" ht="11.25" hidden="false" customHeight="true" outlineLevel="0" collapsed="false">
      <c r="A2873" s="260" t="s">
        <v>2954</v>
      </c>
      <c r="B2873" s="252" t="n">
        <v>44096</v>
      </c>
      <c r="C2873" s="253" t="n">
        <v>60</v>
      </c>
      <c r="D2873" s="263" t="s">
        <v>2952</v>
      </c>
      <c r="E2873" s="255" t="s">
        <v>2963</v>
      </c>
      <c r="F2873" s="255" t="s">
        <v>2964</v>
      </c>
      <c r="G2873" s="255"/>
      <c r="H2873" s="256"/>
    </row>
    <row r="2874" customFormat="false" ht="11.25" hidden="false" customHeight="true" outlineLevel="0" collapsed="false">
      <c r="A2874" s="251" t="s">
        <v>2954</v>
      </c>
      <c r="B2874" s="252" t="n">
        <v>44096</v>
      </c>
      <c r="C2874" s="253" t="n">
        <v>22000</v>
      </c>
      <c r="D2874" s="254" t="s">
        <v>25</v>
      </c>
      <c r="E2874" s="255"/>
      <c r="F2874" s="255" t="s">
        <v>46</v>
      </c>
      <c r="G2874" s="255"/>
      <c r="H2874" s="256"/>
    </row>
    <row r="2875" customFormat="false" ht="11.25" hidden="false" customHeight="true" outlineLevel="0" collapsed="false">
      <c r="A2875" s="251" t="s">
        <v>2954</v>
      </c>
      <c r="B2875" s="252" t="n">
        <v>44096</v>
      </c>
      <c r="C2875" s="253" t="n">
        <v>20000</v>
      </c>
      <c r="D2875" s="254" t="s">
        <v>25</v>
      </c>
      <c r="E2875" s="255"/>
      <c r="F2875" s="255" t="s">
        <v>3088</v>
      </c>
      <c r="G2875" s="255"/>
      <c r="H2875" s="256"/>
    </row>
    <row r="2876" customFormat="false" ht="11.25" hidden="false" customHeight="true" outlineLevel="0" collapsed="false">
      <c r="A2876" s="251" t="s">
        <v>2954</v>
      </c>
      <c r="B2876" s="252" t="n">
        <v>44096</v>
      </c>
      <c r="C2876" s="253" t="n">
        <v>28980</v>
      </c>
      <c r="D2876" s="254" t="s">
        <v>25</v>
      </c>
      <c r="E2876" s="255"/>
      <c r="F2876" s="255" t="s">
        <v>3700</v>
      </c>
      <c r="G2876" s="255"/>
      <c r="H2876" s="256"/>
    </row>
    <row r="2877" customFormat="false" ht="11.25" hidden="false" customHeight="true" outlineLevel="0" collapsed="false">
      <c r="A2877" s="257" t="s">
        <v>2954</v>
      </c>
      <c r="B2877" s="252" t="n">
        <v>44096</v>
      </c>
      <c r="C2877" s="253" t="n">
        <v>1000</v>
      </c>
      <c r="D2877" s="272" t="s">
        <v>64</v>
      </c>
      <c r="E2877" s="255" t="s">
        <v>3600</v>
      </c>
      <c r="F2877" s="255" t="s">
        <v>3053</v>
      </c>
      <c r="G2877" s="255" t="s">
        <v>3600</v>
      </c>
      <c r="H2877" s="256"/>
    </row>
    <row r="2878" customFormat="false" ht="11.25" hidden="false" customHeight="true" outlineLevel="0" collapsed="false">
      <c r="A2878" s="257" t="s">
        <v>2954</v>
      </c>
      <c r="B2878" s="252" t="n">
        <v>44096</v>
      </c>
      <c r="C2878" s="253" t="n">
        <v>560</v>
      </c>
      <c r="D2878" s="272" t="s">
        <v>64</v>
      </c>
      <c r="E2878" s="255" t="s">
        <v>3600</v>
      </c>
      <c r="F2878" s="255" t="s">
        <v>3008</v>
      </c>
      <c r="G2878" s="255" t="s">
        <v>3600</v>
      </c>
      <c r="H2878" s="256"/>
    </row>
    <row r="2879" customFormat="false" ht="11.25" hidden="false" customHeight="true" outlineLevel="0" collapsed="false">
      <c r="A2879" s="251" t="s">
        <v>2954</v>
      </c>
      <c r="B2879" s="252" t="n">
        <v>44096</v>
      </c>
      <c r="C2879" s="253" t="n">
        <v>2800</v>
      </c>
      <c r="D2879" s="254" t="s">
        <v>25</v>
      </c>
      <c r="E2879" s="255"/>
      <c r="F2879" s="255" t="s">
        <v>2955</v>
      </c>
      <c r="G2879" s="255" t="s">
        <v>4483</v>
      </c>
      <c r="H2879" s="256"/>
    </row>
    <row r="2880" customFormat="false" ht="11.25" hidden="false" customHeight="true" outlineLevel="0" collapsed="false">
      <c r="A2880" s="251" t="s">
        <v>2954</v>
      </c>
      <c r="B2880" s="252" t="n">
        <v>44097</v>
      </c>
      <c r="C2880" s="253" t="n">
        <v>4000</v>
      </c>
      <c r="D2880" s="254" t="s">
        <v>25</v>
      </c>
      <c r="E2880" s="255"/>
      <c r="F2880" s="255" t="s">
        <v>2955</v>
      </c>
      <c r="G2880" s="255"/>
      <c r="H2880" s="256"/>
    </row>
    <row r="2881" customFormat="false" ht="11.25" hidden="false" customHeight="true" outlineLevel="0" collapsed="false">
      <c r="A2881" s="260" t="s">
        <v>2954</v>
      </c>
      <c r="B2881" s="252" t="n">
        <v>44097</v>
      </c>
      <c r="C2881" s="253" t="n">
        <v>30000</v>
      </c>
      <c r="D2881" s="261" t="s">
        <v>105</v>
      </c>
      <c r="E2881" s="255" t="s">
        <v>106</v>
      </c>
      <c r="F2881" s="255" t="s">
        <v>204</v>
      </c>
      <c r="G2881" s="255" t="s">
        <v>4484</v>
      </c>
      <c r="H2881" s="256"/>
    </row>
    <row r="2882" customFormat="false" ht="11.25" hidden="false" customHeight="true" outlineLevel="0" collapsed="false">
      <c r="A2882" s="257" t="s">
        <v>2954</v>
      </c>
      <c r="B2882" s="252" t="n">
        <v>44097</v>
      </c>
      <c r="C2882" s="253" t="n">
        <v>92250</v>
      </c>
      <c r="D2882" s="258" t="s">
        <v>30</v>
      </c>
      <c r="E2882" s="255" t="s">
        <v>174</v>
      </c>
      <c r="F2882" s="255" t="s">
        <v>32</v>
      </c>
      <c r="G2882" s="255"/>
      <c r="H2882" s="256"/>
    </row>
    <row r="2883" customFormat="false" ht="11.25" hidden="false" customHeight="true" outlineLevel="0" collapsed="false">
      <c r="A2883" s="257" t="s">
        <v>2954</v>
      </c>
      <c r="B2883" s="252" t="n">
        <v>44097</v>
      </c>
      <c r="C2883" s="253" t="n">
        <v>2000</v>
      </c>
      <c r="D2883" s="262" t="s">
        <v>113</v>
      </c>
      <c r="E2883" s="255" t="s">
        <v>114</v>
      </c>
      <c r="F2883" s="255" t="s">
        <v>3317</v>
      </c>
      <c r="G2883" s="255"/>
      <c r="H2883" s="256"/>
    </row>
    <row r="2884" customFormat="false" ht="11.25" hidden="false" customHeight="true" outlineLevel="0" collapsed="false">
      <c r="A2884" s="257" t="s">
        <v>2954</v>
      </c>
      <c r="B2884" s="252" t="n">
        <v>44097</v>
      </c>
      <c r="C2884" s="253" t="n">
        <v>1400</v>
      </c>
      <c r="D2884" s="265" t="s">
        <v>80</v>
      </c>
      <c r="E2884" s="255" t="s">
        <v>110</v>
      </c>
      <c r="F2884" s="255" t="s">
        <v>3168</v>
      </c>
      <c r="G2884" s="255" t="s">
        <v>4485</v>
      </c>
      <c r="H2884" s="256"/>
    </row>
    <row r="2885" customFormat="false" ht="11.25" hidden="false" customHeight="true" outlineLevel="0" collapsed="false">
      <c r="A2885" s="260" t="s">
        <v>2954</v>
      </c>
      <c r="B2885" s="252" t="n">
        <v>44097</v>
      </c>
      <c r="C2885" s="253" t="n">
        <v>250</v>
      </c>
      <c r="D2885" s="266" t="s">
        <v>2943</v>
      </c>
      <c r="E2885" s="255" t="s">
        <v>3163</v>
      </c>
      <c r="F2885" s="255" t="s">
        <v>2982</v>
      </c>
      <c r="G2885" s="255" t="s">
        <v>4486</v>
      </c>
      <c r="H2885" s="256"/>
    </row>
    <row r="2886" customFormat="false" ht="11.25" hidden="false" customHeight="true" outlineLevel="0" collapsed="false">
      <c r="A2886" s="257" t="s">
        <v>2954</v>
      </c>
      <c r="B2886" s="252" t="n">
        <v>44097</v>
      </c>
      <c r="C2886" s="253" t="n">
        <v>4500</v>
      </c>
      <c r="D2886" s="258" t="s">
        <v>30</v>
      </c>
      <c r="E2886" s="255" t="s">
        <v>174</v>
      </c>
      <c r="F2886" s="255" t="s">
        <v>187</v>
      </c>
      <c r="G2886" s="255"/>
      <c r="H2886" s="256"/>
    </row>
    <row r="2887" customFormat="false" ht="11.25" hidden="false" customHeight="true" outlineLevel="0" collapsed="false">
      <c r="A2887" s="257" t="s">
        <v>2954</v>
      </c>
      <c r="B2887" s="252" t="n">
        <v>44097</v>
      </c>
      <c r="C2887" s="253" t="n">
        <v>500</v>
      </c>
      <c r="D2887" s="265" t="s">
        <v>80</v>
      </c>
      <c r="E2887" s="255" t="s">
        <v>110</v>
      </c>
      <c r="F2887" s="255" t="s">
        <v>95</v>
      </c>
      <c r="G2887" s="255" t="s">
        <v>4487</v>
      </c>
      <c r="H2887" s="256"/>
    </row>
    <row r="2888" customFormat="false" ht="11.25" hidden="false" customHeight="true" outlineLevel="0" collapsed="false">
      <c r="A2888" s="251" t="s">
        <v>2954</v>
      </c>
      <c r="B2888" s="252" t="n">
        <v>44097</v>
      </c>
      <c r="C2888" s="253" t="n">
        <v>5000</v>
      </c>
      <c r="D2888" s="254" t="s">
        <v>25</v>
      </c>
      <c r="E2888" s="255"/>
      <c r="F2888" s="255" t="s">
        <v>3001</v>
      </c>
      <c r="G2888" s="255"/>
      <c r="H2888" s="256"/>
    </row>
    <row r="2889" customFormat="false" ht="11.25" hidden="false" customHeight="true" outlineLevel="0" collapsed="false">
      <c r="A2889" s="251" t="s">
        <v>2954</v>
      </c>
      <c r="B2889" s="252" t="n">
        <v>44097</v>
      </c>
      <c r="C2889" s="253" t="n">
        <v>2000</v>
      </c>
      <c r="D2889" s="254" t="s">
        <v>25</v>
      </c>
      <c r="E2889" s="255"/>
      <c r="F2889" s="255" t="s">
        <v>68</v>
      </c>
      <c r="G2889" s="255"/>
      <c r="H2889" s="256"/>
    </row>
    <row r="2890" customFormat="false" ht="11.25" hidden="false" customHeight="true" outlineLevel="0" collapsed="false">
      <c r="A2890" s="251" t="s">
        <v>2954</v>
      </c>
      <c r="B2890" s="252" t="n">
        <v>44097</v>
      </c>
      <c r="C2890" s="253" t="n">
        <v>1000</v>
      </c>
      <c r="D2890" s="279" t="s">
        <v>3112</v>
      </c>
      <c r="E2890" s="255" t="s">
        <v>59</v>
      </c>
      <c r="F2890" s="255" t="s">
        <v>3113</v>
      </c>
      <c r="G2890" s="255" t="s">
        <v>4296</v>
      </c>
      <c r="H2890" s="256"/>
    </row>
    <row r="2891" customFormat="false" ht="11.25" hidden="false" customHeight="true" outlineLevel="0" collapsed="false">
      <c r="A2891" s="257" t="s">
        <v>2954</v>
      </c>
      <c r="B2891" s="252" t="n">
        <v>44098</v>
      </c>
      <c r="C2891" s="253" t="n">
        <v>825</v>
      </c>
      <c r="D2891" s="272" t="s">
        <v>64</v>
      </c>
      <c r="E2891" s="255" t="s">
        <v>3026</v>
      </c>
      <c r="F2891" s="255" t="s">
        <v>3317</v>
      </c>
      <c r="G2891" s="255"/>
      <c r="H2891" s="256"/>
    </row>
    <row r="2892" customFormat="false" ht="11.25" hidden="false" customHeight="true" outlineLevel="0" collapsed="false">
      <c r="A2892" s="257" t="s">
        <v>2954</v>
      </c>
      <c r="B2892" s="252" t="n">
        <v>44098</v>
      </c>
      <c r="C2892" s="253" t="n">
        <v>2700</v>
      </c>
      <c r="D2892" s="258" t="s">
        <v>30</v>
      </c>
      <c r="E2892" s="255" t="s">
        <v>61</v>
      </c>
      <c r="F2892" s="255" t="s">
        <v>270</v>
      </c>
      <c r="G2892" s="255" t="s">
        <v>4488</v>
      </c>
      <c r="H2892" s="256"/>
    </row>
    <row r="2893" customFormat="false" ht="11.25" hidden="false" customHeight="true" outlineLevel="0" collapsed="false">
      <c r="A2893" s="257" t="s">
        <v>2954</v>
      </c>
      <c r="B2893" s="252" t="n">
        <v>44098</v>
      </c>
      <c r="C2893" s="253" t="n">
        <v>3000</v>
      </c>
      <c r="D2893" s="258" t="s">
        <v>30</v>
      </c>
      <c r="E2893" s="255" t="s">
        <v>61</v>
      </c>
      <c r="F2893" s="255" t="s">
        <v>137</v>
      </c>
      <c r="G2893" s="255" t="s">
        <v>4489</v>
      </c>
      <c r="H2893" s="256"/>
    </row>
    <row r="2894" customFormat="false" ht="11.25" hidden="false" customHeight="true" outlineLevel="0" collapsed="false">
      <c r="A2894" s="257" t="s">
        <v>2954</v>
      </c>
      <c r="B2894" s="252" t="n">
        <v>44098</v>
      </c>
      <c r="C2894" s="253" t="n">
        <v>5900</v>
      </c>
      <c r="D2894" s="258" t="s">
        <v>30</v>
      </c>
      <c r="E2894" s="255" t="s">
        <v>72</v>
      </c>
      <c r="F2894" s="255" t="s">
        <v>4490</v>
      </c>
      <c r="G2894" s="255" t="s">
        <v>4491</v>
      </c>
      <c r="H2894" s="256"/>
    </row>
    <row r="2895" customFormat="false" ht="11.25" hidden="false" customHeight="true" outlineLevel="0" collapsed="false">
      <c r="A2895" s="260" t="s">
        <v>2954</v>
      </c>
      <c r="B2895" s="252" t="n">
        <v>44098</v>
      </c>
      <c r="C2895" s="253" t="n">
        <v>10000</v>
      </c>
      <c r="D2895" s="266" t="s">
        <v>2943</v>
      </c>
      <c r="E2895" s="255" t="s">
        <v>3163</v>
      </c>
      <c r="F2895" s="255" t="s">
        <v>4492</v>
      </c>
      <c r="G2895" s="255" t="s">
        <v>4493</v>
      </c>
      <c r="H2895" s="256"/>
    </row>
    <row r="2896" customFormat="false" ht="11.25" hidden="false" customHeight="true" outlineLevel="0" collapsed="false">
      <c r="A2896" s="260" t="s">
        <v>2954</v>
      </c>
      <c r="B2896" s="252" t="n">
        <v>44098</v>
      </c>
      <c r="C2896" s="253" t="n">
        <v>640</v>
      </c>
      <c r="D2896" s="268" t="s">
        <v>48</v>
      </c>
      <c r="E2896" s="255" t="s">
        <v>49</v>
      </c>
      <c r="F2896" s="255" t="s">
        <v>239</v>
      </c>
      <c r="G2896" s="255"/>
      <c r="H2896" s="256"/>
    </row>
    <row r="2897" customFormat="false" ht="11.25" hidden="false" customHeight="true" outlineLevel="0" collapsed="false">
      <c r="A2897" s="251" t="s">
        <v>2954</v>
      </c>
      <c r="B2897" s="252" t="n">
        <v>44098</v>
      </c>
      <c r="C2897" s="253" t="n">
        <v>20000</v>
      </c>
      <c r="D2897" s="254" t="s">
        <v>25</v>
      </c>
      <c r="E2897" s="255"/>
      <c r="F2897" s="255" t="s">
        <v>3293</v>
      </c>
      <c r="G2897" s="255" t="s">
        <v>4232</v>
      </c>
      <c r="H2897" s="256"/>
    </row>
    <row r="2898" customFormat="false" ht="11.25" hidden="false" customHeight="true" outlineLevel="0" collapsed="false">
      <c r="A2898" s="257" t="s">
        <v>2954</v>
      </c>
      <c r="B2898" s="252" t="n">
        <v>44098</v>
      </c>
      <c r="C2898" s="253" t="n">
        <v>1800</v>
      </c>
      <c r="D2898" s="258" t="s">
        <v>30</v>
      </c>
      <c r="E2898" s="255" t="s">
        <v>61</v>
      </c>
      <c r="F2898" s="255" t="s">
        <v>270</v>
      </c>
      <c r="G2898" s="255" t="s">
        <v>4494</v>
      </c>
      <c r="H2898" s="256"/>
    </row>
    <row r="2899" customFormat="false" ht="11.25" hidden="false" customHeight="true" outlineLevel="0" collapsed="false">
      <c r="A2899" s="257" t="s">
        <v>2954</v>
      </c>
      <c r="B2899" s="252" t="n">
        <v>44098</v>
      </c>
      <c r="C2899" s="253" t="n">
        <v>2700</v>
      </c>
      <c r="D2899" s="258" t="s">
        <v>30</v>
      </c>
      <c r="E2899" s="255" t="s">
        <v>61</v>
      </c>
      <c r="F2899" s="255" t="s">
        <v>270</v>
      </c>
      <c r="G2899" s="255" t="s">
        <v>4495</v>
      </c>
      <c r="H2899" s="256"/>
    </row>
    <row r="2900" customFormat="false" ht="11.25" hidden="false" customHeight="true" outlineLevel="0" collapsed="false">
      <c r="A2900" s="257" t="s">
        <v>2954</v>
      </c>
      <c r="B2900" s="252" t="n">
        <v>44098</v>
      </c>
      <c r="C2900" s="253" t="n">
        <v>9300</v>
      </c>
      <c r="D2900" s="258" t="s">
        <v>30</v>
      </c>
      <c r="E2900" s="255" t="s">
        <v>174</v>
      </c>
      <c r="F2900" s="255" t="s">
        <v>187</v>
      </c>
      <c r="G2900" s="255"/>
      <c r="H2900" s="256"/>
    </row>
    <row r="2901" customFormat="false" ht="11.25" hidden="false" customHeight="true" outlineLevel="0" collapsed="false">
      <c r="A2901" s="269" t="s">
        <v>2954</v>
      </c>
      <c r="B2901" s="252" t="n">
        <v>44098</v>
      </c>
      <c r="C2901" s="253" t="n">
        <v>50000</v>
      </c>
      <c r="D2901" s="274" t="s">
        <v>2951</v>
      </c>
      <c r="E2901" s="255" t="s">
        <v>59</v>
      </c>
      <c r="F2901" s="255" t="s">
        <v>4144</v>
      </c>
      <c r="G2901" s="255" t="s">
        <v>4496</v>
      </c>
      <c r="H2901" s="256"/>
    </row>
    <row r="2902" customFormat="false" ht="11.25" hidden="false" customHeight="true" outlineLevel="0" collapsed="false">
      <c r="A2902" s="251" t="s">
        <v>2954</v>
      </c>
      <c r="B2902" s="252" t="n">
        <v>44099</v>
      </c>
      <c r="C2902" s="253" t="n">
        <v>20000</v>
      </c>
      <c r="D2902" s="254" t="s">
        <v>25</v>
      </c>
      <c r="E2902" s="255"/>
      <c r="F2902" s="255" t="s">
        <v>4367</v>
      </c>
      <c r="G2902" s="255"/>
      <c r="H2902" s="256"/>
    </row>
    <row r="2903" customFormat="false" ht="11.25" hidden="false" customHeight="true" outlineLevel="0" collapsed="false">
      <c r="A2903" s="251" t="s">
        <v>2954</v>
      </c>
      <c r="B2903" s="252" t="n">
        <v>44099</v>
      </c>
      <c r="C2903" s="253" t="n">
        <v>20000</v>
      </c>
      <c r="D2903" s="254" t="s">
        <v>25</v>
      </c>
      <c r="E2903" s="255"/>
      <c r="F2903" s="255" t="s">
        <v>283</v>
      </c>
      <c r="G2903" s="255"/>
      <c r="H2903" s="256"/>
    </row>
    <row r="2904" customFormat="false" ht="11.25" hidden="false" customHeight="true" outlineLevel="0" collapsed="false">
      <c r="A2904" s="257" t="s">
        <v>2954</v>
      </c>
      <c r="B2904" s="252" t="n">
        <v>44099</v>
      </c>
      <c r="C2904" s="253" t="n">
        <v>5000</v>
      </c>
      <c r="D2904" s="258" t="s">
        <v>30</v>
      </c>
      <c r="E2904" s="255" t="s">
        <v>61</v>
      </c>
      <c r="F2904" s="255" t="s">
        <v>62</v>
      </c>
      <c r="G2904" s="255" t="s">
        <v>4497</v>
      </c>
      <c r="H2904" s="256"/>
    </row>
    <row r="2905" customFormat="false" ht="11.25" hidden="false" customHeight="true" outlineLevel="0" collapsed="false">
      <c r="A2905" s="257" t="s">
        <v>2954</v>
      </c>
      <c r="B2905" s="252" t="n">
        <v>44099</v>
      </c>
      <c r="C2905" s="253" t="n">
        <v>5680</v>
      </c>
      <c r="D2905" s="258" t="s">
        <v>30</v>
      </c>
      <c r="E2905" s="255" t="s">
        <v>31</v>
      </c>
      <c r="F2905" s="255" t="s">
        <v>147</v>
      </c>
      <c r="G2905" s="255" t="s">
        <v>4498</v>
      </c>
      <c r="H2905" s="256"/>
    </row>
    <row r="2906" customFormat="false" ht="11.25" hidden="false" customHeight="true" outlineLevel="0" collapsed="false">
      <c r="A2906" s="260" t="s">
        <v>2954</v>
      </c>
      <c r="B2906" s="252" t="n">
        <v>44099</v>
      </c>
      <c r="C2906" s="253" t="n">
        <v>2000</v>
      </c>
      <c r="D2906" s="266" t="s">
        <v>2943</v>
      </c>
      <c r="E2906" s="255" t="s">
        <v>2974</v>
      </c>
      <c r="F2906" s="255" t="s">
        <v>2982</v>
      </c>
      <c r="G2906" s="255"/>
      <c r="H2906" s="256"/>
    </row>
    <row r="2907" customFormat="false" ht="11.25" hidden="false" customHeight="true" outlineLevel="0" collapsed="false">
      <c r="A2907" s="257" t="s">
        <v>2954</v>
      </c>
      <c r="B2907" s="252" t="n">
        <v>44099</v>
      </c>
      <c r="C2907" s="253" t="n">
        <v>4320</v>
      </c>
      <c r="D2907" s="262" t="s">
        <v>113</v>
      </c>
      <c r="E2907" s="255" t="s">
        <v>139</v>
      </c>
      <c r="F2907" s="255" t="s">
        <v>295</v>
      </c>
      <c r="G2907" s="255" t="s">
        <v>4499</v>
      </c>
      <c r="H2907" s="256"/>
    </row>
    <row r="2908" customFormat="false" ht="11.25" hidden="false" customHeight="true" outlineLevel="0" collapsed="false">
      <c r="A2908" s="257" t="s">
        <v>2954</v>
      </c>
      <c r="B2908" s="252" t="n">
        <v>44099</v>
      </c>
      <c r="C2908" s="253" t="n">
        <v>5570</v>
      </c>
      <c r="D2908" s="258" t="s">
        <v>30</v>
      </c>
      <c r="E2908" s="255" t="s">
        <v>31</v>
      </c>
      <c r="F2908" s="255" t="s">
        <v>147</v>
      </c>
      <c r="G2908" s="255" t="s">
        <v>4500</v>
      </c>
      <c r="H2908" s="256"/>
    </row>
    <row r="2909" customFormat="false" ht="11.25" hidden="false" customHeight="true" outlineLevel="0" collapsed="false">
      <c r="A2909" s="251" t="s">
        <v>2954</v>
      </c>
      <c r="B2909" s="252" t="n">
        <v>44099</v>
      </c>
      <c r="C2909" s="253" t="n">
        <v>5000</v>
      </c>
      <c r="D2909" s="254" t="s">
        <v>25</v>
      </c>
      <c r="E2909" s="255"/>
      <c r="F2909" s="255" t="s">
        <v>3065</v>
      </c>
      <c r="G2909" s="255"/>
      <c r="H2909" s="256"/>
    </row>
    <row r="2910" customFormat="false" ht="11.25" hidden="false" customHeight="true" outlineLevel="0" collapsed="false">
      <c r="A2910" s="260" t="s">
        <v>2954</v>
      </c>
      <c r="B2910" s="252" t="n">
        <v>44099</v>
      </c>
      <c r="C2910" s="253" t="n">
        <v>300</v>
      </c>
      <c r="D2910" s="263" t="s">
        <v>2952</v>
      </c>
      <c r="E2910" s="255" t="s">
        <v>54</v>
      </c>
      <c r="F2910" s="255" t="s">
        <v>4501</v>
      </c>
      <c r="G2910" s="255"/>
      <c r="H2910" s="256"/>
    </row>
    <row r="2911" customFormat="false" ht="11.25" hidden="false" customHeight="true" outlineLevel="0" collapsed="false">
      <c r="A2911" s="251" t="s">
        <v>2954</v>
      </c>
      <c r="B2911" s="252" t="n">
        <v>44099</v>
      </c>
      <c r="C2911" s="253" t="n">
        <v>15000</v>
      </c>
      <c r="D2911" s="254" t="s">
        <v>25</v>
      </c>
      <c r="E2911" s="255"/>
      <c r="F2911" s="255" t="s">
        <v>4115</v>
      </c>
      <c r="G2911" s="255"/>
      <c r="H2911" s="256"/>
    </row>
    <row r="2912" customFormat="false" ht="11.25" hidden="false" customHeight="true" outlineLevel="0" collapsed="false">
      <c r="A2912" s="251" t="s">
        <v>2954</v>
      </c>
      <c r="B2912" s="252" t="n">
        <v>44099</v>
      </c>
      <c r="C2912" s="253" t="n">
        <v>25000</v>
      </c>
      <c r="D2912" s="254" t="s">
        <v>25</v>
      </c>
      <c r="E2912" s="255"/>
      <c r="F2912" s="255" t="s">
        <v>3008</v>
      </c>
      <c r="G2912" s="255"/>
      <c r="H2912" s="256"/>
    </row>
    <row r="2913" customFormat="false" ht="11.25" hidden="false" customHeight="true" outlineLevel="0" collapsed="false">
      <c r="A2913" s="257" t="s">
        <v>2954</v>
      </c>
      <c r="B2913" s="252" t="n">
        <v>44100</v>
      </c>
      <c r="C2913" s="253" t="n">
        <v>5600</v>
      </c>
      <c r="D2913" s="258" t="s">
        <v>30</v>
      </c>
      <c r="E2913" s="255" t="s">
        <v>61</v>
      </c>
      <c r="F2913" s="255" t="s">
        <v>87</v>
      </c>
      <c r="G2913" s="255" t="s">
        <v>4502</v>
      </c>
      <c r="H2913" s="256"/>
    </row>
    <row r="2914" customFormat="false" ht="11.25" hidden="false" customHeight="true" outlineLevel="0" collapsed="false">
      <c r="A2914" s="257" t="s">
        <v>2954</v>
      </c>
      <c r="B2914" s="252" t="n">
        <v>44100</v>
      </c>
      <c r="C2914" s="253" t="n">
        <v>2700</v>
      </c>
      <c r="D2914" s="258" t="s">
        <v>30</v>
      </c>
      <c r="E2914" s="255" t="s">
        <v>61</v>
      </c>
      <c r="F2914" s="255" t="s">
        <v>87</v>
      </c>
      <c r="G2914" s="255" t="s">
        <v>4317</v>
      </c>
      <c r="H2914" s="256"/>
    </row>
    <row r="2915" customFormat="false" ht="11.25" hidden="false" customHeight="true" outlineLevel="0" collapsed="false">
      <c r="A2915" s="257" t="s">
        <v>2954</v>
      </c>
      <c r="B2915" s="252" t="n">
        <v>44100</v>
      </c>
      <c r="C2915" s="253" t="n">
        <v>1600</v>
      </c>
      <c r="D2915" s="258" t="s">
        <v>30</v>
      </c>
      <c r="E2915" s="255" t="s">
        <v>61</v>
      </c>
      <c r="F2915" s="255" t="s">
        <v>87</v>
      </c>
      <c r="G2915" s="255" t="s">
        <v>4503</v>
      </c>
      <c r="H2915" s="256"/>
    </row>
    <row r="2916" customFormat="false" ht="11.25" hidden="false" customHeight="true" outlineLevel="0" collapsed="false">
      <c r="A2916" s="257" t="s">
        <v>2954</v>
      </c>
      <c r="B2916" s="252" t="n">
        <v>44100</v>
      </c>
      <c r="C2916" s="253" t="n">
        <v>2700</v>
      </c>
      <c r="D2916" s="258" t="s">
        <v>30</v>
      </c>
      <c r="E2916" s="255" t="s">
        <v>61</v>
      </c>
      <c r="F2916" s="255" t="s">
        <v>87</v>
      </c>
      <c r="G2916" s="255" t="s">
        <v>4504</v>
      </c>
      <c r="H2916" s="256"/>
    </row>
    <row r="2917" customFormat="false" ht="11.25" hidden="false" customHeight="true" outlineLevel="0" collapsed="false">
      <c r="A2917" s="251" t="s">
        <v>2954</v>
      </c>
      <c r="B2917" s="252" t="n">
        <v>44100</v>
      </c>
      <c r="C2917" s="253" t="n">
        <v>300</v>
      </c>
      <c r="D2917" s="254" t="s">
        <v>25</v>
      </c>
      <c r="E2917" s="255"/>
      <c r="F2917" s="255" t="s">
        <v>2969</v>
      </c>
      <c r="G2917" s="255"/>
      <c r="H2917" s="256"/>
    </row>
    <row r="2918" customFormat="false" ht="11.25" hidden="false" customHeight="true" outlineLevel="0" collapsed="false">
      <c r="A2918" s="257" t="s">
        <v>2954</v>
      </c>
      <c r="B2918" s="252" t="n">
        <v>44100</v>
      </c>
      <c r="C2918" s="253" t="n">
        <v>4000</v>
      </c>
      <c r="D2918" s="258" t="s">
        <v>30</v>
      </c>
      <c r="E2918" s="255" t="s">
        <v>61</v>
      </c>
      <c r="F2918" s="255" t="s">
        <v>62</v>
      </c>
      <c r="G2918" s="255"/>
      <c r="H2918" s="256"/>
    </row>
    <row r="2919" customFormat="false" ht="11.25" hidden="false" customHeight="true" outlineLevel="0" collapsed="false">
      <c r="A2919" s="260" t="s">
        <v>2954</v>
      </c>
      <c r="B2919" s="252" t="n">
        <v>44100</v>
      </c>
      <c r="C2919" s="253" t="n">
        <v>145000</v>
      </c>
      <c r="D2919" s="261" t="s">
        <v>105</v>
      </c>
      <c r="E2919" s="255" t="s">
        <v>106</v>
      </c>
      <c r="F2919" s="255" t="s">
        <v>204</v>
      </c>
      <c r="G2919" s="255" t="s">
        <v>4505</v>
      </c>
      <c r="H2919" s="256"/>
    </row>
    <row r="2920" customFormat="false" ht="11.25" hidden="false" customHeight="true" outlineLevel="0" collapsed="false">
      <c r="A2920" s="269" t="s">
        <v>2954</v>
      </c>
      <c r="B2920" s="252" t="n">
        <v>44100</v>
      </c>
      <c r="C2920" s="253" t="n">
        <v>100000</v>
      </c>
      <c r="D2920" s="274" t="s">
        <v>2951</v>
      </c>
      <c r="E2920" s="255" t="s">
        <v>59</v>
      </c>
      <c r="F2920" s="255" t="s">
        <v>4506</v>
      </c>
      <c r="G2920" s="255" t="s">
        <v>3626</v>
      </c>
      <c r="H2920" s="256"/>
    </row>
    <row r="2921" customFormat="false" ht="11.25" hidden="false" customHeight="true" outlineLevel="0" collapsed="false">
      <c r="A2921" s="257" t="s">
        <v>2954</v>
      </c>
      <c r="B2921" s="252" t="n">
        <v>44100</v>
      </c>
      <c r="C2921" s="253" t="n">
        <v>4000</v>
      </c>
      <c r="D2921" s="258" t="s">
        <v>30</v>
      </c>
      <c r="E2921" s="255" t="s">
        <v>61</v>
      </c>
      <c r="F2921" s="255" t="s">
        <v>137</v>
      </c>
      <c r="G2921" s="255"/>
      <c r="H2921" s="256"/>
    </row>
    <row r="2922" customFormat="false" ht="11.25" hidden="false" customHeight="true" outlineLevel="0" collapsed="false">
      <c r="A2922" s="260" t="s">
        <v>2954</v>
      </c>
      <c r="B2922" s="252" t="n">
        <v>44100</v>
      </c>
      <c r="C2922" s="253" t="n">
        <v>200</v>
      </c>
      <c r="D2922" s="266" t="s">
        <v>2943</v>
      </c>
      <c r="E2922" s="255" t="s">
        <v>2974</v>
      </c>
      <c r="F2922" s="255" t="s">
        <v>4414</v>
      </c>
      <c r="G2922" s="255"/>
      <c r="H2922" s="256"/>
    </row>
    <row r="2923" customFormat="false" ht="11.25" hidden="false" customHeight="true" outlineLevel="0" collapsed="false">
      <c r="A2923" s="257" t="s">
        <v>2954</v>
      </c>
      <c r="B2923" s="252" t="n">
        <v>44100</v>
      </c>
      <c r="C2923" s="253" t="n">
        <v>2800</v>
      </c>
      <c r="D2923" s="258" t="s">
        <v>30</v>
      </c>
      <c r="E2923" s="255" t="s">
        <v>61</v>
      </c>
      <c r="F2923" s="255" t="s">
        <v>270</v>
      </c>
      <c r="G2923" s="255" t="s">
        <v>4507</v>
      </c>
      <c r="H2923" s="256"/>
    </row>
    <row r="2924" customFormat="false" ht="11.25" hidden="false" customHeight="true" outlineLevel="0" collapsed="false">
      <c r="A2924" s="257" t="s">
        <v>2954</v>
      </c>
      <c r="B2924" s="252" t="n">
        <v>44100</v>
      </c>
      <c r="C2924" s="253" t="n">
        <v>500</v>
      </c>
      <c r="D2924" s="272" t="s">
        <v>64</v>
      </c>
      <c r="E2924" s="255" t="s">
        <v>3026</v>
      </c>
      <c r="F2924" s="255" t="s">
        <v>3317</v>
      </c>
      <c r="G2924" s="255"/>
      <c r="H2924" s="256"/>
    </row>
    <row r="2925" customFormat="false" ht="11.25" hidden="false" customHeight="true" outlineLevel="0" collapsed="false">
      <c r="A2925" s="257" t="s">
        <v>2954</v>
      </c>
      <c r="B2925" s="252" t="n">
        <v>44100</v>
      </c>
      <c r="C2925" s="253" t="n">
        <v>3000</v>
      </c>
      <c r="D2925" s="258" t="s">
        <v>30</v>
      </c>
      <c r="E2925" s="255" t="s">
        <v>61</v>
      </c>
      <c r="F2925" s="255" t="s">
        <v>270</v>
      </c>
      <c r="G2925" s="255" t="s">
        <v>4173</v>
      </c>
      <c r="H2925" s="256"/>
    </row>
    <row r="2926" customFormat="false" ht="11.25" hidden="false" customHeight="true" outlineLevel="0" collapsed="false">
      <c r="A2926" s="257" t="s">
        <v>2954</v>
      </c>
      <c r="B2926" s="252" t="n">
        <v>44100</v>
      </c>
      <c r="C2926" s="253" t="n">
        <v>3000</v>
      </c>
      <c r="D2926" s="258" t="s">
        <v>30</v>
      </c>
      <c r="E2926" s="255" t="s">
        <v>61</v>
      </c>
      <c r="F2926" s="255" t="s">
        <v>270</v>
      </c>
      <c r="G2926" s="255" t="s">
        <v>4173</v>
      </c>
      <c r="H2926" s="256"/>
    </row>
    <row r="2927" customFormat="false" ht="11.25" hidden="false" customHeight="true" outlineLevel="0" collapsed="false">
      <c r="A2927" s="257" t="s">
        <v>2954</v>
      </c>
      <c r="B2927" s="252" t="n">
        <v>44100</v>
      </c>
      <c r="C2927" s="253" t="n">
        <v>3000</v>
      </c>
      <c r="D2927" s="258" t="s">
        <v>30</v>
      </c>
      <c r="E2927" s="255" t="s">
        <v>61</v>
      </c>
      <c r="F2927" s="255" t="s">
        <v>137</v>
      </c>
      <c r="G2927" s="255" t="s">
        <v>4508</v>
      </c>
      <c r="H2927" s="256"/>
    </row>
    <row r="2928" customFormat="false" ht="11.25" hidden="false" customHeight="true" outlineLevel="0" collapsed="false">
      <c r="A2928" s="257" t="s">
        <v>2954</v>
      </c>
      <c r="B2928" s="252" t="n">
        <v>44100</v>
      </c>
      <c r="C2928" s="253" t="n">
        <v>3200</v>
      </c>
      <c r="D2928" s="258" t="s">
        <v>30</v>
      </c>
      <c r="E2928" s="255" t="s">
        <v>61</v>
      </c>
      <c r="F2928" s="255" t="s">
        <v>137</v>
      </c>
      <c r="G2928" s="255" t="s">
        <v>4509</v>
      </c>
      <c r="H2928" s="256"/>
    </row>
    <row r="2929" customFormat="false" ht="11.25" hidden="false" customHeight="true" outlineLevel="0" collapsed="false">
      <c r="A2929" s="257" t="s">
        <v>2954</v>
      </c>
      <c r="B2929" s="252" t="n">
        <v>44100</v>
      </c>
      <c r="C2929" s="253" t="n">
        <v>70</v>
      </c>
      <c r="D2929" s="272" t="s">
        <v>64</v>
      </c>
      <c r="E2929" s="255" t="s">
        <v>3026</v>
      </c>
      <c r="F2929" s="255" t="s">
        <v>3666</v>
      </c>
      <c r="G2929" s="255"/>
      <c r="H2929" s="256"/>
    </row>
    <row r="2930" customFormat="false" ht="11.25" hidden="false" customHeight="true" outlineLevel="0" collapsed="false">
      <c r="A2930" s="257" t="s">
        <v>2954</v>
      </c>
      <c r="B2930" s="252" t="n">
        <v>44100</v>
      </c>
      <c r="C2930" s="253" t="n">
        <v>90</v>
      </c>
      <c r="D2930" s="262" t="s">
        <v>113</v>
      </c>
      <c r="E2930" s="255" t="s">
        <v>114</v>
      </c>
      <c r="F2930" s="255" t="s">
        <v>3468</v>
      </c>
      <c r="G2930" s="255"/>
      <c r="H2930" s="256"/>
    </row>
    <row r="2931" customFormat="false" ht="11.25" hidden="false" customHeight="true" outlineLevel="0" collapsed="false">
      <c r="A2931" s="257" t="s">
        <v>2954</v>
      </c>
      <c r="B2931" s="252" t="n">
        <v>44100</v>
      </c>
      <c r="C2931" s="253" t="n">
        <v>155</v>
      </c>
      <c r="D2931" s="272" t="s">
        <v>64</v>
      </c>
      <c r="E2931" s="255" t="s">
        <v>3026</v>
      </c>
      <c r="F2931" s="255" t="s">
        <v>4510</v>
      </c>
      <c r="G2931" s="255"/>
      <c r="H2931" s="256"/>
    </row>
    <row r="2932" customFormat="false" ht="11.25" hidden="false" customHeight="true" outlineLevel="0" collapsed="false">
      <c r="A2932" s="251" t="s">
        <v>2954</v>
      </c>
      <c r="B2932" s="252" t="n">
        <v>44100</v>
      </c>
      <c r="C2932" s="253" t="n">
        <v>200</v>
      </c>
      <c r="D2932" s="254" t="s">
        <v>25</v>
      </c>
      <c r="E2932" s="255"/>
      <c r="F2932" s="255" t="s">
        <v>46</v>
      </c>
      <c r="G2932" s="255" t="s">
        <v>4511</v>
      </c>
      <c r="H2932" s="256"/>
    </row>
    <row r="2933" customFormat="false" ht="11.25" hidden="false" customHeight="true" outlineLevel="0" collapsed="false">
      <c r="A2933" s="251" t="s">
        <v>2954</v>
      </c>
      <c r="B2933" s="252" t="n">
        <v>44100</v>
      </c>
      <c r="C2933" s="253" t="n">
        <v>200</v>
      </c>
      <c r="D2933" s="254" t="s">
        <v>25</v>
      </c>
      <c r="E2933" s="255"/>
      <c r="F2933" s="255" t="s">
        <v>3017</v>
      </c>
      <c r="G2933" s="255" t="s">
        <v>4511</v>
      </c>
      <c r="H2933" s="256"/>
    </row>
    <row r="2934" customFormat="false" ht="11.25" hidden="false" customHeight="true" outlineLevel="0" collapsed="false">
      <c r="A2934" s="251" t="s">
        <v>2954</v>
      </c>
      <c r="B2934" s="252" t="n">
        <v>44100</v>
      </c>
      <c r="C2934" s="253" t="n">
        <v>200</v>
      </c>
      <c r="D2934" s="254" t="s">
        <v>25</v>
      </c>
      <c r="E2934" s="255"/>
      <c r="F2934" s="255" t="s">
        <v>68</v>
      </c>
      <c r="G2934" s="255" t="s">
        <v>4511</v>
      </c>
      <c r="H2934" s="256"/>
    </row>
    <row r="2935" customFormat="false" ht="11.25" hidden="false" customHeight="true" outlineLevel="0" collapsed="false">
      <c r="A2935" s="251" t="s">
        <v>2954</v>
      </c>
      <c r="B2935" s="252" t="n">
        <v>44100</v>
      </c>
      <c r="C2935" s="253" t="n">
        <v>200</v>
      </c>
      <c r="D2935" s="254" t="s">
        <v>25</v>
      </c>
      <c r="E2935" s="255"/>
      <c r="F2935" s="255" t="s">
        <v>2969</v>
      </c>
      <c r="G2935" s="255" t="s">
        <v>4511</v>
      </c>
      <c r="H2935" s="256"/>
    </row>
    <row r="2936" customFormat="false" ht="11.25" hidden="false" customHeight="true" outlineLevel="0" collapsed="false">
      <c r="A2936" s="251" t="s">
        <v>2954</v>
      </c>
      <c r="B2936" s="252" t="n">
        <v>44100</v>
      </c>
      <c r="C2936" s="253" t="n">
        <v>200</v>
      </c>
      <c r="D2936" s="254" t="s">
        <v>25</v>
      </c>
      <c r="E2936" s="255"/>
      <c r="F2936" s="255" t="s">
        <v>294</v>
      </c>
      <c r="G2936" s="255" t="s">
        <v>4511</v>
      </c>
      <c r="H2936" s="256"/>
    </row>
    <row r="2937" customFormat="false" ht="11.25" hidden="false" customHeight="true" outlineLevel="0" collapsed="false">
      <c r="A2937" s="251" t="s">
        <v>2954</v>
      </c>
      <c r="B2937" s="252" t="n">
        <v>44100</v>
      </c>
      <c r="C2937" s="253" t="n">
        <v>200</v>
      </c>
      <c r="D2937" s="254" t="s">
        <v>25</v>
      </c>
      <c r="E2937" s="255"/>
      <c r="F2937" s="255" t="s">
        <v>2955</v>
      </c>
      <c r="G2937" s="255" t="s">
        <v>4511</v>
      </c>
      <c r="H2937" s="256"/>
    </row>
    <row r="2938" customFormat="false" ht="11.25" hidden="false" customHeight="true" outlineLevel="0" collapsed="false">
      <c r="A2938" s="251" t="s">
        <v>2954</v>
      </c>
      <c r="B2938" s="252" t="n">
        <v>44100</v>
      </c>
      <c r="C2938" s="253" t="n">
        <v>200</v>
      </c>
      <c r="D2938" s="254" t="s">
        <v>25</v>
      </c>
      <c r="E2938" s="255"/>
      <c r="F2938" s="255" t="s">
        <v>2960</v>
      </c>
      <c r="G2938" s="255" t="s">
        <v>4511</v>
      </c>
      <c r="H2938" s="256"/>
    </row>
    <row r="2939" customFormat="false" ht="11.25" hidden="false" customHeight="true" outlineLevel="0" collapsed="false">
      <c r="A2939" s="251" t="s">
        <v>2954</v>
      </c>
      <c r="B2939" s="252" t="n">
        <v>44100</v>
      </c>
      <c r="C2939" s="253" t="n">
        <v>200</v>
      </c>
      <c r="D2939" s="254" t="s">
        <v>25</v>
      </c>
      <c r="E2939" s="255"/>
      <c r="F2939" s="255" t="s">
        <v>3489</v>
      </c>
      <c r="G2939" s="255" t="s">
        <v>4511</v>
      </c>
      <c r="H2939" s="256"/>
    </row>
    <row r="2940" customFormat="false" ht="11.25" hidden="false" customHeight="true" outlineLevel="0" collapsed="false">
      <c r="A2940" s="251" t="s">
        <v>2954</v>
      </c>
      <c r="B2940" s="252" t="n">
        <v>44100</v>
      </c>
      <c r="C2940" s="253" t="n">
        <v>200</v>
      </c>
      <c r="D2940" s="254" t="s">
        <v>25</v>
      </c>
      <c r="E2940" s="255"/>
      <c r="F2940" s="255" t="s">
        <v>3053</v>
      </c>
      <c r="G2940" s="255" t="s">
        <v>4511</v>
      </c>
      <c r="H2940" s="256"/>
    </row>
    <row r="2941" customFormat="false" ht="11.25" hidden="false" customHeight="true" outlineLevel="0" collapsed="false">
      <c r="A2941" s="251" t="s">
        <v>2954</v>
      </c>
      <c r="B2941" s="252" t="n">
        <v>44100</v>
      </c>
      <c r="C2941" s="253" t="n">
        <v>200</v>
      </c>
      <c r="D2941" s="254" t="s">
        <v>25</v>
      </c>
      <c r="E2941" s="255"/>
      <c r="F2941" s="255" t="s">
        <v>3001</v>
      </c>
      <c r="G2941" s="255" t="s">
        <v>4511</v>
      </c>
      <c r="H2941" s="256"/>
    </row>
    <row r="2942" customFormat="false" ht="11.25" hidden="false" customHeight="true" outlineLevel="0" collapsed="false">
      <c r="A2942" s="251" t="s">
        <v>2954</v>
      </c>
      <c r="B2942" s="252" t="n">
        <v>44100</v>
      </c>
      <c r="C2942" s="253" t="n">
        <v>200</v>
      </c>
      <c r="D2942" s="254" t="s">
        <v>25</v>
      </c>
      <c r="E2942" s="255"/>
      <c r="F2942" s="255" t="s">
        <v>3293</v>
      </c>
      <c r="G2942" s="255" t="s">
        <v>4511</v>
      </c>
      <c r="H2942" s="256"/>
    </row>
    <row r="2943" customFormat="false" ht="11.25" hidden="false" customHeight="true" outlineLevel="0" collapsed="false">
      <c r="A2943" s="251" t="s">
        <v>2954</v>
      </c>
      <c r="B2943" s="252" t="n">
        <v>44100</v>
      </c>
      <c r="C2943" s="253" t="n">
        <v>200</v>
      </c>
      <c r="D2943" s="254" t="s">
        <v>25</v>
      </c>
      <c r="E2943" s="255"/>
      <c r="F2943" s="255" t="s">
        <v>3150</v>
      </c>
      <c r="G2943" s="255" t="s">
        <v>4511</v>
      </c>
      <c r="H2943" s="256"/>
    </row>
    <row r="2944" customFormat="false" ht="11.25" hidden="false" customHeight="true" outlineLevel="0" collapsed="false">
      <c r="A2944" s="251" t="s">
        <v>2954</v>
      </c>
      <c r="B2944" s="252" t="n">
        <v>44100</v>
      </c>
      <c r="C2944" s="253" t="n">
        <v>200</v>
      </c>
      <c r="D2944" s="254" t="s">
        <v>25</v>
      </c>
      <c r="E2944" s="255"/>
      <c r="F2944" s="255" t="s">
        <v>2983</v>
      </c>
      <c r="G2944" s="255" t="s">
        <v>4511</v>
      </c>
      <c r="H2944" s="256"/>
    </row>
    <row r="2945" customFormat="false" ht="11.25" hidden="false" customHeight="true" outlineLevel="0" collapsed="false">
      <c r="A2945" s="251" t="s">
        <v>2954</v>
      </c>
      <c r="B2945" s="252" t="n">
        <v>44100</v>
      </c>
      <c r="C2945" s="253" t="n">
        <v>200</v>
      </c>
      <c r="D2945" s="254" t="s">
        <v>25</v>
      </c>
      <c r="E2945" s="255"/>
      <c r="F2945" s="255" t="s">
        <v>3489</v>
      </c>
      <c r="G2945" s="255" t="s">
        <v>4511</v>
      </c>
      <c r="H2945" s="256"/>
    </row>
    <row r="2946" customFormat="false" ht="11.25" hidden="false" customHeight="true" outlineLevel="0" collapsed="false">
      <c r="A2946" s="257" t="s">
        <v>2954</v>
      </c>
      <c r="B2946" s="252" t="n">
        <v>44101</v>
      </c>
      <c r="C2946" s="253" t="n">
        <v>230</v>
      </c>
      <c r="D2946" s="272" t="s">
        <v>64</v>
      </c>
      <c r="E2946" s="255" t="s">
        <v>3026</v>
      </c>
      <c r="F2946" s="255" t="s">
        <v>4512</v>
      </c>
      <c r="G2946" s="255"/>
      <c r="H2946" s="256"/>
    </row>
    <row r="2947" customFormat="false" ht="11.25" hidden="false" customHeight="true" outlineLevel="0" collapsed="false">
      <c r="A2947" s="257" t="s">
        <v>2954</v>
      </c>
      <c r="B2947" s="252" t="n">
        <v>44101</v>
      </c>
      <c r="C2947" s="253" t="n">
        <v>3000</v>
      </c>
      <c r="D2947" s="258" t="s">
        <v>30</v>
      </c>
      <c r="E2947" s="255" t="s">
        <v>61</v>
      </c>
      <c r="F2947" s="255" t="s">
        <v>270</v>
      </c>
      <c r="G2947" s="255" t="s">
        <v>4319</v>
      </c>
      <c r="H2947" s="256"/>
    </row>
    <row r="2948" customFormat="false" ht="11.25" hidden="false" customHeight="true" outlineLevel="0" collapsed="false">
      <c r="A2948" s="257" t="s">
        <v>2954</v>
      </c>
      <c r="B2948" s="252" t="n">
        <v>44101</v>
      </c>
      <c r="C2948" s="253" t="n">
        <v>1700</v>
      </c>
      <c r="D2948" s="258" t="s">
        <v>30</v>
      </c>
      <c r="E2948" s="255" t="s">
        <v>61</v>
      </c>
      <c r="F2948" s="255" t="s">
        <v>270</v>
      </c>
      <c r="G2948" s="255" t="s">
        <v>4513</v>
      </c>
      <c r="H2948" s="256"/>
    </row>
    <row r="2949" customFormat="false" ht="11.25" hidden="false" customHeight="true" outlineLevel="0" collapsed="false">
      <c r="A2949" s="257" t="s">
        <v>2954</v>
      </c>
      <c r="B2949" s="252" t="n">
        <v>44101</v>
      </c>
      <c r="C2949" s="253" t="n">
        <v>2700</v>
      </c>
      <c r="D2949" s="258" t="s">
        <v>30</v>
      </c>
      <c r="E2949" s="255" t="s">
        <v>61</v>
      </c>
      <c r="F2949" s="255" t="s">
        <v>270</v>
      </c>
      <c r="G2949" s="255" t="s">
        <v>4514</v>
      </c>
      <c r="H2949" s="256"/>
    </row>
    <row r="2950" customFormat="false" ht="11.25" hidden="false" customHeight="true" outlineLevel="0" collapsed="false">
      <c r="A2950" s="257" t="s">
        <v>2954</v>
      </c>
      <c r="B2950" s="252" t="n">
        <v>44101</v>
      </c>
      <c r="C2950" s="253" t="n">
        <v>2900</v>
      </c>
      <c r="D2950" s="258" t="s">
        <v>30</v>
      </c>
      <c r="E2950" s="255" t="s">
        <v>61</v>
      </c>
      <c r="F2950" s="255" t="s">
        <v>137</v>
      </c>
      <c r="G2950" s="255" t="s">
        <v>4515</v>
      </c>
      <c r="H2950" s="256"/>
    </row>
    <row r="2951" customFormat="false" ht="11.25" hidden="false" customHeight="true" outlineLevel="0" collapsed="false">
      <c r="A2951" s="251" t="s">
        <v>2954</v>
      </c>
      <c r="B2951" s="252" t="n">
        <v>44101</v>
      </c>
      <c r="C2951" s="253" t="n">
        <v>3800</v>
      </c>
      <c r="D2951" s="254" t="s">
        <v>25</v>
      </c>
      <c r="E2951" s="255"/>
      <c r="F2951" s="255" t="s">
        <v>4115</v>
      </c>
      <c r="G2951" s="255" t="s">
        <v>4516</v>
      </c>
      <c r="H2951" s="256"/>
    </row>
    <row r="2952" customFormat="false" ht="11.25" hidden="false" customHeight="true" outlineLevel="0" collapsed="false">
      <c r="A2952" s="257" t="s">
        <v>2954</v>
      </c>
      <c r="B2952" s="252" t="n">
        <v>44101</v>
      </c>
      <c r="C2952" s="253" t="n">
        <v>400</v>
      </c>
      <c r="D2952" s="258" t="s">
        <v>30</v>
      </c>
      <c r="E2952" s="255" t="s">
        <v>174</v>
      </c>
      <c r="F2952" s="255" t="s">
        <v>187</v>
      </c>
      <c r="G2952" s="255" t="s">
        <v>4517</v>
      </c>
      <c r="H2952" s="256"/>
    </row>
    <row r="2953" customFormat="false" ht="11.25" hidden="false" customHeight="true" outlineLevel="0" collapsed="false">
      <c r="A2953" s="257" t="s">
        <v>2954</v>
      </c>
      <c r="B2953" s="252" t="n">
        <v>44102</v>
      </c>
      <c r="C2953" s="253" t="n">
        <v>1100</v>
      </c>
      <c r="D2953" s="258" t="s">
        <v>30</v>
      </c>
      <c r="E2953" s="255" t="s">
        <v>61</v>
      </c>
      <c r="F2953" s="255" t="s">
        <v>270</v>
      </c>
      <c r="G2953" s="255" t="n">
        <v>2115</v>
      </c>
      <c r="H2953" s="256"/>
    </row>
    <row r="2954" customFormat="false" ht="11.25" hidden="false" customHeight="true" outlineLevel="0" collapsed="false">
      <c r="A2954" s="260" t="s">
        <v>2954</v>
      </c>
      <c r="B2954" s="252" t="n">
        <v>44102</v>
      </c>
      <c r="C2954" s="253" t="n">
        <v>300</v>
      </c>
      <c r="D2954" s="266" t="s">
        <v>2943</v>
      </c>
      <c r="E2954" s="255" t="s">
        <v>2974</v>
      </c>
      <c r="F2954" s="255" t="s">
        <v>3138</v>
      </c>
      <c r="G2954" s="255"/>
      <c r="H2954" s="256"/>
    </row>
    <row r="2955" customFormat="false" ht="11.25" hidden="false" customHeight="true" outlineLevel="0" collapsed="false">
      <c r="A2955" s="257" t="s">
        <v>2954</v>
      </c>
      <c r="B2955" s="252" t="n">
        <v>44102</v>
      </c>
      <c r="C2955" s="253" t="n">
        <v>190</v>
      </c>
      <c r="D2955" s="262" t="s">
        <v>113</v>
      </c>
      <c r="E2955" s="255" t="s">
        <v>139</v>
      </c>
      <c r="F2955" s="255" t="s">
        <v>3644</v>
      </c>
      <c r="G2955" s="255"/>
      <c r="H2955" s="256"/>
    </row>
    <row r="2956" customFormat="false" ht="11.25" hidden="false" customHeight="true" outlineLevel="0" collapsed="false">
      <c r="A2956" s="257" t="s">
        <v>2954</v>
      </c>
      <c r="B2956" s="252" t="n">
        <v>44102</v>
      </c>
      <c r="C2956" s="253" t="n">
        <v>450</v>
      </c>
      <c r="D2956" s="272" t="s">
        <v>64</v>
      </c>
      <c r="E2956" s="255" t="s">
        <v>191</v>
      </c>
      <c r="F2956" s="255" t="s">
        <v>4518</v>
      </c>
      <c r="G2956" s="255"/>
      <c r="H2956" s="256"/>
    </row>
    <row r="2957" customFormat="false" ht="11.25" hidden="false" customHeight="true" outlineLevel="0" collapsed="false">
      <c r="A2957" s="257" t="s">
        <v>2954</v>
      </c>
      <c r="B2957" s="252" t="n">
        <v>44102</v>
      </c>
      <c r="C2957" s="253" t="n">
        <v>4000</v>
      </c>
      <c r="D2957" s="258" t="s">
        <v>30</v>
      </c>
      <c r="E2957" s="255" t="s">
        <v>61</v>
      </c>
      <c r="F2957" s="255" t="s">
        <v>62</v>
      </c>
      <c r="G2957" s="255" t="s">
        <v>4519</v>
      </c>
      <c r="H2957" s="256"/>
    </row>
    <row r="2958" customFormat="false" ht="11.25" hidden="false" customHeight="true" outlineLevel="0" collapsed="false">
      <c r="A2958" s="251" t="s">
        <v>2954</v>
      </c>
      <c r="B2958" s="252" t="n">
        <v>44102</v>
      </c>
      <c r="C2958" s="253" t="n">
        <v>3450</v>
      </c>
      <c r="D2958" s="254" t="s">
        <v>25</v>
      </c>
      <c r="E2958" s="255"/>
      <c r="F2958" s="255" t="s">
        <v>4115</v>
      </c>
      <c r="G2958" s="255" t="s">
        <v>4520</v>
      </c>
      <c r="H2958" s="256"/>
    </row>
    <row r="2959" customFormat="false" ht="11.25" hidden="false" customHeight="true" outlineLevel="0" collapsed="false">
      <c r="A2959" s="251" t="s">
        <v>2954</v>
      </c>
      <c r="B2959" s="252" t="n">
        <v>44102</v>
      </c>
      <c r="C2959" s="253" t="n">
        <v>20000</v>
      </c>
      <c r="D2959" s="254" t="s">
        <v>25</v>
      </c>
      <c r="E2959" s="255"/>
      <c r="F2959" s="255" t="s">
        <v>68</v>
      </c>
      <c r="G2959" s="255"/>
      <c r="H2959" s="256"/>
    </row>
    <row r="2960" customFormat="false" ht="11.25" hidden="false" customHeight="true" outlineLevel="0" collapsed="false">
      <c r="A2960" s="257" t="s">
        <v>2954</v>
      </c>
      <c r="B2960" s="252" t="n">
        <v>44103</v>
      </c>
      <c r="C2960" s="253" t="n">
        <v>2800</v>
      </c>
      <c r="D2960" s="258" t="s">
        <v>30</v>
      </c>
      <c r="E2960" s="255" t="s">
        <v>61</v>
      </c>
      <c r="F2960" s="255" t="s">
        <v>270</v>
      </c>
      <c r="G2960" s="255" t="s">
        <v>4521</v>
      </c>
      <c r="H2960" s="256"/>
    </row>
    <row r="2961" customFormat="false" ht="11.25" hidden="false" customHeight="true" outlineLevel="0" collapsed="false">
      <c r="A2961" s="257" t="s">
        <v>2954</v>
      </c>
      <c r="B2961" s="252" t="n">
        <v>44103</v>
      </c>
      <c r="C2961" s="253" t="n">
        <v>2800</v>
      </c>
      <c r="D2961" s="258" t="s">
        <v>30</v>
      </c>
      <c r="E2961" s="255" t="s">
        <v>61</v>
      </c>
      <c r="F2961" s="255" t="s">
        <v>270</v>
      </c>
      <c r="G2961" s="255" t="s">
        <v>4522</v>
      </c>
      <c r="H2961" s="256"/>
    </row>
    <row r="2962" customFormat="false" ht="11.25" hidden="false" customHeight="true" outlineLevel="0" collapsed="false">
      <c r="A2962" s="260" t="s">
        <v>2954</v>
      </c>
      <c r="B2962" s="252" t="n">
        <v>44103</v>
      </c>
      <c r="C2962" s="253" t="n">
        <v>300</v>
      </c>
      <c r="D2962" s="266" t="s">
        <v>2943</v>
      </c>
      <c r="E2962" s="255" t="s">
        <v>2974</v>
      </c>
      <c r="F2962" s="255" t="s">
        <v>3138</v>
      </c>
      <c r="G2962" s="255"/>
      <c r="H2962" s="256"/>
    </row>
    <row r="2963" customFormat="false" ht="11.25" hidden="false" customHeight="true" outlineLevel="0" collapsed="false">
      <c r="A2963" s="260" t="s">
        <v>2954</v>
      </c>
      <c r="B2963" s="252" t="n">
        <v>44103</v>
      </c>
      <c r="C2963" s="253" t="n">
        <v>500</v>
      </c>
      <c r="D2963" s="266" t="s">
        <v>2943</v>
      </c>
      <c r="E2963" s="255" t="s">
        <v>2974</v>
      </c>
      <c r="F2963" s="255" t="s">
        <v>4270</v>
      </c>
      <c r="G2963" s="255"/>
      <c r="H2963" s="256"/>
    </row>
    <row r="2964" customFormat="false" ht="11.25" hidden="false" customHeight="true" outlineLevel="0" collapsed="false">
      <c r="A2964" s="257" t="s">
        <v>2954</v>
      </c>
      <c r="B2964" s="252" t="n">
        <v>44103</v>
      </c>
      <c r="C2964" s="253" t="n">
        <v>14100</v>
      </c>
      <c r="D2964" s="258" t="s">
        <v>30</v>
      </c>
      <c r="E2964" s="255" t="s">
        <v>174</v>
      </c>
      <c r="F2964" s="255" t="s">
        <v>187</v>
      </c>
      <c r="G2964" s="255"/>
      <c r="H2964" s="256"/>
    </row>
    <row r="2965" customFormat="false" ht="11.25" hidden="false" customHeight="true" outlineLevel="0" collapsed="false">
      <c r="A2965" s="260" t="s">
        <v>2954</v>
      </c>
      <c r="B2965" s="252" t="n">
        <v>44103</v>
      </c>
      <c r="C2965" s="253" t="n">
        <v>300</v>
      </c>
      <c r="D2965" s="263" t="s">
        <v>2952</v>
      </c>
      <c r="E2965" s="255" t="s">
        <v>54</v>
      </c>
      <c r="F2965" s="255" t="s">
        <v>4523</v>
      </c>
      <c r="G2965" s="255"/>
      <c r="H2965" s="256"/>
    </row>
    <row r="2966" customFormat="false" ht="11.25" hidden="false" customHeight="true" outlineLevel="0" collapsed="false">
      <c r="A2966" s="257" t="s">
        <v>2954</v>
      </c>
      <c r="B2966" s="252" t="n">
        <v>44103</v>
      </c>
      <c r="C2966" s="253" t="n">
        <v>2800</v>
      </c>
      <c r="D2966" s="258" t="s">
        <v>30</v>
      </c>
      <c r="E2966" s="255" t="s">
        <v>61</v>
      </c>
      <c r="F2966" s="255" t="s">
        <v>270</v>
      </c>
      <c r="G2966" s="255" t="s">
        <v>4524</v>
      </c>
      <c r="H2966" s="256"/>
    </row>
    <row r="2967" customFormat="false" ht="11.25" hidden="false" customHeight="true" outlineLevel="0" collapsed="false">
      <c r="A2967" s="251" t="s">
        <v>2954</v>
      </c>
      <c r="B2967" s="252" t="n">
        <v>44103</v>
      </c>
      <c r="C2967" s="253" t="n">
        <v>15000</v>
      </c>
      <c r="D2967" s="254" t="s">
        <v>25</v>
      </c>
      <c r="E2967" s="255"/>
      <c r="F2967" s="255" t="s">
        <v>4425</v>
      </c>
      <c r="G2967" s="255"/>
      <c r="H2967" s="256"/>
    </row>
    <row r="2968" customFormat="false" ht="11.25" hidden="false" customHeight="true" outlineLevel="0" collapsed="false">
      <c r="A2968" s="257" t="s">
        <v>2954</v>
      </c>
      <c r="B2968" s="252" t="n">
        <v>44103</v>
      </c>
      <c r="C2968" s="253" t="n">
        <v>500</v>
      </c>
      <c r="D2968" s="265" t="s">
        <v>80</v>
      </c>
      <c r="E2968" s="255" t="s">
        <v>110</v>
      </c>
      <c r="F2968" s="255" t="s">
        <v>2998</v>
      </c>
      <c r="G2968" s="255" t="s">
        <v>4525</v>
      </c>
      <c r="H2968" s="256"/>
    </row>
    <row r="2969" customFormat="false" ht="11.25" hidden="false" customHeight="true" outlineLevel="0" collapsed="false">
      <c r="A2969" s="257" t="s">
        <v>2954</v>
      </c>
      <c r="B2969" s="252" t="n">
        <v>44103</v>
      </c>
      <c r="C2969" s="253" t="n">
        <v>2000</v>
      </c>
      <c r="D2969" s="265" t="s">
        <v>80</v>
      </c>
      <c r="E2969" s="255" t="s">
        <v>110</v>
      </c>
      <c r="F2969" s="255" t="s">
        <v>2998</v>
      </c>
      <c r="G2969" s="255" t="s">
        <v>4526</v>
      </c>
      <c r="H2969" s="256"/>
    </row>
    <row r="2970" customFormat="false" ht="11.25" hidden="false" customHeight="true" outlineLevel="0" collapsed="false">
      <c r="A2970" s="257" t="s">
        <v>2954</v>
      </c>
      <c r="B2970" s="252" t="n">
        <v>44103</v>
      </c>
      <c r="C2970" s="253" t="n">
        <v>12500</v>
      </c>
      <c r="D2970" s="258" t="s">
        <v>30</v>
      </c>
      <c r="E2970" s="255" t="s">
        <v>174</v>
      </c>
      <c r="F2970" s="255" t="s">
        <v>32</v>
      </c>
      <c r="G2970" s="255"/>
      <c r="H2970" s="256"/>
    </row>
    <row r="2971" customFormat="false" ht="11.25" hidden="false" customHeight="true" outlineLevel="0" collapsed="false">
      <c r="A2971" s="251" t="s">
        <v>2954</v>
      </c>
      <c r="B2971" s="252" t="n">
        <v>44103</v>
      </c>
      <c r="C2971" s="253" t="n">
        <v>30000</v>
      </c>
      <c r="D2971" s="254" t="s">
        <v>25</v>
      </c>
      <c r="E2971" s="255"/>
      <c r="F2971" s="255" t="s">
        <v>3150</v>
      </c>
      <c r="G2971" s="255"/>
      <c r="H2971" s="256"/>
    </row>
    <row r="2972" customFormat="false" ht="11.25" hidden="false" customHeight="true" outlineLevel="0" collapsed="false">
      <c r="A2972" s="260" t="s">
        <v>2954</v>
      </c>
      <c r="B2972" s="252" t="n">
        <v>44103</v>
      </c>
      <c r="C2972" s="253" t="n">
        <v>3000</v>
      </c>
      <c r="D2972" s="266" t="s">
        <v>2943</v>
      </c>
      <c r="E2972" s="255" t="s">
        <v>2974</v>
      </c>
      <c r="F2972" s="255" t="s">
        <v>4527</v>
      </c>
      <c r="G2972" s="255"/>
      <c r="H2972" s="256"/>
    </row>
    <row r="2973" customFormat="false" ht="11.25" hidden="false" customHeight="true" outlineLevel="0" collapsed="false">
      <c r="A2973" s="251" t="s">
        <v>2954</v>
      </c>
      <c r="B2973" s="252" t="n">
        <v>44103</v>
      </c>
      <c r="C2973" s="253" t="n">
        <v>500</v>
      </c>
      <c r="D2973" s="254" t="s">
        <v>25</v>
      </c>
      <c r="E2973" s="255"/>
      <c r="F2973" s="255" t="s">
        <v>4425</v>
      </c>
      <c r="G2973" s="255" t="s">
        <v>4528</v>
      </c>
      <c r="H2973" s="256"/>
    </row>
    <row r="2974" customFormat="false" ht="11.25" hidden="false" customHeight="true" outlineLevel="0" collapsed="false">
      <c r="A2974" s="251" t="s">
        <v>2954</v>
      </c>
      <c r="B2974" s="252" t="n">
        <v>44103</v>
      </c>
      <c r="C2974" s="253" t="n">
        <v>400000</v>
      </c>
      <c r="D2974" s="290" t="s">
        <v>2944</v>
      </c>
      <c r="E2974" s="255" t="s">
        <v>4529</v>
      </c>
      <c r="F2974" s="255" t="s">
        <v>4530</v>
      </c>
      <c r="G2974" s="255" t="s">
        <v>4531</v>
      </c>
      <c r="H2974" s="256"/>
    </row>
    <row r="2975" customFormat="false" ht="11.25" hidden="false" customHeight="true" outlineLevel="0" collapsed="false">
      <c r="A2975" s="260" t="s">
        <v>2954</v>
      </c>
      <c r="B2975" s="252" t="n">
        <v>44104</v>
      </c>
      <c r="C2975" s="253" t="n">
        <v>1000</v>
      </c>
      <c r="D2975" s="266" t="s">
        <v>2943</v>
      </c>
      <c r="E2975" s="255" t="s">
        <v>2974</v>
      </c>
      <c r="F2975" s="255" t="s">
        <v>2982</v>
      </c>
      <c r="G2975" s="255"/>
      <c r="H2975" s="256"/>
    </row>
    <row r="2976" customFormat="false" ht="11.25" hidden="false" customHeight="true" outlineLevel="0" collapsed="false">
      <c r="A2976" s="260" t="s">
        <v>2954</v>
      </c>
      <c r="B2976" s="252" t="n">
        <v>44104</v>
      </c>
      <c r="C2976" s="253" t="n">
        <v>300</v>
      </c>
      <c r="D2976" s="266" t="s">
        <v>2943</v>
      </c>
      <c r="E2976" s="255" t="s">
        <v>2974</v>
      </c>
      <c r="F2976" s="255" t="s">
        <v>2983</v>
      </c>
      <c r="G2976" s="255"/>
      <c r="H2976" s="256"/>
    </row>
    <row r="2977" customFormat="false" ht="11.25" hidden="false" customHeight="true" outlineLevel="0" collapsed="false">
      <c r="A2977" s="257" t="s">
        <v>2954</v>
      </c>
      <c r="B2977" s="252" t="n">
        <v>44104</v>
      </c>
      <c r="C2977" s="253" t="n">
        <v>7800</v>
      </c>
      <c r="D2977" s="258" t="s">
        <v>30</v>
      </c>
      <c r="E2977" s="255" t="s">
        <v>31</v>
      </c>
      <c r="F2977" s="255" t="s">
        <v>147</v>
      </c>
      <c r="G2977" s="255" t="s">
        <v>4532</v>
      </c>
      <c r="H2977" s="256"/>
    </row>
    <row r="2978" customFormat="false" ht="11.25" hidden="false" customHeight="true" outlineLevel="0" collapsed="false">
      <c r="A2978" s="257" t="s">
        <v>2954</v>
      </c>
      <c r="B2978" s="252" t="n">
        <v>44104</v>
      </c>
      <c r="C2978" s="253" t="n">
        <v>2700</v>
      </c>
      <c r="D2978" s="258" t="s">
        <v>30</v>
      </c>
      <c r="E2978" s="255" t="s">
        <v>61</v>
      </c>
      <c r="F2978" s="255" t="s">
        <v>270</v>
      </c>
      <c r="G2978" s="255" t="s">
        <v>4533</v>
      </c>
      <c r="H2978" s="256"/>
    </row>
    <row r="2979" customFormat="false" ht="11.25" hidden="false" customHeight="true" outlineLevel="0" collapsed="false">
      <c r="A2979" s="251" t="s">
        <v>2954</v>
      </c>
      <c r="B2979" s="252" t="n">
        <v>44104</v>
      </c>
      <c r="C2979" s="253" t="n">
        <v>450</v>
      </c>
      <c r="D2979" s="254" t="s">
        <v>25</v>
      </c>
      <c r="E2979" s="255" t="s">
        <v>3107</v>
      </c>
      <c r="F2979" s="255" t="s">
        <v>3017</v>
      </c>
      <c r="G2979" s="255"/>
      <c r="H2979" s="256"/>
    </row>
    <row r="2980" customFormat="false" ht="11.25" hidden="false" customHeight="true" outlineLevel="0" collapsed="false">
      <c r="A2980" s="251" t="s">
        <v>2954</v>
      </c>
      <c r="B2980" s="252" t="n">
        <v>44104</v>
      </c>
      <c r="C2980" s="253" t="n">
        <v>450</v>
      </c>
      <c r="D2980" s="254" t="s">
        <v>25</v>
      </c>
      <c r="E2980" s="255" t="s">
        <v>3107</v>
      </c>
      <c r="F2980" s="255" t="s">
        <v>2960</v>
      </c>
      <c r="G2980" s="255"/>
      <c r="H2980" s="256"/>
    </row>
    <row r="2981" customFormat="false" ht="11.25" hidden="false" customHeight="true" outlineLevel="0" collapsed="false">
      <c r="A2981" s="251" t="s">
        <v>2954</v>
      </c>
      <c r="B2981" s="252" t="n">
        <v>44104</v>
      </c>
      <c r="C2981" s="253" t="n">
        <v>10000</v>
      </c>
      <c r="D2981" s="254" t="s">
        <v>25</v>
      </c>
      <c r="E2981" s="255"/>
      <c r="F2981" s="255" t="s">
        <v>2983</v>
      </c>
      <c r="G2981" s="255"/>
      <c r="H2981" s="256"/>
    </row>
    <row r="2982" customFormat="false" ht="11.25" hidden="false" customHeight="true" outlineLevel="0" collapsed="false">
      <c r="A2982" s="251" t="s">
        <v>2954</v>
      </c>
      <c r="B2982" s="252" t="n">
        <v>44104</v>
      </c>
      <c r="C2982" s="253" t="n">
        <v>15000</v>
      </c>
      <c r="D2982" s="254" t="s">
        <v>25</v>
      </c>
      <c r="E2982" s="255"/>
      <c r="F2982" s="255" t="s">
        <v>46</v>
      </c>
      <c r="G2982" s="255"/>
      <c r="H2982" s="256"/>
    </row>
    <row r="2983" customFormat="false" ht="11.25" hidden="false" customHeight="true" outlineLevel="0" collapsed="false">
      <c r="A2983" s="257" t="s">
        <v>2954</v>
      </c>
      <c r="B2983" s="252" t="n">
        <v>44104</v>
      </c>
      <c r="C2983" s="253" t="n">
        <v>7080</v>
      </c>
      <c r="D2983" s="265" t="s">
        <v>80</v>
      </c>
      <c r="E2983" s="255" t="s">
        <v>151</v>
      </c>
      <c r="F2983" s="255" t="s">
        <v>190</v>
      </c>
      <c r="G2983" s="255" t="s">
        <v>3460</v>
      </c>
      <c r="H2983" s="256"/>
    </row>
    <row r="2984" customFormat="false" ht="11.25" hidden="false" customHeight="true" outlineLevel="0" collapsed="false">
      <c r="A2984" s="257" t="s">
        <v>2954</v>
      </c>
      <c r="B2984" s="252" t="n">
        <v>44104</v>
      </c>
      <c r="C2984" s="253" t="n">
        <v>3470</v>
      </c>
      <c r="D2984" s="258" t="s">
        <v>30</v>
      </c>
      <c r="E2984" s="255" t="s">
        <v>174</v>
      </c>
      <c r="F2984" s="255" t="s">
        <v>187</v>
      </c>
      <c r="G2984" s="255"/>
      <c r="H2984" s="256"/>
    </row>
    <row r="2985" customFormat="false" ht="11.25" hidden="false" customHeight="true" outlineLevel="0" collapsed="false">
      <c r="A2985" s="251" t="s">
        <v>2954</v>
      </c>
      <c r="B2985" s="252" t="n">
        <v>44104</v>
      </c>
      <c r="C2985" s="253" t="n">
        <v>9000</v>
      </c>
      <c r="D2985" s="254" t="s">
        <v>25</v>
      </c>
      <c r="E2985" s="255"/>
      <c r="F2985" s="255" t="s">
        <v>3003</v>
      </c>
      <c r="G2985" s="255"/>
      <c r="H2985" s="256"/>
    </row>
    <row r="2986" customFormat="false" ht="11.25" hidden="false" customHeight="true" outlineLevel="0" collapsed="false">
      <c r="A2986" s="257" t="s">
        <v>2954</v>
      </c>
      <c r="B2986" s="252" t="n">
        <v>44104</v>
      </c>
      <c r="C2986" s="253" t="n">
        <v>45000</v>
      </c>
      <c r="D2986" s="258" t="s">
        <v>30</v>
      </c>
      <c r="E2986" s="255" t="s">
        <v>174</v>
      </c>
      <c r="F2986" s="255" t="s">
        <v>32</v>
      </c>
      <c r="G2986" s="255"/>
      <c r="H2986" s="256"/>
    </row>
    <row r="2987" customFormat="false" ht="11.25" hidden="false" customHeight="true" outlineLevel="0" collapsed="false">
      <c r="A2987" s="257" t="s">
        <v>2954</v>
      </c>
      <c r="B2987" s="252" t="n">
        <v>44105</v>
      </c>
      <c r="C2987" s="253" t="n">
        <v>2900</v>
      </c>
      <c r="D2987" s="258" t="s">
        <v>30</v>
      </c>
      <c r="E2987" s="255" t="s">
        <v>61</v>
      </c>
      <c r="F2987" s="255" t="s">
        <v>137</v>
      </c>
      <c r="G2987" s="255" t="s">
        <v>4534</v>
      </c>
      <c r="H2987" s="256"/>
    </row>
    <row r="2988" customFormat="false" ht="11.25" hidden="false" customHeight="true" outlineLevel="0" collapsed="false">
      <c r="A2988" s="260" t="s">
        <v>2954</v>
      </c>
      <c r="B2988" s="252" t="n">
        <v>44105</v>
      </c>
      <c r="C2988" s="253" t="n">
        <v>300</v>
      </c>
      <c r="D2988" s="266" t="s">
        <v>2943</v>
      </c>
      <c r="E2988" s="255" t="s">
        <v>2974</v>
      </c>
      <c r="F2988" s="255" t="s">
        <v>2983</v>
      </c>
      <c r="G2988" s="255"/>
      <c r="H2988" s="256"/>
    </row>
    <row r="2989" customFormat="false" ht="11.25" hidden="false" customHeight="true" outlineLevel="0" collapsed="false">
      <c r="A2989" s="257" t="s">
        <v>2954</v>
      </c>
      <c r="B2989" s="252" t="n">
        <v>44105</v>
      </c>
      <c r="C2989" s="253" t="n">
        <v>3000</v>
      </c>
      <c r="D2989" s="258" t="s">
        <v>30</v>
      </c>
      <c r="E2989" s="255" t="s">
        <v>61</v>
      </c>
      <c r="F2989" s="255" t="s">
        <v>137</v>
      </c>
      <c r="G2989" s="255" t="s">
        <v>4276</v>
      </c>
      <c r="H2989" s="256"/>
    </row>
    <row r="2990" customFormat="false" ht="11.25" hidden="false" customHeight="true" outlineLevel="0" collapsed="false">
      <c r="A2990" s="251" t="s">
        <v>2954</v>
      </c>
      <c r="B2990" s="252" t="n">
        <v>44105</v>
      </c>
      <c r="C2990" s="253" t="n">
        <v>15000</v>
      </c>
      <c r="D2990" s="254" t="s">
        <v>25</v>
      </c>
      <c r="E2990" s="255"/>
      <c r="F2990" s="255" t="s">
        <v>2969</v>
      </c>
      <c r="G2990" s="255"/>
      <c r="H2990" s="256"/>
    </row>
    <row r="2991" customFormat="false" ht="11.25" hidden="false" customHeight="true" outlineLevel="0" collapsed="false">
      <c r="A2991" s="260" t="s">
        <v>2954</v>
      </c>
      <c r="B2991" s="252" t="n">
        <v>44105</v>
      </c>
      <c r="C2991" s="253" t="n">
        <v>23250</v>
      </c>
      <c r="D2991" s="246" t="s">
        <v>110</v>
      </c>
      <c r="E2991" s="255" t="s">
        <v>4535</v>
      </c>
      <c r="F2991" s="255" t="s">
        <v>4536</v>
      </c>
      <c r="G2991" s="255"/>
      <c r="H2991" s="256"/>
    </row>
    <row r="2992" customFormat="false" ht="11.25" hidden="false" customHeight="true" outlineLevel="0" collapsed="false">
      <c r="A2992" s="260" t="s">
        <v>2954</v>
      </c>
      <c r="B2992" s="252" t="n">
        <v>44105</v>
      </c>
      <c r="C2992" s="253" t="n">
        <v>15050</v>
      </c>
      <c r="D2992" s="246" t="s">
        <v>110</v>
      </c>
      <c r="E2992" s="255" t="s">
        <v>4535</v>
      </c>
      <c r="F2992" s="255" t="s">
        <v>4536</v>
      </c>
      <c r="G2992" s="255"/>
      <c r="H2992" s="256"/>
    </row>
    <row r="2993" customFormat="false" ht="11.25" hidden="false" customHeight="true" outlineLevel="0" collapsed="false">
      <c r="A2993" s="257" t="s">
        <v>2954</v>
      </c>
      <c r="B2993" s="252" t="n">
        <v>44105</v>
      </c>
      <c r="C2993" s="253" t="n">
        <v>66910</v>
      </c>
      <c r="D2993" s="258" t="s">
        <v>30</v>
      </c>
      <c r="E2993" s="255" t="s">
        <v>174</v>
      </c>
      <c r="F2993" s="255" t="s">
        <v>32</v>
      </c>
      <c r="G2993" s="255"/>
      <c r="H2993" s="256"/>
    </row>
    <row r="2994" customFormat="false" ht="11.25" hidden="false" customHeight="true" outlineLevel="0" collapsed="false">
      <c r="A2994" s="251" t="s">
        <v>2954</v>
      </c>
      <c r="B2994" s="252" t="n">
        <v>44106</v>
      </c>
      <c r="C2994" s="253" t="n">
        <v>10000</v>
      </c>
      <c r="D2994" s="254" t="s">
        <v>25</v>
      </c>
      <c r="E2994" s="255"/>
      <c r="F2994" s="255" t="s">
        <v>4537</v>
      </c>
      <c r="G2994" s="255"/>
      <c r="H2994" s="256"/>
    </row>
    <row r="2995" customFormat="false" ht="11.25" hidden="false" customHeight="true" outlineLevel="0" collapsed="false">
      <c r="A2995" s="260" t="s">
        <v>2954</v>
      </c>
      <c r="B2995" s="252" t="n">
        <v>44106</v>
      </c>
      <c r="C2995" s="253" t="n">
        <v>300</v>
      </c>
      <c r="D2995" s="266" t="s">
        <v>2943</v>
      </c>
      <c r="E2995" s="255" t="s">
        <v>2974</v>
      </c>
      <c r="F2995" s="255" t="s">
        <v>3138</v>
      </c>
      <c r="G2995" s="255"/>
      <c r="H2995" s="256"/>
    </row>
    <row r="2996" customFormat="false" ht="11.25" hidden="false" customHeight="true" outlineLevel="0" collapsed="false">
      <c r="A2996" s="260" t="s">
        <v>2954</v>
      </c>
      <c r="B2996" s="252" t="n">
        <v>44106</v>
      </c>
      <c r="C2996" s="253" t="n">
        <v>1000</v>
      </c>
      <c r="D2996" s="266" t="s">
        <v>2943</v>
      </c>
      <c r="E2996" s="255" t="s">
        <v>2974</v>
      </c>
      <c r="F2996" s="255" t="s">
        <v>2982</v>
      </c>
      <c r="G2996" s="255"/>
      <c r="H2996" s="256"/>
    </row>
    <row r="2997" customFormat="false" ht="11.25" hidden="false" customHeight="true" outlineLevel="0" collapsed="false">
      <c r="A2997" s="257" t="s">
        <v>2954</v>
      </c>
      <c r="B2997" s="252" t="n">
        <v>44106</v>
      </c>
      <c r="C2997" s="253" t="n">
        <v>3100</v>
      </c>
      <c r="D2997" s="258" t="s">
        <v>30</v>
      </c>
      <c r="E2997" s="255" t="s">
        <v>61</v>
      </c>
      <c r="F2997" s="255" t="s">
        <v>137</v>
      </c>
      <c r="G2997" s="255" t="s">
        <v>4538</v>
      </c>
      <c r="H2997" s="256"/>
    </row>
    <row r="2998" customFormat="false" ht="11.25" hidden="false" customHeight="true" outlineLevel="0" collapsed="false">
      <c r="A2998" s="257" t="s">
        <v>2954</v>
      </c>
      <c r="B2998" s="252" t="n">
        <v>44106</v>
      </c>
      <c r="C2998" s="253" t="n">
        <v>14300</v>
      </c>
      <c r="D2998" s="258" t="s">
        <v>30</v>
      </c>
      <c r="E2998" s="255" t="s">
        <v>174</v>
      </c>
      <c r="F2998" s="255" t="s">
        <v>187</v>
      </c>
      <c r="G2998" s="255"/>
      <c r="H2998" s="256"/>
    </row>
    <row r="2999" customFormat="false" ht="11.25" hidden="false" customHeight="true" outlineLevel="0" collapsed="false">
      <c r="A2999" s="251" t="s">
        <v>2954</v>
      </c>
      <c r="B2999" s="252" t="n">
        <v>44106</v>
      </c>
      <c r="C2999" s="253" t="n">
        <v>500</v>
      </c>
      <c r="D2999" s="254" t="s">
        <v>25</v>
      </c>
      <c r="E2999" s="255"/>
      <c r="F2999" s="255" t="s">
        <v>68</v>
      </c>
      <c r="G2999" s="255"/>
      <c r="H2999" s="256"/>
    </row>
    <row r="3000" customFormat="false" ht="11.25" hidden="false" customHeight="true" outlineLevel="0" collapsed="false">
      <c r="A3000" s="251" t="s">
        <v>2954</v>
      </c>
      <c r="B3000" s="252" t="n">
        <v>44106</v>
      </c>
      <c r="C3000" s="253" t="n">
        <v>8500</v>
      </c>
      <c r="D3000" s="254" t="s">
        <v>25</v>
      </c>
      <c r="E3000" s="255"/>
      <c r="F3000" s="255" t="s">
        <v>3293</v>
      </c>
      <c r="G3000" s="255"/>
      <c r="H3000" s="256"/>
    </row>
    <row r="3001" customFormat="false" ht="11.25" hidden="false" customHeight="true" outlineLevel="0" collapsed="false">
      <c r="A3001" s="251" t="s">
        <v>2954</v>
      </c>
      <c r="B3001" s="252" t="n">
        <v>44106</v>
      </c>
      <c r="C3001" s="253" t="n">
        <v>15000</v>
      </c>
      <c r="D3001" s="254" t="s">
        <v>25</v>
      </c>
      <c r="E3001" s="255"/>
      <c r="F3001" s="255" t="s">
        <v>3053</v>
      </c>
      <c r="G3001" s="255"/>
      <c r="H3001" s="256"/>
    </row>
    <row r="3002" customFormat="false" ht="11.25" hidden="false" customHeight="true" outlineLevel="0" collapsed="false">
      <c r="A3002" s="251" t="s">
        <v>2954</v>
      </c>
      <c r="B3002" s="252" t="n">
        <v>44106</v>
      </c>
      <c r="C3002" s="253" t="n">
        <v>15000</v>
      </c>
      <c r="D3002" s="254" t="s">
        <v>25</v>
      </c>
      <c r="E3002" s="255"/>
      <c r="F3002" s="255" t="s">
        <v>2955</v>
      </c>
      <c r="G3002" s="255"/>
      <c r="H3002" s="256"/>
    </row>
    <row r="3003" customFormat="false" ht="11.25" hidden="false" customHeight="true" outlineLevel="0" collapsed="false">
      <c r="A3003" s="257" t="s">
        <v>2954</v>
      </c>
      <c r="B3003" s="252" t="n">
        <v>44106</v>
      </c>
      <c r="C3003" s="253" t="n">
        <v>455</v>
      </c>
      <c r="D3003" s="262" t="s">
        <v>113</v>
      </c>
      <c r="E3003" s="255" t="s">
        <v>139</v>
      </c>
      <c r="F3003" s="255" t="s">
        <v>4539</v>
      </c>
      <c r="G3003" s="255"/>
      <c r="H3003" s="256"/>
    </row>
    <row r="3004" customFormat="false" ht="11.25" hidden="false" customHeight="true" outlineLevel="0" collapsed="false">
      <c r="A3004" s="269" t="s">
        <v>2954</v>
      </c>
      <c r="B3004" s="252" t="n">
        <v>44106</v>
      </c>
      <c r="C3004" s="253" t="n">
        <v>10000</v>
      </c>
      <c r="D3004" s="278" t="s">
        <v>3093</v>
      </c>
      <c r="E3004" s="255" t="s">
        <v>3094</v>
      </c>
      <c r="F3004" s="255" t="s">
        <v>4540</v>
      </c>
      <c r="G3004" s="255" t="s">
        <v>4541</v>
      </c>
      <c r="H3004" s="256"/>
    </row>
    <row r="3005" customFormat="false" ht="11.25" hidden="false" customHeight="true" outlineLevel="0" collapsed="false">
      <c r="A3005" s="251" t="s">
        <v>2954</v>
      </c>
      <c r="B3005" s="252" t="n">
        <v>44106</v>
      </c>
      <c r="C3005" s="253" t="n">
        <v>5000</v>
      </c>
      <c r="D3005" s="254" t="s">
        <v>25</v>
      </c>
      <c r="E3005" s="255"/>
      <c r="F3005" s="255" t="s">
        <v>3012</v>
      </c>
      <c r="G3005" s="255"/>
      <c r="H3005" s="256"/>
    </row>
    <row r="3006" customFormat="false" ht="11.25" hidden="false" customHeight="true" outlineLevel="0" collapsed="false">
      <c r="A3006" s="257" t="s">
        <v>2954</v>
      </c>
      <c r="B3006" s="252" t="n">
        <v>44106</v>
      </c>
      <c r="C3006" s="253" t="n">
        <v>2500</v>
      </c>
      <c r="D3006" s="258" t="s">
        <v>30</v>
      </c>
      <c r="E3006" s="255" t="s">
        <v>61</v>
      </c>
      <c r="F3006" s="255" t="s">
        <v>270</v>
      </c>
      <c r="G3006" s="255" t="s">
        <v>4032</v>
      </c>
      <c r="H3006" s="256"/>
    </row>
    <row r="3007" customFormat="false" ht="11.25" hidden="false" customHeight="true" outlineLevel="0" collapsed="false">
      <c r="A3007" s="257" t="s">
        <v>2954</v>
      </c>
      <c r="B3007" s="252" t="n">
        <v>44107</v>
      </c>
      <c r="C3007" s="253" t="n">
        <v>7500</v>
      </c>
      <c r="D3007" s="258" t="s">
        <v>30</v>
      </c>
      <c r="E3007" s="255" t="s">
        <v>61</v>
      </c>
      <c r="F3007" s="255" t="s">
        <v>270</v>
      </c>
      <c r="G3007" s="255" t="s">
        <v>4542</v>
      </c>
      <c r="H3007" s="256"/>
    </row>
    <row r="3008" customFormat="false" ht="11.25" hidden="false" customHeight="true" outlineLevel="0" collapsed="false">
      <c r="A3008" s="257" t="s">
        <v>2954</v>
      </c>
      <c r="B3008" s="252" t="n">
        <v>44107</v>
      </c>
      <c r="C3008" s="253" t="n">
        <v>2800</v>
      </c>
      <c r="D3008" s="258" t="s">
        <v>30</v>
      </c>
      <c r="E3008" s="255" t="s">
        <v>61</v>
      </c>
      <c r="F3008" s="255" t="s">
        <v>62</v>
      </c>
      <c r="G3008" s="255" t="s">
        <v>4543</v>
      </c>
      <c r="H3008" s="256"/>
    </row>
    <row r="3009" customFormat="false" ht="11.25" hidden="false" customHeight="true" outlineLevel="0" collapsed="false">
      <c r="A3009" s="257" t="s">
        <v>2954</v>
      </c>
      <c r="B3009" s="252" t="n">
        <v>44107</v>
      </c>
      <c r="C3009" s="253" t="n">
        <v>2400</v>
      </c>
      <c r="D3009" s="258" t="s">
        <v>30</v>
      </c>
      <c r="E3009" s="255" t="s">
        <v>61</v>
      </c>
      <c r="F3009" s="255" t="s">
        <v>270</v>
      </c>
      <c r="G3009" s="255" t="s">
        <v>4544</v>
      </c>
      <c r="H3009" s="256"/>
    </row>
    <row r="3010" customFormat="false" ht="11.25" hidden="false" customHeight="true" outlineLevel="0" collapsed="false">
      <c r="A3010" s="257" t="s">
        <v>2954</v>
      </c>
      <c r="B3010" s="252" t="n">
        <v>44107</v>
      </c>
      <c r="C3010" s="253" t="n">
        <v>2700</v>
      </c>
      <c r="D3010" s="258" t="s">
        <v>30</v>
      </c>
      <c r="E3010" s="255" t="s">
        <v>61</v>
      </c>
      <c r="F3010" s="255" t="s">
        <v>270</v>
      </c>
      <c r="G3010" s="255" t="s">
        <v>4545</v>
      </c>
      <c r="H3010" s="256"/>
    </row>
    <row r="3011" customFormat="false" ht="11.25" hidden="false" customHeight="true" outlineLevel="0" collapsed="false">
      <c r="A3011" s="260" t="s">
        <v>2954</v>
      </c>
      <c r="B3011" s="252" t="n">
        <v>44107</v>
      </c>
      <c r="C3011" s="253" t="n">
        <v>200</v>
      </c>
      <c r="D3011" s="266" t="s">
        <v>2943</v>
      </c>
      <c r="E3011" s="255" t="s">
        <v>2974</v>
      </c>
      <c r="F3011" s="255" t="s">
        <v>4546</v>
      </c>
      <c r="G3011" s="255"/>
      <c r="H3011" s="256"/>
    </row>
    <row r="3012" customFormat="false" ht="11.25" hidden="false" customHeight="true" outlineLevel="0" collapsed="false">
      <c r="A3012" s="260" t="s">
        <v>2954</v>
      </c>
      <c r="B3012" s="252" t="n">
        <v>44107</v>
      </c>
      <c r="C3012" s="253" t="n">
        <v>200</v>
      </c>
      <c r="D3012" s="266" t="s">
        <v>2943</v>
      </c>
      <c r="E3012" s="255" t="s">
        <v>2974</v>
      </c>
      <c r="F3012" s="255" t="s">
        <v>3009</v>
      </c>
      <c r="G3012" s="255"/>
      <c r="H3012" s="256"/>
    </row>
    <row r="3013" customFormat="false" ht="11.25" hidden="false" customHeight="true" outlineLevel="0" collapsed="false">
      <c r="A3013" s="251" t="s">
        <v>2954</v>
      </c>
      <c r="B3013" s="252" t="n">
        <v>44107</v>
      </c>
      <c r="C3013" s="253" t="n">
        <v>5000</v>
      </c>
      <c r="D3013" s="254" t="s">
        <v>25</v>
      </c>
      <c r="E3013" s="255"/>
      <c r="F3013" s="255" t="s">
        <v>68</v>
      </c>
      <c r="G3013" s="255"/>
      <c r="H3013" s="256"/>
    </row>
    <row r="3014" customFormat="false" ht="11.25" hidden="false" customHeight="true" outlineLevel="0" collapsed="false">
      <c r="A3014" s="257" t="s">
        <v>2954</v>
      </c>
      <c r="B3014" s="252" t="n">
        <v>44107</v>
      </c>
      <c r="C3014" s="253" t="n">
        <v>30000</v>
      </c>
      <c r="D3014" s="262" t="s">
        <v>113</v>
      </c>
      <c r="E3014" s="255" t="s">
        <v>139</v>
      </c>
      <c r="F3014" s="255" t="s">
        <v>140</v>
      </c>
      <c r="G3014" s="255" t="s">
        <v>3554</v>
      </c>
      <c r="H3014" s="256"/>
    </row>
    <row r="3015" customFormat="false" ht="11.25" hidden="false" customHeight="true" outlineLevel="0" collapsed="false">
      <c r="A3015" s="257" t="s">
        <v>2954</v>
      </c>
      <c r="B3015" s="252" t="n">
        <v>44107</v>
      </c>
      <c r="C3015" s="253" t="n">
        <v>6690</v>
      </c>
      <c r="D3015" s="262" t="s">
        <v>113</v>
      </c>
      <c r="E3015" s="255" t="s">
        <v>114</v>
      </c>
      <c r="F3015" s="255" t="s">
        <v>148</v>
      </c>
      <c r="G3015" s="255" t="s">
        <v>4547</v>
      </c>
      <c r="H3015" s="256"/>
    </row>
    <row r="3016" customFormat="false" ht="11.25" hidden="false" customHeight="true" outlineLevel="0" collapsed="false">
      <c r="A3016" s="257" t="s">
        <v>2954</v>
      </c>
      <c r="B3016" s="252" t="n">
        <v>44107</v>
      </c>
      <c r="C3016" s="253" t="n">
        <v>462</v>
      </c>
      <c r="D3016" s="265" t="s">
        <v>80</v>
      </c>
      <c r="E3016" s="255" t="s">
        <v>2970</v>
      </c>
      <c r="F3016" s="255" t="s">
        <v>148</v>
      </c>
      <c r="G3016" s="255" t="s">
        <v>4548</v>
      </c>
      <c r="H3016" s="256"/>
    </row>
    <row r="3017" customFormat="false" ht="11.25" hidden="false" customHeight="true" outlineLevel="0" collapsed="false">
      <c r="A3017" s="257" t="s">
        <v>2954</v>
      </c>
      <c r="B3017" s="252" t="n">
        <v>44107</v>
      </c>
      <c r="C3017" s="253" t="n">
        <v>6700</v>
      </c>
      <c r="D3017" s="262" t="s">
        <v>113</v>
      </c>
      <c r="E3017" s="255" t="s">
        <v>114</v>
      </c>
      <c r="F3017" s="255" t="s">
        <v>148</v>
      </c>
      <c r="G3017" s="255" t="s">
        <v>4549</v>
      </c>
      <c r="H3017" s="256"/>
    </row>
    <row r="3018" customFormat="false" ht="11.25" hidden="false" customHeight="true" outlineLevel="0" collapsed="false">
      <c r="A3018" s="257" t="s">
        <v>2954</v>
      </c>
      <c r="B3018" s="252" t="n">
        <v>44108</v>
      </c>
      <c r="C3018" s="253" t="n">
        <v>2700</v>
      </c>
      <c r="D3018" s="258" t="s">
        <v>30</v>
      </c>
      <c r="E3018" s="255" t="s">
        <v>61</v>
      </c>
      <c r="F3018" s="255" t="s">
        <v>87</v>
      </c>
      <c r="G3018" s="255" t="s">
        <v>3609</v>
      </c>
      <c r="H3018" s="256"/>
    </row>
    <row r="3019" customFormat="false" ht="11.25" hidden="false" customHeight="true" outlineLevel="0" collapsed="false">
      <c r="A3019" s="257" t="s">
        <v>2954</v>
      </c>
      <c r="B3019" s="252" t="n">
        <v>44108</v>
      </c>
      <c r="C3019" s="253" t="n">
        <v>2500</v>
      </c>
      <c r="D3019" s="258" t="s">
        <v>30</v>
      </c>
      <c r="E3019" s="255" t="s">
        <v>61</v>
      </c>
      <c r="F3019" s="255" t="s">
        <v>87</v>
      </c>
      <c r="G3019" s="255" t="s">
        <v>4550</v>
      </c>
      <c r="H3019" s="256"/>
    </row>
    <row r="3020" customFormat="false" ht="11.25" hidden="false" customHeight="true" outlineLevel="0" collapsed="false">
      <c r="A3020" s="257" t="s">
        <v>2954</v>
      </c>
      <c r="B3020" s="252" t="n">
        <v>44108</v>
      </c>
      <c r="C3020" s="253" t="n">
        <v>1440</v>
      </c>
      <c r="D3020" s="258" t="s">
        <v>30</v>
      </c>
      <c r="E3020" s="255" t="s">
        <v>61</v>
      </c>
      <c r="F3020" s="255" t="s">
        <v>87</v>
      </c>
      <c r="G3020" s="255" t="s">
        <v>4551</v>
      </c>
      <c r="H3020" s="256"/>
    </row>
    <row r="3021" customFormat="false" ht="11.25" hidden="false" customHeight="true" outlineLevel="0" collapsed="false">
      <c r="A3021" s="257" t="s">
        <v>2954</v>
      </c>
      <c r="B3021" s="252" t="n">
        <v>44108</v>
      </c>
      <c r="C3021" s="253" t="n">
        <v>2700</v>
      </c>
      <c r="D3021" s="258" t="s">
        <v>30</v>
      </c>
      <c r="E3021" s="255" t="s">
        <v>61</v>
      </c>
      <c r="F3021" s="255" t="s">
        <v>87</v>
      </c>
      <c r="G3021" s="255" t="s">
        <v>4552</v>
      </c>
      <c r="H3021" s="256"/>
    </row>
    <row r="3022" customFormat="false" ht="11.25" hidden="false" customHeight="true" outlineLevel="0" collapsed="false">
      <c r="A3022" s="257" t="s">
        <v>2954</v>
      </c>
      <c r="B3022" s="252" t="n">
        <v>44108</v>
      </c>
      <c r="C3022" s="253" t="n">
        <v>1850</v>
      </c>
      <c r="D3022" s="258" t="s">
        <v>30</v>
      </c>
      <c r="E3022" s="255" t="s">
        <v>61</v>
      </c>
      <c r="F3022" s="255" t="s">
        <v>87</v>
      </c>
      <c r="G3022" s="255" t="s">
        <v>4553</v>
      </c>
      <c r="H3022" s="256"/>
    </row>
    <row r="3023" customFormat="false" ht="11.25" hidden="false" customHeight="true" outlineLevel="0" collapsed="false">
      <c r="A3023" s="257" t="s">
        <v>2954</v>
      </c>
      <c r="B3023" s="252" t="n">
        <v>44108</v>
      </c>
      <c r="C3023" s="253" t="n">
        <v>2700</v>
      </c>
      <c r="D3023" s="258" t="s">
        <v>30</v>
      </c>
      <c r="E3023" s="255" t="s">
        <v>61</v>
      </c>
      <c r="F3023" s="255" t="s">
        <v>87</v>
      </c>
      <c r="G3023" s="255" t="s">
        <v>4554</v>
      </c>
      <c r="H3023" s="256"/>
    </row>
    <row r="3024" customFormat="false" ht="11.25" hidden="false" customHeight="true" outlineLevel="0" collapsed="false">
      <c r="A3024" s="257" t="s">
        <v>2954</v>
      </c>
      <c r="B3024" s="252" t="n">
        <v>44108</v>
      </c>
      <c r="C3024" s="253" t="n">
        <v>640</v>
      </c>
      <c r="D3024" s="258" t="s">
        <v>30</v>
      </c>
      <c r="E3024" s="255" t="s">
        <v>61</v>
      </c>
      <c r="F3024" s="255" t="s">
        <v>87</v>
      </c>
      <c r="G3024" s="255" t="s">
        <v>4555</v>
      </c>
      <c r="H3024" s="256"/>
    </row>
    <row r="3025" customFormat="false" ht="11.25" hidden="false" customHeight="true" outlineLevel="0" collapsed="false">
      <c r="A3025" s="257" t="s">
        <v>2954</v>
      </c>
      <c r="B3025" s="252" t="n">
        <v>44108</v>
      </c>
      <c r="C3025" s="253" t="n">
        <v>2700</v>
      </c>
      <c r="D3025" s="258" t="s">
        <v>30</v>
      </c>
      <c r="E3025" s="255" t="s">
        <v>61</v>
      </c>
      <c r="F3025" s="255" t="s">
        <v>87</v>
      </c>
      <c r="G3025" s="255" t="s">
        <v>4032</v>
      </c>
      <c r="H3025" s="256"/>
    </row>
    <row r="3026" customFormat="false" ht="11.25" hidden="false" customHeight="true" outlineLevel="0" collapsed="false">
      <c r="A3026" s="251" t="s">
        <v>2954</v>
      </c>
      <c r="B3026" s="252" t="n">
        <v>44108</v>
      </c>
      <c r="C3026" s="253" t="n">
        <v>9000</v>
      </c>
      <c r="D3026" s="254" t="s">
        <v>25</v>
      </c>
      <c r="E3026" s="255"/>
      <c r="F3026" s="255" t="s">
        <v>3138</v>
      </c>
      <c r="G3026" s="255"/>
      <c r="H3026" s="256"/>
    </row>
    <row r="3027" customFormat="false" ht="11.25" hidden="false" customHeight="true" outlineLevel="0" collapsed="false">
      <c r="A3027" s="260" t="s">
        <v>2954</v>
      </c>
      <c r="B3027" s="252" t="n">
        <v>44108</v>
      </c>
      <c r="C3027" s="253" t="n">
        <v>1000</v>
      </c>
      <c r="D3027" s="266" t="s">
        <v>2943</v>
      </c>
      <c r="E3027" s="255" t="s">
        <v>2974</v>
      </c>
      <c r="F3027" s="255" t="s">
        <v>2982</v>
      </c>
      <c r="G3027" s="255"/>
      <c r="H3027" s="256"/>
    </row>
    <row r="3028" customFormat="false" ht="11.25" hidden="false" customHeight="true" outlineLevel="0" collapsed="false">
      <c r="A3028" s="260" t="s">
        <v>2954</v>
      </c>
      <c r="B3028" s="252" t="n">
        <v>44108</v>
      </c>
      <c r="C3028" s="253" t="n">
        <v>300</v>
      </c>
      <c r="D3028" s="266" t="s">
        <v>2943</v>
      </c>
      <c r="E3028" s="255" t="s">
        <v>2974</v>
      </c>
      <c r="F3028" s="255" t="s">
        <v>3001</v>
      </c>
      <c r="G3028" s="255" t="s">
        <v>4556</v>
      </c>
      <c r="H3028" s="256"/>
    </row>
    <row r="3029" customFormat="false" ht="11.25" hidden="false" customHeight="true" outlineLevel="0" collapsed="false">
      <c r="A3029" s="260" t="s">
        <v>2954</v>
      </c>
      <c r="B3029" s="252" t="n">
        <v>44108</v>
      </c>
      <c r="C3029" s="253" t="n">
        <v>200</v>
      </c>
      <c r="D3029" s="266" t="s">
        <v>2943</v>
      </c>
      <c r="E3029" s="255" t="s">
        <v>2974</v>
      </c>
      <c r="F3029" s="255" t="s">
        <v>3017</v>
      </c>
      <c r="G3029" s="255" t="s">
        <v>4557</v>
      </c>
      <c r="H3029" s="256"/>
    </row>
    <row r="3030" customFormat="false" ht="11.25" hidden="false" customHeight="true" outlineLevel="0" collapsed="false">
      <c r="A3030" s="257" t="s">
        <v>2954</v>
      </c>
      <c r="B3030" s="252" t="n">
        <v>44108</v>
      </c>
      <c r="C3030" s="253" t="n">
        <v>4000</v>
      </c>
      <c r="D3030" s="258" t="s">
        <v>30</v>
      </c>
      <c r="E3030" s="255" t="s">
        <v>61</v>
      </c>
      <c r="F3030" s="255" t="s">
        <v>137</v>
      </c>
      <c r="G3030" s="255" t="s">
        <v>4558</v>
      </c>
      <c r="H3030" s="256"/>
    </row>
    <row r="3031" customFormat="false" ht="11.25" hidden="false" customHeight="true" outlineLevel="0" collapsed="false">
      <c r="A3031" s="257" t="s">
        <v>2954</v>
      </c>
      <c r="B3031" s="252" t="n">
        <v>44108</v>
      </c>
      <c r="C3031" s="253" t="n">
        <v>3000</v>
      </c>
      <c r="D3031" s="258" t="s">
        <v>30</v>
      </c>
      <c r="E3031" s="255" t="s">
        <v>61</v>
      </c>
      <c r="F3031" s="255" t="s">
        <v>137</v>
      </c>
      <c r="G3031" s="255" t="s">
        <v>4090</v>
      </c>
      <c r="H3031" s="256"/>
    </row>
    <row r="3032" customFormat="false" ht="11.25" hidden="false" customHeight="true" outlineLevel="0" collapsed="false">
      <c r="A3032" s="260" t="s">
        <v>2954</v>
      </c>
      <c r="B3032" s="252" t="n">
        <v>44108</v>
      </c>
      <c r="C3032" s="253" t="n">
        <v>500</v>
      </c>
      <c r="D3032" s="266" t="s">
        <v>2943</v>
      </c>
      <c r="E3032" s="255" t="s">
        <v>2974</v>
      </c>
      <c r="F3032" s="255" t="s">
        <v>46</v>
      </c>
      <c r="G3032" s="255" t="s">
        <v>4559</v>
      </c>
      <c r="H3032" s="256"/>
    </row>
    <row r="3033" customFormat="false" ht="11.25" hidden="false" customHeight="true" outlineLevel="0" collapsed="false">
      <c r="A3033" s="251" t="s">
        <v>2954</v>
      </c>
      <c r="B3033" s="252" t="n">
        <v>44109</v>
      </c>
      <c r="C3033" s="253" t="n">
        <v>19000</v>
      </c>
      <c r="D3033" s="254" t="s">
        <v>25</v>
      </c>
      <c r="E3033" s="255"/>
      <c r="F3033" s="255" t="s">
        <v>283</v>
      </c>
      <c r="G3033" s="255"/>
      <c r="H3033" s="256"/>
    </row>
    <row r="3034" customFormat="false" ht="11.25" hidden="false" customHeight="true" outlineLevel="0" collapsed="false">
      <c r="A3034" s="251" t="s">
        <v>2954</v>
      </c>
      <c r="B3034" s="252" t="n">
        <v>44109</v>
      </c>
      <c r="C3034" s="253" t="n">
        <v>110</v>
      </c>
      <c r="D3034" s="254" t="s">
        <v>25</v>
      </c>
      <c r="E3034" s="255"/>
      <c r="F3034" s="255" t="s">
        <v>3012</v>
      </c>
      <c r="G3034" s="255" t="s">
        <v>4560</v>
      </c>
      <c r="H3034" s="256"/>
    </row>
    <row r="3035" customFormat="false" ht="11.25" hidden="false" customHeight="true" outlineLevel="0" collapsed="false">
      <c r="A3035" s="257" t="s">
        <v>2954</v>
      </c>
      <c r="B3035" s="252" t="n">
        <v>44109</v>
      </c>
      <c r="C3035" s="253" t="n">
        <v>8050</v>
      </c>
      <c r="D3035" s="272" t="s">
        <v>64</v>
      </c>
      <c r="E3035" s="255" t="s">
        <v>3600</v>
      </c>
      <c r="F3035" s="255" t="s">
        <v>3008</v>
      </c>
      <c r="G3035" s="255" t="s">
        <v>4561</v>
      </c>
      <c r="H3035" s="256"/>
    </row>
    <row r="3036" customFormat="false" ht="11.25" hidden="false" customHeight="true" outlineLevel="0" collapsed="false">
      <c r="A3036" s="257" t="s">
        <v>2954</v>
      </c>
      <c r="B3036" s="252" t="n">
        <v>44109</v>
      </c>
      <c r="C3036" s="253" t="n">
        <v>2700</v>
      </c>
      <c r="D3036" s="258" t="s">
        <v>30</v>
      </c>
      <c r="E3036" s="255" t="s">
        <v>61</v>
      </c>
      <c r="F3036" s="255" t="s">
        <v>270</v>
      </c>
      <c r="G3036" s="255" t="s">
        <v>4562</v>
      </c>
      <c r="H3036" s="256"/>
    </row>
    <row r="3037" customFormat="false" ht="11.25" hidden="false" customHeight="true" outlineLevel="0" collapsed="false">
      <c r="A3037" s="257" t="s">
        <v>2954</v>
      </c>
      <c r="B3037" s="252" t="n">
        <v>44109</v>
      </c>
      <c r="C3037" s="253" t="n">
        <v>100</v>
      </c>
      <c r="D3037" s="258" t="s">
        <v>30</v>
      </c>
      <c r="E3037" s="255" t="s">
        <v>61</v>
      </c>
      <c r="F3037" s="255" t="s">
        <v>270</v>
      </c>
      <c r="G3037" s="255" t="s">
        <v>4563</v>
      </c>
      <c r="H3037" s="256"/>
    </row>
    <row r="3038" customFormat="false" ht="11.25" hidden="false" customHeight="true" outlineLevel="0" collapsed="false">
      <c r="A3038" s="257" t="s">
        <v>2954</v>
      </c>
      <c r="B3038" s="252" t="n">
        <v>44109</v>
      </c>
      <c r="C3038" s="253" t="n">
        <v>3000</v>
      </c>
      <c r="D3038" s="258" t="s">
        <v>30</v>
      </c>
      <c r="E3038" s="255" t="s">
        <v>61</v>
      </c>
      <c r="F3038" s="255" t="s">
        <v>62</v>
      </c>
      <c r="G3038" s="255" t="s">
        <v>4564</v>
      </c>
      <c r="H3038" s="256"/>
    </row>
    <row r="3039" customFormat="false" ht="11.25" hidden="false" customHeight="true" outlineLevel="0" collapsed="false">
      <c r="A3039" s="257" t="s">
        <v>2954</v>
      </c>
      <c r="B3039" s="252" t="n">
        <v>44109</v>
      </c>
      <c r="C3039" s="253" t="n">
        <v>7000</v>
      </c>
      <c r="D3039" s="258" t="s">
        <v>30</v>
      </c>
      <c r="E3039" s="255" t="s">
        <v>174</v>
      </c>
      <c r="F3039" s="255" t="s">
        <v>187</v>
      </c>
      <c r="G3039" s="255"/>
      <c r="H3039" s="256"/>
    </row>
    <row r="3040" customFormat="false" ht="11.25" hidden="false" customHeight="true" outlineLevel="0" collapsed="false">
      <c r="A3040" s="257" t="s">
        <v>2954</v>
      </c>
      <c r="B3040" s="252" t="n">
        <v>44109</v>
      </c>
      <c r="C3040" s="253" t="n">
        <v>2100</v>
      </c>
      <c r="D3040" s="262" t="s">
        <v>113</v>
      </c>
      <c r="E3040" s="255" t="s">
        <v>139</v>
      </c>
      <c r="F3040" s="255" t="s">
        <v>4565</v>
      </c>
      <c r="G3040" s="255" t="s">
        <v>4566</v>
      </c>
      <c r="H3040" s="256"/>
    </row>
    <row r="3041" customFormat="false" ht="11.25" hidden="false" customHeight="true" outlineLevel="0" collapsed="false">
      <c r="A3041" s="257" t="s">
        <v>2954</v>
      </c>
      <c r="B3041" s="252" t="n">
        <v>44109</v>
      </c>
      <c r="C3041" s="253" t="n">
        <v>236</v>
      </c>
      <c r="D3041" s="272" t="s">
        <v>64</v>
      </c>
      <c r="E3041" s="255" t="s">
        <v>3026</v>
      </c>
      <c r="F3041" s="255" t="s">
        <v>283</v>
      </c>
      <c r="G3041" s="255" t="s">
        <v>4567</v>
      </c>
      <c r="H3041" s="256"/>
    </row>
    <row r="3042" customFormat="false" ht="11.25" hidden="false" customHeight="true" outlineLevel="0" collapsed="false">
      <c r="A3042" s="260" t="s">
        <v>2954</v>
      </c>
      <c r="B3042" s="252" t="n">
        <v>44109</v>
      </c>
      <c r="C3042" s="253" t="n">
        <v>600</v>
      </c>
      <c r="D3042" s="266" t="s">
        <v>2943</v>
      </c>
      <c r="E3042" s="255" t="s">
        <v>2974</v>
      </c>
      <c r="F3042" s="255" t="s">
        <v>3157</v>
      </c>
      <c r="G3042" s="255"/>
      <c r="H3042" s="256"/>
    </row>
    <row r="3043" customFormat="false" ht="11.25" hidden="false" customHeight="true" outlineLevel="0" collapsed="false">
      <c r="A3043" s="251" t="s">
        <v>2954</v>
      </c>
      <c r="B3043" s="252" t="n">
        <v>44109</v>
      </c>
      <c r="C3043" s="253" t="n">
        <v>15000</v>
      </c>
      <c r="D3043" s="254" t="s">
        <v>25</v>
      </c>
      <c r="E3043" s="255"/>
      <c r="F3043" s="255" t="s">
        <v>3001</v>
      </c>
      <c r="G3043" s="255"/>
      <c r="H3043" s="256"/>
    </row>
    <row r="3044" customFormat="false" ht="11.25" hidden="false" customHeight="true" outlineLevel="0" collapsed="false">
      <c r="A3044" s="251" t="s">
        <v>2954</v>
      </c>
      <c r="B3044" s="252" t="n">
        <v>44109</v>
      </c>
      <c r="C3044" s="253" t="n">
        <v>6000</v>
      </c>
      <c r="D3044" s="254" t="s">
        <v>25</v>
      </c>
      <c r="E3044" s="255"/>
      <c r="F3044" s="255" t="s">
        <v>3216</v>
      </c>
      <c r="G3044" s="255" t="s">
        <v>4232</v>
      </c>
      <c r="H3044" s="256"/>
    </row>
    <row r="3045" customFormat="false" ht="11.25" hidden="false" customHeight="true" outlineLevel="0" collapsed="false">
      <c r="A3045" s="260" t="s">
        <v>2954</v>
      </c>
      <c r="B3045" s="252" t="n">
        <v>44109</v>
      </c>
      <c r="C3045" s="253" t="n">
        <v>2000</v>
      </c>
      <c r="D3045" s="266" t="s">
        <v>2943</v>
      </c>
      <c r="E3045" s="255" t="s">
        <v>2974</v>
      </c>
      <c r="F3045" s="255" t="s">
        <v>2982</v>
      </c>
      <c r="G3045" s="255"/>
      <c r="H3045" s="256"/>
    </row>
    <row r="3046" customFormat="false" ht="11.25" hidden="false" customHeight="true" outlineLevel="0" collapsed="false">
      <c r="A3046" s="257" t="s">
        <v>2954</v>
      </c>
      <c r="B3046" s="252" t="n">
        <v>44109</v>
      </c>
      <c r="C3046" s="253" t="n">
        <v>62500</v>
      </c>
      <c r="D3046" s="258" t="s">
        <v>30</v>
      </c>
      <c r="E3046" s="255" t="s">
        <v>174</v>
      </c>
      <c r="F3046" s="255" t="s">
        <v>32</v>
      </c>
      <c r="G3046" s="255"/>
      <c r="H3046" s="256"/>
    </row>
    <row r="3047" customFormat="false" ht="11.25" hidden="false" customHeight="true" outlineLevel="0" collapsed="false">
      <c r="A3047" s="251" t="s">
        <v>2954</v>
      </c>
      <c r="B3047" s="252" t="n">
        <v>44109</v>
      </c>
      <c r="C3047" s="253" t="n">
        <v>20000</v>
      </c>
      <c r="D3047" s="254" t="s">
        <v>25</v>
      </c>
      <c r="E3047" s="255"/>
      <c r="F3047" s="255" t="s">
        <v>3012</v>
      </c>
      <c r="G3047" s="255"/>
      <c r="H3047" s="256"/>
    </row>
    <row r="3048" customFormat="false" ht="11.25" hidden="false" customHeight="true" outlineLevel="0" collapsed="false">
      <c r="A3048" s="257" t="s">
        <v>2954</v>
      </c>
      <c r="B3048" s="252" t="n">
        <v>44110</v>
      </c>
      <c r="C3048" s="253" t="n">
        <v>3000</v>
      </c>
      <c r="D3048" s="258" t="s">
        <v>30</v>
      </c>
      <c r="E3048" s="255" t="s">
        <v>61</v>
      </c>
      <c r="F3048" s="255" t="s">
        <v>137</v>
      </c>
      <c r="G3048" s="255" t="s">
        <v>4568</v>
      </c>
      <c r="H3048" s="256"/>
    </row>
    <row r="3049" customFormat="false" ht="11.25" hidden="false" customHeight="true" outlineLevel="0" collapsed="false">
      <c r="A3049" s="257" t="s">
        <v>2954</v>
      </c>
      <c r="B3049" s="252" t="n">
        <v>44110</v>
      </c>
      <c r="C3049" s="253" t="n">
        <v>300</v>
      </c>
      <c r="D3049" s="262" t="s">
        <v>113</v>
      </c>
      <c r="E3049" s="255" t="s">
        <v>114</v>
      </c>
      <c r="F3049" s="255" t="s">
        <v>4569</v>
      </c>
      <c r="G3049" s="255"/>
      <c r="H3049" s="256"/>
    </row>
    <row r="3050" customFormat="false" ht="11.25" hidden="false" customHeight="true" outlineLevel="0" collapsed="false">
      <c r="A3050" s="260" t="s">
        <v>2954</v>
      </c>
      <c r="B3050" s="252" t="n">
        <v>44110</v>
      </c>
      <c r="C3050" s="253" t="n">
        <v>660</v>
      </c>
      <c r="D3050" s="263" t="s">
        <v>2952</v>
      </c>
      <c r="E3050" s="255" t="s">
        <v>2963</v>
      </c>
      <c r="F3050" s="255" t="s">
        <v>2964</v>
      </c>
      <c r="G3050" s="255"/>
      <c r="H3050" s="256"/>
    </row>
    <row r="3051" customFormat="false" ht="11.25" hidden="false" customHeight="true" outlineLevel="0" collapsed="false">
      <c r="A3051" s="257" t="s">
        <v>2954</v>
      </c>
      <c r="B3051" s="252" t="n">
        <v>44110</v>
      </c>
      <c r="C3051" s="253" t="n">
        <v>6300</v>
      </c>
      <c r="D3051" s="258" t="s">
        <v>30</v>
      </c>
      <c r="E3051" s="255" t="s">
        <v>174</v>
      </c>
      <c r="F3051" s="255" t="s">
        <v>187</v>
      </c>
      <c r="G3051" s="255"/>
      <c r="H3051" s="256"/>
    </row>
    <row r="3052" customFormat="false" ht="11.25" hidden="false" customHeight="true" outlineLevel="0" collapsed="false">
      <c r="A3052" s="257" t="s">
        <v>2954</v>
      </c>
      <c r="B3052" s="252" t="n">
        <v>44110</v>
      </c>
      <c r="C3052" s="253" t="n">
        <v>450</v>
      </c>
      <c r="D3052" s="272" t="s">
        <v>64</v>
      </c>
      <c r="E3052" s="255" t="s">
        <v>3600</v>
      </c>
      <c r="F3052" s="255" t="s">
        <v>4570</v>
      </c>
      <c r="G3052" s="255"/>
      <c r="H3052" s="256"/>
    </row>
    <row r="3053" customFormat="false" ht="11.25" hidden="false" customHeight="true" outlineLevel="0" collapsed="false">
      <c r="A3053" s="257" t="s">
        <v>2954</v>
      </c>
      <c r="B3053" s="252" t="n">
        <v>44110</v>
      </c>
      <c r="C3053" s="253" t="n">
        <v>37000</v>
      </c>
      <c r="D3053" s="258" t="s">
        <v>30</v>
      </c>
      <c r="E3053" s="255" t="s">
        <v>174</v>
      </c>
      <c r="F3053" s="255" t="s">
        <v>32</v>
      </c>
      <c r="G3053" s="255"/>
      <c r="H3053" s="256"/>
    </row>
    <row r="3054" customFormat="false" ht="11.25" hidden="false" customHeight="true" outlineLevel="0" collapsed="false">
      <c r="A3054" s="251" t="s">
        <v>2954</v>
      </c>
      <c r="B3054" s="252" t="n">
        <v>44110</v>
      </c>
      <c r="C3054" s="253" t="n">
        <v>10000</v>
      </c>
      <c r="D3054" s="254" t="s">
        <v>25</v>
      </c>
      <c r="E3054" s="255"/>
      <c r="F3054" s="255" t="s">
        <v>3008</v>
      </c>
      <c r="G3054" s="255"/>
      <c r="H3054" s="256"/>
    </row>
    <row r="3055" customFormat="false" ht="11.25" hidden="false" customHeight="true" outlineLevel="0" collapsed="false">
      <c r="A3055" s="257" t="s">
        <v>2954</v>
      </c>
      <c r="B3055" s="252" t="n">
        <v>44111</v>
      </c>
      <c r="C3055" s="253" t="n">
        <v>20350</v>
      </c>
      <c r="D3055" s="258" t="s">
        <v>30</v>
      </c>
      <c r="E3055" s="255" t="s">
        <v>174</v>
      </c>
      <c r="F3055" s="255" t="s">
        <v>187</v>
      </c>
      <c r="G3055" s="255"/>
      <c r="H3055" s="256"/>
    </row>
    <row r="3056" customFormat="false" ht="11.25" hidden="false" customHeight="true" outlineLevel="0" collapsed="false">
      <c r="A3056" s="260" t="s">
        <v>2954</v>
      </c>
      <c r="B3056" s="252" t="n">
        <v>44111</v>
      </c>
      <c r="C3056" s="253" t="n">
        <v>300</v>
      </c>
      <c r="D3056" s="266" t="s">
        <v>2943</v>
      </c>
      <c r="E3056" s="255" t="s">
        <v>2974</v>
      </c>
      <c r="F3056" s="255" t="s">
        <v>3009</v>
      </c>
      <c r="G3056" s="255"/>
      <c r="H3056" s="256"/>
    </row>
    <row r="3057" customFormat="false" ht="11.25" hidden="false" customHeight="true" outlineLevel="0" collapsed="false">
      <c r="A3057" s="251" t="s">
        <v>2954</v>
      </c>
      <c r="B3057" s="252" t="n">
        <v>44111</v>
      </c>
      <c r="C3057" s="253" t="n">
        <v>10000</v>
      </c>
      <c r="D3057" s="254" t="s">
        <v>25</v>
      </c>
      <c r="E3057" s="255"/>
      <c r="F3057" s="255" t="s">
        <v>3019</v>
      </c>
      <c r="G3057" s="255"/>
      <c r="H3057" s="256"/>
    </row>
    <row r="3058" customFormat="false" ht="11.25" hidden="false" customHeight="true" outlineLevel="0" collapsed="false">
      <c r="A3058" s="251" t="s">
        <v>2954</v>
      </c>
      <c r="B3058" s="252" t="n">
        <v>44111</v>
      </c>
      <c r="C3058" s="253" t="n">
        <v>20000</v>
      </c>
      <c r="D3058" s="254" t="s">
        <v>25</v>
      </c>
      <c r="E3058" s="255"/>
      <c r="F3058" s="255" t="s">
        <v>3088</v>
      </c>
      <c r="G3058" s="255"/>
      <c r="H3058" s="256"/>
    </row>
    <row r="3059" customFormat="false" ht="11.25" hidden="false" customHeight="true" outlineLevel="0" collapsed="false">
      <c r="A3059" s="251" t="s">
        <v>2954</v>
      </c>
      <c r="B3059" s="252" t="n">
        <v>44111</v>
      </c>
      <c r="C3059" s="253" t="n">
        <v>10000</v>
      </c>
      <c r="D3059" s="254" t="s">
        <v>25</v>
      </c>
      <c r="E3059" s="255"/>
      <c r="F3059" s="255" t="s">
        <v>46</v>
      </c>
      <c r="G3059" s="255"/>
      <c r="H3059" s="256"/>
    </row>
    <row r="3060" customFormat="false" ht="11.25" hidden="false" customHeight="true" outlineLevel="0" collapsed="false">
      <c r="A3060" s="251" t="s">
        <v>2954</v>
      </c>
      <c r="B3060" s="252" t="n">
        <v>44111</v>
      </c>
      <c r="C3060" s="253" t="n">
        <v>5000</v>
      </c>
      <c r="D3060" s="254" t="s">
        <v>25</v>
      </c>
      <c r="E3060" s="255"/>
      <c r="F3060" s="255" t="s">
        <v>2961</v>
      </c>
      <c r="G3060" s="255"/>
      <c r="H3060" s="256"/>
    </row>
    <row r="3061" customFormat="false" ht="11.25" hidden="false" customHeight="true" outlineLevel="0" collapsed="false">
      <c r="A3061" s="257" t="s">
        <v>2954</v>
      </c>
      <c r="B3061" s="252" t="n">
        <v>44112</v>
      </c>
      <c r="C3061" s="253" t="n">
        <v>3000</v>
      </c>
      <c r="D3061" s="258" t="s">
        <v>30</v>
      </c>
      <c r="E3061" s="255" t="s">
        <v>61</v>
      </c>
      <c r="F3061" s="255" t="s">
        <v>137</v>
      </c>
      <c r="G3061" s="255" t="s">
        <v>4571</v>
      </c>
      <c r="H3061" s="256"/>
    </row>
    <row r="3062" customFormat="false" ht="11.25" hidden="false" customHeight="true" outlineLevel="0" collapsed="false">
      <c r="A3062" s="257" t="s">
        <v>2954</v>
      </c>
      <c r="B3062" s="252" t="n">
        <v>44112</v>
      </c>
      <c r="C3062" s="253" t="n">
        <v>1960</v>
      </c>
      <c r="D3062" s="262" t="s">
        <v>113</v>
      </c>
      <c r="E3062" s="255" t="s">
        <v>114</v>
      </c>
      <c r="F3062" s="255" t="s">
        <v>2983</v>
      </c>
      <c r="G3062" s="255" t="s">
        <v>3317</v>
      </c>
      <c r="H3062" s="256"/>
    </row>
    <row r="3063" customFormat="false" ht="11.25" hidden="false" customHeight="true" outlineLevel="0" collapsed="false">
      <c r="A3063" s="257" t="s">
        <v>2954</v>
      </c>
      <c r="B3063" s="252" t="n">
        <v>44112</v>
      </c>
      <c r="C3063" s="253" t="n">
        <v>7418</v>
      </c>
      <c r="D3063" s="262" t="s">
        <v>113</v>
      </c>
      <c r="E3063" s="255" t="s">
        <v>139</v>
      </c>
      <c r="F3063" s="255" t="s">
        <v>295</v>
      </c>
      <c r="G3063" s="255" t="s">
        <v>4572</v>
      </c>
      <c r="H3063" s="256"/>
    </row>
    <row r="3064" customFormat="false" ht="11.25" hidden="false" customHeight="true" outlineLevel="0" collapsed="false">
      <c r="A3064" s="260" t="s">
        <v>2954</v>
      </c>
      <c r="B3064" s="252" t="n">
        <v>44112</v>
      </c>
      <c r="C3064" s="253" t="n">
        <v>400</v>
      </c>
      <c r="D3064" s="266" t="s">
        <v>2943</v>
      </c>
      <c r="E3064" s="255" t="s">
        <v>2974</v>
      </c>
      <c r="F3064" s="255" t="s">
        <v>2983</v>
      </c>
      <c r="G3064" s="255"/>
      <c r="H3064" s="256"/>
    </row>
    <row r="3065" customFormat="false" ht="11.25" hidden="false" customHeight="true" outlineLevel="0" collapsed="false">
      <c r="A3065" s="260" t="s">
        <v>2954</v>
      </c>
      <c r="B3065" s="252" t="n">
        <v>44112</v>
      </c>
      <c r="C3065" s="253" t="n">
        <v>1000</v>
      </c>
      <c r="D3065" s="266" t="s">
        <v>2943</v>
      </c>
      <c r="E3065" s="255" t="s">
        <v>2974</v>
      </c>
      <c r="F3065" s="255" t="s">
        <v>2982</v>
      </c>
      <c r="G3065" s="255"/>
      <c r="H3065" s="256"/>
    </row>
    <row r="3066" customFormat="false" ht="11.25" hidden="false" customHeight="true" outlineLevel="0" collapsed="false">
      <c r="A3066" s="257" t="s">
        <v>2954</v>
      </c>
      <c r="B3066" s="252" t="n">
        <v>44112</v>
      </c>
      <c r="C3066" s="253" t="n">
        <v>3000</v>
      </c>
      <c r="D3066" s="258" t="s">
        <v>30</v>
      </c>
      <c r="E3066" s="255" t="s">
        <v>61</v>
      </c>
      <c r="F3066" s="255" t="s">
        <v>62</v>
      </c>
      <c r="G3066" s="255" t="s">
        <v>4573</v>
      </c>
      <c r="H3066" s="256"/>
    </row>
    <row r="3067" customFormat="false" ht="11.25" hidden="false" customHeight="true" outlineLevel="0" collapsed="false">
      <c r="A3067" s="260" t="s">
        <v>2954</v>
      </c>
      <c r="B3067" s="252" t="n">
        <v>44112</v>
      </c>
      <c r="C3067" s="253" t="n">
        <v>142</v>
      </c>
      <c r="D3067" s="268" t="s">
        <v>48</v>
      </c>
      <c r="E3067" s="255" t="s">
        <v>3004</v>
      </c>
      <c r="F3067" s="255" t="s">
        <v>3018</v>
      </c>
      <c r="G3067" s="255" t="s">
        <v>4574</v>
      </c>
      <c r="H3067" s="256"/>
    </row>
    <row r="3068" customFormat="false" ht="11.25" hidden="false" customHeight="true" outlineLevel="0" collapsed="false">
      <c r="A3068" s="257" t="s">
        <v>2954</v>
      </c>
      <c r="B3068" s="252" t="n">
        <v>44112</v>
      </c>
      <c r="C3068" s="253" t="n">
        <v>49890</v>
      </c>
      <c r="D3068" s="258" t="s">
        <v>30</v>
      </c>
      <c r="E3068" s="255" t="s">
        <v>174</v>
      </c>
      <c r="F3068" s="255" t="s">
        <v>32</v>
      </c>
      <c r="G3068" s="255"/>
      <c r="H3068" s="256"/>
    </row>
    <row r="3069" customFormat="false" ht="11.25" hidden="false" customHeight="true" outlineLevel="0" collapsed="false">
      <c r="A3069" s="269" t="s">
        <v>2954</v>
      </c>
      <c r="B3069" s="252" t="n">
        <v>44112</v>
      </c>
      <c r="C3069" s="253" t="n">
        <v>3000</v>
      </c>
      <c r="D3069" s="276" t="s">
        <v>58</v>
      </c>
      <c r="E3069" s="255" t="s">
        <v>91</v>
      </c>
      <c r="F3069" s="255" t="s">
        <v>4575</v>
      </c>
      <c r="G3069" s="255" t="s">
        <v>4576</v>
      </c>
      <c r="H3069" s="256"/>
    </row>
    <row r="3070" customFormat="false" ht="11.25" hidden="false" customHeight="true" outlineLevel="0" collapsed="false">
      <c r="A3070" s="251" t="s">
        <v>2954</v>
      </c>
      <c r="B3070" s="252" t="n">
        <v>44113</v>
      </c>
      <c r="C3070" s="253" t="n">
        <v>15000</v>
      </c>
      <c r="D3070" s="254" t="s">
        <v>25</v>
      </c>
      <c r="E3070" s="255"/>
      <c r="F3070" s="255" t="s">
        <v>2960</v>
      </c>
      <c r="G3070" s="255"/>
      <c r="H3070" s="256"/>
    </row>
    <row r="3071" customFormat="false" ht="11.25" hidden="false" customHeight="true" outlineLevel="0" collapsed="false">
      <c r="A3071" s="251" t="s">
        <v>2954</v>
      </c>
      <c r="B3071" s="252" t="n">
        <v>44113</v>
      </c>
      <c r="C3071" s="253" t="n">
        <v>10000</v>
      </c>
      <c r="D3071" s="254" t="s">
        <v>25</v>
      </c>
      <c r="E3071" s="255"/>
      <c r="F3071" s="255" t="s">
        <v>3012</v>
      </c>
      <c r="G3071" s="255"/>
      <c r="H3071" s="256"/>
    </row>
    <row r="3072" customFormat="false" ht="11.25" hidden="false" customHeight="true" outlineLevel="0" collapsed="false">
      <c r="A3072" s="260" t="s">
        <v>2954</v>
      </c>
      <c r="B3072" s="252" t="n">
        <v>44113</v>
      </c>
      <c r="C3072" s="253" t="n">
        <v>2000</v>
      </c>
      <c r="D3072" s="246" t="s">
        <v>110</v>
      </c>
      <c r="E3072" s="255" t="s">
        <v>220</v>
      </c>
      <c r="F3072" s="255" t="s">
        <v>2955</v>
      </c>
      <c r="G3072" s="255" t="s">
        <v>4577</v>
      </c>
      <c r="H3072" s="256"/>
    </row>
    <row r="3073" customFormat="false" ht="11.25" hidden="false" customHeight="true" outlineLevel="0" collapsed="false">
      <c r="A3073" s="260" t="s">
        <v>2954</v>
      </c>
      <c r="B3073" s="252" t="n">
        <v>44113</v>
      </c>
      <c r="C3073" s="253" t="n">
        <v>600</v>
      </c>
      <c r="D3073" s="266" t="s">
        <v>2943</v>
      </c>
      <c r="E3073" s="255" t="s">
        <v>2974</v>
      </c>
      <c r="F3073" s="255" t="s">
        <v>3517</v>
      </c>
      <c r="G3073" s="255"/>
      <c r="H3073" s="256"/>
    </row>
    <row r="3074" customFormat="false" ht="11.25" hidden="false" customHeight="true" outlineLevel="0" collapsed="false">
      <c r="A3074" s="251" t="s">
        <v>2954</v>
      </c>
      <c r="B3074" s="252" t="n">
        <v>44113</v>
      </c>
      <c r="C3074" s="253" t="n">
        <v>30000</v>
      </c>
      <c r="D3074" s="254" t="s">
        <v>25</v>
      </c>
      <c r="E3074" s="255"/>
      <c r="F3074" s="255" t="s">
        <v>43</v>
      </c>
      <c r="G3074" s="255" t="s">
        <v>4232</v>
      </c>
      <c r="H3074" s="256"/>
    </row>
    <row r="3075" customFormat="false" ht="11.25" hidden="false" customHeight="true" outlineLevel="0" collapsed="false">
      <c r="A3075" s="257" t="s">
        <v>2954</v>
      </c>
      <c r="B3075" s="252" t="n">
        <v>44113</v>
      </c>
      <c r="C3075" s="253" t="n">
        <v>3500</v>
      </c>
      <c r="D3075" s="258" t="s">
        <v>30</v>
      </c>
      <c r="E3075" s="255" t="s">
        <v>174</v>
      </c>
      <c r="F3075" s="255" t="s">
        <v>187</v>
      </c>
      <c r="G3075" s="255"/>
      <c r="H3075" s="256"/>
    </row>
    <row r="3076" customFormat="false" ht="11.25" hidden="false" customHeight="true" outlineLevel="0" collapsed="false">
      <c r="A3076" s="257" t="s">
        <v>2954</v>
      </c>
      <c r="B3076" s="252" t="n">
        <v>44113</v>
      </c>
      <c r="C3076" s="253" t="n">
        <v>300</v>
      </c>
      <c r="D3076" s="265" t="s">
        <v>80</v>
      </c>
      <c r="E3076" s="255" t="s">
        <v>110</v>
      </c>
      <c r="F3076" s="255" t="s">
        <v>68</v>
      </c>
      <c r="G3076" s="255" t="s">
        <v>4578</v>
      </c>
      <c r="H3076" s="256"/>
    </row>
    <row r="3077" customFormat="false" ht="11.25" hidden="false" customHeight="true" outlineLevel="0" collapsed="false">
      <c r="A3077" s="251" t="s">
        <v>2954</v>
      </c>
      <c r="B3077" s="252" t="n">
        <v>44113</v>
      </c>
      <c r="C3077" s="253" t="n">
        <v>550</v>
      </c>
      <c r="D3077" s="254" t="s">
        <v>25</v>
      </c>
      <c r="E3077" s="255"/>
      <c r="F3077" s="255" t="s">
        <v>4115</v>
      </c>
      <c r="G3077" s="255" t="s">
        <v>4579</v>
      </c>
      <c r="H3077" s="256"/>
    </row>
    <row r="3078" customFormat="false" ht="11.25" hidden="false" customHeight="true" outlineLevel="0" collapsed="false">
      <c r="A3078" s="251" t="s">
        <v>2954</v>
      </c>
      <c r="B3078" s="252" t="n">
        <v>44113</v>
      </c>
      <c r="C3078" s="253" t="n">
        <v>200</v>
      </c>
      <c r="D3078" s="254" t="s">
        <v>25</v>
      </c>
      <c r="E3078" s="255"/>
      <c r="F3078" s="255" t="s">
        <v>4115</v>
      </c>
      <c r="G3078" s="255" t="s">
        <v>4580</v>
      </c>
      <c r="H3078" s="256"/>
    </row>
    <row r="3079" customFormat="false" ht="11.25" hidden="false" customHeight="true" outlineLevel="0" collapsed="false">
      <c r="A3079" s="257" t="s">
        <v>2954</v>
      </c>
      <c r="B3079" s="252" t="n">
        <v>44113</v>
      </c>
      <c r="C3079" s="253" t="n">
        <v>160</v>
      </c>
      <c r="D3079" s="272" t="s">
        <v>64</v>
      </c>
      <c r="E3079" s="255" t="s">
        <v>3026</v>
      </c>
      <c r="F3079" s="255" t="s">
        <v>4510</v>
      </c>
      <c r="G3079" s="255"/>
      <c r="H3079" s="256"/>
    </row>
    <row r="3080" customFormat="false" ht="11.25" hidden="false" customHeight="true" outlineLevel="0" collapsed="false">
      <c r="A3080" s="260" t="s">
        <v>2954</v>
      </c>
      <c r="B3080" s="252" t="n">
        <v>44113</v>
      </c>
      <c r="C3080" s="253" t="n">
        <v>160</v>
      </c>
      <c r="D3080" s="264" t="s">
        <v>2940</v>
      </c>
      <c r="E3080" s="255" t="s">
        <v>2968</v>
      </c>
      <c r="F3080" s="255" t="s">
        <v>223</v>
      </c>
      <c r="G3080" s="255" t="s">
        <v>2968</v>
      </c>
      <c r="H3080" s="256"/>
    </row>
    <row r="3081" customFormat="false" ht="11.25" hidden="false" customHeight="true" outlineLevel="0" collapsed="false">
      <c r="A3081" s="257" t="s">
        <v>2954</v>
      </c>
      <c r="B3081" s="252" t="n">
        <v>44113</v>
      </c>
      <c r="C3081" s="253" t="n">
        <v>18000</v>
      </c>
      <c r="D3081" s="258" t="s">
        <v>30</v>
      </c>
      <c r="E3081" s="255" t="s">
        <v>184</v>
      </c>
      <c r="F3081" s="255" t="s">
        <v>4581</v>
      </c>
      <c r="G3081" s="255" t="s">
        <v>4582</v>
      </c>
      <c r="H3081" s="256"/>
    </row>
    <row r="3082" customFormat="false" ht="11.25" hidden="false" customHeight="true" outlineLevel="0" collapsed="false">
      <c r="A3082" s="260" t="s">
        <v>2954</v>
      </c>
      <c r="B3082" s="252" t="n">
        <v>44113</v>
      </c>
      <c r="C3082" s="253" t="n">
        <v>4000</v>
      </c>
      <c r="D3082" s="266" t="s">
        <v>2943</v>
      </c>
      <c r="E3082" s="255" t="s">
        <v>2974</v>
      </c>
      <c r="F3082" s="255" t="s">
        <v>283</v>
      </c>
      <c r="G3082" s="255"/>
      <c r="H3082" s="256"/>
    </row>
    <row r="3083" customFormat="false" ht="11.25" hidden="false" customHeight="true" outlineLevel="0" collapsed="false">
      <c r="A3083" s="260" t="s">
        <v>2954</v>
      </c>
      <c r="B3083" s="252" t="n">
        <v>44113</v>
      </c>
      <c r="C3083" s="253" t="n">
        <v>3700</v>
      </c>
      <c r="D3083" s="266" t="s">
        <v>2943</v>
      </c>
      <c r="E3083" s="255" t="s">
        <v>3723</v>
      </c>
      <c r="F3083" s="255" t="s">
        <v>4583</v>
      </c>
      <c r="G3083" s="255" t="s">
        <v>4584</v>
      </c>
      <c r="H3083" s="256"/>
    </row>
    <row r="3084" customFormat="false" ht="11.25" hidden="false" customHeight="true" outlineLevel="0" collapsed="false">
      <c r="A3084" s="260" t="s">
        <v>2954</v>
      </c>
      <c r="B3084" s="252" t="n">
        <v>44113</v>
      </c>
      <c r="C3084" s="253" t="n">
        <v>900</v>
      </c>
      <c r="D3084" s="291" t="s">
        <v>2942</v>
      </c>
      <c r="E3084" s="255"/>
      <c r="F3084" s="255" t="s">
        <v>4585</v>
      </c>
      <c r="G3084" s="255" t="s">
        <v>4586</v>
      </c>
      <c r="H3084" s="256"/>
    </row>
    <row r="3085" customFormat="false" ht="11.25" hidden="false" customHeight="true" outlineLevel="0" collapsed="false">
      <c r="A3085" s="251" t="s">
        <v>2954</v>
      </c>
      <c r="B3085" s="252" t="n">
        <v>44113</v>
      </c>
      <c r="C3085" s="253" t="n">
        <v>6000</v>
      </c>
      <c r="D3085" s="254" t="s">
        <v>25</v>
      </c>
      <c r="E3085" s="255"/>
      <c r="F3085" s="255" t="s">
        <v>3293</v>
      </c>
      <c r="G3085" s="255"/>
      <c r="H3085" s="256"/>
    </row>
    <row r="3086" customFormat="false" ht="11.25" hidden="false" customHeight="true" outlineLevel="0" collapsed="false">
      <c r="A3086" s="251" t="s">
        <v>2954</v>
      </c>
      <c r="B3086" s="252" t="n">
        <v>44113</v>
      </c>
      <c r="C3086" s="253" t="n">
        <v>500</v>
      </c>
      <c r="D3086" s="254" t="s">
        <v>25</v>
      </c>
      <c r="E3086" s="255" t="s">
        <v>3107</v>
      </c>
      <c r="F3086" s="255" t="s">
        <v>68</v>
      </c>
      <c r="G3086" s="255" t="s">
        <v>4587</v>
      </c>
      <c r="H3086" s="256"/>
    </row>
    <row r="3087" customFormat="false" ht="11.25" hidden="false" customHeight="true" outlineLevel="0" collapsed="false">
      <c r="A3087" s="251" t="s">
        <v>2954</v>
      </c>
      <c r="B3087" s="252" t="n">
        <v>44113</v>
      </c>
      <c r="C3087" s="253" t="n">
        <v>90</v>
      </c>
      <c r="D3087" s="254" t="s">
        <v>25</v>
      </c>
      <c r="E3087" s="255"/>
      <c r="F3087" s="255" t="s">
        <v>68</v>
      </c>
      <c r="G3087" s="255" t="s">
        <v>3220</v>
      </c>
      <c r="H3087" s="256"/>
    </row>
    <row r="3088" customFormat="false" ht="11.25" hidden="false" customHeight="true" outlineLevel="0" collapsed="false">
      <c r="A3088" s="269" t="s">
        <v>2954</v>
      </c>
      <c r="B3088" s="252" t="n">
        <v>44114</v>
      </c>
      <c r="C3088" s="253" t="n">
        <v>5000</v>
      </c>
      <c r="D3088" s="276" t="s">
        <v>58</v>
      </c>
      <c r="E3088" s="255" t="s">
        <v>118</v>
      </c>
      <c r="F3088" s="255" t="s">
        <v>3698</v>
      </c>
      <c r="G3088" s="255" t="s">
        <v>4588</v>
      </c>
      <c r="H3088" s="256"/>
    </row>
    <row r="3089" customFormat="false" ht="11.25" hidden="false" customHeight="true" outlineLevel="0" collapsed="false">
      <c r="A3089" s="257" t="s">
        <v>2954</v>
      </c>
      <c r="B3089" s="252" t="n">
        <v>44114</v>
      </c>
      <c r="C3089" s="253" t="n">
        <v>1350</v>
      </c>
      <c r="D3089" s="258" t="s">
        <v>30</v>
      </c>
      <c r="E3089" s="255" t="s">
        <v>61</v>
      </c>
      <c r="F3089" s="255" t="s">
        <v>87</v>
      </c>
      <c r="G3089" s="255" t="s">
        <v>4589</v>
      </c>
      <c r="H3089" s="256"/>
    </row>
    <row r="3090" customFormat="false" ht="11.25" hidden="false" customHeight="true" outlineLevel="0" collapsed="false">
      <c r="A3090" s="269" t="s">
        <v>2954</v>
      </c>
      <c r="B3090" s="252" t="n">
        <v>44114</v>
      </c>
      <c r="C3090" s="253" t="n">
        <v>3600</v>
      </c>
      <c r="D3090" s="278" t="s">
        <v>3093</v>
      </c>
      <c r="E3090" s="255" t="s">
        <v>3260</v>
      </c>
      <c r="F3090" s="255" t="s">
        <v>4170</v>
      </c>
      <c r="G3090" s="255" t="s">
        <v>4590</v>
      </c>
      <c r="H3090" s="256"/>
    </row>
    <row r="3091" customFormat="false" ht="11.25" hidden="false" customHeight="true" outlineLevel="0" collapsed="false">
      <c r="A3091" s="257" t="s">
        <v>2954</v>
      </c>
      <c r="B3091" s="252" t="n">
        <v>44114</v>
      </c>
      <c r="C3091" s="253" t="n">
        <v>1400</v>
      </c>
      <c r="D3091" s="265" t="s">
        <v>80</v>
      </c>
      <c r="E3091" s="255" t="s">
        <v>110</v>
      </c>
      <c r="F3091" s="255" t="s">
        <v>3168</v>
      </c>
      <c r="G3091" s="255" t="s">
        <v>4591</v>
      </c>
      <c r="H3091" s="256"/>
    </row>
    <row r="3092" customFormat="false" ht="11.25" hidden="false" customHeight="true" outlineLevel="0" collapsed="false">
      <c r="A3092" s="257" t="s">
        <v>2954</v>
      </c>
      <c r="B3092" s="252" t="n">
        <v>44114</v>
      </c>
      <c r="C3092" s="253" t="n">
        <v>3500</v>
      </c>
      <c r="D3092" s="258" t="s">
        <v>30</v>
      </c>
      <c r="E3092" s="255" t="s">
        <v>61</v>
      </c>
      <c r="F3092" s="255" t="s">
        <v>252</v>
      </c>
      <c r="G3092" s="255" t="s">
        <v>4592</v>
      </c>
      <c r="H3092" s="256"/>
    </row>
    <row r="3093" customFormat="false" ht="11.25" hidden="false" customHeight="true" outlineLevel="0" collapsed="false">
      <c r="A3093" s="260" t="s">
        <v>2954</v>
      </c>
      <c r="B3093" s="252" t="n">
        <v>44114</v>
      </c>
      <c r="C3093" s="253" t="n">
        <v>2500</v>
      </c>
      <c r="D3093" s="266" t="s">
        <v>2943</v>
      </c>
      <c r="E3093" s="255" t="s">
        <v>2974</v>
      </c>
      <c r="F3093" s="255" t="s">
        <v>2982</v>
      </c>
      <c r="G3093" s="255"/>
      <c r="H3093" s="256"/>
    </row>
    <row r="3094" customFormat="false" ht="11.25" hidden="false" customHeight="true" outlineLevel="0" collapsed="false">
      <c r="A3094" s="251" t="s">
        <v>2954</v>
      </c>
      <c r="B3094" s="252" t="n">
        <v>44114</v>
      </c>
      <c r="C3094" s="253" t="n">
        <v>35</v>
      </c>
      <c r="D3094" s="254" t="s">
        <v>25</v>
      </c>
      <c r="E3094" s="255"/>
      <c r="F3094" s="255" t="s">
        <v>3088</v>
      </c>
      <c r="G3094" s="255"/>
      <c r="H3094" s="256"/>
    </row>
    <row r="3095" customFormat="false" ht="11.25" hidden="false" customHeight="true" outlineLevel="0" collapsed="false">
      <c r="A3095" s="251" t="s">
        <v>2954</v>
      </c>
      <c r="B3095" s="252" t="n">
        <v>44114</v>
      </c>
      <c r="C3095" s="253" t="n">
        <v>1000</v>
      </c>
      <c r="D3095" s="254" t="s">
        <v>25</v>
      </c>
      <c r="E3095" s="255"/>
      <c r="F3095" s="255" t="s">
        <v>3101</v>
      </c>
      <c r="G3095" s="255"/>
      <c r="H3095" s="256"/>
    </row>
    <row r="3096" customFormat="false" ht="11.25" hidden="false" customHeight="true" outlineLevel="0" collapsed="false">
      <c r="A3096" s="260" t="s">
        <v>2954</v>
      </c>
      <c r="B3096" s="252" t="n">
        <v>44115</v>
      </c>
      <c r="C3096" s="253" t="n">
        <v>300</v>
      </c>
      <c r="D3096" s="266" t="s">
        <v>2943</v>
      </c>
      <c r="E3096" s="255" t="s">
        <v>2974</v>
      </c>
      <c r="F3096" s="255" t="s">
        <v>2983</v>
      </c>
      <c r="G3096" s="255"/>
      <c r="H3096" s="256"/>
    </row>
    <row r="3097" customFormat="false" ht="11.25" hidden="false" customHeight="true" outlineLevel="0" collapsed="false">
      <c r="A3097" s="251" t="s">
        <v>2954</v>
      </c>
      <c r="B3097" s="252" t="n">
        <v>44115</v>
      </c>
      <c r="C3097" s="253" t="n">
        <v>5000</v>
      </c>
      <c r="D3097" s="254" t="s">
        <v>25</v>
      </c>
      <c r="E3097" s="255"/>
      <c r="F3097" s="255" t="s">
        <v>3001</v>
      </c>
      <c r="G3097" s="255"/>
      <c r="H3097" s="256"/>
    </row>
    <row r="3098" customFormat="false" ht="11.25" hidden="false" customHeight="true" outlineLevel="0" collapsed="false">
      <c r="A3098" s="257" t="s">
        <v>2954</v>
      </c>
      <c r="B3098" s="252" t="n">
        <v>44115</v>
      </c>
      <c r="C3098" s="253" t="n">
        <v>3500</v>
      </c>
      <c r="D3098" s="258" t="s">
        <v>30</v>
      </c>
      <c r="E3098" s="255" t="s">
        <v>61</v>
      </c>
      <c r="F3098" s="255" t="s">
        <v>137</v>
      </c>
      <c r="G3098" s="255" t="s">
        <v>4593</v>
      </c>
      <c r="H3098" s="256"/>
    </row>
    <row r="3099" customFormat="false" ht="11.25" hidden="false" customHeight="true" outlineLevel="0" collapsed="false">
      <c r="A3099" s="251" t="s">
        <v>2954</v>
      </c>
      <c r="B3099" s="252" t="n">
        <v>44115</v>
      </c>
      <c r="C3099" s="253" t="n">
        <v>8000</v>
      </c>
      <c r="D3099" s="254" t="s">
        <v>25</v>
      </c>
      <c r="E3099" s="255"/>
      <c r="F3099" s="255" t="s">
        <v>43</v>
      </c>
      <c r="G3099" s="255" t="s">
        <v>4594</v>
      </c>
      <c r="H3099" s="256"/>
    </row>
    <row r="3100" customFormat="false" ht="11.25" hidden="false" customHeight="true" outlineLevel="0" collapsed="false">
      <c r="A3100" s="257" t="s">
        <v>2954</v>
      </c>
      <c r="B3100" s="252" t="n">
        <v>44115</v>
      </c>
      <c r="C3100" s="253" t="n">
        <v>3000</v>
      </c>
      <c r="D3100" s="258" t="s">
        <v>30</v>
      </c>
      <c r="E3100" s="255" t="s">
        <v>61</v>
      </c>
      <c r="F3100" s="255" t="s">
        <v>137</v>
      </c>
      <c r="G3100" s="255" t="s">
        <v>4595</v>
      </c>
      <c r="H3100" s="256"/>
    </row>
    <row r="3101" customFormat="false" ht="11.25" hidden="false" customHeight="true" outlineLevel="0" collapsed="false">
      <c r="A3101" s="257" t="s">
        <v>2954</v>
      </c>
      <c r="B3101" s="252" t="n">
        <v>44115</v>
      </c>
      <c r="C3101" s="253" t="n">
        <v>7015</v>
      </c>
      <c r="D3101" s="265" t="s">
        <v>80</v>
      </c>
      <c r="E3101" s="255" t="s">
        <v>2970</v>
      </c>
      <c r="F3101" s="255" t="s">
        <v>148</v>
      </c>
      <c r="G3101" s="255" t="s">
        <v>4596</v>
      </c>
      <c r="H3101" s="256"/>
    </row>
    <row r="3102" customFormat="false" ht="11.25" hidden="false" customHeight="true" outlineLevel="0" collapsed="false">
      <c r="A3102" s="257" t="s">
        <v>2954</v>
      </c>
      <c r="B3102" s="252" t="n">
        <v>44115</v>
      </c>
      <c r="C3102" s="253" t="n">
        <v>17800</v>
      </c>
      <c r="D3102" s="265" t="s">
        <v>80</v>
      </c>
      <c r="E3102" s="255" t="s">
        <v>2970</v>
      </c>
      <c r="F3102" s="255" t="s">
        <v>148</v>
      </c>
      <c r="G3102" s="255" t="s">
        <v>4597</v>
      </c>
      <c r="H3102" s="256"/>
    </row>
    <row r="3103" customFormat="false" ht="11.25" hidden="false" customHeight="true" outlineLevel="0" collapsed="false">
      <c r="A3103" s="257" t="s">
        <v>2954</v>
      </c>
      <c r="B3103" s="252" t="n">
        <v>44115</v>
      </c>
      <c r="C3103" s="253" t="n">
        <v>180</v>
      </c>
      <c r="D3103" s="272" t="s">
        <v>64</v>
      </c>
      <c r="E3103" s="255" t="s">
        <v>3374</v>
      </c>
      <c r="F3103" s="255" t="s">
        <v>148</v>
      </c>
      <c r="G3103" s="255" t="s">
        <v>4598</v>
      </c>
      <c r="H3103" s="256"/>
    </row>
    <row r="3104" customFormat="false" ht="11.25" hidden="false" customHeight="true" outlineLevel="0" collapsed="false">
      <c r="A3104" s="257" t="s">
        <v>2954</v>
      </c>
      <c r="B3104" s="252" t="n">
        <v>44115</v>
      </c>
      <c r="C3104" s="253" t="n">
        <v>895</v>
      </c>
      <c r="D3104" s="262" t="s">
        <v>113</v>
      </c>
      <c r="E3104" s="255" t="s">
        <v>65</v>
      </c>
      <c r="F3104" s="255" t="s">
        <v>148</v>
      </c>
      <c r="G3104" s="255" t="s">
        <v>4599</v>
      </c>
      <c r="H3104" s="256"/>
    </row>
    <row r="3105" customFormat="false" ht="11.25" hidden="false" customHeight="true" outlineLevel="0" collapsed="false">
      <c r="A3105" s="260" t="s">
        <v>2954</v>
      </c>
      <c r="B3105" s="252" t="n">
        <v>44116</v>
      </c>
      <c r="C3105" s="253" t="n">
        <v>1500</v>
      </c>
      <c r="D3105" s="246" t="s">
        <v>110</v>
      </c>
      <c r="E3105" s="255" t="s">
        <v>245</v>
      </c>
      <c r="F3105" s="255" t="s">
        <v>4600</v>
      </c>
      <c r="G3105" s="255" t="s">
        <v>4601</v>
      </c>
      <c r="H3105" s="256"/>
    </row>
    <row r="3106" customFormat="false" ht="11.25" hidden="false" customHeight="true" outlineLevel="0" collapsed="false">
      <c r="A3106" s="257" t="s">
        <v>2954</v>
      </c>
      <c r="B3106" s="252" t="n">
        <v>44116</v>
      </c>
      <c r="C3106" s="253" t="n">
        <v>1780</v>
      </c>
      <c r="D3106" s="272" t="s">
        <v>64</v>
      </c>
      <c r="E3106" s="255" t="s">
        <v>3264</v>
      </c>
      <c r="F3106" s="255" t="s">
        <v>4602</v>
      </c>
      <c r="G3106" s="255" t="s">
        <v>4603</v>
      </c>
      <c r="H3106" s="256"/>
    </row>
    <row r="3107" customFormat="false" ht="11.25" hidden="false" customHeight="true" outlineLevel="0" collapsed="false">
      <c r="A3107" s="257" t="s">
        <v>2954</v>
      </c>
      <c r="B3107" s="252" t="n">
        <v>44116</v>
      </c>
      <c r="C3107" s="253" t="n">
        <v>9890</v>
      </c>
      <c r="D3107" s="287" t="s">
        <v>2947</v>
      </c>
      <c r="E3107" s="287" t="s">
        <v>2947</v>
      </c>
      <c r="F3107" s="255" t="s">
        <v>4604</v>
      </c>
      <c r="G3107" s="255" t="s">
        <v>4605</v>
      </c>
      <c r="H3107" s="256"/>
    </row>
    <row r="3108" customFormat="false" ht="11.25" hidden="false" customHeight="true" outlineLevel="0" collapsed="false">
      <c r="A3108" s="251" t="s">
        <v>2954</v>
      </c>
      <c r="B3108" s="252" t="n">
        <v>44116</v>
      </c>
      <c r="C3108" s="253" t="n">
        <v>300000</v>
      </c>
      <c r="D3108" s="290" t="s">
        <v>2944</v>
      </c>
      <c r="E3108" s="255" t="s">
        <v>4529</v>
      </c>
      <c r="F3108" s="255" t="s">
        <v>4530</v>
      </c>
      <c r="G3108" s="255" t="s">
        <v>4531</v>
      </c>
      <c r="H3108" s="256"/>
    </row>
    <row r="3109" customFormat="false" ht="11.25" hidden="false" customHeight="true" outlineLevel="0" collapsed="false">
      <c r="A3109" s="260" t="s">
        <v>2954</v>
      </c>
      <c r="B3109" s="252" t="n">
        <v>44116</v>
      </c>
      <c r="C3109" s="253" t="n">
        <v>300</v>
      </c>
      <c r="D3109" s="266" t="s">
        <v>2943</v>
      </c>
      <c r="E3109" s="255" t="s">
        <v>2974</v>
      </c>
      <c r="F3109" s="255" t="s">
        <v>2983</v>
      </c>
      <c r="G3109" s="255"/>
      <c r="H3109" s="256"/>
    </row>
    <row r="3110" customFormat="false" ht="11.25" hidden="false" customHeight="true" outlineLevel="0" collapsed="false">
      <c r="A3110" s="251" t="s">
        <v>2954</v>
      </c>
      <c r="B3110" s="252" t="n">
        <v>44116</v>
      </c>
      <c r="C3110" s="253" t="n">
        <v>5000</v>
      </c>
      <c r="D3110" s="254" t="s">
        <v>25</v>
      </c>
      <c r="E3110" s="255"/>
      <c r="F3110" s="255" t="s">
        <v>3012</v>
      </c>
      <c r="G3110" s="255"/>
      <c r="H3110" s="256"/>
    </row>
    <row r="3111" customFormat="false" ht="11.25" hidden="false" customHeight="true" outlineLevel="0" collapsed="false">
      <c r="A3111" s="257" t="s">
        <v>2954</v>
      </c>
      <c r="B3111" s="252" t="n">
        <v>44116</v>
      </c>
      <c r="C3111" s="253" t="n">
        <v>400</v>
      </c>
      <c r="D3111" s="272" t="s">
        <v>64</v>
      </c>
      <c r="E3111" s="255" t="s">
        <v>191</v>
      </c>
      <c r="F3111" s="255" t="s">
        <v>283</v>
      </c>
      <c r="G3111" s="255" t="s">
        <v>4606</v>
      </c>
      <c r="H3111" s="256"/>
    </row>
    <row r="3112" customFormat="false" ht="11.25" hidden="false" customHeight="true" outlineLevel="0" collapsed="false">
      <c r="A3112" s="257" t="s">
        <v>2954</v>
      </c>
      <c r="B3112" s="252" t="n">
        <v>44116</v>
      </c>
      <c r="C3112" s="253" t="n">
        <v>8200</v>
      </c>
      <c r="D3112" s="258" t="s">
        <v>30</v>
      </c>
      <c r="E3112" s="255" t="s">
        <v>174</v>
      </c>
      <c r="F3112" s="255" t="s">
        <v>187</v>
      </c>
      <c r="G3112" s="255"/>
      <c r="H3112" s="256"/>
    </row>
    <row r="3113" customFormat="false" ht="11.25" hidden="false" customHeight="true" outlineLevel="0" collapsed="false">
      <c r="A3113" s="257" t="s">
        <v>2954</v>
      </c>
      <c r="B3113" s="252" t="n">
        <v>44116</v>
      </c>
      <c r="C3113" s="253" t="n">
        <v>10800</v>
      </c>
      <c r="D3113" s="265" t="s">
        <v>80</v>
      </c>
      <c r="E3113" s="255" t="s">
        <v>151</v>
      </c>
      <c r="F3113" s="255" t="s">
        <v>190</v>
      </c>
      <c r="G3113" s="255" t="s">
        <v>3460</v>
      </c>
      <c r="H3113" s="256"/>
    </row>
    <row r="3114" customFormat="false" ht="11.25" hidden="false" customHeight="true" outlineLevel="0" collapsed="false">
      <c r="A3114" s="257" t="s">
        <v>2954</v>
      </c>
      <c r="B3114" s="252" t="n">
        <v>44116</v>
      </c>
      <c r="C3114" s="253" t="n">
        <v>2900</v>
      </c>
      <c r="D3114" s="258" t="s">
        <v>30</v>
      </c>
      <c r="E3114" s="255" t="s">
        <v>61</v>
      </c>
      <c r="F3114" s="255" t="s">
        <v>137</v>
      </c>
      <c r="G3114" s="255" t="s">
        <v>4607</v>
      </c>
      <c r="H3114" s="256"/>
    </row>
    <row r="3115" customFormat="false" ht="11.25" hidden="false" customHeight="true" outlineLevel="0" collapsed="false">
      <c r="A3115" s="257" t="s">
        <v>2954</v>
      </c>
      <c r="B3115" s="252" t="n">
        <v>44116</v>
      </c>
      <c r="C3115" s="253" t="n">
        <v>3300</v>
      </c>
      <c r="D3115" s="258" t="s">
        <v>30</v>
      </c>
      <c r="E3115" s="255" t="s">
        <v>61</v>
      </c>
      <c r="F3115" s="255" t="s">
        <v>62</v>
      </c>
      <c r="G3115" s="255" t="s">
        <v>4608</v>
      </c>
      <c r="H3115" s="256"/>
    </row>
    <row r="3116" customFormat="false" ht="11.25" hidden="false" customHeight="true" outlineLevel="0" collapsed="false">
      <c r="A3116" s="257" t="s">
        <v>2954</v>
      </c>
      <c r="B3116" s="252" t="n">
        <v>44116</v>
      </c>
      <c r="C3116" s="253" t="n">
        <v>11216</v>
      </c>
      <c r="D3116" s="258" t="s">
        <v>30</v>
      </c>
      <c r="E3116" s="255" t="s">
        <v>174</v>
      </c>
      <c r="F3116" s="255" t="s">
        <v>187</v>
      </c>
      <c r="G3116" s="255"/>
      <c r="H3116" s="256"/>
    </row>
    <row r="3117" customFormat="false" ht="11.25" hidden="false" customHeight="true" outlineLevel="0" collapsed="false">
      <c r="A3117" s="260" t="s">
        <v>2954</v>
      </c>
      <c r="B3117" s="252" t="n">
        <v>44117</v>
      </c>
      <c r="C3117" s="253" t="n">
        <v>10000</v>
      </c>
      <c r="D3117" s="280" t="s">
        <v>156</v>
      </c>
      <c r="E3117" s="255" t="s">
        <v>3129</v>
      </c>
      <c r="F3117" s="255" t="s">
        <v>221</v>
      </c>
      <c r="G3117" s="255" t="s">
        <v>221</v>
      </c>
      <c r="H3117" s="256"/>
    </row>
    <row r="3118" customFormat="false" ht="11.25" hidden="false" customHeight="true" outlineLevel="0" collapsed="false">
      <c r="A3118" s="260" t="s">
        <v>2954</v>
      </c>
      <c r="B3118" s="252" t="n">
        <v>44117</v>
      </c>
      <c r="C3118" s="253" t="n">
        <v>600</v>
      </c>
      <c r="D3118" s="266" t="s">
        <v>2943</v>
      </c>
      <c r="E3118" s="255" t="s">
        <v>2974</v>
      </c>
      <c r="F3118" s="255" t="s">
        <v>3517</v>
      </c>
      <c r="G3118" s="255"/>
      <c r="H3118" s="256"/>
    </row>
    <row r="3119" customFormat="false" ht="11.25" hidden="false" customHeight="true" outlineLevel="0" collapsed="false">
      <c r="A3119" s="257" t="s">
        <v>2954</v>
      </c>
      <c r="B3119" s="252" t="n">
        <v>44117</v>
      </c>
      <c r="C3119" s="253" t="n">
        <v>1000</v>
      </c>
      <c r="D3119" s="262" t="s">
        <v>113</v>
      </c>
      <c r="E3119" s="255" t="s">
        <v>114</v>
      </c>
      <c r="F3119" s="255" t="s">
        <v>3396</v>
      </c>
      <c r="G3119" s="255"/>
      <c r="H3119" s="256"/>
    </row>
    <row r="3120" customFormat="false" ht="11.25" hidden="false" customHeight="true" outlineLevel="0" collapsed="false">
      <c r="A3120" s="257" t="s">
        <v>2954</v>
      </c>
      <c r="B3120" s="252" t="n">
        <v>44117</v>
      </c>
      <c r="C3120" s="253" t="n">
        <v>43000</v>
      </c>
      <c r="D3120" s="258" t="s">
        <v>30</v>
      </c>
      <c r="E3120" s="255" t="s">
        <v>174</v>
      </c>
      <c r="F3120" s="255" t="s">
        <v>187</v>
      </c>
      <c r="G3120" s="255"/>
      <c r="H3120" s="256"/>
    </row>
    <row r="3121" customFormat="false" ht="11.25" hidden="false" customHeight="true" outlineLevel="0" collapsed="false">
      <c r="A3121" s="260" t="s">
        <v>2954</v>
      </c>
      <c r="B3121" s="252" t="n">
        <v>44117</v>
      </c>
      <c r="C3121" s="253" t="n">
        <v>1300</v>
      </c>
      <c r="D3121" s="267" t="s">
        <v>186</v>
      </c>
      <c r="E3121" s="255" t="s">
        <v>173</v>
      </c>
      <c r="F3121" s="255" t="s">
        <v>4609</v>
      </c>
      <c r="G3121" s="255" t="s">
        <v>4610</v>
      </c>
      <c r="H3121" s="256"/>
    </row>
    <row r="3122" customFormat="false" ht="11.25" hidden="false" customHeight="true" outlineLevel="0" collapsed="false">
      <c r="A3122" s="257" t="s">
        <v>2954</v>
      </c>
      <c r="B3122" s="252" t="n">
        <v>44117</v>
      </c>
      <c r="C3122" s="253" t="n">
        <v>315</v>
      </c>
      <c r="D3122" s="272" t="s">
        <v>64</v>
      </c>
      <c r="E3122" s="255" t="s">
        <v>3026</v>
      </c>
      <c r="F3122" s="255" t="s">
        <v>4611</v>
      </c>
      <c r="G3122" s="255" t="s">
        <v>3674</v>
      </c>
      <c r="H3122" s="256"/>
    </row>
    <row r="3123" customFormat="false" ht="11.25" hidden="false" customHeight="true" outlineLevel="0" collapsed="false">
      <c r="A3123" s="257" t="s">
        <v>2954</v>
      </c>
      <c r="B3123" s="252" t="n">
        <v>44117</v>
      </c>
      <c r="C3123" s="253" t="n">
        <v>3600</v>
      </c>
      <c r="D3123" s="258" t="s">
        <v>30</v>
      </c>
      <c r="E3123" s="255" t="s">
        <v>61</v>
      </c>
      <c r="F3123" s="255" t="s">
        <v>62</v>
      </c>
      <c r="G3123" s="255" t="s">
        <v>4612</v>
      </c>
      <c r="H3123" s="256"/>
    </row>
    <row r="3124" customFormat="false" ht="11.25" hidden="false" customHeight="true" outlineLevel="0" collapsed="false">
      <c r="A3124" s="257" t="s">
        <v>2954</v>
      </c>
      <c r="B3124" s="252" t="n">
        <v>44117</v>
      </c>
      <c r="C3124" s="253" t="n">
        <v>3200</v>
      </c>
      <c r="D3124" s="258" t="s">
        <v>30</v>
      </c>
      <c r="E3124" s="255" t="s">
        <v>61</v>
      </c>
      <c r="F3124" s="255" t="s">
        <v>137</v>
      </c>
      <c r="G3124" s="255" t="s">
        <v>4613</v>
      </c>
      <c r="H3124" s="256"/>
    </row>
    <row r="3125" customFormat="false" ht="11.25" hidden="false" customHeight="true" outlineLevel="0" collapsed="false">
      <c r="A3125" s="260" t="s">
        <v>2954</v>
      </c>
      <c r="B3125" s="252" t="n">
        <v>44117</v>
      </c>
      <c r="C3125" s="253" t="n">
        <v>15000</v>
      </c>
      <c r="D3125" s="275" t="s">
        <v>133</v>
      </c>
      <c r="E3125" s="255" t="s">
        <v>49</v>
      </c>
      <c r="F3125" s="255" t="s">
        <v>4614</v>
      </c>
      <c r="G3125" s="255" t="s">
        <v>4615</v>
      </c>
      <c r="H3125" s="256"/>
    </row>
    <row r="3126" customFormat="false" ht="11.25" hidden="false" customHeight="true" outlineLevel="0" collapsed="false">
      <c r="A3126" s="269" t="s">
        <v>2954</v>
      </c>
      <c r="B3126" s="252" t="n">
        <v>44117</v>
      </c>
      <c r="C3126" s="253" t="n">
        <v>5700</v>
      </c>
      <c r="D3126" s="276" t="s">
        <v>58</v>
      </c>
      <c r="E3126" s="255" t="s">
        <v>91</v>
      </c>
      <c r="F3126" s="255" t="s">
        <v>228</v>
      </c>
      <c r="G3126" s="255" t="s">
        <v>4616</v>
      </c>
      <c r="H3126" s="256"/>
    </row>
    <row r="3127" customFormat="false" ht="11.25" hidden="false" customHeight="true" outlineLevel="0" collapsed="false">
      <c r="A3127" s="257" t="s">
        <v>2954</v>
      </c>
      <c r="B3127" s="252" t="n">
        <v>44117</v>
      </c>
      <c r="C3127" s="253" t="n">
        <v>81270</v>
      </c>
      <c r="D3127" s="258" t="s">
        <v>30</v>
      </c>
      <c r="E3127" s="255" t="s">
        <v>174</v>
      </c>
      <c r="F3127" s="255" t="s">
        <v>32</v>
      </c>
      <c r="G3127" s="255"/>
      <c r="H3127" s="256"/>
    </row>
    <row r="3128" customFormat="false" ht="11.25" hidden="false" customHeight="true" outlineLevel="0" collapsed="false">
      <c r="A3128" s="257" t="s">
        <v>2954</v>
      </c>
      <c r="B3128" s="252" t="n">
        <v>44117</v>
      </c>
      <c r="C3128" s="253" t="n">
        <v>485</v>
      </c>
      <c r="D3128" s="272" t="s">
        <v>64</v>
      </c>
      <c r="E3128" s="255" t="s">
        <v>3264</v>
      </c>
      <c r="F3128" s="255" t="s">
        <v>4617</v>
      </c>
      <c r="G3128" s="255"/>
      <c r="H3128" s="256"/>
    </row>
    <row r="3129" customFormat="false" ht="11.25" hidden="false" customHeight="true" outlineLevel="0" collapsed="false">
      <c r="A3129" s="251" t="s">
        <v>2954</v>
      </c>
      <c r="B3129" s="252" t="n">
        <v>44117</v>
      </c>
      <c r="C3129" s="253" t="n">
        <v>10000</v>
      </c>
      <c r="D3129" s="254" t="s">
        <v>25</v>
      </c>
      <c r="E3129" s="255"/>
      <c r="F3129" s="255" t="s">
        <v>2969</v>
      </c>
      <c r="G3129" s="255"/>
      <c r="H3129" s="256"/>
    </row>
    <row r="3130" customFormat="false" ht="11.25" hidden="false" customHeight="true" outlineLevel="0" collapsed="false">
      <c r="A3130" s="251" t="s">
        <v>2954</v>
      </c>
      <c r="B3130" s="252" t="n">
        <v>44117</v>
      </c>
      <c r="C3130" s="253" t="n">
        <v>1000</v>
      </c>
      <c r="D3130" s="254" t="s">
        <v>25</v>
      </c>
      <c r="E3130" s="255"/>
      <c r="F3130" s="255" t="s">
        <v>3012</v>
      </c>
      <c r="G3130" s="255"/>
      <c r="H3130" s="256"/>
    </row>
    <row r="3131" customFormat="false" ht="11.25" hidden="false" customHeight="true" outlineLevel="0" collapsed="false">
      <c r="A3131" s="251" t="s">
        <v>2954</v>
      </c>
      <c r="B3131" s="252" t="n">
        <v>44117</v>
      </c>
      <c r="C3131" s="253" t="n">
        <v>17000</v>
      </c>
      <c r="D3131" s="254" t="s">
        <v>25</v>
      </c>
      <c r="E3131" s="255"/>
      <c r="F3131" s="255" t="s">
        <v>294</v>
      </c>
      <c r="G3131" s="255"/>
      <c r="H3131" s="256"/>
    </row>
    <row r="3132" customFormat="false" ht="11.25" hidden="false" customHeight="true" outlineLevel="0" collapsed="false">
      <c r="A3132" s="257" t="s">
        <v>2954</v>
      </c>
      <c r="B3132" s="252" t="n">
        <v>44118</v>
      </c>
      <c r="C3132" s="253" t="n">
        <v>4000</v>
      </c>
      <c r="D3132" s="258" t="s">
        <v>30</v>
      </c>
      <c r="E3132" s="255" t="s">
        <v>174</v>
      </c>
      <c r="F3132" s="255" t="s">
        <v>187</v>
      </c>
      <c r="G3132" s="255"/>
      <c r="H3132" s="256"/>
    </row>
    <row r="3133" customFormat="false" ht="11.25" hidden="false" customHeight="true" outlineLevel="0" collapsed="false">
      <c r="A3133" s="257" t="s">
        <v>2954</v>
      </c>
      <c r="B3133" s="252" t="n">
        <v>44118</v>
      </c>
      <c r="C3133" s="253" t="n">
        <v>3700</v>
      </c>
      <c r="D3133" s="258" t="s">
        <v>30</v>
      </c>
      <c r="E3133" s="255" t="s">
        <v>61</v>
      </c>
      <c r="F3133" s="255" t="s">
        <v>62</v>
      </c>
      <c r="G3133" s="255" t="s">
        <v>4618</v>
      </c>
      <c r="H3133" s="256"/>
    </row>
    <row r="3134" customFormat="false" ht="11.25" hidden="false" customHeight="true" outlineLevel="0" collapsed="false">
      <c r="A3134" s="251" t="s">
        <v>2954</v>
      </c>
      <c r="B3134" s="252" t="n">
        <v>44118</v>
      </c>
      <c r="C3134" s="253" t="n">
        <v>15000</v>
      </c>
      <c r="D3134" s="254" t="s">
        <v>25</v>
      </c>
      <c r="E3134" s="255"/>
      <c r="F3134" s="255" t="s">
        <v>3517</v>
      </c>
      <c r="G3134" s="255"/>
      <c r="H3134" s="256"/>
    </row>
    <row r="3135" customFormat="false" ht="11.25" hidden="false" customHeight="true" outlineLevel="0" collapsed="false">
      <c r="A3135" s="260" t="s">
        <v>2954</v>
      </c>
      <c r="B3135" s="252" t="n">
        <v>44118</v>
      </c>
      <c r="C3135" s="253" t="n">
        <v>500</v>
      </c>
      <c r="D3135" s="266" t="s">
        <v>2943</v>
      </c>
      <c r="E3135" s="255" t="s">
        <v>3163</v>
      </c>
      <c r="F3135" s="255" t="s">
        <v>4619</v>
      </c>
      <c r="G3135" s="255"/>
      <c r="H3135" s="256"/>
    </row>
    <row r="3136" customFormat="false" ht="11.25" hidden="false" customHeight="true" outlineLevel="0" collapsed="false">
      <c r="A3136" s="260" t="s">
        <v>2954</v>
      </c>
      <c r="B3136" s="252" t="n">
        <v>44118</v>
      </c>
      <c r="C3136" s="253" t="n">
        <v>350</v>
      </c>
      <c r="D3136" s="266" t="s">
        <v>2943</v>
      </c>
      <c r="E3136" s="255" t="s">
        <v>3723</v>
      </c>
      <c r="F3136" s="255" t="s">
        <v>4620</v>
      </c>
      <c r="G3136" s="255" t="s">
        <v>4621</v>
      </c>
      <c r="H3136" s="256"/>
    </row>
    <row r="3137" customFormat="false" ht="11.25" hidden="false" customHeight="true" outlineLevel="0" collapsed="false">
      <c r="A3137" s="257" t="s">
        <v>2954</v>
      </c>
      <c r="B3137" s="252" t="n">
        <v>44118</v>
      </c>
      <c r="C3137" s="253" t="n">
        <v>3000</v>
      </c>
      <c r="D3137" s="258" t="s">
        <v>30</v>
      </c>
      <c r="E3137" s="255" t="s">
        <v>184</v>
      </c>
      <c r="F3137" s="255" t="s">
        <v>4622</v>
      </c>
      <c r="G3137" s="255" t="s">
        <v>4623</v>
      </c>
      <c r="H3137" s="256"/>
    </row>
    <row r="3138" customFormat="false" ht="11.25" hidden="false" customHeight="true" outlineLevel="0" collapsed="false">
      <c r="A3138" s="260" t="s">
        <v>2954</v>
      </c>
      <c r="B3138" s="252" t="n">
        <v>44118</v>
      </c>
      <c r="C3138" s="253" t="n">
        <v>2000</v>
      </c>
      <c r="D3138" s="266" t="s">
        <v>2943</v>
      </c>
      <c r="E3138" s="255" t="s">
        <v>2974</v>
      </c>
      <c r="F3138" s="255" t="s">
        <v>2982</v>
      </c>
      <c r="G3138" s="255"/>
      <c r="H3138" s="256"/>
    </row>
    <row r="3139" customFormat="false" ht="11.25" hidden="false" customHeight="true" outlineLevel="0" collapsed="false">
      <c r="A3139" s="269" t="s">
        <v>2954</v>
      </c>
      <c r="B3139" s="252" t="n">
        <v>44118</v>
      </c>
      <c r="C3139" s="253" t="n">
        <v>1300</v>
      </c>
      <c r="D3139" s="276" t="s">
        <v>58</v>
      </c>
      <c r="E3139" s="255" t="s">
        <v>3127</v>
      </c>
      <c r="F3139" s="255" t="s">
        <v>3824</v>
      </c>
      <c r="G3139" s="255" t="s">
        <v>4624</v>
      </c>
      <c r="H3139" s="256"/>
    </row>
    <row r="3140" customFormat="false" ht="11.25" hidden="false" customHeight="true" outlineLevel="0" collapsed="false">
      <c r="A3140" s="251" t="s">
        <v>2954</v>
      </c>
      <c r="B3140" s="252" t="n">
        <v>44118</v>
      </c>
      <c r="C3140" s="253" t="n">
        <v>1000</v>
      </c>
      <c r="D3140" s="254" t="s">
        <v>25</v>
      </c>
      <c r="E3140" s="255"/>
      <c r="F3140" s="255" t="s">
        <v>3101</v>
      </c>
      <c r="G3140" s="255"/>
      <c r="H3140" s="256"/>
    </row>
    <row r="3141" customFormat="false" ht="11.25" hidden="false" customHeight="true" outlineLevel="0" collapsed="false">
      <c r="A3141" s="251" t="s">
        <v>2954</v>
      </c>
      <c r="B3141" s="252" t="n">
        <v>44118</v>
      </c>
      <c r="C3141" s="253" t="n">
        <v>20000</v>
      </c>
      <c r="D3141" s="254" t="s">
        <v>25</v>
      </c>
      <c r="E3141" s="255"/>
      <c r="F3141" s="255" t="s">
        <v>4425</v>
      </c>
      <c r="G3141" s="255"/>
      <c r="H3141" s="256"/>
    </row>
    <row r="3142" customFormat="false" ht="11.25" hidden="false" customHeight="true" outlineLevel="0" collapsed="false">
      <c r="A3142" s="251" t="s">
        <v>2954</v>
      </c>
      <c r="B3142" s="252" t="n">
        <v>44119</v>
      </c>
      <c r="C3142" s="253" t="n">
        <v>30000</v>
      </c>
      <c r="D3142" s="254" t="s">
        <v>25</v>
      </c>
      <c r="E3142" s="255"/>
      <c r="F3142" s="255" t="s">
        <v>3053</v>
      </c>
      <c r="G3142" s="255"/>
      <c r="H3142" s="256"/>
    </row>
    <row r="3143" customFormat="false" ht="11.25" hidden="false" customHeight="true" outlineLevel="0" collapsed="false">
      <c r="A3143" s="260" t="s">
        <v>2954</v>
      </c>
      <c r="B3143" s="252" t="n">
        <v>44119</v>
      </c>
      <c r="C3143" s="253" t="n">
        <v>770</v>
      </c>
      <c r="D3143" s="263" t="s">
        <v>2952</v>
      </c>
      <c r="E3143" s="255" t="s">
        <v>2963</v>
      </c>
      <c r="F3143" s="255" t="s">
        <v>218</v>
      </c>
      <c r="G3143" s="255"/>
      <c r="H3143" s="256"/>
    </row>
    <row r="3144" customFormat="false" ht="11.25" hidden="false" customHeight="true" outlineLevel="0" collapsed="false">
      <c r="A3144" s="260" t="s">
        <v>2954</v>
      </c>
      <c r="B3144" s="252" t="n">
        <v>44119</v>
      </c>
      <c r="C3144" s="253" t="n">
        <v>300</v>
      </c>
      <c r="D3144" s="266" t="s">
        <v>2943</v>
      </c>
      <c r="E3144" s="255" t="s">
        <v>2974</v>
      </c>
      <c r="F3144" s="255" t="s">
        <v>3009</v>
      </c>
      <c r="G3144" s="255"/>
      <c r="H3144" s="256"/>
    </row>
    <row r="3145" customFormat="false" ht="11.25" hidden="false" customHeight="true" outlineLevel="0" collapsed="false">
      <c r="A3145" s="257" t="s">
        <v>2954</v>
      </c>
      <c r="B3145" s="252" t="n">
        <v>44119</v>
      </c>
      <c r="C3145" s="253" t="n">
        <v>3600</v>
      </c>
      <c r="D3145" s="258" t="s">
        <v>30</v>
      </c>
      <c r="E3145" s="255" t="s">
        <v>174</v>
      </c>
      <c r="F3145" s="255" t="s">
        <v>187</v>
      </c>
      <c r="G3145" s="255"/>
      <c r="H3145" s="256"/>
    </row>
    <row r="3146" customFormat="false" ht="11.25" hidden="false" customHeight="true" outlineLevel="0" collapsed="false">
      <c r="A3146" s="257" t="s">
        <v>2954</v>
      </c>
      <c r="B3146" s="252" t="n">
        <v>44119</v>
      </c>
      <c r="C3146" s="253" t="n">
        <v>20000</v>
      </c>
      <c r="D3146" s="258" t="s">
        <v>30</v>
      </c>
      <c r="E3146" s="255" t="s">
        <v>174</v>
      </c>
      <c r="F3146" s="255" t="s">
        <v>32</v>
      </c>
      <c r="G3146" s="255" t="s">
        <v>3626</v>
      </c>
      <c r="H3146" s="256"/>
    </row>
    <row r="3147" customFormat="false" ht="11.25" hidden="false" customHeight="true" outlineLevel="0" collapsed="false">
      <c r="A3147" s="251" t="s">
        <v>2954</v>
      </c>
      <c r="B3147" s="252" t="n">
        <v>44119</v>
      </c>
      <c r="C3147" s="253" t="n">
        <v>5000</v>
      </c>
      <c r="D3147" s="254" t="s">
        <v>25</v>
      </c>
      <c r="E3147" s="255"/>
      <c r="F3147" s="255" t="s">
        <v>3293</v>
      </c>
      <c r="G3147" s="255"/>
      <c r="H3147" s="256"/>
    </row>
    <row r="3148" customFormat="false" ht="11.25" hidden="false" customHeight="true" outlineLevel="0" collapsed="false">
      <c r="A3148" s="251" t="s">
        <v>2954</v>
      </c>
      <c r="B3148" s="252" t="n">
        <v>44119</v>
      </c>
      <c r="C3148" s="253" t="n">
        <v>15000</v>
      </c>
      <c r="D3148" s="254" t="s">
        <v>25</v>
      </c>
      <c r="E3148" s="255"/>
      <c r="F3148" s="255" t="s">
        <v>3001</v>
      </c>
      <c r="G3148" s="255"/>
      <c r="H3148" s="256"/>
    </row>
    <row r="3149" customFormat="false" ht="11.25" hidden="false" customHeight="true" outlineLevel="0" collapsed="false">
      <c r="A3149" s="257" t="s">
        <v>2954</v>
      </c>
      <c r="B3149" s="252" t="n">
        <v>44119</v>
      </c>
      <c r="C3149" s="253" t="n">
        <v>2700</v>
      </c>
      <c r="D3149" s="258" t="s">
        <v>30</v>
      </c>
      <c r="E3149" s="255" t="s">
        <v>61</v>
      </c>
      <c r="F3149" s="255" t="s">
        <v>270</v>
      </c>
      <c r="G3149" s="255"/>
      <c r="H3149" s="256"/>
    </row>
    <row r="3150" customFormat="false" ht="11.25" hidden="false" customHeight="true" outlineLevel="0" collapsed="false">
      <c r="A3150" s="257" t="s">
        <v>2954</v>
      </c>
      <c r="B3150" s="252" t="n">
        <v>44119</v>
      </c>
      <c r="C3150" s="253" t="n">
        <v>10000</v>
      </c>
      <c r="D3150" s="272" t="s">
        <v>64</v>
      </c>
      <c r="E3150" s="255" t="s">
        <v>3600</v>
      </c>
      <c r="F3150" s="255" t="s">
        <v>3008</v>
      </c>
      <c r="G3150" s="255" t="s">
        <v>260</v>
      </c>
      <c r="H3150" s="256"/>
    </row>
    <row r="3151" customFormat="false" ht="11.25" hidden="false" customHeight="true" outlineLevel="0" collapsed="false">
      <c r="A3151" s="257" t="s">
        <v>2954</v>
      </c>
      <c r="B3151" s="252" t="n">
        <v>44119</v>
      </c>
      <c r="C3151" s="253" t="n">
        <v>8975</v>
      </c>
      <c r="D3151" s="258" t="s">
        <v>30</v>
      </c>
      <c r="E3151" s="255" t="s">
        <v>31</v>
      </c>
      <c r="F3151" s="255" t="s">
        <v>147</v>
      </c>
      <c r="G3151" s="255"/>
      <c r="H3151" s="256"/>
    </row>
    <row r="3152" customFormat="false" ht="11.25" hidden="false" customHeight="true" outlineLevel="0" collapsed="false">
      <c r="A3152" s="257" t="s">
        <v>2954</v>
      </c>
      <c r="B3152" s="252" t="n">
        <v>44119</v>
      </c>
      <c r="C3152" s="253" t="n">
        <v>380</v>
      </c>
      <c r="D3152" s="272" t="s">
        <v>64</v>
      </c>
      <c r="E3152" s="255" t="s">
        <v>3264</v>
      </c>
      <c r="F3152" s="255" t="s">
        <v>4625</v>
      </c>
      <c r="G3152" s="255"/>
      <c r="H3152" s="256"/>
    </row>
    <row r="3153" customFormat="false" ht="11.25" hidden="false" customHeight="true" outlineLevel="0" collapsed="false">
      <c r="A3153" s="260" t="s">
        <v>2954</v>
      </c>
      <c r="B3153" s="252" t="n">
        <v>44119</v>
      </c>
      <c r="C3153" s="253" t="n">
        <v>320</v>
      </c>
      <c r="D3153" s="263" t="s">
        <v>2952</v>
      </c>
      <c r="E3153" s="255" t="s">
        <v>54</v>
      </c>
      <c r="F3153" s="255" t="s">
        <v>3954</v>
      </c>
      <c r="G3153" s="255"/>
      <c r="H3153" s="256"/>
    </row>
    <row r="3154" customFormat="false" ht="11.25" hidden="false" customHeight="true" outlineLevel="0" collapsed="false">
      <c r="A3154" s="260" t="s">
        <v>2954</v>
      </c>
      <c r="B3154" s="252" t="n">
        <v>44119</v>
      </c>
      <c r="C3154" s="253" t="n">
        <v>450</v>
      </c>
      <c r="D3154" s="268" t="s">
        <v>48</v>
      </c>
      <c r="E3154" s="255" t="s">
        <v>49</v>
      </c>
      <c r="F3154" s="255" t="s">
        <v>239</v>
      </c>
      <c r="G3154" s="255"/>
      <c r="H3154" s="256"/>
    </row>
    <row r="3155" customFormat="false" ht="11.25" hidden="false" customHeight="true" outlineLevel="0" collapsed="false">
      <c r="A3155" s="257" t="s">
        <v>2954</v>
      </c>
      <c r="B3155" s="252" t="n">
        <v>44119</v>
      </c>
      <c r="C3155" s="253" t="n">
        <v>170</v>
      </c>
      <c r="D3155" s="272" t="s">
        <v>64</v>
      </c>
      <c r="E3155" s="255" t="s">
        <v>3026</v>
      </c>
      <c r="F3155" s="255" t="s">
        <v>4626</v>
      </c>
      <c r="G3155" s="255"/>
      <c r="H3155" s="256"/>
    </row>
    <row r="3156" customFormat="false" ht="11.25" hidden="false" customHeight="true" outlineLevel="0" collapsed="false">
      <c r="A3156" s="257" t="s">
        <v>2954</v>
      </c>
      <c r="B3156" s="252" t="n">
        <v>44120</v>
      </c>
      <c r="C3156" s="253" t="n">
        <v>3600</v>
      </c>
      <c r="D3156" s="265" t="s">
        <v>80</v>
      </c>
      <c r="E3156" s="255" t="s">
        <v>81</v>
      </c>
      <c r="F3156" s="255" t="s">
        <v>190</v>
      </c>
      <c r="G3156" s="255"/>
      <c r="H3156" s="256"/>
    </row>
    <row r="3157" customFormat="false" ht="11.25" hidden="false" customHeight="true" outlineLevel="0" collapsed="false">
      <c r="A3157" s="257" t="s">
        <v>2954</v>
      </c>
      <c r="B3157" s="252" t="n">
        <v>44120</v>
      </c>
      <c r="C3157" s="253" t="n">
        <v>4470</v>
      </c>
      <c r="D3157" s="258" t="s">
        <v>30</v>
      </c>
      <c r="E3157" s="255" t="s">
        <v>174</v>
      </c>
      <c r="F3157" s="255" t="s">
        <v>187</v>
      </c>
      <c r="G3157" s="255"/>
      <c r="H3157" s="256"/>
    </row>
    <row r="3158" customFormat="false" ht="11.25" hidden="false" customHeight="true" outlineLevel="0" collapsed="false">
      <c r="A3158" s="251" t="s">
        <v>2954</v>
      </c>
      <c r="B3158" s="252" t="n">
        <v>44120</v>
      </c>
      <c r="C3158" s="253" t="n">
        <v>15000</v>
      </c>
      <c r="D3158" s="254" t="s">
        <v>25</v>
      </c>
      <c r="E3158" s="255"/>
      <c r="F3158" s="255" t="s">
        <v>3293</v>
      </c>
      <c r="G3158" s="255"/>
      <c r="H3158" s="256"/>
    </row>
    <row r="3159" customFormat="false" ht="11.25" hidden="false" customHeight="true" outlineLevel="0" collapsed="false">
      <c r="A3159" s="260" t="s">
        <v>2954</v>
      </c>
      <c r="B3159" s="252" t="n">
        <v>44120</v>
      </c>
      <c r="C3159" s="253" t="n">
        <v>7700</v>
      </c>
      <c r="D3159" s="267" t="s">
        <v>186</v>
      </c>
      <c r="E3159" s="255" t="s">
        <v>173</v>
      </c>
      <c r="F3159" s="255" t="s">
        <v>4627</v>
      </c>
      <c r="G3159" s="255" t="s">
        <v>4552</v>
      </c>
      <c r="H3159" s="256"/>
    </row>
    <row r="3160" customFormat="false" ht="11.25" hidden="false" customHeight="true" outlineLevel="0" collapsed="false">
      <c r="A3160" s="257" t="s">
        <v>2954</v>
      </c>
      <c r="B3160" s="252" t="n">
        <v>44120</v>
      </c>
      <c r="C3160" s="253" t="n">
        <v>500</v>
      </c>
      <c r="D3160" s="262" t="s">
        <v>113</v>
      </c>
      <c r="E3160" s="255" t="s">
        <v>114</v>
      </c>
      <c r="F3160" s="255" t="s">
        <v>3038</v>
      </c>
      <c r="G3160" s="255" t="s">
        <v>230</v>
      </c>
      <c r="H3160" s="256"/>
    </row>
    <row r="3161" customFormat="false" ht="11.25" hidden="false" customHeight="true" outlineLevel="0" collapsed="false">
      <c r="A3161" s="251" t="s">
        <v>2954</v>
      </c>
      <c r="B3161" s="252" t="n">
        <v>44120</v>
      </c>
      <c r="C3161" s="253" t="n">
        <v>15000</v>
      </c>
      <c r="D3161" s="254" t="s">
        <v>25</v>
      </c>
      <c r="E3161" s="255"/>
      <c r="F3161" s="255" t="s">
        <v>3012</v>
      </c>
      <c r="G3161" s="255"/>
      <c r="H3161" s="256"/>
    </row>
    <row r="3162" customFormat="false" ht="11.25" hidden="false" customHeight="true" outlineLevel="0" collapsed="false">
      <c r="A3162" s="260" t="s">
        <v>2954</v>
      </c>
      <c r="B3162" s="252" t="n">
        <v>44120</v>
      </c>
      <c r="C3162" s="253" t="n">
        <v>300</v>
      </c>
      <c r="D3162" s="266" t="s">
        <v>2943</v>
      </c>
      <c r="E3162" s="255" t="s">
        <v>2974</v>
      </c>
      <c r="F3162" s="255" t="s">
        <v>2983</v>
      </c>
      <c r="G3162" s="255"/>
      <c r="H3162" s="256"/>
    </row>
    <row r="3163" customFormat="false" ht="11.25" hidden="false" customHeight="true" outlineLevel="0" collapsed="false">
      <c r="A3163" s="257" t="s">
        <v>2954</v>
      </c>
      <c r="B3163" s="252" t="n">
        <v>44120</v>
      </c>
      <c r="C3163" s="253" t="n">
        <v>3000</v>
      </c>
      <c r="D3163" s="258" t="s">
        <v>30</v>
      </c>
      <c r="E3163" s="255" t="s">
        <v>61</v>
      </c>
      <c r="F3163" s="255" t="s">
        <v>137</v>
      </c>
      <c r="G3163" s="255" t="s">
        <v>4628</v>
      </c>
      <c r="H3163" s="256"/>
    </row>
    <row r="3164" customFormat="false" ht="11.25" hidden="false" customHeight="true" outlineLevel="0" collapsed="false">
      <c r="A3164" s="251" t="s">
        <v>2954</v>
      </c>
      <c r="B3164" s="252" t="n">
        <v>44120</v>
      </c>
      <c r="C3164" s="253" t="n">
        <v>5000</v>
      </c>
      <c r="D3164" s="254" t="s">
        <v>25</v>
      </c>
      <c r="E3164" s="255"/>
      <c r="F3164" s="255" t="s">
        <v>4629</v>
      </c>
      <c r="G3164" s="255" t="s">
        <v>33</v>
      </c>
      <c r="H3164" s="256"/>
    </row>
    <row r="3165" customFormat="false" ht="11.25" hidden="false" customHeight="true" outlineLevel="0" collapsed="false">
      <c r="A3165" s="260" t="s">
        <v>2954</v>
      </c>
      <c r="B3165" s="252" t="n">
        <v>44120</v>
      </c>
      <c r="C3165" s="253" t="n">
        <v>1500</v>
      </c>
      <c r="D3165" s="266" t="s">
        <v>2943</v>
      </c>
      <c r="E3165" s="255" t="s">
        <v>3723</v>
      </c>
      <c r="F3165" s="255" t="s">
        <v>4630</v>
      </c>
      <c r="G3165" s="255" t="s">
        <v>4631</v>
      </c>
      <c r="H3165" s="256"/>
    </row>
    <row r="3166" customFormat="false" ht="11.25" hidden="false" customHeight="true" outlineLevel="0" collapsed="false">
      <c r="A3166" s="251" t="s">
        <v>2954</v>
      </c>
      <c r="B3166" s="252" t="n">
        <v>44120</v>
      </c>
      <c r="C3166" s="253" t="n">
        <v>90</v>
      </c>
      <c r="D3166" s="254" t="s">
        <v>25</v>
      </c>
      <c r="E3166" s="255"/>
      <c r="F3166" s="255" t="s">
        <v>3038</v>
      </c>
      <c r="G3166" s="255" t="s">
        <v>4632</v>
      </c>
      <c r="H3166" s="256"/>
    </row>
    <row r="3167" customFormat="false" ht="11.25" hidden="false" customHeight="true" outlineLevel="0" collapsed="false">
      <c r="A3167" s="260" t="s">
        <v>2954</v>
      </c>
      <c r="B3167" s="252" t="n">
        <v>44120</v>
      </c>
      <c r="C3167" s="253" t="n">
        <v>800</v>
      </c>
      <c r="D3167" s="266" t="s">
        <v>2943</v>
      </c>
      <c r="E3167" s="255" t="s">
        <v>3163</v>
      </c>
      <c r="F3167" s="255" t="s">
        <v>2982</v>
      </c>
      <c r="G3167" s="255" t="s">
        <v>4633</v>
      </c>
      <c r="H3167" s="256"/>
    </row>
    <row r="3168" customFormat="false" ht="11.25" hidden="false" customHeight="true" outlineLevel="0" collapsed="false">
      <c r="A3168" s="251" t="s">
        <v>2954</v>
      </c>
      <c r="B3168" s="252" t="n">
        <v>44120</v>
      </c>
      <c r="C3168" s="253" t="n">
        <v>15000</v>
      </c>
      <c r="D3168" s="254" t="s">
        <v>25</v>
      </c>
      <c r="E3168" s="255"/>
      <c r="F3168" s="255" t="s">
        <v>4115</v>
      </c>
      <c r="G3168" s="255"/>
      <c r="H3168" s="256"/>
    </row>
    <row r="3169" customFormat="false" ht="11.25" hidden="false" customHeight="true" outlineLevel="0" collapsed="false">
      <c r="A3169" s="269" t="s">
        <v>2954</v>
      </c>
      <c r="B3169" s="252" t="n">
        <v>44120</v>
      </c>
      <c r="C3169" s="253" t="n">
        <v>3000</v>
      </c>
      <c r="D3169" s="270" t="s">
        <v>2948</v>
      </c>
      <c r="E3169" s="255" t="s">
        <v>195</v>
      </c>
      <c r="F3169" s="255" t="s">
        <v>3012</v>
      </c>
      <c r="G3169" s="255" t="s">
        <v>195</v>
      </c>
      <c r="H3169" s="256"/>
    </row>
    <row r="3170" customFormat="false" ht="11.25" hidden="false" customHeight="true" outlineLevel="0" collapsed="false">
      <c r="A3170" s="251" t="s">
        <v>2954</v>
      </c>
      <c r="B3170" s="252" t="n">
        <v>44120</v>
      </c>
      <c r="C3170" s="253" t="n">
        <v>10000</v>
      </c>
      <c r="D3170" s="254" t="s">
        <v>25</v>
      </c>
      <c r="E3170" s="255"/>
      <c r="F3170" s="255" t="s">
        <v>2983</v>
      </c>
      <c r="G3170" s="255"/>
      <c r="H3170" s="256"/>
    </row>
    <row r="3171" customFormat="false" ht="11.25" hidden="false" customHeight="true" outlineLevel="0" collapsed="false">
      <c r="A3171" s="269" t="s">
        <v>2954</v>
      </c>
      <c r="B3171" s="252" t="n">
        <v>44120</v>
      </c>
      <c r="C3171" s="253" t="n">
        <v>3050</v>
      </c>
      <c r="D3171" s="270" t="s">
        <v>2948</v>
      </c>
      <c r="E3171" s="255" t="s">
        <v>195</v>
      </c>
      <c r="F3171" s="255" t="s">
        <v>3012</v>
      </c>
      <c r="G3171" s="255" t="s">
        <v>217</v>
      </c>
      <c r="H3171" s="256"/>
    </row>
    <row r="3172" customFormat="false" ht="11.25" hidden="false" customHeight="true" outlineLevel="0" collapsed="false">
      <c r="A3172" s="269" t="s">
        <v>2954</v>
      </c>
      <c r="B3172" s="252" t="n">
        <v>44120</v>
      </c>
      <c r="C3172" s="253" t="n">
        <v>3000</v>
      </c>
      <c r="D3172" s="270" t="s">
        <v>2948</v>
      </c>
      <c r="E3172" s="255" t="s">
        <v>195</v>
      </c>
      <c r="F3172" s="255" t="s">
        <v>3012</v>
      </c>
      <c r="G3172" s="255" t="s">
        <v>4634</v>
      </c>
      <c r="H3172" s="256"/>
    </row>
    <row r="3173" customFormat="false" ht="11.25" hidden="false" customHeight="true" outlineLevel="0" collapsed="false">
      <c r="A3173" s="251" t="s">
        <v>2954</v>
      </c>
      <c r="B3173" s="252" t="n">
        <v>44120</v>
      </c>
      <c r="C3173" s="253" t="n">
        <v>1000</v>
      </c>
      <c r="D3173" s="254" t="s">
        <v>25</v>
      </c>
      <c r="E3173" s="255"/>
      <c r="F3173" s="255" t="s">
        <v>68</v>
      </c>
      <c r="G3173" s="255"/>
      <c r="H3173" s="256"/>
    </row>
    <row r="3174" customFormat="false" ht="11.25" hidden="false" customHeight="true" outlineLevel="0" collapsed="false">
      <c r="A3174" s="283" t="s">
        <v>2954</v>
      </c>
      <c r="B3174" s="252" t="n">
        <v>44121</v>
      </c>
      <c r="C3174" s="253" t="n">
        <v>30000</v>
      </c>
      <c r="D3174" s="279" t="s">
        <v>3112</v>
      </c>
      <c r="E3174" s="255" t="s">
        <v>59</v>
      </c>
      <c r="F3174" s="255" t="s">
        <v>3113</v>
      </c>
      <c r="G3174" s="255"/>
      <c r="H3174" s="256"/>
    </row>
    <row r="3175" customFormat="false" ht="11.25" hidden="false" customHeight="true" outlineLevel="0" collapsed="false">
      <c r="A3175" s="257" t="s">
        <v>2954</v>
      </c>
      <c r="B3175" s="252" t="n">
        <v>44121</v>
      </c>
      <c r="C3175" s="253" t="n">
        <v>1800</v>
      </c>
      <c r="D3175" s="262" t="s">
        <v>113</v>
      </c>
      <c r="E3175" s="255" t="s">
        <v>65</v>
      </c>
      <c r="F3175" s="255" t="s">
        <v>148</v>
      </c>
      <c r="G3175" s="255"/>
      <c r="H3175" s="256"/>
    </row>
    <row r="3176" customFormat="false" ht="11.25" hidden="false" customHeight="true" outlineLevel="0" collapsed="false">
      <c r="A3176" s="257" t="s">
        <v>2954</v>
      </c>
      <c r="B3176" s="252" t="n">
        <v>44121</v>
      </c>
      <c r="C3176" s="253" t="n">
        <v>6300</v>
      </c>
      <c r="D3176" s="262" t="s">
        <v>113</v>
      </c>
      <c r="E3176" s="255" t="s">
        <v>65</v>
      </c>
      <c r="F3176" s="255" t="s">
        <v>148</v>
      </c>
      <c r="G3176" s="255"/>
      <c r="H3176" s="256"/>
    </row>
    <row r="3177" customFormat="false" ht="11.25" hidden="false" customHeight="true" outlineLevel="0" collapsed="false">
      <c r="A3177" s="257" t="s">
        <v>2954</v>
      </c>
      <c r="B3177" s="252" t="n">
        <v>44121</v>
      </c>
      <c r="C3177" s="253" t="n">
        <v>300</v>
      </c>
      <c r="D3177" s="265" t="s">
        <v>80</v>
      </c>
      <c r="E3177" s="255" t="s">
        <v>81</v>
      </c>
      <c r="F3177" s="255" t="s">
        <v>4635</v>
      </c>
      <c r="G3177" s="255"/>
      <c r="H3177" s="256"/>
    </row>
    <row r="3178" customFormat="false" ht="11.25" hidden="false" customHeight="true" outlineLevel="0" collapsed="false">
      <c r="A3178" s="257" t="s">
        <v>2954</v>
      </c>
      <c r="B3178" s="252" t="n">
        <v>44121</v>
      </c>
      <c r="C3178" s="253" t="n">
        <v>4000</v>
      </c>
      <c r="D3178" s="258" t="s">
        <v>30</v>
      </c>
      <c r="E3178" s="255" t="s">
        <v>61</v>
      </c>
      <c r="F3178" s="255" t="s">
        <v>270</v>
      </c>
      <c r="G3178" s="255"/>
      <c r="H3178" s="256"/>
    </row>
    <row r="3179" customFormat="false" ht="11.25" hidden="false" customHeight="true" outlineLevel="0" collapsed="false">
      <c r="A3179" s="257" t="s">
        <v>2954</v>
      </c>
      <c r="B3179" s="252" t="n">
        <v>44121</v>
      </c>
      <c r="C3179" s="253" t="n">
        <v>3300</v>
      </c>
      <c r="D3179" s="258" t="s">
        <v>30</v>
      </c>
      <c r="E3179" s="255" t="s">
        <v>61</v>
      </c>
      <c r="F3179" s="255" t="s">
        <v>290</v>
      </c>
      <c r="G3179" s="255"/>
      <c r="H3179" s="256"/>
    </row>
    <row r="3180" customFormat="false" ht="11.25" hidden="false" customHeight="true" outlineLevel="0" collapsed="false">
      <c r="A3180" s="257" t="s">
        <v>2954</v>
      </c>
      <c r="B3180" s="252" t="n">
        <v>44121</v>
      </c>
      <c r="C3180" s="253" t="n">
        <v>3500</v>
      </c>
      <c r="D3180" s="258" t="s">
        <v>30</v>
      </c>
      <c r="E3180" s="255" t="s">
        <v>61</v>
      </c>
      <c r="F3180" s="255" t="s">
        <v>62</v>
      </c>
      <c r="G3180" s="255"/>
      <c r="H3180" s="256"/>
    </row>
    <row r="3181" customFormat="false" ht="11.25" hidden="false" customHeight="true" outlineLevel="0" collapsed="false">
      <c r="A3181" s="257" t="s">
        <v>2954</v>
      </c>
      <c r="B3181" s="252" t="n">
        <v>44121</v>
      </c>
      <c r="C3181" s="253" t="n">
        <v>2900</v>
      </c>
      <c r="D3181" s="258" t="s">
        <v>30</v>
      </c>
      <c r="E3181" s="255" t="s">
        <v>61</v>
      </c>
      <c r="F3181" s="255" t="s">
        <v>137</v>
      </c>
      <c r="G3181" s="255"/>
      <c r="H3181" s="256"/>
    </row>
    <row r="3182" customFormat="false" ht="11.25" hidden="false" customHeight="true" outlineLevel="0" collapsed="false">
      <c r="A3182" s="251" t="s">
        <v>2954</v>
      </c>
      <c r="B3182" s="252" t="n">
        <v>44121</v>
      </c>
      <c r="C3182" s="253" t="n">
        <v>20000</v>
      </c>
      <c r="D3182" s="254" t="s">
        <v>25</v>
      </c>
      <c r="E3182" s="255"/>
      <c r="F3182" s="255" t="s">
        <v>68</v>
      </c>
      <c r="G3182" s="255"/>
      <c r="H3182" s="256"/>
    </row>
    <row r="3183" customFormat="false" ht="11.25" hidden="false" customHeight="true" outlineLevel="0" collapsed="false">
      <c r="A3183" s="260" t="s">
        <v>2954</v>
      </c>
      <c r="B3183" s="252" t="n">
        <v>44122</v>
      </c>
      <c r="C3183" s="253" t="n">
        <v>36800</v>
      </c>
      <c r="D3183" s="267" t="s">
        <v>186</v>
      </c>
      <c r="E3183" s="255" t="s">
        <v>173</v>
      </c>
      <c r="F3183" s="255" t="s">
        <v>2978</v>
      </c>
      <c r="G3183" s="255" t="s">
        <v>3196</v>
      </c>
      <c r="H3183" s="256"/>
    </row>
    <row r="3184" customFormat="false" ht="11.25" hidden="false" customHeight="true" outlineLevel="0" collapsed="false">
      <c r="A3184" s="257" t="s">
        <v>2954</v>
      </c>
      <c r="B3184" s="252" t="n">
        <v>44122</v>
      </c>
      <c r="C3184" s="253" t="n">
        <v>1200</v>
      </c>
      <c r="D3184" s="258" t="s">
        <v>30</v>
      </c>
      <c r="E3184" s="255" t="s">
        <v>61</v>
      </c>
      <c r="F3184" s="255" t="s">
        <v>87</v>
      </c>
      <c r="G3184" s="255" t="s">
        <v>4636</v>
      </c>
      <c r="H3184" s="256"/>
    </row>
    <row r="3185" customFormat="false" ht="11.25" hidden="false" customHeight="true" outlineLevel="0" collapsed="false">
      <c r="A3185" s="257" t="s">
        <v>2954</v>
      </c>
      <c r="B3185" s="252" t="n">
        <v>44122</v>
      </c>
      <c r="C3185" s="253" t="n">
        <v>1200</v>
      </c>
      <c r="D3185" s="258" t="s">
        <v>30</v>
      </c>
      <c r="E3185" s="255" t="s">
        <v>61</v>
      </c>
      <c r="F3185" s="255" t="s">
        <v>87</v>
      </c>
      <c r="G3185" s="255" t="s">
        <v>4637</v>
      </c>
      <c r="H3185" s="256"/>
    </row>
    <row r="3186" customFormat="false" ht="11.25" hidden="false" customHeight="true" outlineLevel="0" collapsed="false">
      <c r="A3186" s="257" t="s">
        <v>2954</v>
      </c>
      <c r="B3186" s="252" t="n">
        <v>44122</v>
      </c>
      <c r="C3186" s="253" t="n">
        <v>640</v>
      </c>
      <c r="D3186" s="258" t="s">
        <v>30</v>
      </c>
      <c r="E3186" s="255" t="s">
        <v>61</v>
      </c>
      <c r="F3186" s="255" t="s">
        <v>87</v>
      </c>
      <c r="G3186" s="255" t="s">
        <v>4638</v>
      </c>
      <c r="H3186" s="256"/>
    </row>
    <row r="3187" customFormat="false" ht="11.25" hidden="false" customHeight="true" outlineLevel="0" collapsed="false">
      <c r="A3187" s="257" t="s">
        <v>2954</v>
      </c>
      <c r="B3187" s="252" t="n">
        <v>44122</v>
      </c>
      <c r="C3187" s="253" t="n">
        <v>640</v>
      </c>
      <c r="D3187" s="258" t="s">
        <v>30</v>
      </c>
      <c r="E3187" s="255" t="s">
        <v>61</v>
      </c>
      <c r="F3187" s="255" t="s">
        <v>87</v>
      </c>
      <c r="G3187" s="255" t="s">
        <v>4639</v>
      </c>
      <c r="H3187" s="256"/>
    </row>
    <row r="3188" customFormat="false" ht="11.25" hidden="false" customHeight="true" outlineLevel="0" collapsed="false">
      <c r="A3188" s="257" t="s">
        <v>2954</v>
      </c>
      <c r="B3188" s="252" t="n">
        <v>44122</v>
      </c>
      <c r="C3188" s="253" t="n">
        <v>2700</v>
      </c>
      <c r="D3188" s="258" t="s">
        <v>30</v>
      </c>
      <c r="E3188" s="255" t="s">
        <v>61</v>
      </c>
      <c r="F3188" s="255" t="s">
        <v>87</v>
      </c>
      <c r="G3188" s="255" t="s">
        <v>4552</v>
      </c>
      <c r="H3188" s="256"/>
    </row>
    <row r="3189" customFormat="false" ht="11.25" hidden="false" customHeight="true" outlineLevel="0" collapsed="false">
      <c r="A3189" s="260" t="s">
        <v>2954</v>
      </c>
      <c r="B3189" s="252" t="n">
        <v>44122</v>
      </c>
      <c r="C3189" s="253" t="n">
        <v>400</v>
      </c>
      <c r="D3189" s="266" t="s">
        <v>2943</v>
      </c>
      <c r="E3189" s="255" t="s">
        <v>2974</v>
      </c>
      <c r="F3189" s="255" t="s">
        <v>4640</v>
      </c>
      <c r="G3189" s="255"/>
      <c r="H3189" s="256"/>
    </row>
    <row r="3190" customFormat="false" ht="11.25" hidden="false" customHeight="true" outlineLevel="0" collapsed="false">
      <c r="A3190" s="257" t="s">
        <v>2954</v>
      </c>
      <c r="B3190" s="252" t="n">
        <v>44122</v>
      </c>
      <c r="C3190" s="253" t="n">
        <v>2800</v>
      </c>
      <c r="D3190" s="258" t="s">
        <v>30</v>
      </c>
      <c r="E3190" s="255" t="s">
        <v>61</v>
      </c>
      <c r="F3190" s="255" t="s">
        <v>270</v>
      </c>
      <c r="G3190" s="255" t="s">
        <v>4641</v>
      </c>
      <c r="H3190" s="256"/>
    </row>
    <row r="3191" customFormat="false" ht="11.25" hidden="false" customHeight="true" outlineLevel="0" collapsed="false">
      <c r="A3191" s="257" t="s">
        <v>2954</v>
      </c>
      <c r="B3191" s="252" t="n">
        <v>44122</v>
      </c>
      <c r="C3191" s="253" t="n">
        <v>3000</v>
      </c>
      <c r="D3191" s="258" t="s">
        <v>30</v>
      </c>
      <c r="E3191" s="255" t="s">
        <v>61</v>
      </c>
      <c r="F3191" s="255" t="s">
        <v>137</v>
      </c>
      <c r="G3191" s="255" t="s">
        <v>4642</v>
      </c>
      <c r="H3191" s="256"/>
    </row>
    <row r="3192" customFormat="false" ht="11.25" hidden="false" customHeight="true" outlineLevel="0" collapsed="false">
      <c r="A3192" s="251" t="s">
        <v>2954</v>
      </c>
      <c r="B3192" s="252" t="n">
        <v>44122</v>
      </c>
      <c r="C3192" s="253" t="n">
        <v>35</v>
      </c>
      <c r="D3192" s="254" t="s">
        <v>25</v>
      </c>
      <c r="E3192" s="255"/>
      <c r="F3192" s="255" t="s">
        <v>4643</v>
      </c>
      <c r="G3192" s="255" t="s">
        <v>3807</v>
      </c>
      <c r="H3192" s="256"/>
    </row>
    <row r="3193" customFormat="false" ht="11.25" hidden="false" customHeight="true" outlineLevel="0" collapsed="false">
      <c r="A3193" s="260" t="s">
        <v>2954</v>
      </c>
      <c r="B3193" s="252" t="n">
        <v>44123</v>
      </c>
      <c r="C3193" s="253" t="n">
        <v>300</v>
      </c>
      <c r="D3193" s="266" t="s">
        <v>2943</v>
      </c>
      <c r="E3193" s="255" t="s">
        <v>2974</v>
      </c>
      <c r="F3193" s="255" t="s">
        <v>3009</v>
      </c>
      <c r="G3193" s="255"/>
      <c r="H3193" s="256"/>
    </row>
    <row r="3194" customFormat="false" ht="11.25" hidden="false" customHeight="true" outlineLevel="0" collapsed="false">
      <c r="A3194" s="257" t="s">
        <v>2954</v>
      </c>
      <c r="B3194" s="252" t="n">
        <v>44123</v>
      </c>
      <c r="C3194" s="253" t="n">
        <v>3000</v>
      </c>
      <c r="D3194" s="258" t="s">
        <v>30</v>
      </c>
      <c r="E3194" s="255" t="s">
        <v>61</v>
      </c>
      <c r="F3194" s="255" t="s">
        <v>62</v>
      </c>
      <c r="G3194" s="255" t="s">
        <v>4644</v>
      </c>
      <c r="H3194" s="256"/>
    </row>
    <row r="3195" customFormat="false" ht="11.25" hidden="false" customHeight="true" outlineLevel="0" collapsed="false">
      <c r="A3195" s="257" t="s">
        <v>2954</v>
      </c>
      <c r="B3195" s="252" t="n">
        <v>44123</v>
      </c>
      <c r="C3195" s="253" t="n">
        <v>10000</v>
      </c>
      <c r="D3195" s="258" t="s">
        <v>30</v>
      </c>
      <c r="E3195" s="255" t="s">
        <v>174</v>
      </c>
      <c r="F3195" s="255" t="s">
        <v>187</v>
      </c>
      <c r="G3195" s="255"/>
      <c r="H3195" s="256"/>
    </row>
    <row r="3196" customFormat="false" ht="11.25" hidden="false" customHeight="true" outlineLevel="0" collapsed="false">
      <c r="A3196" s="257" t="s">
        <v>2954</v>
      </c>
      <c r="B3196" s="252" t="n">
        <v>44123</v>
      </c>
      <c r="C3196" s="253" t="n">
        <v>365</v>
      </c>
      <c r="D3196" s="265" t="s">
        <v>80</v>
      </c>
      <c r="E3196" s="255" t="s">
        <v>81</v>
      </c>
      <c r="F3196" s="255" t="s">
        <v>4645</v>
      </c>
      <c r="G3196" s="255" t="s">
        <v>4646</v>
      </c>
      <c r="H3196" s="256"/>
    </row>
    <row r="3197" customFormat="false" ht="11.25" hidden="false" customHeight="true" outlineLevel="0" collapsed="false">
      <c r="A3197" s="257" t="s">
        <v>2954</v>
      </c>
      <c r="B3197" s="252" t="n">
        <v>44123</v>
      </c>
      <c r="C3197" s="253" t="n">
        <v>2800</v>
      </c>
      <c r="D3197" s="258" t="s">
        <v>30</v>
      </c>
      <c r="E3197" s="255" t="s">
        <v>61</v>
      </c>
      <c r="F3197" s="255" t="s">
        <v>62</v>
      </c>
      <c r="G3197" s="255" t="s">
        <v>4383</v>
      </c>
      <c r="H3197" s="256"/>
    </row>
    <row r="3198" customFormat="false" ht="11.25" hidden="false" customHeight="true" outlineLevel="0" collapsed="false">
      <c r="A3198" s="251" t="s">
        <v>2954</v>
      </c>
      <c r="B3198" s="252" t="n">
        <v>44123</v>
      </c>
      <c r="C3198" s="253" t="n">
        <v>10000</v>
      </c>
      <c r="D3198" s="254" t="s">
        <v>25</v>
      </c>
      <c r="E3198" s="255"/>
      <c r="F3198" s="255" t="s">
        <v>71</v>
      </c>
      <c r="G3198" s="255"/>
      <c r="H3198" s="256"/>
    </row>
    <row r="3199" customFormat="false" ht="11.25" hidden="false" customHeight="true" outlineLevel="0" collapsed="false">
      <c r="A3199" s="260" t="s">
        <v>2954</v>
      </c>
      <c r="B3199" s="252" t="n">
        <v>44123</v>
      </c>
      <c r="C3199" s="253" t="n">
        <v>2000</v>
      </c>
      <c r="D3199" s="266" t="s">
        <v>2943</v>
      </c>
      <c r="E3199" s="255" t="s">
        <v>2974</v>
      </c>
      <c r="F3199" s="255" t="s">
        <v>2982</v>
      </c>
      <c r="G3199" s="255"/>
      <c r="H3199" s="256"/>
    </row>
    <row r="3200" customFormat="false" ht="11.25" hidden="false" customHeight="true" outlineLevel="0" collapsed="false">
      <c r="A3200" s="251" t="s">
        <v>2954</v>
      </c>
      <c r="B3200" s="252" t="n">
        <v>44123</v>
      </c>
      <c r="C3200" s="253" t="n">
        <v>10000</v>
      </c>
      <c r="D3200" s="254" t="s">
        <v>25</v>
      </c>
      <c r="E3200" s="255"/>
      <c r="F3200" s="255" t="s">
        <v>3008</v>
      </c>
      <c r="G3200" s="255" t="s">
        <v>4647</v>
      </c>
      <c r="H3200" s="256"/>
    </row>
    <row r="3201" customFormat="false" ht="11.25" hidden="false" customHeight="true" outlineLevel="0" collapsed="false">
      <c r="A3201" s="251" t="s">
        <v>2954</v>
      </c>
      <c r="B3201" s="252" t="n">
        <v>44123</v>
      </c>
      <c r="C3201" s="253" t="n">
        <v>15000</v>
      </c>
      <c r="D3201" s="254" t="s">
        <v>25</v>
      </c>
      <c r="E3201" s="255"/>
      <c r="F3201" s="255" t="s">
        <v>2960</v>
      </c>
      <c r="G3201" s="255"/>
      <c r="H3201" s="256"/>
    </row>
    <row r="3202" customFormat="false" ht="11.25" hidden="false" customHeight="true" outlineLevel="0" collapsed="false">
      <c r="A3202" s="251" t="s">
        <v>2954</v>
      </c>
      <c r="B3202" s="252" t="n">
        <v>44123</v>
      </c>
      <c r="C3202" s="253" t="n">
        <v>25000</v>
      </c>
      <c r="D3202" s="254" t="s">
        <v>25</v>
      </c>
      <c r="E3202" s="255"/>
      <c r="F3202" s="255" t="s">
        <v>2961</v>
      </c>
      <c r="G3202" s="255"/>
      <c r="H3202" s="256"/>
    </row>
    <row r="3203" customFormat="false" ht="11.25" hidden="false" customHeight="true" outlineLevel="0" collapsed="false">
      <c r="A3203" s="257" t="s">
        <v>2954</v>
      </c>
      <c r="B3203" s="252" t="n">
        <v>44123</v>
      </c>
      <c r="C3203" s="253" t="n">
        <v>1000</v>
      </c>
      <c r="D3203" s="272" t="s">
        <v>64</v>
      </c>
      <c r="E3203" s="255" t="s">
        <v>143</v>
      </c>
      <c r="F3203" s="255" t="s">
        <v>3766</v>
      </c>
      <c r="G3203" s="255" t="s">
        <v>4648</v>
      </c>
      <c r="H3203" s="256"/>
    </row>
    <row r="3204" customFormat="false" ht="11.25" hidden="false" customHeight="true" outlineLevel="0" collapsed="false">
      <c r="A3204" s="251" t="s">
        <v>2954</v>
      </c>
      <c r="B3204" s="252" t="n">
        <v>44124</v>
      </c>
      <c r="C3204" s="253" t="n">
        <v>20000</v>
      </c>
      <c r="D3204" s="254" t="s">
        <v>25</v>
      </c>
      <c r="E3204" s="255"/>
      <c r="F3204" s="255" t="s">
        <v>3088</v>
      </c>
      <c r="G3204" s="255"/>
      <c r="H3204" s="256"/>
    </row>
    <row r="3205" customFormat="false" ht="11.25" hidden="false" customHeight="true" outlineLevel="0" collapsed="false">
      <c r="A3205" s="251" t="s">
        <v>2954</v>
      </c>
      <c r="B3205" s="252" t="n">
        <v>44124</v>
      </c>
      <c r="C3205" s="253" t="n">
        <v>22000</v>
      </c>
      <c r="D3205" s="254" t="s">
        <v>25</v>
      </c>
      <c r="E3205" s="255"/>
      <c r="F3205" s="255" t="s">
        <v>46</v>
      </c>
      <c r="G3205" s="255"/>
      <c r="H3205" s="256"/>
    </row>
    <row r="3206" customFormat="false" ht="11.25" hidden="false" customHeight="true" outlineLevel="0" collapsed="false">
      <c r="A3206" s="257" t="s">
        <v>2954</v>
      </c>
      <c r="B3206" s="252" t="n">
        <v>44124</v>
      </c>
      <c r="C3206" s="253" t="n">
        <v>2000</v>
      </c>
      <c r="D3206" s="262" t="s">
        <v>113</v>
      </c>
      <c r="E3206" s="255" t="s">
        <v>114</v>
      </c>
      <c r="F3206" s="255" t="s">
        <v>4649</v>
      </c>
      <c r="G3206" s="255"/>
      <c r="H3206" s="256"/>
    </row>
    <row r="3207" customFormat="false" ht="11.25" hidden="false" customHeight="true" outlineLevel="0" collapsed="false">
      <c r="A3207" s="260" t="s">
        <v>2954</v>
      </c>
      <c r="B3207" s="252" t="n">
        <v>44124</v>
      </c>
      <c r="C3207" s="253" t="n">
        <v>300</v>
      </c>
      <c r="D3207" s="266" t="s">
        <v>2943</v>
      </c>
      <c r="E3207" s="255" t="s">
        <v>2974</v>
      </c>
      <c r="F3207" s="255" t="s">
        <v>3009</v>
      </c>
      <c r="G3207" s="255"/>
      <c r="H3207" s="256"/>
    </row>
    <row r="3208" customFormat="false" ht="11.25" hidden="false" customHeight="true" outlineLevel="0" collapsed="false">
      <c r="A3208" s="260" t="s">
        <v>2954</v>
      </c>
      <c r="B3208" s="252" t="n">
        <v>44124</v>
      </c>
      <c r="C3208" s="253" t="n">
        <v>5000</v>
      </c>
      <c r="D3208" s="266" t="s">
        <v>2943</v>
      </c>
      <c r="E3208" s="255" t="s">
        <v>3723</v>
      </c>
      <c r="F3208" s="255" t="s">
        <v>4650</v>
      </c>
      <c r="G3208" s="255" t="s">
        <v>4651</v>
      </c>
      <c r="H3208" s="256"/>
    </row>
    <row r="3209" customFormat="false" ht="11.25" hidden="false" customHeight="true" outlineLevel="0" collapsed="false">
      <c r="A3209" s="257" t="s">
        <v>2954</v>
      </c>
      <c r="B3209" s="252" t="n">
        <v>44124</v>
      </c>
      <c r="C3209" s="253" t="n">
        <v>400</v>
      </c>
      <c r="D3209" s="265" t="s">
        <v>80</v>
      </c>
      <c r="E3209" s="255" t="s">
        <v>110</v>
      </c>
      <c r="F3209" s="255" t="s">
        <v>4652</v>
      </c>
      <c r="G3209" s="255" t="s">
        <v>4653</v>
      </c>
      <c r="H3209" s="256"/>
    </row>
    <row r="3210" customFormat="false" ht="11.25" hidden="false" customHeight="true" outlineLevel="0" collapsed="false">
      <c r="A3210" s="260" t="s">
        <v>2954</v>
      </c>
      <c r="B3210" s="252" t="n">
        <v>44124</v>
      </c>
      <c r="C3210" s="253" t="n">
        <v>670</v>
      </c>
      <c r="D3210" s="246" t="s">
        <v>110</v>
      </c>
      <c r="E3210" s="255" t="s">
        <v>245</v>
      </c>
      <c r="F3210" s="255" t="s">
        <v>4654</v>
      </c>
      <c r="G3210" s="255"/>
      <c r="H3210" s="256"/>
    </row>
    <row r="3211" customFormat="false" ht="11.25" hidden="false" customHeight="true" outlineLevel="0" collapsed="false">
      <c r="A3211" s="257" t="s">
        <v>2954</v>
      </c>
      <c r="B3211" s="252" t="n">
        <v>44124</v>
      </c>
      <c r="C3211" s="253" t="n">
        <v>365</v>
      </c>
      <c r="D3211" s="272" t="s">
        <v>64</v>
      </c>
      <c r="E3211" s="255" t="s">
        <v>73</v>
      </c>
      <c r="F3211" s="255" t="s">
        <v>3009</v>
      </c>
      <c r="G3211" s="255"/>
      <c r="H3211" s="256"/>
    </row>
    <row r="3212" customFormat="false" ht="11.25" hidden="false" customHeight="true" outlineLevel="0" collapsed="false">
      <c r="A3212" s="251" t="s">
        <v>2954</v>
      </c>
      <c r="B3212" s="252" t="n">
        <v>44124</v>
      </c>
      <c r="C3212" s="253" t="n">
        <v>8000</v>
      </c>
      <c r="D3212" s="254" t="s">
        <v>25</v>
      </c>
      <c r="E3212" s="255"/>
      <c r="F3212" s="255" t="s">
        <v>2955</v>
      </c>
      <c r="G3212" s="255"/>
      <c r="H3212" s="256"/>
    </row>
    <row r="3213" customFormat="false" ht="11.25" hidden="false" customHeight="true" outlineLevel="0" collapsed="false">
      <c r="A3213" s="251" t="s">
        <v>2954</v>
      </c>
      <c r="B3213" s="252" t="n">
        <v>44124</v>
      </c>
      <c r="C3213" s="253" t="n">
        <v>10000</v>
      </c>
      <c r="D3213" s="254" t="s">
        <v>25</v>
      </c>
      <c r="E3213" s="255"/>
      <c r="F3213" s="255" t="s">
        <v>2961</v>
      </c>
      <c r="G3213" s="255"/>
      <c r="H3213" s="256"/>
    </row>
    <row r="3214" customFormat="false" ht="11.25" hidden="false" customHeight="true" outlineLevel="0" collapsed="false">
      <c r="A3214" s="269" t="s">
        <v>2954</v>
      </c>
      <c r="B3214" s="252" t="n">
        <v>44124</v>
      </c>
      <c r="C3214" s="253" t="n">
        <v>1000</v>
      </c>
      <c r="D3214" s="278" t="s">
        <v>3093</v>
      </c>
      <c r="E3214" s="255" t="s">
        <v>3094</v>
      </c>
      <c r="F3214" s="255" t="s">
        <v>3992</v>
      </c>
      <c r="G3214" s="255" t="s">
        <v>4655</v>
      </c>
      <c r="H3214" s="256"/>
    </row>
    <row r="3215" customFormat="false" ht="11.25" hidden="false" customHeight="true" outlineLevel="0" collapsed="false">
      <c r="A3215" s="251" t="s">
        <v>2954</v>
      </c>
      <c r="B3215" s="252" t="n">
        <v>44124</v>
      </c>
      <c r="C3215" s="253" t="n">
        <v>1000</v>
      </c>
      <c r="D3215" s="254" t="s">
        <v>25</v>
      </c>
      <c r="E3215" s="255"/>
      <c r="F3215" s="255" t="s">
        <v>3138</v>
      </c>
      <c r="G3215" s="255"/>
      <c r="H3215" s="256"/>
    </row>
    <row r="3216" customFormat="false" ht="11.25" hidden="false" customHeight="true" outlineLevel="0" collapsed="false">
      <c r="A3216" s="251" t="s">
        <v>2954</v>
      </c>
      <c r="B3216" s="252" t="n">
        <v>44125</v>
      </c>
      <c r="C3216" s="253" t="n">
        <v>9000</v>
      </c>
      <c r="D3216" s="254" t="s">
        <v>25</v>
      </c>
      <c r="E3216" s="255"/>
      <c r="F3216" s="255" t="s">
        <v>2969</v>
      </c>
      <c r="G3216" s="255"/>
      <c r="H3216" s="256"/>
    </row>
    <row r="3217" customFormat="false" ht="11.25" hidden="false" customHeight="true" outlineLevel="0" collapsed="false">
      <c r="A3217" s="260" t="s">
        <v>2954</v>
      </c>
      <c r="B3217" s="252" t="n">
        <v>44125</v>
      </c>
      <c r="C3217" s="253" t="n">
        <v>830</v>
      </c>
      <c r="D3217" s="266" t="s">
        <v>2943</v>
      </c>
      <c r="E3217" s="255" t="s">
        <v>3067</v>
      </c>
      <c r="F3217" s="255" t="s">
        <v>4656</v>
      </c>
      <c r="G3217" s="255" t="s">
        <v>4451</v>
      </c>
      <c r="H3217" s="256"/>
    </row>
    <row r="3218" customFormat="false" ht="11.25" hidden="false" customHeight="true" outlineLevel="0" collapsed="false">
      <c r="A3218" s="257" t="s">
        <v>2954</v>
      </c>
      <c r="B3218" s="252" t="n">
        <v>44125</v>
      </c>
      <c r="C3218" s="253" t="n">
        <v>2800</v>
      </c>
      <c r="D3218" s="258" t="s">
        <v>30</v>
      </c>
      <c r="E3218" s="255" t="s">
        <v>61</v>
      </c>
      <c r="F3218" s="255" t="s">
        <v>270</v>
      </c>
      <c r="G3218" s="255" t="s">
        <v>4657</v>
      </c>
      <c r="H3218" s="256"/>
    </row>
    <row r="3219" customFormat="false" ht="11.25" hidden="false" customHeight="true" outlineLevel="0" collapsed="false">
      <c r="A3219" s="257" t="s">
        <v>2954</v>
      </c>
      <c r="B3219" s="252" t="n">
        <v>44125</v>
      </c>
      <c r="C3219" s="253" t="n">
        <v>10500</v>
      </c>
      <c r="D3219" s="258" t="s">
        <v>30</v>
      </c>
      <c r="E3219" s="255" t="s">
        <v>31</v>
      </c>
      <c r="F3219" s="255" t="s">
        <v>147</v>
      </c>
      <c r="G3219" s="255" t="s">
        <v>283</v>
      </c>
      <c r="H3219" s="256"/>
    </row>
    <row r="3220" customFormat="false" ht="11.25" hidden="false" customHeight="true" outlineLevel="0" collapsed="false">
      <c r="A3220" s="257" t="s">
        <v>2954</v>
      </c>
      <c r="B3220" s="252" t="n">
        <v>44125</v>
      </c>
      <c r="C3220" s="253" t="n">
        <v>250</v>
      </c>
      <c r="D3220" s="262" t="s">
        <v>113</v>
      </c>
      <c r="E3220" s="255" t="s">
        <v>65</v>
      </c>
      <c r="F3220" s="255" t="s">
        <v>4658</v>
      </c>
      <c r="G3220" s="255" t="s">
        <v>3976</v>
      </c>
      <c r="H3220" s="256"/>
    </row>
    <row r="3221" customFormat="false" ht="11.25" hidden="false" customHeight="true" outlineLevel="0" collapsed="false">
      <c r="A3221" s="257" t="s">
        <v>2954</v>
      </c>
      <c r="B3221" s="252" t="n">
        <v>44125</v>
      </c>
      <c r="C3221" s="253" t="n">
        <v>452</v>
      </c>
      <c r="D3221" s="272" t="s">
        <v>64</v>
      </c>
      <c r="E3221" s="255" t="s">
        <v>191</v>
      </c>
      <c r="F3221" s="255" t="s">
        <v>4659</v>
      </c>
      <c r="G3221" s="255" t="s">
        <v>4660</v>
      </c>
      <c r="H3221" s="256"/>
    </row>
    <row r="3222" customFormat="false" ht="11.25" hidden="false" customHeight="true" outlineLevel="0" collapsed="false">
      <c r="A3222" s="257" t="s">
        <v>2954</v>
      </c>
      <c r="B3222" s="252" t="n">
        <v>44125</v>
      </c>
      <c r="C3222" s="253" t="n">
        <v>3500</v>
      </c>
      <c r="D3222" s="258" t="s">
        <v>30</v>
      </c>
      <c r="E3222" s="255" t="s">
        <v>61</v>
      </c>
      <c r="F3222" s="255" t="s">
        <v>137</v>
      </c>
      <c r="G3222" s="255" t="s">
        <v>4661</v>
      </c>
      <c r="H3222" s="256"/>
    </row>
    <row r="3223" customFormat="false" ht="11.25" hidden="false" customHeight="true" outlineLevel="0" collapsed="false">
      <c r="A3223" s="257" t="s">
        <v>2954</v>
      </c>
      <c r="B3223" s="252" t="n">
        <v>44125</v>
      </c>
      <c r="C3223" s="253" t="n">
        <v>16000</v>
      </c>
      <c r="D3223" s="258" t="s">
        <v>30</v>
      </c>
      <c r="E3223" s="255" t="s">
        <v>174</v>
      </c>
      <c r="F3223" s="255" t="s">
        <v>32</v>
      </c>
      <c r="G3223" s="255"/>
      <c r="H3223" s="256"/>
    </row>
    <row r="3224" customFormat="false" ht="11.25" hidden="false" customHeight="true" outlineLevel="0" collapsed="false">
      <c r="A3224" s="257" t="s">
        <v>2954</v>
      </c>
      <c r="B3224" s="252" t="n">
        <v>44125</v>
      </c>
      <c r="C3224" s="253" t="n">
        <v>20160</v>
      </c>
      <c r="D3224" s="258" t="s">
        <v>30</v>
      </c>
      <c r="E3224" s="255" t="s">
        <v>174</v>
      </c>
      <c r="F3224" s="255" t="s">
        <v>187</v>
      </c>
      <c r="G3224" s="255"/>
      <c r="H3224" s="256"/>
    </row>
    <row r="3225" customFormat="false" ht="11.25" hidden="false" customHeight="true" outlineLevel="0" collapsed="false">
      <c r="A3225" s="260" t="s">
        <v>2954</v>
      </c>
      <c r="B3225" s="252" t="n">
        <v>44125</v>
      </c>
      <c r="C3225" s="253" t="n">
        <v>400</v>
      </c>
      <c r="D3225" s="263" t="s">
        <v>2952</v>
      </c>
      <c r="E3225" s="255" t="s">
        <v>54</v>
      </c>
      <c r="F3225" s="255" t="s">
        <v>3954</v>
      </c>
      <c r="G3225" s="255"/>
      <c r="H3225" s="256"/>
    </row>
    <row r="3226" customFormat="false" ht="11.25" hidden="false" customHeight="true" outlineLevel="0" collapsed="false">
      <c r="A3226" s="257" t="s">
        <v>2954</v>
      </c>
      <c r="B3226" s="252" t="n">
        <v>44125</v>
      </c>
      <c r="C3226" s="253" t="n">
        <v>3100</v>
      </c>
      <c r="D3226" s="258" t="s">
        <v>30</v>
      </c>
      <c r="E3226" s="255" t="s">
        <v>61</v>
      </c>
      <c r="F3226" s="255" t="s">
        <v>137</v>
      </c>
      <c r="G3226" s="255" t="s">
        <v>4662</v>
      </c>
      <c r="H3226" s="256"/>
    </row>
    <row r="3227" customFormat="false" ht="11.25" hidden="false" customHeight="true" outlineLevel="0" collapsed="false">
      <c r="A3227" s="260" t="s">
        <v>2954</v>
      </c>
      <c r="B3227" s="252" t="n">
        <v>44125</v>
      </c>
      <c r="C3227" s="253" t="n">
        <v>175000</v>
      </c>
      <c r="D3227" s="261" t="s">
        <v>105</v>
      </c>
      <c r="E3227" s="255" t="s">
        <v>106</v>
      </c>
      <c r="F3227" s="255" t="s">
        <v>204</v>
      </c>
      <c r="G3227" s="255" t="s">
        <v>4663</v>
      </c>
      <c r="H3227" s="256"/>
    </row>
    <row r="3228" customFormat="false" ht="11.25" hidden="false" customHeight="true" outlineLevel="0" collapsed="false">
      <c r="A3228" s="257" t="s">
        <v>2954</v>
      </c>
      <c r="B3228" s="252" t="n">
        <v>44125</v>
      </c>
      <c r="C3228" s="253" t="n">
        <v>5000</v>
      </c>
      <c r="D3228" s="272" t="s">
        <v>64</v>
      </c>
      <c r="E3228" s="255" t="s">
        <v>3600</v>
      </c>
      <c r="F3228" s="255" t="s">
        <v>4664</v>
      </c>
      <c r="G3228" s="255" t="s">
        <v>4665</v>
      </c>
      <c r="H3228" s="256"/>
    </row>
    <row r="3229" customFormat="false" ht="11.25" hidden="false" customHeight="true" outlineLevel="0" collapsed="false">
      <c r="A3229" s="251" t="s">
        <v>2954</v>
      </c>
      <c r="B3229" s="252" t="n">
        <v>44125</v>
      </c>
      <c r="C3229" s="253" t="n">
        <v>9000</v>
      </c>
      <c r="D3229" s="254" t="s">
        <v>25</v>
      </c>
      <c r="E3229" s="255"/>
      <c r="F3229" s="255" t="s">
        <v>2969</v>
      </c>
      <c r="G3229" s="255"/>
      <c r="H3229" s="256"/>
    </row>
    <row r="3230" customFormat="false" ht="11.25" hidden="false" customHeight="true" outlineLevel="0" collapsed="false">
      <c r="A3230" s="251" t="s">
        <v>2954</v>
      </c>
      <c r="B3230" s="252" t="n">
        <v>44125</v>
      </c>
      <c r="C3230" s="253" t="n">
        <v>5000</v>
      </c>
      <c r="D3230" s="254" t="s">
        <v>25</v>
      </c>
      <c r="E3230" s="255"/>
      <c r="F3230" s="255" t="s">
        <v>68</v>
      </c>
      <c r="G3230" s="255"/>
      <c r="H3230" s="256"/>
    </row>
    <row r="3231" customFormat="false" ht="11.25" hidden="false" customHeight="true" outlineLevel="0" collapsed="false">
      <c r="A3231" s="260" t="s">
        <v>2954</v>
      </c>
      <c r="B3231" s="252" t="n">
        <v>44125</v>
      </c>
      <c r="C3231" s="253" t="n">
        <v>500</v>
      </c>
      <c r="D3231" s="266" t="s">
        <v>2943</v>
      </c>
      <c r="E3231" s="255" t="s">
        <v>3163</v>
      </c>
      <c r="F3231" s="255" t="s">
        <v>2955</v>
      </c>
      <c r="G3231" s="255" t="s">
        <v>4666</v>
      </c>
      <c r="H3231" s="256"/>
    </row>
    <row r="3232" customFormat="false" ht="11.25" hidden="false" customHeight="true" outlineLevel="0" collapsed="false">
      <c r="A3232" s="260" t="s">
        <v>2954</v>
      </c>
      <c r="B3232" s="252" t="n">
        <v>44125</v>
      </c>
      <c r="C3232" s="253" t="n">
        <v>500</v>
      </c>
      <c r="D3232" s="266" t="s">
        <v>2943</v>
      </c>
      <c r="E3232" s="255" t="s">
        <v>3163</v>
      </c>
      <c r="F3232" s="255" t="s">
        <v>3008</v>
      </c>
      <c r="G3232" s="255" t="s">
        <v>4666</v>
      </c>
      <c r="H3232" s="256"/>
    </row>
    <row r="3233" customFormat="false" ht="11.25" hidden="false" customHeight="true" outlineLevel="0" collapsed="false">
      <c r="A3233" s="251" t="s">
        <v>2954</v>
      </c>
      <c r="B3233" s="252" t="n">
        <v>44126</v>
      </c>
      <c r="C3233" s="253" t="n">
        <v>2000</v>
      </c>
      <c r="D3233" s="254" t="s">
        <v>25</v>
      </c>
      <c r="E3233" s="255"/>
      <c r="F3233" s="255" t="s">
        <v>2969</v>
      </c>
      <c r="G3233" s="255"/>
      <c r="H3233" s="256"/>
    </row>
    <row r="3234" customFormat="false" ht="11.25" hidden="false" customHeight="true" outlineLevel="0" collapsed="false">
      <c r="A3234" s="260" t="s">
        <v>2954</v>
      </c>
      <c r="B3234" s="252" t="n">
        <v>44126</v>
      </c>
      <c r="C3234" s="253" t="n">
        <v>600</v>
      </c>
      <c r="D3234" s="266" t="s">
        <v>2943</v>
      </c>
      <c r="E3234" s="255" t="s">
        <v>2974</v>
      </c>
      <c r="F3234" s="255" t="s">
        <v>3517</v>
      </c>
      <c r="G3234" s="255"/>
      <c r="H3234" s="256"/>
    </row>
    <row r="3235" customFormat="false" ht="11.25" hidden="false" customHeight="true" outlineLevel="0" collapsed="false">
      <c r="A3235" s="257" t="s">
        <v>2954</v>
      </c>
      <c r="B3235" s="252" t="n">
        <v>44126</v>
      </c>
      <c r="C3235" s="253" t="n">
        <v>1400</v>
      </c>
      <c r="D3235" s="265" t="s">
        <v>80</v>
      </c>
      <c r="E3235" s="255" t="s">
        <v>110</v>
      </c>
      <c r="F3235" s="255" t="s">
        <v>3168</v>
      </c>
      <c r="G3235" s="255" t="s">
        <v>4667</v>
      </c>
      <c r="H3235" s="256"/>
    </row>
    <row r="3236" customFormat="false" ht="11.25" hidden="false" customHeight="true" outlineLevel="0" collapsed="false">
      <c r="A3236" s="257" t="s">
        <v>2954</v>
      </c>
      <c r="B3236" s="252" t="n">
        <v>44126</v>
      </c>
      <c r="C3236" s="253" t="n">
        <v>1400</v>
      </c>
      <c r="D3236" s="265" t="s">
        <v>80</v>
      </c>
      <c r="E3236" s="255" t="s">
        <v>110</v>
      </c>
      <c r="F3236" s="255" t="s">
        <v>3168</v>
      </c>
      <c r="G3236" s="255" t="s">
        <v>3207</v>
      </c>
      <c r="H3236" s="256"/>
    </row>
    <row r="3237" customFormat="false" ht="11.25" hidden="false" customHeight="true" outlineLevel="0" collapsed="false">
      <c r="A3237" s="257" t="s">
        <v>2954</v>
      </c>
      <c r="B3237" s="252" t="n">
        <v>44126</v>
      </c>
      <c r="C3237" s="253" t="n">
        <v>11600</v>
      </c>
      <c r="D3237" s="258" t="s">
        <v>30</v>
      </c>
      <c r="E3237" s="255" t="s">
        <v>174</v>
      </c>
      <c r="F3237" s="255" t="s">
        <v>187</v>
      </c>
      <c r="G3237" s="255"/>
      <c r="H3237" s="256"/>
    </row>
    <row r="3238" customFormat="false" ht="11.25" hidden="false" customHeight="true" outlineLevel="0" collapsed="false">
      <c r="A3238" s="260" t="s">
        <v>2954</v>
      </c>
      <c r="B3238" s="252" t="n">
        <v>44126</v>
      </c>
      <c r="C3238" s="253" t="n">
        <v>820</v>
      </c>
      <c r="D3238" s="264" t="s">
        <v>2940</v>
      </c>
      <c r="E3238" s="255" t="s">
        <v>2968</v>
      </c>
      <c r="F3238" s="255" t="s">
        <v>2987</v>
      </c>
      <c r="G3238" s="255" t="s">
        <v>2982</v>
      </c>
      <c r="H3238" s="256"/>
    </row>
    <row r="3239" customFormat="false" ht="11.25" hidden="false" customHeight="true" outlineLevel="0" collapsed="false">
      <c r="A3239" s="251" t="s">
        <v>2954</v>
      </c>
      <c r="B3239" s="252" t="n">
        <v>44126</v>
      </c>
      <c r="C3239" s="253" t="n">
        <v>5000</v>
      </c>
      <c r="D3239" s="254" t="s">
        <v>25</v>
      </c>
      <c r="E3239" s="255"/>
      <c r="F3239" s="255" t="s">
        <v>43</v>
      </c>
      <c r="G3239" s="255"/>
      <c r="H3239" s="256"/>
    </row>
    <row r="3240" customFormat="false" ht="11.25" hidden="false" customHeight="true" outlineLevel="0" collapsed="false">
      <c r="A3240" s="260" t="s">
        <v>2954</v>
      </c>
      <c r="B3240" s="252" t="n">
        <v>44126</v>
      </c>
      <c r="C3240" s="253" t="n">
        <v>2000</v>
      </c>
      <c r="D3240" s="266" t="s">
        <v>2943</v>
      </c>
      <c r="E3240" s="255" t="s">
        <v>2974</v>
      </c>
      <c r="F3240" s="255" t="s">
        <v>2982</v>
      </c>
      <c r="G3240" s="255"/>
      <c r="H3240" s="256"/>
    </row>
    <row r="3241" customFormat="false" ht="11.25" hidden="false" customHeight="true" outlineLevel="0" collapsed="false">
      <c r="A3241" s="260" t="s">
        <v>2954</v>
      </c>
      <c r="B3241" s="252" t="n">
        <v>44126</v>
      </c>
      <c r="C3241" s="253" t="n">
        <v>2000</v>
      </c>
      <c r="D3241" s="266" t="s">
        <v>2943</v>
      </c>
      <c r="E3241" s="255" t="s">
        <v>3163</v>
      </c>
      <c r="F3241" s="255" t="s">
        <v>4668</v>
      </c>
      <c r="G3241" s="255" t="s">
        <v>246</v>
      </c>
      <c r="H3241" s="256"/>
    </row>
    <row r="3242" customFormat="false" ht="11.25" hidden="false" customHeight="true" outlineLevel="0" collapsed="false">
      <c r="A3242" s="257" t="s">
        <v>2954</v>
      </c>
      <c r="B3242" s="252" t="n">
        <v>44126</v>
      </c>
      <c r="C3242" s="253" t="n">
        <v>1262</v>
      </c>
      <c r="D3242" s="272" t="s">
        <v>64</v>
      </c>
      <c r="E3242" s="255" t="s">
        <v>3600</v>
      </c>
      <c r="F3242" s="255" t="s">
        <v>142</v>
      </c>
      <c r="G3242" s="255" t="s">
        <v>4669</v>
      </c>
      <c r="H3242" s="256"/>
    </row>
    <row r="3243" customFormat="false" ht="11.25" hidden="false" customHeight="true" outlineLevel="0" collapsed="false">
      <c r="A3243" s="257" t="s">
        <v>2954</v>
      </c>
      <c r="B3243" s="252" t="n">
        <v>44126</v>
      </c>
      <c r="C3243" s="253" t="n">
        <v>2020</v>
      </c>
      <c r="D3243" s="272" t="s">
        <v>64</v>
      </c>
      <c r="E3243" s="255" t="s">
        <v>3600</v>
      </c>
      <c r="F3243" s="255" t="s">
        <v>142</v>
      </c>
      <c r="G3243" s="255" t="s">
        <v>4670</v>
      </c>
      <c r="H3243" s="256"/>
    </row>
    <row r="3244" customFormat="false" ht="11.25" hidden="false" customHeight="true" outlineLevel="0" collapsed="false">
      <c r="A3244" s="251" t="s">
        <v>2954</v>
      </c>
      <c r="B3244" s="252" t="n">
        <v>44126</v>
      </c>
      <c r="C3244" s="253" t="n">
        <v>1225</v>
      </c>
      <c r="D3244" s="254" t="s">
        <v>25</v>
      </c>
      <c r="E3244" s="255"/>
      <c r="F3244" s="255" t="s">
        <v>3038</v>
      </c>
      <c r="G3244" s="255"/>
      <c r="H3244" s="256"/>
    </row>
    <row r="3245" customFormat="false" ht="11.25" hidden="false" customHeight="true" outlineLevel="0" collapsed="false">
      <c r="A3245" s="251" t="s">
        <v>2954</v>
      </c>
      <c r="B3245" s="252" t="n">
        <v>44126</v>
      </c>
      <c r="C3245" s="253" t="n">
        <v>412</v>
      </c>
      <c r="D3245" s="279" t="s">
        <v>3112</v>
      </c>
      <c r="E3245" s="255" t="s">
        <v>145</v>
      </c>
      <c r="F3245" s="255" t="s">
        <v>23</v>
      </c>
      <c r="G3245" s="255"/>
      <c r="H3245" s="256"/>
    </row>
    <row r="3246" customFormat="false" ht="11.25" hidden="false" customHeight="true" outlineLevel="0" collapsed="false">
      <c r="A3246" s="269" t="s">
        <v>2954</v>
      </c>
      <c r="B3246" s="252" t="n">
        <v>44126</v>
      </c>
      <c r="C3246" s="253" t="n">
        <v>4000</v>
      </c>
      <c r="D3246" s="274" t="s">
        <v>2951</v>
      </c>
      <c r="E3246" s="255" t="s">
        <v>59</v>
      </c>
      <c r="F3246" s="255" t="s">
        <v>265</v>
      </c>
      <c r="G3246" s="255" t="s">
        <v>4671</v>
      </c>
      <c r="H3246" s="256"/>
    </row>
    <row r="3247" customFormat="false" ht="11.25" hidden="false" customHeight="true" outlineLevel="0" collapsed="false">
      <c r="A3247" s="257" t="s">
        <v>2954</v>
      </c>
      <c r="B3247" s="252" t="n">
        <v>44126</v>
      </c>
      <c r="C3247" s="253" t="n">
        <v>40000</v>
      </c>
      <c r="D3247" s="262" t="s">
        <v>113</v>
      </c>
      <c r="E3247" s="255" t="s">
        <v>139</v>
      </c>
      <c r="F3247" s="255" t="s">
        <v>140</v>
      </c>
      <c r="G3247" s="255" t="s">
        <v>2992</v>
      </c>
      <c r="H3247" s="256"/>
    </row>
    <row r="3248" customFormat="false" ht="11.25" hidden="false" customHeight="true" outlineLevel="0" collapsed="false">
      <c r="A3248" s="251" t="s">
        <v>2954</v>
      </c>
      <c r="B3248" s="252" t="n">
        <v>44127</v>
      </c>
      <c r="C3248" s="253" t="n">
        <v>15000</v>
      </c>
      <c r="D3248" s="254" t="s">
        <v>25</v>
      </c>
      <c r="E3248" s="255"/>
      <c r="F3248" s="255" t="s">
        <v>3489</v>
      </c>
      <c r="G3248" s="255"/>
      <c r="H3248" s="256"/>
    </row>
    <row r="3249" customFormat="false" ht="11.25" hidden="false" customHeight="true" outlineLevel="0" collapsed="false">
      <c r="A3249" s="260" t="s">
        <v>2954</v>
      </c>
      <c r="B3249" s="252" t="n">
        <v>44127</v>
      </c>
      <c r="C3249" s="253" t="n">
        <v>300</v>
      </c>
      <c r="D3249" s="266" t="s">
        <v>2943</v>
      </c>
      <c r="E3249" s="255" t="s">
        <v>2974</v>
      </c>
      <c r="F3249" s="255" t="s">
        <v>3009</v>
      </c>
      <c r="G3249" s="255"/>
      <c r="H3249" s="256"/>
    </row>
    <row r="3250" customFormat="false" ht="11.25" hidden="false" customHeight="true" outlineLevel="0" collapsed="false">
      <c r="A3250" s="251" t="s">
        <v>2954</v>
      </c>
      <c r="B3250" s="252" t="n">
        <v>44127</v>
      </c>
      <c r="C3250" s="253" t="n">
        <v>3100</v>
      </c>
      <c r="D3250" s="254" t="s">
        <v>25</v>
      </c>
      <c r="E3250" s="255"/>
      <c r="F3250" s="255" t="s">
        <v>3038</v>
      </c>
      <c r="G3250" s="255" t="s">
        <v>4672</v>
      </c>
      <c r="H3250" s="256"/>
    </row>
    <row r="3251" customFormat="false" ht="11.25" hidden="false" customHeight="true" outlineLevel="0" collapsed="false">
      <c r="A3251" s="251" t="s">
        <v>2954</v>
      </c>
      <c r="B3251" s="252" t="n">
        <v>44127</v>
      </c>
      <c r="C3251" s="253" t="n">
        <v>90</v>
      </c>
      <c r="D3251" s="254" t="s">
        <v>25</v>
      </c>
      <c r="E3251" s="255"/>
      <c r="F3251" s="255" t="s">
        <v>4673</v>
      </c>
      <c r="G3251" s="255" t="s">
        <v>4632</v>
      </c>
      <c r="H3251" s="256"/>
    </row>
    <row r="3252" customFormat="false" ht="11.25" hidden="false" customHeight="true" outlineLevel="0" collapsed="false">
      <c r="A3252" s="251" t="s">
        <v>2954</v>
      </c>
      <c r="B3252" s="252" t="n">
        <v>44127</v>
      </c>
      <c r="C3252" s="253" t="n">
        <v>90</v>
      </c>
      <c r="D3252" s="254" t="s">
        <v>25</v>
      </c>
      <c r="E3252" s="255"/>
      <c r="F3252" s="255" t="s">
        <v>3077</v>
      </c>
      <c r="G3252" s="255" t="s">
        <v>4632</v>
      </c>
      <c r="H3252" s="256"/>
    </row>
    <row r="3253" customFormat="false" ht="11.25" hidden="false" customHeight="true" outlineLevel="0" collapsed="false">
      <c r="A3253" s="251" t="s">
        <v>2954</v>
      </c>
      <c r="B3253" s="252" t="n">
        <v>44127</v>
      </c>
      <c r="C3253" s="253" t="n">
        <v>10000</v>
      </c>
      <c r="D3253" s="254" t="s">
        <v>25</v>
      </c>
      <c r="E3253" s="255"/>
      <c r="F3253" s="255" t="s">
        <v>4674</v>
      </c>
      <c r="G3253" s="255"/>
      <c r="H3253" s="256"/>
    </row>
    <row r="3254" customFormat="false" ht="11.25" hidden="false" customHeight="true" outlineLevel="0" collapsed="false">
      <c r="A3254" s="251" t="s">
        <v>2954</v>
      </c>
      <c r="B3254" s="252" t="n">
        <v>44127</v>
      </c>
      <c r="C3254" s="253" t="n">
        <v>20000</v>
      </c>
      <c r="D3254" s="254" t="s">
        <v>25</v>
      </c>
      <c r="E3254" s="255"/>
      <c r="F3254" s="255" t="s">
        <v>283</v>
      </c>
      <c r="G3254" s="255"/>
      <c r="H3254" s="256"/>
    </row>
    <row r="3255" customFormat="false" ht="11.25" hidden="false" customHeight="true" outlineLevel="0" collapsed="false">
      <c r="A3255" s="257" t="s">
        <v>2954</v>
      </c>
      <c r="B3255" s="252" t="n">
        <v>44127</v>
      </c>
      <c r="C3255" s="253" t="n">
        <v>5800</v>
      </c>
      <c r="D3255" s="265" t="s">
        <v>80</v>
      </c>
      <c r="E3255" s="255" t="s">
        <v>81</v>
      </c>
      <c r="F3255" s="255" t="s">
        <v>190</v>
      </c>
      <c r="G3255" s="255"/>
      <c r="H3255" s="256"/>
    </row>
    <row r="3256" customFormat="false" ht="11.25" hidden="false" customHeight="true" outlineLevel="0" collapsed="false">
      <c r="A3256" s="257" t="s">
        <v>2954</v>
      </c>
      <c r="B3256" s="252" t="n">
        <v>44127</v>
      </c>
      <c r="C3256" s="253" t="n">
        <v>255</v>
      </c>
      <c r="D3256" s="262" t="s">
        <v>113</v>
      </c>
      <c r="E3256" s="255" t="s">
        <v>114</v>
      </c>
      <c r="F3256" s="255" t="s">
        <v>4675</v>
      </c>
      <c r="G3256" s="255"/>
      <c r="H3256" s="256"/>
    </row>
    <row r="3257" customFormat="false" ht="11.25" hidden="false" customHeight="true" outlineLevel="0" collapsed="false">
      <c r="A3257" s="257" t="s">
        <v>2954</v>
      </c>
      <c r="B3257" s="252" t="n">
        <v>44127</v>
      </c>
      <c r="C3257" s="253" t="n">
        <v>5900</v>
      </c>
      <c r="D3257" s="258" t="s">
        <v>30</v>
      </c>
      <c r="E3257" s="255" t="s">
        <v>61</v>
      </c>
      <c r="F3257" s="255" t="s">
        <v>137</v>
      </c>
      <c r="G3257" s="255" t="s">
        <v>4676</v>
      </c>
      <c r="H3257" s="256"/>
    </row>
    <row r="3258" customFormat="false" ht="11.25" hidden="false" customHeight="true" outlineLevel="0" collapsed="false">
      <c r="A3258" s="251" t="s">
        <v>2954</v>
      </c>
      <c r="B3258" s="252" t="n">
        <v>44127</v>
      </c>
      <c r="C3258" s="253" t="n">
        <v>3000</v>
      </c>
      <c r="D3258" s="254" t="s">
        <v>25</v>
      </c>
      <c r="E3258" s="255"/>
      <c r="F3258" s="255" t="s">
        <v>3001</v>
      </c>
      <c r="G3258" s="255"/>
      <c r="H3258" s="256"/>
    </row>
    <row r="3259" customFormat="false" ht="11.25" hidden="false" customHeight="true" outlineLevel="0" collapsed="false">
      <c r="A3259" s="257" t="s">
        <v>2954</v>
      </c>
      <c r="B3259" s="252" t="n">
        <v>44127</v>
      </c>
      <c r="C3259" s="253" t="n">
        <v>3000</v>
      </c>
      <c r="D3259" s="258" t="s">
        <v>30</v>
      </c>
      <c r="E3259" s="255" t="s">
        <v>61</v>
      </c>
      <c r="F3259" s="255" t="s">
        <v>137</v>
      </c>
      <c r="G3259" s="255" t="s">
        <v>4385</v>
      </c>
      <c r="H3259" s="256"/>
    </row>
    <row r="3260" customFormat="false" ht="11.25" hidden="false" customHeight="true" outlineLevel="0" collapsed="false">
      <c r="A3260" s="257" t="s">
        <v>2954</v>
      </c>
      <c r="B3260" s="252" t="n">
        <v>44128</v>
      </c>
      <c r="C3260" s="253" t="n">
        <v>300</v>
      </c>
      <c r="D3260" s="265" t="s">
        <v>80</v>
      </c>
      <c r="E3260" s="255" t="s">
        <v>81</v>
      </c>
      <c r="F3260" s="255" t="s">
        <v>4677</v>
      </c>
      <c r="G3260" s="255" t="s">
        <v>4187</v>
      </c>
      <c r="H3260" s="256"/>
    </row>
    <row r="3261" customFormat="false" ht="11.25" hidden="false" customHeight="true" outlineLevel="0" collapsed="false">
      <c r="A3261" s="251" t="s">
        <v>2954</v>
      </c>
      <c r="B3261" s="252" t="n">
        <v>44128</v>
      </c>
      <c r="C3261" s="253" t="n">
        <v>20000</v>
      </c>
      <c r="D3261" s="254" t="s">
        <v>25</v>
      </c>
      <c r="E3261" s="255"/>
      <c r="F3261" s="255" t="s">
        <v>3012</v>
      </c>
      <c r="G3261" s="255"/>
      <c r="H3261" s="256"/>
    </row>
    <row r="3262" customFormat="false" ht="11.25" hidden="false" customHeight="true" outlineLevel="0" collapsed="false">
      <c r="A3262" s="257" t="s">
        <v>2954</v>
      </c>
      <c r="B3262" s="252" t="n">
        <v>44128</v>
      </c>
      <c r="C3262" s="253" t="n">
        <v>3000</v>
      </c>
      <c r="D3262" s="258" t="s">
        <v>30</v>
      </c>
      <c r="E3262" s="255" t="s">
        <v>61</v>
      </c>
      <c r="F3262" s="255" t="s">
        <v>270</v>
      </c>
      <c r="G3262" s="255" t="s">
        <v>4678</v>
      </c>
      <c r="H3262" s="256"/>
    </row>
    <row r="3263" customFormat="false" ht="11.25" hidden="false" customHeight="true" outlineLevel="0" collapsed="false">
      <c r="A3263" s="257" t="s">
        <v>2954</v>
      </c>
      <c r="B3263" s="252" t="n">
        <v>44128</v>
      </c>
      <c r="C3263" s="253" t="n">
        <v>2700</v>
      </c>
      <c r="D3263" s="258" t="s">
        <v>30</v>
      </c>
      <c r="E3263" s="255" t="s">
        <v>61</v>
      </c>
      <c r="F3263" s="255" t="s">
        <v>270</v>
      </c>
      <c r="G3263" s="255" t="s">
        <v>3609</v>
      </c>
      <c r="H3263" s="256"/>
    </row>
    <row r="3264" customFormat="false" ht="11.25" hidden="false" customHeight="true" outlineLevel="0" collapsed="false">
      <c r="A3264" s="260" t="s">
        <v>2954</v>
      </c>
      <c r="B3264" s="252" t="n">
        <v>44128</v>
      </c>
      <c r="C3264" s="253" t="n">
        <v>300</v>
      </c>
      <c r="D3264" s="266" t="s">
        <v>2943</v>
      </c>
      <c r="E3264" s="255" t="s">
        <v>2974</v>
      </c>
      <c r="F3264" s="255" t="s">
        <v>3009</v>
      </c>
      <c r="G3264" s="255"/>
      <c r="H3264" s="256"/>
    </row>
    <row r="3265" customFormat="false" ht="11.25" hidden="false" customHeight="true" outlineLevel="0" collapsed="false">
      <c r="A3265" s="260" t="s">
        <v>2954</v>
      </c>
      <c r="B3265" s="252" t="n">
        <v>44128</v>
      </c>
      <c r="C3265" s="253" t="n">
        <v>110</v>
      </c>
      <c r="D3265" s="263" t="s">
        <v>2952</v>
      </c>
      <c r="E3265" s="255" t="s">
        <v>2963</v>
      </c>
      <c r="F3265" s="255" t="s">
        <v>2964</v>
      </c>
      <c r="G3265" s="255"/>
      <c r="H3265" s="256"/>
    </row>
    <row r="3266" customFormat="false" ht="11.25" hidden="false" customHeight="true" outlineLevel="0" collapsed="false">
      <c r="A3266" s="257" t="s">
        <v>2954</v>
      </c>
      <c r="B3266" s="252" t="n">
        <v>44128</v>
      </c>
      <c r="C3266" s="253" t="n">
        <v>3000</v>
      </c>
      <c r="D3266" s="258" t="s">
        <v>30</v>
      </c>
      <c r="E3266" s="255" t="s">
        <v>61</v>
      </c>
      <c r="F3266" s="255" t="s">
        <v>137</v>
      </c>
      <c r="G3266" s="255" t="s">
        <v>4679</v>
      </c>
      <c r="H3266" s="256"/>
    </row>
    <row r="3267" customFormat="false" ht="11.25" hidden="false" customHeight="true" outlineLevel="0" collapsed="false">
      <c r="A3267" s="251" t="s">
        <v>2954</v>
      </c>
      <c r="B3267" s="252" t="n">
        <v>44128</v>
      </c>
      <c r="C3267" s="253" t="n">
        <v>20000</v>
      </c>
      <c r="D3267" s="254" t="s">
        <v>25</v>
      </c>
      <c r="E3267" s="255"/>
      <c r="F3267" s="255" t="s">
        <v>2961</v>
      </c>
      <c r="G3267" s="255"/>
      <c r="H3267" s="256"/>
    </row>
    <row r="3268" customFormat="false" ht="11.25" hidden="false" customHeight="true" outlineLevel="0" collapsed="false">
      <c r="A3268" s="251" t="s">
        <v>2954</v>
      </c>
      <c r="B3268" s="252" t="n">
        <v>44128</v>
      </c>
      <c r="C3268" s="253" t="n">
        <v>5000</v>
      </c>
      <c r="D3268" s="254" t="s">
        <v>25</v>
      </c>
      <c r="E3268" s="255"/>
      <c r="F3268" s="255" t="s">
        <v>3009</v>
      </c>
      <c r="G3268" s="255"/>
      <c r="H3268" s="256"/>
    </row>
    <row r="3269" customFormat="false" ht="11.25" hidden="false" customHeight="true" outlineLevel="0" collapsed="false">
      <c r="A3269" s="257" t="s">
        <v>2954</v>
      </c>
      <c r="B3269" s="252" t="n">
        <v>44129</v>
      </c>
      <c r="C3269" s="253" t="n">
        <v>7000</v>
      </c>
      <c r="D3269" s="258" t="s">
        <v>30</v>
      </c>
      <c r="E3269" s="255" t="s">
        <v>61</v>
      </c>
      <c r="F3269" s="255" t="s">
        <v>284</v>
      </c>
      <c r="G3269" s="255" t="s">
        <v>4680</v>
      </c>
      <c r="H3269" s="256"/>
    </row>
    <row r="3270" customFormat="false" ht="11.25" hidden="false" customHeight="true" outlineLevel="0" collapsed="false">
      <c r="A3270" s="257" t="s">
        <v>2954</v>
      </c>
      <c r="B3270" s="252" t="n">
        <v>44129</v>
      </c>
      <c r="C3270" s="253" t="n">
        <v>3100</v>
      </c>
      <c r="D3270" s="258" t="s">
        <v>30</v>
      </c>
      <c r="E3270" s="255" t="s">
        <v>61</v>
      </c>
      <c r="F3270" s="255" t="s">
        <v>137</v>
      </c>
      <c r="G3270" s="255" t="s">
        <v>4681</v>
      </c>
      <c r="H3270" s="256"/>
    </row>
    <row r="3271" customFormat="false" ht="11.25" hidden="false" customHeight="true" outlineLevel="0" collapsed="false">
      <c r="A3271" s="251" t="s">
        <v>2954</v>
      </c>
      <c r="B3271" s="252" t="n">
        <v>44129</v>
      </c>
      <c r="C3271" s="253" t="n">
        <v>10000</v>
      </c>
      <c r="D3271" s="254" t="s">
        <v>25</v>
      </c>
      <c r="E3271" s="255"/>
      <c r="F3271" s="255" t="s">
        <v>43</v>
      </c>
      <c r="G3271" s="255"/>
      <c r="H3271" s="256"/>
    </row>
    <row r="3272" customFormat="false" ht="11.25" hidden="false" customHeight="true" outlineLevel="0" collapsed="false">
      <c r="A3272" s="257" t="s">
        <v>2954</v>
      </c>
      <c r="B3272" s="252" t="n">
        <v>44129</v>
      </c>
      <c r="C3272" s="253" t="n">
        <v>50130</v>
      </c>
      <c r="D3272" s="258" t="s">
        <v>30</v>
      </c>
      <c r="E3272" s="255" t="s">
        <v>174</v>
      </c>
      <c r="F3272" s="255" t="s">
        <v>32</v>
      </c>
      <c r="G3272" s="255"/>
      <c r="H3272" s="256"/>
    </row>
    <row r="3273" customFormat="false" ht="11.25" hidden="false" customHeight="true" outlineLevel="0" collapsed="false">
      <c r="A3273" s="260" t="s">
        <v>2954</v>
      </c>
      <c r="B3273" s="252" t="n">
        <v>44129</v>
      </c>
      <c r="C3273" s="253" t="n">
        <v>2500</v>
      </c>
      <c r="D3273" s="266" t="s">
        <v>2943</v>
      </c>
      <c r="E3273" s="255" t="s">
        <v>2974</v>
      </c>
      <c r="F3273" s="255" t="s">
        <v>4630</v>
      </c>
      <c r="G3273" s="255"/>
      <c r="H3273" s="256"/>
    </row>
    <row r="3274" customFormat="false" ht="11.25" hidden="false" customHeight="true" outlineLevel="0" collapsed="false">
      <c r="A3274" s="257" t="s">
        <v>2954</v>
      </c>
      <c r="B3274" s="252" t="n">
        <v>44129</v>
      </c>
      <c r="C3274" s="253" t="n">
        <v>2900</v>
      </c>
      <c r="D3274" s="258" t="s">
        <v>30</v>
      </c>
      <c r="E3274" s="255" t="s">
        <v>61</v>
      </c>
      <c r="F3274" s="255" t="s">
        <v>137</v>
      </c>
      <c r="G3274" s="255"/>
      <c r="H3274" s="256"/>
    </row>
    <row r="3275" customFormat="false" ht="11.25" hidden="false" customHeight="true" outlineLevel="0" collapsed="false">
      <c r="A3275" s="251" t="s">
        <v>2954</v>
      </c>
      <c r="B3275" s="252" t="n">
        <v>44129</v>
      </c>
      <c r="C3275" s="253" t="n">
        <v>200</v>
      </c>
      <c r="D3275" s="254" t="s">
        <v>25</v>
      </c>
      <c r="E3275" s="255" t="s">
        <v>3107</v>
      </c>
      <c r="F3275" s="255" t="s">
        <v>3017</v>
      </c>
      <c r="G3275" s="255" t="s">
        <v>4682</v>
      </c>
      <c r="H3275" s="256"/>
    </row>
    <row r="3276" customFormat="false" ht="11.25" hidden="false" customHeight="true" outlineLevel="0" collapsed="false">
      <c r="A3276" s="251" t="s">
        <v>2954</v>
      </c>
      <c r="B3276" s="252" t="n">
        <v>44129</v>
      </c>
      <c r="C3276" s="253" t="n">
        <v>250</v>
      </c>
      <c r="D3276" s="254" t="s">
        <v>25</v>
      </c>
      <c r="E3276" s="255" t="s">
        <v>3107</v>
      </c>
      <c r="F3276" s="255" t="s">
        <v>2960</v>
      </c>
      <c r="G3276" s="255" t="s">
        <v>4683</v>
      </c>
      <c r="H3276" s="256"/>
    </row>
    <row r="3277" customFormat="false" ht="11.25" hidden="false" customHeight="true" outlineLevel="0" collapsed="false">
      <c r="A3277" s="251" t="s">
        <v>2954</v>
      </c>
      <c r="B3277" s="252" t="n">
        <v>44129</v>
      </c>
      <c r="C3277" s="253" t="n">
        <v>300</v>
      </c>
      <c r="D3277" s="254" t="s">
        <v>25</v>
      </c>
      <c r="E3277" s="255" t="s">
        <v>3107</v>
      </c>
      <c r="F3277" s="255" t="s">
        <v>3053</v>
      </c>
      <c r="G3277" s="255" t="s">
        <v>4683</v>
      </c>
      <c r="H3277" s="256"/>
    </row>
    <row r="3278" customFormat="false" ht="11.25" hidden="false" customHeight="true" outlineLevel="0" collapsed="false">
      <c r="A3278" s="251" t="s">
        <v>2954</v>
      </c>
      <c r="B3278" s="252" t="n">
        <v>44129</v>
      </c>
      <c r="C3278" s="253" t="n">
        <v>1000</v>
      </c>
      <c r="D3278" s="254" t="s">
        <v>25</v>
      </c>
      <c r="E3278" s="255"/>
      <c r="F3278" s="255" t="s">
        <v>68</v>
      </c>
      <c r="G3278" s="255"/>
      <c r="H3278" s="256"/>
    </row>
    <row r="3279" customFormat="false" ht="11.25" hidden="false" customHeight="true" outlineLevel="0" collapsed="false">
      <c r="A3279" s="251" t="s">
        <v>2954</v>
      </c>
      <c r="B3279" s="252" t="n">
        <v>44130</v>
      </c>
      <c r="C3279" s="253" t="n">
        <v>30000</v>
      </c>
      <c r="D3279" s="254" t="s">
        <v>25</v>
      </c>
      <c r="E3279" s="255"/>
      <c r="F3279" s="255" t="s">
        <v>3008</v>
      </c>
      <c r="G3279" s="255"/>
      <c r="H3279" s="256"/>
    </row>
    <row r="3280" customFormat="false" ht="11.25" hidden="false" customHeight="true" outlineLevel="0" collapsed="false">
      <c r="A3280" s="251" t="s">
        <v>2954</v>
      </c>
      <c r="B3280" s="252" t="n">
        <v>44130</v>
      </c>
      <c r="C3280" s="253" t="n">
        <v>3000</v>
      </c>
      <c r="D3280" s="254" t="s">
        <v>25</v>
      </c>
      <c r="E3280" s="255"/>
      <c r="F3280" s="255" t="s">
        <v>4537</v>
      </c>
      <c r="G3280" s="255"/>
      <c r="H3280" s="256"/>
    </row>
    <row r="3281" customFormat="false" ht="11.25" hidden="false" customHeight="true" outlineLevel="0" collapsed="false">
      <c r="A3281" s="260" t="s">
        <v>2954</v>
      </c>
      <c r="B3281" s="252" t="n">
        <v>44130</v>
      </c>
      <c r="C3281" s="253" t="n">
        <v>700</v>
      </c>
      <c r="D3281" s="261" t="s">
        <v>105</v>
      </c>
      <c r="E3281" s="255" t="s">
        <v>3023</v>
      </c>
      <c r="F3281" s="255" t="s">
        <v>4684</v>
      </c>
      <c r="G3281" s="255" t="s">
        <v>4685</v>
      </c>
      <c r="H3281" s="256"/>
    </row>
    <row r="3282" customFormat="false" ht="11.25" hidden="false" customHeight="true" outlineLevel="0" collapsed="false">
      <c r="A3282" s="257" t="s">
        <v>2954</v>
      </c>
      <c r="B3282" s="252" t="n">
        <v>44130</v>
      </c>
      <c r="C3282" s="253" t="n">
        <v>4500</v>
      </c>
      <c r="D3282" s="258" t="s">
        <v>30</v>
      </c>
      <c r="E3282" s="255" t="s">
        <v>61</v>
      </c>
      <c r="F3282" s="255" t="s">
        <v>270</v>
      </c>
      <c r="G3282" s="255" t="s">
        <v>4686</v>
      </c>
      <c r="H3282" s="256"/>
    </row>
    <row r="3283" customFormat="false" ht="11.25" hidden="false" customHeight="true" outlineLevel="0" collapsed="false">
      <c r="A3283" s="257" t="s">
        <v>2954</v>
      </c>
      <c r="B3283" s="252" t="n">
        <v>44130</v>
      </c>
      <c r="C3283" s="253" t="n">
        <v>8550</v>
      </c>
      <c r="D3283" s="258" t="s">
        <v>30</v>
      </c>
      <c r="E3283" s="255" t="s">
        <v>31</v>
      </c>
      <c r="F3283" s="255" t="s">
        <v>147</v>
      </c>
      <c r="G3283" s="255" t="s">
        <v>4687</v>
      </c>
      <c r="H3283" s="256"/>
    </row>
    <row r="3284" customFormat="false" ht="11.25" hidden="false" customHeight="true" outlineLevel="0" collapsed="false">
      <c r="A3284" s="257" t="s">
        <v>2954</v>
      </c>
      <c r="B3284" s="252" t="n">
        <v>44130</v>
      </c>
      <c r="C3284" s="253" t="n">
        <v>3000</v>
      </c>
      <c r="D3284" s="258" t="s">
        <v>30</v>
      </c>
      <c r="E3284" s="255" t="s">
        <v>61</v>
      </c>
      <c r="F3284" s="255" t="s">
        <v>137</v>
      </c>
      <c r="G3284" s="255" t="s">
        <v>3738</v>
      </c>
      <c r="H3284" s="256"/>
    </row>
    <row r="3285" customFormat="false" ht="11.25" hidden="false" customHeight="true" outlineLevel="0" collapsed="false">
      <c r="A3285" s="260" t="s">
        <v>2954</v>
      </c>
      <c r="B3285" s="252" t="n">
        <v>44130</v>
      </c>
      <c r="C3285" s="253" t="n">
        <v>2000</v>
      </c>
      <c r="D3285" s="266" t="s">
        <v>2943</v>
      </c>
      <c r="E3285" s="255" t="s">
        <v>2974</v>
      </c>
      <c r="F3285" s="255" t="s">
        <v>3229</v>
      </c>
      <c r="G3285" s="255"/>
      <c r="H3285" s="256"/>
    </row>
    <row r="3286" customFormat="false" ht="11.25" hidden="false" customHeight="true" outlineLevel="0" collapsed="false">
      <c r="A3286" s="257" t="s">
        <v>2954</v>
      </c>
      <c r="B3286" s="252" t="n">
        <v>44130</v>
      </c>
      <c r="C3286" s="253" t="n">
        <v>5000</v>
      </c>
      <c r="D3286" s="258" t="s">
        <v>30</v>
      </c>
      <c r="E3286" s="255" t="s">
        <v>61</v>
      </c>
      <c r="F3286" s="255" t="s">
        <v>62</v>
      </c>
      <c r="G3286" s="255" t="s">
        <v>4688</v>
      </c>
      <c r="H3286" s="256"/>
    </row>
    <row r="3287" customFormat="false" ht="11.25" hidden="false" customHeight="true" outlineLevel="0" collapsed="false">
      <c r="A3287" s="260" t="s">
        <v>2954</v>
      </c>
      <c r="B3287" s="252" t="n">
        <v>44130</v>
      </c>
      <c r="C3287" s="253" t="n">
        <v>980</v>
      </c>
      <c r="D3287" s="264" t="s">
        <v>2940</v>
      </c>
      <c r="E3287" s="255" t="s">
        <v>2968</v>
      </c>
      <c r="F3287" s="255" t="s">
        <v>223</v>
      </c>
      <c r="G3287" s="255"/>
      <c r="H3287" s="256"/>
    </row>
    <row r="3288" customFormat="false" ht="11.25" hidden="false" customHeight="true" outlineLevel="0" collapsed="false">
      <c r="A3288" s="251" t="s">
        <v>2954</v>
      </c>
      <c r="B3288" s="252" t="n">
        <v>44130</v>
      </c>
      <c r="C3288" s="253" t="n">
        <v>7000</v>
      </c>
      <c r="D3288" s="254" t="s">
        <v>25</v>
      </c>
      <c r="E3288" s="255"/>
      <c r="F3288" s="255" t="s">
        <v>4537</v>
      </c>
      <c r="G3288" s="255"/>
      <c r="H3288" s="256"/>
    </row>
    <row r="3289" customFormat="false" ht="11.25" hidden="false" customHeight="true" outlineLevel="0" collapsed="false">
      <c r="A3289" s="251" t="s">
        <v>2954</v>
      </c>
      <c r="B3289" s="252" t="n">
        <v>44130</v>
      </c>
      <c r="C3289" s="253" t="n">
        <v>15000</v>
      </c>
      <c r="D3289" s="254" t="s">
        <v>25</v>
      </c>
      <c r="E3289" s="255"/>
      <c r="F3289" s="255" t="s">
        <v>2955</v>
      </c>
      <c r="G3289" s="255"/>
      <c r="H3289" s="256"/>
    </row>
    <row r="3290" customFormat="false" ht="11.25" hidden="false" customHeight="true" outlineLevel="0" collapsed="false">
      <c r="A3290" s="260" t="s">
        <v>2954</v>
      </c>
      <c r="B3290" s="252" t="n">
        <v>44131</v>
      </c>
      <c r="C3290" s="253" t="n">
        <v>15000</v>
      </c>
      <c r="D3290" s="246" t="s">
        <v>110</v>
      </c>
      <c r="E3290" s="255" t="s">
        <v>4689</v>
      </c>
      <c r="F3290" s="255" t="s">
        <v>4690</v>
      </c>
      <c r="G3290" s="255" t="s">
        <v>4691</v>
      </c>
      <c r="H3290" s="256"/>
    </row>
    <row r="3291" customFormat="false" ht="11.25" hidden="false" customHeight="true" outlineLevel="0" collapsed="false">
      <c r="A3291" s="251" t="s">
        <v>2954</v>
      </c>
      <c r="B3291" s="252" t="n">
        <v>44131</v>
      </c>
      <c r="C3291" s="253" t="n">
        <v>1600</v>
      </c>
      <c r="D3291" s="254" t="s">
        <v>25</v>
      </c>
      <c r="E3291" s="255"/>
      <c r="F3291" s="255" t="s">
        <v>3180</v>
      </c>
      <c r="G3291" s="255" t="s">
        <v>4692</v>
      </c>
      <c r="H3291" s="256"/>
    </row>
    <row r="3292" customFormat="false" ht="11.25" hidden="false" customHeight="true" outlineLevel="0" collapsed="false">
      <c r="A3292" s="257" t="s">
        <v>2954</v>
      </c>
      <c r="B3292" s="252" t="n">
        <v>44131</v>
      </c>
      <c r="C3292" s="253" t="n">
        <v>3500</v>
      </c>
      <c r="D3292" s="258" t="s">
        <v>30</v>
      </c>
      <c r="E3292" s="255" t="s">
        <v>61</v>
      </c>
      <c r="F3292" s="255" t="s">
        <v>62</v>
      </c>
      <c r="G3292" s="255" t="s">
        <v>4693</v>
      </c>
      <c r="H3292" s="256"/>
    </row>
    <row r="3293" customFormat="false" ht="11.25" hidden="false" customHeight="true" outlineLevel="0" collapsed="false">
      <c r="A3293" s="257" t="s">
        <v>2954</v>
      </c>
      <c r="B3293" s="252" t="n">
        <v>44131</v>
      </c>
      <c r="C3293" s="253" t="n">
        <v>3000</v>
      </c>
      <c r="D3293" s="258" t="s">
        <v>30</v>
      </c>
      <c r="E3293" s="255" t="s">
        <v>61</v>
      </c>
      <c r="F3293" s="255" t="s">
        <v>137</v>
      </c>
      <c r="G3293" s="255" t="s">
        <v>4694</v>
      </c>
      <c r="H3293" s="256"/>
    </row>
    <row r="3294" customFormat="false" ht="11.25" hidden="false" customHeight="true" outlineLevel="0" collapsed="false">
      <c r="A3294" s="260" t="s">
        <v>2954</v>
      </c>
      <c r="B3294" s="252" t="n">
        <v>44131</v>
      </c>
      <c r="C3294" s="253" t="n">
        <v>110</v>
      </c>
      <c r="D3294" s="266" t="s">
        <v>2943</v>
      </c>
      <c r="E3294" s="255" t="s">
        <v>3067</v>
      </c>
      <c r="F3294" s="255" t="s">
        <v>2982</v>
      </c>
      <c r="G3294" s="255" t="s">
        <v>4560</v>
      </c>
      <c r="H3294" s="256"/>
    </row>
    <row r="3295" customFormat="false" ht="11.25" hidden="false" customHeight="true" outlineLevel="0" collapsed="false">
      <c r="A3295" s="260" t="s">
        <v>2954</v>
      </c>
      <c r="B3295" s="252" t="n">
        <v>44131</v>
      </c>
      <c r="C3295" s="253" t="n">
        <v>300</v>
      </c>
      <c r="D3295" s="266" t="s">
        <v>2943</v>
      </c>
      <c r="E3295" s="255" t="s">
        <v>2974</v>
      </c>
      <c r="F3295" s="255" t="s">
        <v>3009</v>
      </c>
      <c r="G3295" s="255"/>
      <c r="H3295" s="256"/>
    </row>
    <row r="3296" customFormat="false" ht="11.25" hidden="false" customHeight="true" outlineLevel="0" collapsed="false">
      <c r="A3296" s="257" t="s">
        <v>2954</v>
      </c>
      <c r="B3296" s="252" t="n">
        <v>44131</v>
      </c>
      <c r="C3296" s="253" t="n">
        <v>14400</v>
      </c>
      <c r="D3296" s="265" t="s">
        <v>80</v>
      </c>
      <c r="E3296" s="255" t="s">
        <v>81</v>
      </c>
      <c r="F3296" s="255" t="s">
        <v>190</v>
      </c>
      <c r="G3296" s="255"/>
      <c r="H3296" s="256"/>
    </row>
    <row r="3297" customFormat="false" ht="11.25" hidden="false" customHeight="true" outlineLevel="0" collapsed="false">
      <c r="A3297" s="251" t="s">
        <v>2954</v>
      </c>
      <c r="B3297" s="252" t="n">
        <v>44131</v>
      </c>
      <c r="C3297" s="253" t="n">
        <v>5000</v>
      </c>
      <c r="D3297" s="254" t="s">
        <v>25</v>
      </c>
      <c r="E3297" s="255"/>
      <c r="F3297" s="255" t="s">
        <v>3293</v>
      </c>
      <c r="G3297" s="255"/>
      <c r="H3297" s="256"/>
    </row>
    <row r="3298" customFormat="false" ht="11.25" hidden="false" customHeight="true" outlineLevel="0" collapsed="false">
      <c r="A3298" s="257" t="s">
        <v>2954</v>
      </c>
      <c r="B3298" s="252" t="n">
        <v>44131</v>
      </c>
      <c r="C3298" s="253" t="n">
        <v>35</v>
      </c>
      <c r="D3298" s="272" t="s">
        <v>64</v>
      </c>
      <c r="E3298" s="255" t="s">
        <v>73</v>
      </c>
      <c r="F3298" s="255" t="s">
        <v>3009</v>
      </c>
      <c r="G3298" s="255" t="s">
        <v>4695</v>
      </c>
      <c r="H3298" s="256"/>
    </row>
    <row r="3299" customFormat="false" ht="11.25" hidden="false" customHeight="true" outlineLevel="0" collapsed="false">
      <c r="A3299" s="257" t="s">
        <v>2954</v>
      </c>
      <c r="B3299" s="252" t="n">
        <v>44131</v>
      </c>
      <c r="C3299" s="253" t="n">
        <v>350</v>
      </c>
      <c r="D3299" s="272" t="s">
        <v>64</v>
      </c>
      <c r="E3299" s="255" t="s">
        <v>3026</v>
      </c>
      <c r="F3299" s="255" t="s">
        <v>4696</v>
      </c>
      <c r="G3299" s="255"/>
      <c r="H3299" s="256"/>
    </row>
    <row r="3300" customFormat="false" ht="11.25" hidden="false" customHeight="true" outlineLevel="0" collapsed="false">
      <c r="A3300" s="251" t="s">
        <v>2954</v>
      </c>
      <c r="B3300" s="252" t="n">
        <v>44131</v>
      </c>
      <c r="C3300" s="253" t="n">
        <v>2000</v>
      </c>
      <c r="D3300" s="271" t="s">
        <v>59</v>
      </c>
      <c r="E3300" s="255" t="s">
        <v>3103</v>
      </c>
      <c r="F3300" s="255" t="s">
        <v>3254</v>
      </c>
      <c r="G3300" s="255" t="s">
        <v>4697</v>
      </c>
      <c r="H3300" s="256"/>
    </row>
    <row r="3301" customFormat="false" ht="11.25" hidden="false" customHeight="true" outlineLevel="0" collapsed="false">
      <c r="A3301" s="260" t="s">
        <v>2954</v>
      </c>
      <c r="B3301" s="252" t="n">
        <v>44132</v>
      </c>
      <c r="C3301" s="253" t="n">
        <v>300</v>
      </c>
      <c r="D3301" s="266" t="s">
        <v>2943</v>
      </c>
      <c r="E3301" s="255" t="s">
        <v>2974</v>
      </c>
      <c r="F3301" s="255" t="s">
        <v>3009</v>
      </c>
      <c r="G3301" s="255"/>
      <c r="H3301" s="256"/>
    </row>
    <row r="3302" customFormat="false" ht="11.25" hidden="false" customHeight="true" outlineLevel="0" collapsed="false">
      <c r="A3302" s="257" t="s">
        <v>2954</v>
      </c>
      <c r="B3302" s="252" t="n">
        <v>44132</v>
      </c>
      <c r="C3302" s="253" t="n">
        <v>3000</v>
      </c>
      <c r="D3302" s="262" t="s">
        <v>113</v>
      </c>
      <c r="E3302" s="255" t="s">
        <v>114</v>
      </c>
      <c r="F3302" s="255" t="s">
        <v>4698</v>
      </c>
      <c r="G3302" s="255"/>
      <c r="H3302" s="256"/>
    </row>
    <row r="3303" customFormat="false" ht="11.25" hidden="false" customHeight="true" outlineLevel="0" collapsed="false">
      <c r="A3303" s="257" t="s">
        <v>2954</v>
      </c>
      <c r="B3303" s="252" t="n">
        <v>44132</v>
      </c>
      <c r="C3303" s="253" t="n">
        <v>464</v>
      </c>
      <c r="D3303" s="262" t="s">
        <v>113</v>
      </c>
      <c r="E3303" s="255" t="s">
        <v>139</v>
      </c>
      <c r="F3303" s="255" t="s">
        <v>4699</v>
      </c>
      <c r="G3303" s="255"/>
      <c r="H3303" s="256"/>
    </row>
    <row r="3304" customFormat="false" ht="11.25" hidden="false" customHeight="true" outlineLevel="0" collapsed="false">
      <c r="A3304" s="257" t="s">
        <v>2954</v>
      </c>
      <c r="B3304" s="252" t="n">
        <v>44132</v>
      </c>
      <c r="C3304" s="253" t="n">
        <v>1485</v>
      </c>
      <c r="D3304" s="272" t="s">
        <v>64</v>
      </c>
      <c r="E3304" s="255" t="s">
        <v>3026</v>
      </c>
      <c r="F3304" s="255" t="s">
        <v>4700</v>
      </c>
      <c r="G3304" s="255"/>
      <c r="H3304" s="256"/>
    </row>
    <row r="3305" customFormat="false" ht="11.25" hidden="false" customHeight="true" outlineLevel="0" collapsed="false">
      <c r="A3305" s="257" t="s">
        <v>2954</v>
      </c>
      <c r="B3305" s="252" t="n">
        <v>44132</v>
      </c>
      <c r="C3305" s="253" t="n">
        <v>1400</v>
      </c>
      <c r="D3305" s="265" t="s">
        <v>80</v>
      </c>
      <c r="E3305" s="255" t="s">
        <v>110</v>
      </c>
      <c r="F3305" s="255" t="s">
        <v>2998</v>
      </c>
      <c r="G3305" s="255" t="s">
        <v>4701</v>
      </c>
      <c r="H3305" s="256"/>
    </row>
    <row r="3306" customFormat="false" ht="11.25" hidden="false" customHeight="true" outlineLevel="0" collapsed="false">
      <c r="A3306" s="251" t="s">
        <v>2954</v>
      </c>
      <c r="B3306" s="252" t="n">
        <v>44132</v>
      </c>
      <c r="C3306" s="253" t="n">
        <v>5000</v>
      </c>
      <c r="D3306" s="254" t="s">
        <v>25</v>
      </c>
      <c r="E3306" s="255"/>
      <c r="F3306" s="255" t="s">
        <v>41</v>
      </c>
      <c r="G3306" s="255"/>
      <c r="H3306" s="256"/>
    </row>
    <row r="3307" customFormat="false" ht="11.25" hidden="false" customHeight="true" outlineLevel="0" collapsed="false">
      <c r="A3307" s="251" t="s">
        <v>2954</v>
      </c>
      <c r="B3307" s="252" t="n">
        <v>44132</v>
      </c>
      <c r="C3307" s="253" t="n">
        <v>2000</v>
      </c>
      <c r="D3307" s="254" t="s">
        <v>25</v>
      </c>
      <c r="E3307" s="255"/>
      <c r="F3307" s="255" t="s">
        <v>3009</v>
      </c>
      <c r="G3307" s="255"/>
      <c r="H3307" s="256"/>
    </row>
    <row r="3308" customFormat="false" ht="11.25" hidden="false" customHeight="true" outlineLevel="0" collapsed="false">
      <c r="A3308" s="257" t="s">
        <v>2954</v>
      </c>
      <c r="B3308" s="252" t="n">
        <v>44132</v>
      </c>
      <c r="C3308" s="253" t="n">
        <v>2900</v>
      </c>
      <c r="D3308" s="258" t="s">
        <v>30</v>
      </c>
      <c r="E3308" s="255" t="s">
        <v>61</v>
      </c>
      <c r="F3308" s="255" t="s">
        <v>137</v>
      </c>
      <c r="G3308" s="255" t="s">
        <v>4348</v>
      </c>
      <c r="H3308" s="256"/>
    </row>
    <row r="3309" customFormat="false" ht="11.25" hidden="false" customHeight="true" outlineLevel="0" collapsed="false">
      <c r="A3309" s="257" t="s">
        <v>2954</v>
      </c>
      <c r="B3309" s="252" t="n">
        <v>44132</v>
      </c>
      <c r="C3309" s="253" t="n">
        <v>23260</v>
      </c>
      <c r="D3309" s="258" t="s">
        <v>30</v>
      </c>
      <c r="E3309" s="255" t="s">
        <v>174</v>
      </c>
      <c r="F3309" s="255" t="s">
        <v>32</v>
      </c>
      <c r="G3309" s="255"/>
      <c r="H3309" s="256"/>
    </row>
    <row r="3310" customFormat="false" ht="11.25" hidden="false" customHeight="true" outlineLevel="0" collapsed="false">
      <c r="A3310" s="257" t="s">
        <v>2954</v>
      </c>
      <c r="B3310" s="252" t="n">
        <v>44132</v>
      </c>
      <c r="C3310" s="253" t="n">
        <v>1000</v>
      </c>
      <c r="D3310" s="258" t="s">
        <v>30</v>
      </c>
      <c r="E3310" s="255" t="s">
        <v>31</v>
      </c>
      <c r="F3310" s="255" t="s">
        <v>147</v>
      </c>
      <c r="G3310" s="255" t="s">
        <v>4702</v>
      </c>
      <c r="H3310" s="256"/>
    </row>
    <row r="3311" customFormat="false" ht="11.25" hidden="false" customHeight="true" outlineLevel="0" collapsed="false">
      <c r="A3311" s="260" t="s">
        <v>2954</v>
      </c>
      <c r="B3311" s="252" t="n">
        <v>44132</v>
      </c>
      <c r="C3311" s="253" t="n">
        <v>400</v>
      </c>
      <c r="D3311" s="263" t="s">
        <v>2952</v>
      </c>
      <c r="E3311" s="255" t="s">
        <v>54</v>
      </c>
      <c r="F3311" s="255" t="s">
        <v>3192</v>
      </c>
      <c r="G3311" s="255" t="s">
        <v>4703</v>
      </c>
      <c r="H3311" s="256"/>
    </row>
    <row r="3312" customFormat="false" ht="11.25" hidden="false" customHeight="true" outlineLevel="0" collapsed="false">
      <c r="A3312" s="257" t="s">
        <v>2954</v>
      </c>
      <c r="B3312" s="252" t="n">
        <v>44132</v>
      </c>
      <c r="C3312" s="253" t="n">
        <v>200</v>
      </c>
      <c r="D3312" s="272" t="s">
        <v>64</v>
      </c>
      <c r="E3312" s="255" t="s">
        <v>3026</v>
      </c>
      <c r="F3312" s="255" t="s">
        <v>3475</v>
      </c>
      <c r="G3312" s="255"/>
      <c r="H3312" s="256"/>
    </row>
    <row r="3313" customFormat="false" ht="11.25" hidden="false" customHeight="true" outlineLevel="0" collapsed="false">
      <c r="A3313" s="251" t="s">
        <v>2954</v>
      </c>
      <c r="B3313" s="252" t="n">
        <v>44132</v>
      </c>
      <c r="C3313" s="253" t="n">
        <v>9000</v>
      </c>
      <c r="D3313" s="254" t="s">
        <v>25</v>
      </c>
      <c r="E3313" s="255"/>
      <c r="F3313" s="255" t="s">
        <v>71</v>
      </c>
      <c r="G3313" s="255"/>
      <c r="H3313" s="256"/>
    </row>
    <row r="3314" customFormat="false" ht="11.25" hidden="false" customHeight="true" outlineLevel="0" collapsed="false">
      <c r="A3314" s="269" t="s">
        <v>2954</v>
      </c>
      <c r="B3314" s="252" t="n">
        <v>44132</v>
      </c>
      <c r="C3314" s="253" t="n">
        <v>780</v>
      </c>
      <c r="D3314" s="278" t="s">
        <v>3093</v>
      </c>
      <c r="E3314" s="255" t="s">
        <v>3094</v>
      </c>
      <c r="F3314" s="255" t="s">
        <v>4704</v>
      </c>
      <c r="G3314" s="255" t="s">
        <v>4705</v>
      </c>
      <c r="H3314" s="256"/>
    </row>
    <row r="3315" customFormat="false" ht="11.25" hidden="false" customHeight="true" outlineLevel="0" collapsed="false">
      <c r="A3315" s="260" t="s">
        <v>2954</v>
      </c>
      <c r="B3315" s="252" t="n">
        <v>44132</v>
      </c>
      <c r="C3315" s="253" t="n">
        <v>2000</v>
      </c>
      <c r="D3315" s="264" t="s">
        <v>2940</v>
      </c>
      <c r="E3315" s="255" t="s">
        <v>2968</v>
      </c>
      <c r="F3315" s="255" t="s">
        <v>199</v>
      </c>
      <c r="G3315" s="255"/>
      <c r="H3315" s="256"/>
    </row>
    <row r="3316" customFormat="false" ht="11.25" hidden="false" customHeight="true" outlineLevel="0" collapsed="false">
      <c r="A3316" s="251" t="s">
        <v>2954</v>
      </c>
      <c r="B3316" s="252" t="n">
        <v>44132</v>
      </c>
      <c r="C3316" s="253" t="n">
        <v>15000</v>
      </c>
      <c r="D3316" s="254" t="s">
        <v>25</v>
      </c>
      <c r="E3316" s="255"/>
      <c r="F3316" s="255" t="s">
        <v>46</v>
      </c>
      <c r="G3316" s="255"/>
      <c r="H3316" s="256"/>
    </row>
    <row r="3317" customFormat="false" ht="11.25" hidden="false" customHeight="true" outlineLevel="0" collapsed="false">
      <c r="A3317" s="251" t="s">
        <v>2954</v>
      </c>
      <c r="B3317" s="252" t="n">
        <v>44133</v>
      </c>
      <c r="C3317" s="253" t="n">
        <v>15000</v>
      </c>
      <c r="D3317" s="254" t="s">
        <v>25</v>
      </c>
      <c r="E3317" s="255"/>
      <c r="F3317" s="255" t="s">
        <v>4406</v>
      </c>
      <c r="G3317" s="255"/>
      <c r="H3317" s="256"/>
    </row>
    <row r="3318" customFormat="false" ht="11.25" hidden="false" customHeight="true" outlineLevel="0" collapsed="false">
      <c r="A3318" s="251" t="s">
        <v>2954</v>
      </c>
      <c r="B3318" s="252" t="n">
        <v>44133</v>
      </c>
      <c r="C3318" s="253" t="n">
        <v>30000</v>
      </c>
      <c r="D3318" s="254" t="s">
        <v>25</v>
      </c>
      <c r="E3318" s="255"/>
      <c r="F3318" s="255" t="s">
        <v>3150</v>
      </c>
      <c r="G3318" s="255"/>
      <c r="H3318" s="256"/>
    </row>
    <row r="3319" customFormat="false" ht="11.25" hidden="false" customHeight="true" outlineLevel="0" collapsed="false">
      <c r="A3319" s="260" t="s">
        <v>2954</v>
      </c>
      <c r="B3319" s="252" t="n">
        <v>44133</v>
      </c>
      <c r="C3319" s="253" t="n">
        <v>200</v>
      </c>
      <c r="D3319" s="266" t="s">
        <v>2943</v>
      </c>
      <c r="E3319" s="255" t="s">
        <v>3163</v>
      </c>
      <c r="F3319" s="255" t="s">
        <v>4706</v>
      </c>
      <c r="G3319" s="255" t="s">
        <v>2982</v>
      </c>
      <c r="H3319" s="256"/>
    </row>
    <row r="3320" customFormat="false" ht="11.25" hidden="false" customHeight="true" outlineLevel="0" collapsed="false">
      <c r="A3320" s="260" t="s">
        <v>2954</v>
      </c>
      <c r="B3320" s="252" t="n">
        <v>44133</v>
      </c>
      <c r="C3320" s="253" t="n">
        <v>200</v>
      </c>
      <c r="D3320" s="266" t="s">
        <v>2943</v>
      </c>
      <c r="E3320" s="255" t="s">
        <v>3163</v>
      </c>
      <c r="F3320" s="255" t="s">
        <v>4706</v>
      </c>
      <c r="G3320" s="255" t="s">
        <v>4707</v>
      </c>
      <c r="H3320" s="256"/>
    </row>
    <row r="3321" customFormat="false" ht="11.25" hidden="false" customHeight="true" outlineLevel="0" collapsed="false">
      <c r="A3321" s="257" t="s">
        <v>2954</v>
      </c>
      <c r="B3321" s="252" t="n">
        <v>44133</v>
      </c>
      <c r="C3321" s="253" t="n">
        <v>1500</v>
      </c>
      <c r="D3321" s="262" t="s">
        <v>113</v>
      </c>
      <c r="E3321" s="255" t="s">
        <v>139</v>
      </c>
      <c r="F3321" s="255" t="s">
        <v>4708</v>
      </c>
      <c r="G3321" s="255" t="s">
        <v>4709</v>
      </c>
      <c r="H3321" s="256"/>
    </row>
    <row r="3322" customFormat="false" ht="11.25" hidden="false" customHeight="true" outlineLevel="0" collapsed="false">
      <c r="A3322" s="260" t="s">
        <v>2954</v>
      </c>
      <c r="B3322" s="252" t="n">
        <v>44133</v>
      </c>
      <c r="C3322" s="253" t="n">
        <v>600</v>
      </c>
      <c r="D3322" s="268" t="s">
        <v>48</v>
      </c>
      <c r="E3322" s="255" t="s">
        <v>49</v>
      </c>
      <c r="F3322" s="255" t="s">
        <v>239</v>
      </c>
      <c r="G3322" s="255" t="s">
        <v>4710</v>
      </c>
      <c r="H3322" s="256"/>
    </row>
    <row r="3323" customFormat="false" ht="11.25" hidden="false" customHeight="true" outlineLevel="0" collapsed="false">
      <c r="A3323" s="260" t="s">
        <v>2954</v>
      </c>
      <c r="B3323" s="252" t="n">
        <v>44133</v>
      </c>
      <c r="C3323" s="253" t="n">
        <v>640</v>
      </c>
      <c r="D3323" s="246" t="s">
        <v>110</v>
      </c>
      <c r="E3323" s="255" t="s">
        <v>245</v>
      </c>
      <c r="F3323" s="255" t="s">
        <v>4711</v>
      </c>
      <c r="G3323" s="255"/>
      <c r="H3323" s="256"/>
    </row>
    <row r="3324" customFormat="false" ht="11.25" hidden="false" customHeight="true" outlineLevel="0" collapsed="false">
      <c r="A3324" s="251" t="s">
        <v>2954</v>
      </c>
      <c r="B3324" s="252" t="n">
        <v>44133</v>
      </c>
      <c r="C3324" s="253" t="n">
        <v>90</v>
      </c>
      <c r="D3324" s="254" t="s">
        <v>25</v>
      </c>
      <c r="E3324" s="255"/>
      <c r="F3324" s="255" t="s">
        <v>2955</v>
      </c>
      <c r="G3324" s="255" t="s">
        <v>4632</v>
      </c>
      <c r="H3324" s="256"/>
    </row>
    <row r="3325" customFormat="false" ht="11.25" hidden="false" customHeight="true" outlineLevel="0" collapsed="false">
      <c r="A3325" s="251" t="s">
        <v>2954</v>
      </c>
      <c r="B3325" s="252" t="n">
        <v>44133</v>
      </c>
      <c r="C3325" s="253" t="n">
        <v>3000</v>
      </c>
      <c r="D3325" s="254" t="s">
        <v>25</v>
      </c>
      <c r="E3325" s="255"/>
      <c r="F3325" s="255" t="s">
        <v>3001</v>
      </c>
      <c r="G3325" s="255"/>
      <c r="H3325" s="256"/>
    </row>
    <row r="3326" customFormat="false" ht="11.25" hidden="false" customHeight="true" outlineLevel="0" collapsed="false">
      <c r="A3326" s="251" t="s">
        <v>2954</v>
      </c>
      <c r="B3326" s="252" t="n">
        <v>44133</v>
      </c>
      <c r="C3326" s="253" t="n">
        <v>10000</v>
      </c>
      <c r="D3326" s="254" t="s">
        <v>25</v>
      </c>
      <c r="E3326" s="255"/>
      <c r="F3326" s="255" t="s">
        <v>294</v>
      </c>
      <c r="G3326" s="255"/>
      <c r="H3326" s="256"/>
    </row>
    <row r="3327" customFormat="false" ht="11.25" hidden="false" customHeight="true" outlineLevel="0" collapsed="false">
      <c r="A3327" s="257" t="s">
        <v>2954</v>
      </c>
      <c r="B3327" s="252" t="n">
        <v>44133</v>
      </c>
      <c r="C3327" s="253" t="n">
        <v>130</v>
      </c>
      <c r="D3327" s="272" t="s">
        <v>64</v>
      </c>
      <c r="E3327" s="255" t="s">
        <v>3026</v>
      </c>
      <c r="F3327" s="255" t="s">
        <v>4712</v>
      </c>
      <c r="G3327" s="255"/>
      <c r="H3327" s="256"/>
    </row>
    <row r="3328" customFormat="false" ht="11.25" hidden="false" customHeight="true" outlineLevel="0" collapsed="false">
      <c r="A3328" s="257" t="s">
        <v>2954</v>
      </c>
      <c r="B3328" s="252" t="n">
        <v>44133</v>
      </c>
      <c r="C3328" s="253" t="n">
        <v>230</v>
      </c>
      <c r="D3328" s="262" t="s">
        <v>113</v>
      </c>
      <c r="E3328" s="255" t="s">
        <v>139</v>
      </c>
      <c r="F3328" s="255" t="s">
        <v>4401</v>
      </c>
      <c r="G3328" s="255"/>
      <c r="H3328" s="256"/>
    </row>
    <row r="3329" customFormat="false" ht="11.25" hidden="false" customHeight="true" outlineLevel="0" collapsed="false">
      <c r="A3329" s="251" t="s">
        <v>2954</v>
      </c>
      <c r="B3329" s="252" t="n">
        <v>44133</v>
      </c>
      <c r="C3329" s="253" t="n">
        <v>1000</v>
      </c>
      <c r="D3329" s="254" t="s">
        <v>25</v>
      </c>
      <c r="E3329" s="255"/>
      <c r="F3329" s="255" t="s">
        <v>68</v>
      </c>
      <c r="G3329" s="255"/>
      <c r="H3329" s="256"/>
    </row>
    <row r="3330" customFormat="false" ht="11.25" hidden="false" customHeight="true" outlineLevel="0" collapsed="false">
      <c r="A3330" s="257" t="s">
        <v>2954</v>
      </c>
      <c r="B3330" s="252" t="n">
        <v>44133</v>
      </c>
      <c r="C3330" s="253" t="n">
        <v>200</v>
      </c>
      <c r="D3330" s="262" t="s">
        <v>113</v>
      </c>
      <c r="E3330" s="255" t="s">
        <v>114</v>
      </c>
      <c r="F3330" s="255" t="s">
        <v>211</v>
      </c>
      <c r="G3330" s="255" t="s">
        <v>3468</v>
      </c>
      <c r="H3330" s="256"/>
    </row>
    <row r="3331" customFormat="false" ht="11.25" hidden="false" customHeight="true" outlineLevel="0" collapsed="false">
      <c r="A3331" s="260" t="s">
        <v>2954</v>
      </c>
      <c r="B3331" s="252" t="n">
        <v>44133</v>
      </c>
      <c r="C3331" s="253" t="n">
        <v>6250</v>
      </c>
      <c r="D3331" s="266" t="s">
        <v>2943</v>
      </c>
      <c r="E3331" s="255" t="s">
        <v>3067</v>
      </c>
      <c r="F3331" s="255" t="s">
        <v>210</v>
      </c>
      <c r="G3331" s="255" t="s">
        <v>113</v>
      </c>
      <c r="H3331" s="256"/>
    </row>
    <row r="3332" customFormat="false" ht="11.25" hidden="false" customHeight="true" outlineLevel="0" collapsed="false">
      <c r="A3332" s="251" t="s">
        <v>2954</v>
      </c>
      <c r="B3332" s="252" t="n">
        <v>44133</v>
      </c>
      <c r="C3332" s="253" t="n">
        <v>100</v>
      </c>
      <c r="D3332" s="254" t="s">
        <v>25</v>
      </c>
      <c r="E3332" s="255"/>
      <c r="F3332" s="255" t="s">
        <v>3012</v>
      </c>
      <c r="G3332" s="255"/>
      <c r="H3332" s="256"/>
    </row>
    <row r="3333" customFormat="false" ht="11.25" hidden="false" customHeight="true" outlineLevel="0" collapsed="false">
      <c r="A3333" s="257" t="s">
        <v>2954</v>
      </c>
      <c r="B3333" s="252" t="n">
        <v>44134</v>
      </c>
      <c r="C3333" s="253" t="n">
        <v>3000</v>
      </c>
      <c r="D3333" s="262" t="s">
        <v>113</v>
      </c>
      <c r="E3333" s="255" t="s">
        <v>65</v>
      </c>
      <c r="F3333" s="255" t="s">
        <v>148</v>
      </c>
      <c r="G3333" s="255" t="s">
        <v>3973</v>
      </c>
      <c r="H3333" s="256"/>
    </row>
    <row r="3334" customFormat="false" ht="11.25" hidden="false" customHeight="true" outlineLevel="0" collapsed="false">
      <c r="A3334" s="269" t="s">
        <v>2954</v>
      </c>
      <c r="B3334" s="252" t="n">
        <v>44134</v>
      </c>
      <c r="C3334" s="253" t="n">
        <v>65000</v>
      </c>
      <c r="D3334" s="274" t="s">
        <v>2951</v>
      </c>
      <c r="E3334" s="255" t="s">
        <v>59</v>
      </c>
      <c r="F3334" s="255" t="s">
        <v>265</v>
      </c>
      <c r="G3334" s="255" t="s">
        <v>4713</v>
      </c>
      <c r="H3334" s="256"/>
    </row>
    <row r="3335" customFormat="false" ht="11.25" hidden="false" customHeight="true" outlineLevel="0" collapsed="false">
      <c r="A3335" s="251" t="s">
        <v>2954</v>
      </c>
      <c r="B3335" s="252" t="n">
        <v>44134</v>
      </c>
      <c r="C3335" s="253" t="n">
        <v>5000</v>
      </c>
      <c r="D3335" s="254" t="s">
        <v>25</v>
      </c>
      <c r="E3335" s="255"/>
      <c r="F3335" s="255" t="s">
        <v>4629</v>
      </c>
      <c r="G3335" s="255"/>
      <c r="H3335" s="256"/>
    </row>
    <row r="3336" customFormat="false" ht="11.25" hidden="false" customHeight="true" outlineLevel="0" collapsed="false">
      <c r="A3336" s="257" t="s">
        <v>2954</v>
      </c>
      <c r="B3336" s="252" t="n">
        <v>44134</v>
      </c>
      <c r="C3336" s="253" t="n">
        <v>2800</v>
      </c>
      <c r="D3336" s="258" t="s">
        <v>30</v>
      </c>
      <c r="E3336" s="255" t="s">
        <v>61</v>
      </c>
      <c r="F3336" s="255" t="s">
        <v>137</v>
      </c>
      <c r="G3336" s="255" t="s">
        <v>4714</v>
      </c>
      <c r="H3336" s="256"/>
    </row>
    <row r="3337" customFormat="false" ht="11.25" hidden="false" customHeight="true" outlineLevel="0" collapsed="false">
      <c r="A3337" s="257" t="s">
        <v>2954</v>
      </c>
      <c r="B3337" s="252" t="n">
        <v>44134</v>
      </c>
      <c r="C3337" s="253" t="n">
        <v>6200</v>
      </c>
      <c r="D3337" s="258" t="s">
        <v>30</v>
      </c>
      <c r="E3337" s="255" t="s">
        <v>61</v>
      </c>
      <c r="F3337" s="255" t="s">
        <v>270</v>
      </c>
      <c r="G3337" s="255" t="s">
        <v>4715</v>
      </c>
      <c r="H3337" s="256"/>
    </row>
    <row r="3338" customFormat="false" ht="11.25" hidden="false" customHeight="true" outlineLevel="0" collapsed="false">
      <c r="A3338" s="251" t="s">
        <v>2954</v>
      </c>
      <c r="B3338" s="252" t="n">
        <v>44134</v>
      </c>
      <c r="C3338" s="253" t="n">
        <v>10000</v>
      </c>
      <c r="D3338" s="254" t="s">
        <v>25</v>
      </c>
      <c r="E3338" s="255"/>
      <c r="F3338" s="255" t="s">
        <v>4716</v>
      </c>
      <c r="G3338" s="255"/>
      <c r="H3338" s="256"/>
    </row>
    <row r="3339" customFormat="false" ht="11.25" hidden="false" customHeight="true" outlineLevel="0" collapsed="false">
      <c r="A3339" s="251" t="s">
        <v>2954</v>
      </c>
      <c r="B3339" s="252" t="n">
        <v>44134</v>
      </c>
      <c r="C3339" s="253" t="n">
        <v>10000</v>
      </c>
      <c r="D3339" s="254" t="s">
        <v>25</v>
      </c>
      <c r="E3339" s="255"/>
      <c r="F3339" s="255" t="s">
        <v>2955</v>
      </c>
      <c r="G3339" s="255"/>
      <c r="H3339" s="256"/>
    </row>
    <row r="3340" customFormat="false" ht="11.25" hidden="false" customHeight="true" outlineLevel="0" collapsed="false">
      <c r="A3340" s="251" t="s">
        <v>2954</v>
      </c>
      <c r="B3340" s="252" t="n">
        <v>44134</v>
      </c>
      <c r="C3340" s="253" t="n">
        <v>15000</v>
      </c>
      <c r="D3340" s="254" t="s">
        <v>25</v>
      </c>
      <c r="E3340" s="255"/>
      <c r="F3340" s="255" t="s">
        <v>3293</v>
      </c>
      <c r="G3340" s="255"/>
      <c r="H3340" s="256"/>
    </row>
    <row r="3341" customFormat="false" ht="11.25" hidden="false" customHeight="true" outlineLevel="0" collapsed="false">
      <c r="A3341" s="260" t="s">
        <v>2954</v>
      </c>
      <c r="B3341" s="252" t="n">
        <v>44134</v>
      </c>
      <c r="C3341" s="253" t="n">
        <v>300</v>
      </c>
      <c r="D3341" s="263" t="s">
        <v>2952</v>
      </c>
      <c r="E3341" s="255" t="s">
        <v>54</v>
      </c>
      <c r="F3341" s="255" t="s">
        <v>4717</v>
      </c>
      <c r="G3341" s="255"/>
      <c r="H3341" s="256"/>
    </row>
    <row r="3342" customFormat="false" ht="11.25" hidden="false" customHeight="true" outlineLevel="0" collapsed="false">
      <c r="A3342" s="260" t="s">
        <v>2954</v>
      </c>
      <c r="B3342" s="252" t="n">
        <v>44134</v>
      </c>
      <c r="C3342" s="253" t="n">
        <v>2000</v>
      </c>
      <c r="D3342" s="266" t="s">
        <v>2943</v>
      </c>
      <c r="E3342" s="255" t="s">
        <v>2974</v>
      </c>
      <c r="F3342" s="255" t="s">
        <v>2982</v>
      </c>
      <c r="G3342" s="255"/>
      <c r="H3342" s="256"/>
    </row>
    <row r="3343" customFormat="false" ht="11.25" hidden="false" customHeight="true" outlineLevel="0" collapsed="false">
      <c r="A3343" s="257" t="s">
        <v>2954</v>
      </c>
      <c r="B3343" s="252" t="n">
        <v>44134</v>
      </c>
      <c r="C3343" s="253" t="n">
        <v>500</v>
      </c>
      <c r="D3343" s="265" t="s">
        <v>80</v>
      </c>
      <c r="E3343" s="255" t="s">
        <v>110</v>
      </c>
      <c r="F3343" s="255" t="s">
        <v>3038</v>
      </c>
      <c r="G3343" s="255" t="s">
        <v>4718</v>
      </c>
      <c r="H3343" s="256"/>
    </row>
    <row r="3344" customFormat="false" ht="11.25" hidden="false" customHeight="true" outlineLevel="0" collapsed="false">
      <c r="A3344" s="257" t="s">
        <v>2954</v>
      </c>
      <c r="B3344" s="252" t="n">
        <v>44135</v>
      </c>
      <c r="C3344" s="253" t="n">
        <v>2800</v>
      </c>
      <c r="D3344" s="258" t="s">
        <v>30</v>
      </c>
      <c r="E3344" s="255" t="s">
        <v>61</v>
      </c>
      <c r="F3344" s="255" t="s">
        <v>87</v>
      </c>
      <c r="G3344" s="255" t="s">
        <v>4719</v>
      </c>
      <c r="H3344" s="256"/>
    </row>
    <row r="3345" customFormat="false" ht="11.25" hidden="false" customHeight="true" outlineLevel="0" collapsed="false">
      <c r="A3345" s="257" t="s">
        <v>2954</v>
      </c>
      <c r="B3345" s="252" t="n">
        <v>44135</v>
      </c>
      <c r="C3345" s="253" t="n">
        <v>1440</v>
      </c>
      <c r="D3345" s="258" t="s">
        <v>30</v>
      </c>
      <c r="E3345" s="255" t="s">
        <v>61</v>
      </c>
      <c r="F3345" s="255" t="s">
        <v>87</v>
      </c>
      <c r="G3345" s="255" t="s">
        <v>4720</v>
      </c>
      <c r="H3345" s="256"/>
    </row>
    <row r="3346" customFormat="false" ht="11.25" hidden="false" customHeight="true" outlineLevel="0" collapsed="false">
      <c r="A3346" s="257" t="s">
        <v>2954</v>
      </c>
      <c r="B3346" s="252" t="n">
        <v>44135</v>
      </c>
      <c r="C3346" s="253" t="n">
        <v>2650</v>
      </c>
      <c r="D3346" s="258" t="s">
        <v>30</v>
      </c>
      <c r="E3346" s="255" t="s">
        <v>61</v>
      </c>
      <c r="F3346" s="255" t="s">
        <v>87</v>
      </c>
      <c r="G3346" s="255" t="s">
        <v>4124</v>
      </c>
      <c r="H3346" s="256"/>
    </row>
    <row r="3347" customFormat="false" ht="11.25" hidden="false" customHeight="true" outlineLevel="0" collapsed="false">
      <c r="A3347" s="257" t="s">
        <v>2954</v>
      </c>
      <c r="B3347" s="252" t="n">
        <v>44135</v>
      </c>
      <c r="C3347" s="253" t="n">
        <v>2650</v>
      </c>
      <c r="D3347" s="258" t="s">
        <v>30</v>
      </c>
      <c r="E3347" s="255" t="s">
        <v>61</v>
      </c>
      <c r="F3347" s="255" t="s">
        <v>87</v>
      </c>
      <c r="G3347" s="255" t="s">
        <v>4124</v>
      </c>
      <c r="H3347" s="256"/>
    </row>
    <row r="3348" customFormat="false" ht="11.25" hidden="false" customHeight="true" outlineLevel="0" collapsed="false">
      <c r="A3348" s="257" t="s">
        <v>2954</v>
      </c>
      <c r="B3348" s="252" t="n">
        <v>44135</v>
      </c>
      <c r="C3348" s="253" t="n">
        <v>1040</v>
      </c>
      <c r="D3348" s="258" t="s">
        <v>30</v>
      </c>
      <c r="E3348" s="255" t="s">
        <v>61</v>
      </c>
      <c r="F3348" s="255" t="s">
        <v>87</v>
      </c>
      <c r="G3348" s="255" t="s">
        <v>4721</v>
      </c>
      <c r="H3348" s="256"/>
    </row>
    <row r="3349" customFormat="false" ht="11.25" hidden="false" customHeight="true" outlineLevel="0" collapsed="false">
      <c r="A3349" s="257" t="s">
        <v>2954</v>
      </c>
      <c r="B3349" s="252" t="n">
        <v>44135</v>
      </c>
      <c r="C3349" s="253" t="n">
        <v>720</v>
      </c>
      <c r="D3349" s="258" t="s">
        <v>30</v>
      </c>
      <c r="E3349" s="255" t="s">
        <v>61</v>
      </c>
      <c r="F3349" s="255" t="s">
        <v>87</v>
      </c>
      <c r="G3349" s="255" t="s">
        <v>4722</v>
      </c>
      <c r="H3349" s="256"/>
    </row>
    <row r="3350" customFormat="false" ht="11.25" hidden="false" customHeight="true" outlineLevel="0" collapsed="false">
      <c r="A3350" s="257" t="s">
        <v>2954</v>
      </c>
      <c r="B3350" s="252" t="n">
        <v>44135</v>
      </c>
      <c r="C3350" s="253" t="n">
        <v>2700</v>
      </c>
      <c r="D3350" s="258" t="s">
        <v>30</v>
      </c>
      <c r="E3350" s="255" t="s">
        <v>61</v>
      </c>
      <c r="F3350" s="255" t="s">
        <v>87</v>
      </c>
      <c r="G3350" s="255" t="s">
        <v>3446</v>
      </c>
      <c r="H3350" s="256"/>
    </row>
    <row r="3351" customFormat="false" ht="11.25" hidden="false" customHeight="true" outlineLevel="0" collapsed="false">
      <c r="A3351" s="257" t="s">
        <v>2954</v>
      </c>
      <c r="B3351" s="252" t="n">
        <v>44135</v>
      </c>
      <c r="C3351" s="253" t="n">
        <v>2900</v>
      </c>
      <c r="D3351" s="258" t="s">
        <v>30</v>
      </c>
      <c r="E3351" s="255" t="s">
        <v>61</v>
      </c>
      <c r="F3351" s="255" t="s">
        <v>87</v>
      </c>
      <c r="G3351" s="255" t="s">
        <v>4723</v>
      </c>
      <c r="H3351" s="256"/>
    </row>
    <row r="3352" customFormat="false" ht="11.25" hidden="false" customHeight="true" outlineLevel="0" collapsed="false">
      <c r="A3352" s="257" t="s">
        <v>2954</v>
      </c>
      <c r="B3352" s="252" t="n">
        <v>44135</v>
      </c>
      <c r="C3352" s="253" t="n">
        <v>2900</v>
      </c>
      <c r="D3352" s="258" t="s">
        <v>30</v>
      </c>
      <c r="E3352" s="255" t="s">
        <v>61</v>
      </c>
      <c r="F3352" s="255" t="s">
        <v>270</v>
      </c>
      <c r="G3352" s="255" t="s">
        <v>4163</v>
      </c>
      <c r="H3352" s="256"/>
    </row>
    <row r="3353" customFormat="false" ht="11.25" hidden="false" customHeight="true" outlineLevel="0" collapsed="false">
      <c r="A3353" s="269" t="s">
        <v>2954</v>
      </c>
      <c r="B3353" s="252" t="n">
        <v>44135</v>
      </c>
      <c r="C3353" s="253" t="n">
        <v>13400</v>
      </c>
      <c r="D3353" s="274" t="s">
        <v>2951</v>
      </c>
      <c r="E3353" s="255" t="s">
        <v>59</v>
      </c>
      <c r="F3353" s="255" t="s">
        <v>265</v>
      </c>
      <c r="G3353" s="255" t="s">
        <v>4724</v>
      </c>
      <c r="H3353" s="256"/>
    </row>
    <row r="3354" customFormat="false" ht="11.25" hidden="false" customHeight="true" outlineLevel="0" collapsed="false">
      <c r="A3354" s="257" t="s">
        <v>2954</v>
      </c>
      <c r="B3354" s="252" t="n">
        <v>44135</v>
      </c>
      <c r="C3354" s="253" t="n">
        <v>3000</v>
      </c>
      <c r="D3354" s="258" t="s">
        <v>30</v>
      </c>
      <c r="E3354" s="255" t="s">
        <v>61</v>
      </c>
      <c r="F3354" s="255" t="s">
        <v>137</v>
      </c>
      <c r="G3354" s="255" t="s">
        <v>4725</v>
      </c>
      <c r="H3354" s="256"/>
    </row>
    <row r="3355" customFormat="false" ht="11.25" hidden="false" customHeight="true" outlineLevel="0" collapsed="false">
      <c r="A3355" s="257" t="s">
        <v>2954</v>
      </c>
      <c r="B3355" s="252" t="n">
        <v>44135</v>
      </c>
      <c r="C3355" s="253" t="n">
        <v>2800</v>
      </c>
      <c r="D3355" s="258" t="s">
        <v>30</v>
      </c>
      <c r="E3355" s="255" t="s">
        <v>61</v>
      </c>
      <c r="F3355" s="255" t="s">
        <v>270</v>
      </c>
      <c r="G3355" s="255" t="s">
        <v>4179</v>
      </c>
      <c r="H3355" s="256"/>
    </row>
    <row r="3356" customFormat="false" ht="11.25" hidden="false" customHeight="true" outlineLevel="0" collapsed="false">
      <c r="A3356" s="260" t="s">
        <v>2954</v>
      </c>
      <c r="B3356" s="252" t="n">
        <v>44135</v>
      </c>
      <c r="C3356" s="253" t="n">
        <v>300</v>
      </c>
      <c r="D3356" s="266" t="s">
        <v>2943</v>
      </c>
      <c r="E3356" s="255" t="s">
        <v>2974</v>
      </c>
      <c r="F3356" s="255" t="s">
        <v>3009</v>
      </c>
      <c r="G3356" s="255"/>
      <c r="H3356" s="256"/>
    </row>
    <row r="3357" customFormat="false" ht="11.25" hidden="false" customHeight="true" outlineLevel="0" collapsed="false">
      <c r="A3357" s="251" t="s">
        <v>2954</v>
      </c>
      <c r="B3357" s="252" t="n">
        <v>44135</v>
      </c>
      <c r="C3357" s="253" t="n">
        <v>180</v>
      </c>
      <c r="D3357" s="254" t="s">
        <v>25</v>
      </c>
      <c r="E3357" s="255"/>
      <c r="F3357" s="255" t="s">
        <v>3114</v>
      </c>
      <c r="G3357" s="255" t="s">
        <v>4632</v>
      </c>
      <c r="H3357" s="256"/>
    </row>
    <row r="3358" customFormat="false" ht="11.25" hidden="false" customHeight="true" outlineLevel="0" collapsed="false">
      <c r="A3358" s="251" t="s">
        <v>2954</v>
      </c>
      <c r="B3358" s="252" t="n">
        <v>44135</v>
      </c>
      <c r="C3358" s="253" t="n">
        <v>20000</v>
      </c>
      <c r="D3358" s="254" t="s">
        <v>25</v>
      </c>
      <c r="E3358" s="255"/>
      <c r="F3358" s="255" t="s">
        <v>68</v>
      </c>
      <c r="G3358" s="255"/>
      <c r="H3358" s="256"/>
    </row>
    <row r="3359" customFormat="false" ht="11.25" hidden="false" customHeight="true" outlineLevel="0" collapsed="false">
      <c r="A3359" s="251" t="s">
        <v>2954</v>
      </c>
      <c r="B3359" s="252" t="n">
        <v>44136</v>
      </c>
      <c r="C3359" s="253" t="n">
        <v>15000</v>
      </c>
      <c r="D3359" s="254" t="s">
        <v>25</v>
      </c>
      <c r="E3359" s="255"/>
      <c r="F3359" s="255" t="s">
        <v>2969</v>
      </c>
      <c r="G3359" s="255"/>
      <c r="H3359" s="256"/>
    </row>
    <row r="3360" customFormat="false" ht="11.25" hidden="false" customHeight="true" outlineLevel="0" collapsed="false">
      <c r="A3360" s="257" t="s">
        <v>2954</v>
      </c>
      <c r="B3360" s="252" t="n">
        <v>44136</v>
      </c>
      <c r="C3360" s="253" t="n">
        <v>3000</v>
      </c>
      <c r="D3360" s="258" t="s">
        <v>30</v>
      </c>
      <c r="E3360" s="255" t="s">
        <v>61</v>
      </c>
      <c r="F3360" s="255" t="s">
        <v>137</v>
      </c>
      <c r="G3360" s="255" t="s">
        <v>4726</v>
      </c>
      <c r="H3360" s="256"/>
    </row>
    <row r="3361" customFormat="false" ht="11.25" hidden="false" customHeight="true" outlineLevel="0" collapsed="false">
      <c r="A3361" s="257" t="s">
        <v>2954</v>
      </c>
      <c r="B3361" s="252" t="n">
        <v>44136</v>
      </c>
      <c r="C3361" s="253" t="n">
        <v>690</v>
      </c>
      <c r="D3361" s="272" t="s">
        <v>64</v>
      </c>
      <c r="E3361" s="255" t="s">
        <v>3026</v>
      </c>
      <c r="F3361" s="255" t="s">
        <v>4727</v>
      </c>
      <c r="G3361" s="255" t="s">
        <v>4728</v>
      </c>
      <c r="H3361" s="256"/>
    </row>
    <row r="3362" customFormat="false" ht="11.25" hidden="false" customHeight="true" outlineLevel="0" collapsed="false">
      <c r="A3362" s="257" t="s">
        <v>2954</v>
      </c>
      <c r="B3362" s="252" t="n">
        <v>44136</v>
      </c>
      <c r="C3362" s="253" t="n">
        <v>3000</v>
      </c>
      <c r="D3362" s="258" t="s">
        <v>30</v>
      </c>
      <c r="E3362" s="255" t="s">
        <v>61</v>
      </c>
      <c r="F3362" s="255" t="s">
        <v>137</v>
      </c>
      <c r="G3362" s="255" t="s">
        <v>4729</v>
      </c>
      <c r="H3362" s="256"/>
    </row>
    <row r="3363" customFormat="false" ht="11.25" hidden="false" customHeight="true" outlineLevel="0" collapsed="false">
      <c r="A3363" s="269" t="s">
        <v>2954</v>
      </c>
      <c r="B3363" s="252" t="n">
        <v>44136</v>
      </c>
      <c r="C3363" s="253" t="n">
        <v>300</v>
      </c>
      <c r="D3363" s="278" t="s">
        <v>3093</v>
      </c>
      <c r="E3363" s="255" t="s">
        <v>3260</v>
      </c>
      <c r="F3363" s="255" t="s">
        <v>4730</v>
      </c>
      <c r="G3363" s="255" t="s">
        <v>1916</v>
      </c>
      <c r="H3363" s="256"/>
    </row>
    <row r="3364" customFormat="false" ht="11.25" hidden="false" customHeight="true" outlineLevel="0" collapsed="false">
      <c r="A3364" s="269" t="s">
        <v>2954</v>
      </c>
      <c r="B3364" s="252" t="n">
        <v>44136</v>
      </c>
      <c r="C3364" s="253" t="n">
        <v>300</v>
      </c>
      <c r="D3364" s="278" t="s">
        <v>3093</v>
      </c>
      <c r="E3364" s="255" t="s">
        <v>3260</v>
      </c>
      <c r="F3364" s="255" t="s">
        <v>3329</v>
      </c>
      <c r="G3364" s="255" t="s">
        <v>1916</v>
      </c>
      <c r="H3364" s="256"/>
    </row>
    <row r="3365" customFormat="false" ht="11.25" hidden="false" customHeight="true" outlineLevel="0" collapsed="false">
      <c r="A3365" s="251" t="s">
        <v>2954</v>
      </c>
      <c r="B3365" s="252" t="n">
        <v>44136</v>
      </c>
      <c r="C3365" s="253" t="n">
        <v>500</v>
      </c>
      <c r="D3365" s="254" t="s">
        <v>25</v>
      </c>
      <c r="E3365" s="255"/>
      <c r="F3365" s="255" t="s">
        <v>3001</v>
      </c>
      <c r="G3365" s="255"/>
      <c r="H3365" s="256"/>
    </row>
    <row r="3366" customFormat="false" ht="11.25" hidden="false" customHeight="true" outlineLevel="0" collapsed="false">
      <c r="A3366" s="251" t="s">
        <v>2954</v>
      </c>
      <c r="B3366" s="252" t="n">
        <v>44137</v>
      </c>
      <c r="C3366" s="253" t="n">
        <v>20000</v>
      </c>
      <c r="D3366" s="254" t="s">
        <v>25</v>
      </c>
      <c r="E3366" s="255"/>
      <c r="F3366" s="255" t="s">
        <v>3053</v>
      </c>
      <c r="G3366" s="255"/>
      <c r="H3366" s="256"/>
    </row>
    <row r="3367" customFormat="false" ht="11.25" hidden="false" customHeight="true" outlineLevel="0" collapsed="false">
      <c r="A3367" s="257" t="s">
        <v>2954</v>
      </c>
      <c r="B3367" s="252" t="n">
        <v>44137</v>
      </c>
      <c r="C3367" s="253" t="n">
        <v>4500</v>
      </c>
      <c r="D3367" s="258" t="s">
        <v>30</v>
      </c>
      <c r="E3367" s="255" t="s">
        <v>174</v>
      </c>
      <c r="F3367" s="255" t="s">
        <v>187</v>
      </c>
      <c r="G3367" s="255"/>
      <c r="H3367" s="256"/>
    </row>
    <row r="3368" customFormat="false" ht="11.25" hidden="false" customHeight="true" outlineLevel="0" collapsed="false">
      <c r="A3368" s="260" t="s">
        <v>2954</v>
      </c>
      <c r="B3368" s="252" t="n">
        <v>44137</v>
      </c>
      <c r="C3368" s="253" t="n">
        <v>3000</v>
      </c>
      <c r="D3368" s="266" t="s">
        <v>2943</v>
      </c>
      <c r="E3368" s="255" t="s">
        <v>2974</v>
      </c>
      <c r="F3368" s="255" t="s">
        <v>4668</v>
      </c>
      <c r="G3368" s="255"/>
      <c r="H3368" s="256"/>
    </row>
    <row r="3369" customFormat="false" ht="11.25" hidden="false" customHeight="true" outlineLevel="0" collapsed="false">
      <c r="A3369" s="257" t="s">
        <v>2954</v>
      </c>
      <c r="B3369" s="252" t="n">
        <v>44137</v>
      </c>
      <c r="C3369" s="253" t="n">
        <v>2700</v>
      </c>
      <c r="D3369" s="258" t="s">
        <v>30</v>
      </c>
      <c r="E3369" s="255" t="s">
        <v>61</v>
      </c>
      <c r="F3369" s="255" t="s">
        <v>62</v>
      </c>
      <c r="G3369" s="255" t="s">
        <v>4731</v>
      </c>
      <c r="H3369" s="256"/>
    </row>
    <row r="3370" customFormat="false" ht="11.25" hidden="false" customHeight="true" outlineLevel="0" collapsed="false">
      <c r="A3370" s="257" t="s">
        <v>2954</v>
      </c>
      <c r="B3370" s="252" t="n">
        <v>44137</v>
      </c>
      <c r="C3370" s="253" t="n">
        <v>3300</v>
      </c>
      <c r="D3370" s="258" t="s">
        <v>30</v>
      </c>
      <c r="E3370" s="255" t="s">
        <v>61</v>
      </c>
      <c r="F3370" s="255" t="s">
        <v>62</v>
      </c>
      <c r="G3370" s="255" t="s">
        <v>4732</v>
      </c>
      <c r="H3370" s="256"/>
    </row>
    <row r="3371" customFormat="false" ht="11.25" hidden="false" customHeight="true" outlineLevel="0" collapsed="false">
      <c r="A3371" s="260" t="s">
        <v>2954</v>
      </c>
      <c r="B3371" s="252" t="n">
        <v>44137</v>
      </c>
      <c r="C3371" s="253" t="n">
        <v>550</v>
      </c>
      <c r="D3371" s="268" t="s">
        <v>48</v>
      </c>
      <c r="E3371" s="255" t="s">
        <v>49</v>
      </c>
      <c r="F3371" s="255" t="s">
        <v>239</v>
      </c>
      <c r="G3371" s="255" t="s">
        <v>4733</v>
      </c>
      <c r="H3371" s="256"/>
    </row>
    <row r="3372" customFormat="false" ht="11.25" hidden="false" customHeight="true" outlineLevel="0" collapsed="false">
      <c r="A3372" s="257" t="s">
        <v>2954</v>
      </c>
      <c r="B3372" s="252" t="n">
        <v>44137</v>
      </c>
      <c r="C3372" s="253" t="n">
        <v>2800</v>
      </c>
      <c r="D3372" s="258" t="s">
        <v>30</v>
      </c>
      <c r="E3372" s="255" t="s">
        <v>61</v>
      </c>
      <c r="F3372" s="255" t="s">
        <v>270</v>
      </c>
      <c r="G3372" s="255" t="s">
        <v>4734</v>
      </c>
      <c r="H3372" s="256"/>
    </row>
    <row r="3373" customFormat="false" ht="11.25" hidden="false" customHeight="true" outlineLevel="0" collapsed="false">
      <c r="A3373" s="257" t="s">
        <v>2954</v>
      </c>
      <c r="B3373" s="252" t="n">
        <v>44137</v>
      </c>
      <c r="C3373" s="253" t="n">
        <v>350</v>
      </c>
      <c r="D3373" s="265" t="s">
        <v>80</v>
      </c>
      <c r="E3373" s="255" t="s">
        <v>3032</v>
      </c>
      <c r="F3373" s="255" t="s">
        <v>3941</v>
      </c>
      <c r="G3373" s="255" t="s">
        <v>4735</v>
      </c>
      <c r="H3373" s="256"/>
    </row>
    <row r="3374" customFormat="false" ht="11.25" hidden="false" customHeight="true" outlineLevel="0" collapsed="false">
      <c r="A3374" s="257" t="s">
        <v>2954</v>
      </c>
      <c r="B3374" s="252" t="n">
        <v>44137</v>
      </c>
      <c r="C3374" s="253" t="n">
        <v>4385</v>
      </c>
      <c r="D3374" s="258" t="s">
        <v>30</v>
      </c>
      <c r="E3374" s="255" t="s">
        <v>174</v>
      </c>
      <c r="F3374" s="255" t="s">
        <v>187</v>
      </c>
      <c r="G3374" s="255"/>
      <c r="H3374" s="256"/>
    </row>
    <row r="3375" customFormat="false" ht="11.25" hidden="false" customHeight="true" outlineLevel="0" collapsed="false">
      <c r="A3375" s="260" t="s">
        <v>2954</v>
      </c>
      <c r="B3375" s="252" t="n">
        <v>44137</v>
      </c>
      <c r="C3375" s="253" t="n">
        <v>350</v>
      </c>
      <c r="D3375" s="268" t="s">
        <v>48</v>
      </c>
      <c r="E3375" s="255" t="s">
        <v>49</v>
      </c>
      <c r="F3375" s="255" t="s">
        <v>3198</v>
      </c>
      <c r="G3375" s="255"/>
      <c r="H3375" s="256"/>
    </row>
    <row r="3376" customFormat="false" ht="11.25" hidden="false" customHeight="true" outlineLevel="0" collapsed="false">
      <c r="A3376" s="257" t="s">
        <v>2954</v>
      </c>
      <c r="B3376" s="252" t="n">
        <v>44137</v>
      </c>
      <c r="C3376" s="253" t="n">
        <v>100000</v>
      </c>
      <c r="D3376" s="258" t="s">
        <v>30</v>
      </c>
      <c r="E3376" s="255" t="s">
        <v>174</v>
      </c>
      <c r="F3376" s="255" t="s">
        <v>32</v>
      </c>
      <c r="G3376" s="255"/>
      <c r="H3376" s="256"/>
    </row>
    <row r="3377" customFormat="false" ht="11.25" hidden="false" customHeight="true" outlineLevel="0" collapsed="false">
      <c r="A3377" s="257" t="s">
        <v>2954</v>
      </c>
      <c r="B3377" s="252" t="n">
        <v>44137</v>
      </c>
      <c r="C3377" s="253" t="n">
        <v>2600</v>
      </c>
      <c r="D3377" s="258" t="s">
        <v>30</v>
      </c>
      <c r="E3377" s="255" t="s">
        <v>61</v>
      </c>
      <c r="F3377" s="255" t="s">
        <v>270</v>
      </c>
      <c r="G3377" s="255" t="s">
        <v>4736</v>
      </c>
      <c r="H3377" s="256"/>
    </row>
    <row r="3378" customFormat="false" ht="11.25" hidden="false" customHeight="true" outlineLevel="0" collapsed="false">
      <c r="A3378" s="257" t="s">
        <v>2954</v>
      </c>
      <c r="B3378" s="252" t="n">
        <v>44137</v>
      </c>
      <c r="C3378" s="253" t="n">
        <v>2800</v>
      </c>
      <c r="D3378" s="258" t="s">
        <v>30</v>
      </c>
      <c r="E3378" s="255" t="s">
        <v>61</v>
      </c>
      <c r="F3378" s="255" t="s">
        <v>270</v>
      </c>
      <c r="G3378" s="255" t="s">
        <v>4737</v>
      </c>
      <c r="H3378" s="256"/>
    </row>
    <row r="3379" customFormat="false" ht="11.25" hidden="false" customHeight="true" outlineLevel="0" collapsed="false">
      <c r="A3379" s="251" t="s">
        <v>2954</v>
      </c>
      <c r="B3379" s="252" t="n">
        <v>44137</v>
      </c>
      <c r="C3379" s="253" t="n">
        <v>110</v>
      </c>
      <c r="D3379" s="254" t="s">
        <v>25</v>
      </c>
      <c r="E3379" s="255"/>
      <c r="F3379" s="255" t="s">
        <v>3491</v>
      </c>
      <c r="G3379" s="255"/>
      <c r="H3379" s="256"/>
    </row>
    <row r="3380" customFormat="false" ht="11.25" hidden="false" customHeight="true" outlineLevel="0" collapsed="false">
      <c r="A3380" s="269" t="s">
        <v>2954</v>
      </c>
      <c r="B3380" s="252" t="n">
        <v>44137</v>
      </c>
      <c r="C3380" s="253" t="n">
        <v>2000</v>
      </c>
      <c r="D3380" s="276" t="s">
        <v>58</v>
      </c>
      <c r="E3380" s="255" t="s">
        <v>91</v>
      </c>
      <c r="F3380" s="255" t="s">
        <v>4738</v>
      </c>
      <c r="G3380" s="255" t="s">
        <v>4739</v>
      </c>
      <c r="H3380" s="256"/>
    </row>
    <row r="3381" customFormat="false" ht="11.25" hidden="false" customHeight="true" outlineLevel="0" collapsed="false">
      <c r="A3381" s="260" t="s">
        <v>2954</v>
      </c>
      <c r="B3381" s="252" t="n">
        <v>44137</v>
      </c>
      <c r="C3381" s="253" t="n">
        <v>3200</v>
      </c>
      <c r="D3381" s="266" t="s">
        <v>2943</v>
      </c>
      <c r="E3381" s="255" t="s">
        <v>3723</v>
      </c>
      <c r="F3381" s="255" t="s">
        <v>4740</v>
      </c>
      <c r="G3381" s="255" t="s">
        <v>4741</v>
      </c>
      <c r="H3381" s="256"/>
    </row>
    <row r="3382" customFormat="false" ht="11.25" hidden="false" customHeight="true" outlineLevel="0" collapsed="false">
      <c r="A3382" s="251" t="s">
        <v>322</v>
      </c>
      <c r="B3382" s="252" t="n">
        <v>44137</v>
      </c>
      <c r="C3382" s="253" t="n">
        <v>15000</v>
      </c>
      <c r="D3382" s="254" t="s">
        <v>25</v>
      </c>
      <c r="E3382" s="255"/>
      <c r="F3382" s="255" t="s">
        <v>3003</v>
      </c>
      <c r="G3382" s="255" t="s">
        <v>4663</v>
      </c>
      <c r="H3382" s="256"/>
    </row>
    <row r="3383" customFormat="false" ht="11.25" hidden="false" customHeight="true" outlineLevel="0" collapsed="false">
      <c r="A3383" s="260" t="s">
        <v>322</v>
      </c>
      <c r="B3383" s="252" t="n">
        <v>44137</v>
      </c>
      <c r="C3383" s="253" t="n">
        <v>8000</v>
      </c>
      <c r="D3383" s="246" t="s">
        <v>110</v>
      </c>
      <c r="E3383" s="255" t="s">
        <v>4742</v>
      </c>
      <c r="F3383" s="255" t="s">
        <v>4743</v>
      </c>
      <c r="G3383" s="255" t="s">
        <v>4744</v>
      </c>
      <c r="H3383" s="256"/>
    </row>
    <row r="3384" customFormat="false" ht="11.25" hidden="false" customHeight="true" outlineLevel="0" collapsed="false">
      <c r="A3384" s="257" t="s">
        <v>2954</v>
      </c>
      <c r="B3384" s="252" t="n">
        <v>44138</v>
      </c>
      <c r="C3384" s="253" t="n">
        <v>3630</v>
      </c>
      <c r="D3384" s="272" t="s">
        <v>64</v>
      </c>
      <c r="E3384" s="255" t="s">
        <v>143</v>
      </c>
      <c r="F3384" s="255" t="s">
        <v>4745</v>
      </c>
      <c r="G3384" s="255" t="s">
        <v>143</v>
      </c>
      <c r="H3384" s="256"/>
    </row>
    <row r="3385" customFormat="false" ht="11.25" hidden="false" customHeight="true" outlineLevel="0" collapsed="false">
      <c r="A3385" s="257" t="s">
        <v>2954</v>
      </c>
      <c r="B3385" s="252" t="n">
        <v>44138</v>
      </c>
      <c r="C3385" s="253" t="n">
        <v>2900</v>
      </c>
      <c r="D3385" s="258" t="s">
        <v>30</v>
      </c>
      <c r="E3385" s="255" t="s">
        <v>61</v>
      </c>
      <c r="F3385" s="255" t="s">
        <v>137</v>
      </c>
      <c r="G3385" s="255" t="s">
        <v>4746</v>
      </c>
      <c r="H3385" s="256"/>
    </row>
    <row r="3386" customFormat="false" ht="11.25" hidden="false" customHeight="true" outlineLevel="0" collapsed="false">
      <c r="A3386" s="257" t="s">
        <v>2954</v>
      </c>
      <c r="B3386" s="252" t="n">
        <v>44138</v>
      </c>
      <c r="C3386" s="253" t="n">
        <v>5235</v>
      </c>
      <c r="D3386" s="258" t="s">
        <v>30</v>
      </c>
      <c r="E3386" s="255" t="s">
        <v>174</v>
      </c>
      <c r="F3386" s="255" t="s">
        <v>187</v>
      </c>
      <c r="G3386" s="255"/>
      <c r="H3386" s="256"/>
    </row>
    <row r="3387" customFormat="false" ht="11.25" hidden="false" customHeight="true" outlineLevel="0" collapsed="false">
      <c r="A3387" s="260" t="s">
        <v>2954</v>
      </c>
      <c r="B3387" s="252" t="n">
        <v>44138</v>
      </c>
      <c r="C3387" s="253" t="n">
        <v>550</v>
      </c>
      <c r="D3387" s="263" t="s">
        <v>2952</v>
      </c>
      <c r="E3387" s="255" t="s">
        <v>2963</v>
      </c>
      <c r="F3387" s="255" t="s">
        <v>218</v>
      </c>
      <c r="G3387" s="255"/>
      <c r="H3387" s="256"/>
    </row>
    <row r="3388" customFormat="false" ht="11.25" hidden="false" customHeight="true" outlineLevel="0" collapsed="false">
      <c r="A3388" s="257" t="s">
        <v>2954</v>
      </c>
      <c r="B3388" s="252" t="n">
        <v>44138</v>
      </c>
      <c r="C3388" s="253" t="n">
        <v>447</v>
      </c>
      <c r="D3388" s="272" t="s">
        <v>64</v>
      </c>
      <c r="E3388" s="255" t="s">
        <v>3026</v>
      </c>
      <c r="F3388" s="255" t="s">
        <v>4747</v>
      </c>
      <c r="G3388" s="255"/>
      <c r="H3388" s="256"/>
    </row>
    <row r="3389" customFormat="false" ht="11.25" hidden="false" customHeight="true" outlineLevel="0" collapsed="false">
      <c r="A3389" s="260" t="s">
        <v>2954</v>
      </c>
      <c r="B3389" s="252" t="n">
        <v>44138</v>
      </c>
      <c r="C3389" s="253" t="n">
        <v>1060</v>
      </c>
      <c r="D3389" s="268" t="s">
        <v>48</v>
      </c>
      <c r="E3389" s="255" t="s">
        <v>49</v>
      </c>
      <c r="F3389" s="255" t="s">
        <v>3087</v>
      </c>
      <c r="G3389" s="255"/>
      <c r="H3389" s="256"/>
    </row>
    <row r="3390" customFormat="false" ht="11.25" hidden="false" customHeight="true" outlineLevel="0" collapsed="false">
      <c r="A3390" s="251" t="s">
        <v>2954</v>
      </c>
      <c r="B3390" s="252" t="n">
        <v>44138</v>
      </c>
      <c r="C3390" s="253" t="n">
        <v>40</v>
      </c>
      <c r="D3390" s="254" t="s">
        <v>25</v>
      </c>
      <c r="E3390" s="255"/>
      <c r="F3390" s="255" t="s">
        <v>3001</v>
      </c>
      <c r="G3390" s="255"/>
      <c r="H3390" s="256"/>
    </row>
    <row r="3391" customFormat="false" ht="11.25" hidden="false" customHeight="true" outlineLevel="0" collapsed="false">
      <c r="A3391" s="257" t="s">
        <v>2954</v>
      </c>
      <c r="B3391" s="252" t="n">
        <v>44138</v>
      </c>
      <c r="C3391" s="253" t="n">
        <v>40000</v>
      </c>
      <c r="D3391" s="258" t="s">
        <v>30</v>
      </c>
      <c r="E3391" s="255" t="s">
        <v>174</v>
      </c>
      <c r="F3391" s="255" t="s">
        <v>32</v>
      </c>
      <c r="G3391" s="255"/>
      <c r="H3391" s="256"/>
    </row>
    <row r="3392" customFormat="false" ht="11.25" hidden="false" customHeight="true" outlineLevel="0" collapsed="false">
      <c r="A3392" s="251" t="s">
        <v>2954</v>
      </c>
      <c r="B3392" s="252" t="n">
        <v>44138</v>
      </c>
      <c r="C3392" s="253" t="n">
        <v>18300</v>
      </c>
      <c r="D3392" s="254" t="s">
        <v>25</v>
      </c>
      <c r="E3392" s="255"/>
      <c r="F3392" s="255" t="s">
        <v>2983</v>
      </c>
      <c r="G3392" s="255"/>
      <c r="H3392" s="256"/>
    </row>
    <row r="3393" customFormat="false" ht="11.25" hidden="false" customHeight="true" outlineLevel="0" collapsed="false">
      <c r="A3393" s="251" t="s">
        <v>2954</v>
      </c>
      <c r="B3393" s="252" t="n">
        <v>44138</v>
      </c>
      <c r="C3393" s="253" t="n">
        <v>15000</v>
      </c>
      <c r="D3393" s="254" t="s">
        <v>25</v>
      </c>
      <c r="E3393" s="255"/>
      <c r="F3393" s="255" t="s">
        <v>3012</v>
      </c>
      <c r="G3393" s="255"/>
      <c r="H3393" s="256"/>
    </row>
    <row r="3394" customFormat="false" ht="11.25" hidden="false" customHeight="true" outlineLevel="0" collapsed="false">
      <c r="A3394" s="260" t="s">
        <v>2954</v>
      </c>
      <c r="B3394" s="252" t="n">
        <v>44139</v>
      </c>
      <c r="C3394" s="253" t="n">
        <v>300</v>
      </c>
      <c r="D3394" s="266" t="s">
        <v>2943</v>
      </c>
      <c r="E3394" s="255" t="s">
        <v>3163</v>
      </c>
      <c r="F3394" s="255" t="s">
        <v>4748</v>
      </c>
      <c r="G3394" s="255"/>
      <c r="H3394" s="256"/>
    </row>
    <row r="3395" customFormat="false" ht="11.25" hidden="false" customHeight="true" outlineLevel="0" collapsed="false">
      <c r="A3395" s="257" t="s">
        <v>2954</v>
      </c>
      <c r="B3395" s="252" t="n">
        <v>44139</v>
      </c>
      <c r="C3395" s="253" t="n">
        <v>300</v>
      </c>
      <c r="D3395" s="272" t="s">
        <v>64</v>
      </c>
      <c r="E3395" s="255" t="s">
        <v>3026</v>
      </c>
      <c r="F3395" s="255" t="s">
        <v>4749</v>
      </c>
      <c r="G3395" s="255"/>
      <c r="H3395" s="256"/>
    </row>
    <row r="3396" customFormat="false" ht="11.25" hidden="false" customHeight="true" outlineLevel="0" collapsed="false">
      <c r="A3396" s="257" t="s">
        <v>2954</v>
      </c>
      <c r="B3396" s="252" t="n">
        <v>44139</v>
      </c>
      <c r="C3396" s="253" t="n">
        <v>10000</v>
      </c>
      <c r="D3396" s="258" t="s">
        <v>30</v>
      </c>
      <c r="E3396" s="255" t="s">
        <v>174</v>
      </c>
      <c r="F3396" s="255" t="s">
        <v>187</v>
      </c>
      <c r="G3396" s="255"/>
      <c r="H3396" s="256"/>
    </row>
    <row r="3397" customFormat="false" ht="11.25" hidden="false" customHeight="true" outlineLevel="0" collapsed="false">
      <c r="A3397" s="251" t="s">
        <v>2954</v>
      </c>
      <c r="B3397" s="252" t="n">
        <v>44139</v>
      </c>
      <c r="C3397" s="253" t="n">
        <v>15000</v>
      </c>
      <c r="D3397" s="254" t="s">
        <v>25</v>
      </c>
      <c r="E3397" s="255"/>
      <c r="F3397" s="255" t="s">
        <v>3210</v>
      </c>
      <c r="G3397" s="255"/>
      <c r="H3397" s="256"/>
    </row>
    <row r="3398" customFormat="false" ht="11.25" hidden="false" customHeight="true" outlineLevel="0" collapsed="false">
      <c r="A3398" s="260" t="s">
        <v>2954</v>
      </c>
      <c r="B3398" s="252" t="n">
        <v>44139</v>
      </c>
      <c r="C3398" s="253" t="n">
        <v>300</v>
      </c>
      <c r="D3398" s="266" t="s">
        <v>2943</v>
      </c>
      <c r="E3398" s="255" t="s">
        <v>3163</v>
      </c>
      <c r="F3398" s="255" t="s">
        <v>246</v>
      </c>
      <c r="G3398" s="255" t="s">
        <v>4750</v>
      </c>
      <c r="H3398" s="256"/>
    </row>
    <row r="3399" customFormat="false" ht="11.25" hidden="false" customHeight="true" outlineLevel="0" collapsed="false">
      <c r="A3399" s="257" t="s">
        <v>2954</v>
      </c>
      <c r="B3399" s="252" t="n">
        <v>44139</v>
      </c>
      <c r="C3399" s="253" t="n">
        <v>2800</v>
      </c>
      <c r="D3399" s="258" t="s">
        <v>30</v>
      </c>
      <c r="E3399" s="255" t="s">
        <v>61</v>
      </c>
      <c r="F3399" s="255" t="s">
        <v>270</v>
      </c>
      <c r="G3399" s="255" t="s">
        <v>4751</v>
      </c>
      <c r="H3399" s="256"/>
    </row>
    <row r="3400" customFormat="false" ht="11.25" hidden="false" customHeight="true" outlineLevel="0" collapsed="false">
      <c r="A3400" s="251" t="s">
        <v>2954</v>
      </c>
      <c r="B3400" s="252" t="n">
        <v>44139</v>
      </c>
      <c r="C3400" s="253" t="n">
        <v>10000</v>
      </c>
      <c r="D3400" s="254" t="s">
        <v>25</v>
      </c>
      <c r="E3400" s="255"/>
      <c r="F3400" s="255" t="s">
        <v>2960</v>
      </c>
      <c r="G3400" s="255"/>
      <c r="H3400" s="256"/>
    </row>
    <row r="3401" customFormat="false" ht="11.25" hidden="false" customHeight="true" outlineLevel="0" collapsed="false">
      <c r="A3401" s="251" t="s">
        <v>2954</v>
      </c>
      <c r="B3401" s="252" t="n">
        <v>44139</v>
      </c>
      <c r="C3401" s="253" t="n">
        <v>6000</v>
      </c>
      <c r="D3401" s="254" t="s">
        <v>25</v>
      </c>
      <c r="E3401" s="255"/>
      <c r="F3401" s="255" t="s">
        <v>68</v>
      </c>
      <c r="G3401" s="255"/>
      <c r="H3401" s="256"/>
    </row>
    <row r="3402" customFormat="false" ht="11.25" hidden="false" customHeight="true" outlineLevel="0" collapsed="false">
      <c r="A3402" s="251" t="s">
        <v>2954</v>
      </c>
      <c r="B3402" s="252" t="n">
        <v>44139</v>
      </c>
      <c r="C3402" s="253" t="n">
        <v>6100</v>
      </c>
      <c r="D3402" s="271" t="s">
        <v>59</v>
      </c>
      <c r="E3402" s="255" t="s">
        <v>3103</v>
      </c>
      <c r="F3402" s="255" t="s">
        <v>3254</v>
      </c>
      <c r="G3402" s="255" t="s">
        <v>4752</v>
      </c>
      <c r="H3402" s="256"/>
    </row>
    <row r="3403" customFormat="false" ht="11.25" hidden="false" customHeight="true" outlineLevel="0" collapsed="false">
      <c r="A3403" s="257" t="s">
        <v>2954</v>
      </c>
      <c r="B3403" s="252" t="n">
        <v>44140</v>
      </c>
      <c r="C3403" s="253" t="n">
        <v>3500</v>
      </c>
      <c r="D3403" s="258" t="s">
        <v>30</v>
      </c>
      <c r="E3403" s="255" t="s">
        <v>61</v>
      </c>
      <c r="F3403" s="255" t="s">
        <v>62</v>
      </c>
      <c r="G3403" s="255" t="s">
        <v>4753</v>
      </c>
      <c r="H3403" s="256"/>
    </row>
    <row r="3404" customFormat="false" ht="11.25" hidden="false" customHeight="true" outlineLevel="0" collapsed="false">
      <c r="A3404" s="257" t="s">
        <v>2954</v>
      </c>
      <c r="B3404" s="252" t="n">
        <v>44140</v>
      </c>
      <c r="C3404" s="253" t="n">
        <v>1000</v>
      </c>
      <c r="D3404" s="258" t="s">
        <v>30</v>
      </c>
      <c r="E3404" s="255" t="s">
        <v>174</v>
      </c>
      <c r="F3404" s="255" t="s">
        <v>187</v>
      </c>
      <c r="G3404" s="255"/>
      <c r="H3404" s="256"/>
    </row>
    <row r="3405" customFormat="false" ht="11.25" hidden="false" customHeight="true" outlineLevel="0" collapsed="false">
      <c r="A3405" s="260" t="s">
        <v>2954</v>
      </c>
      <c r="B3405" s="252" t="n">
        <v>44140</v>
      </c>
      <c r="C3405" s="253" t="n">
        <v>830</v>
      </c>
      <c r="D3405" s="261" t="s">
        <v>105</v>
      </c>
      <c r="E3405" s="255" t="s">
        <v>3667</v>
      </c>
      <c r="F3405" s="255" t="s">
        <v>4299</v>
      </c>
      <c r="G3405" s="255"/>
      <c r="H3405" s="256"/>
    </row>
    <row r="3406" customFormat="false" ht="11.25" hidden="false" customHeight="true" outlineLevel="0" collapsed="false">
      <c r="A3406" s="260" t="s">
        <v>2954</v>
      </c>
      <c r="B3406" s="252" t="n">
        <v>44140</v>
      </c>
      <c r="C3406" s="253" t="n">
        <v>300</v>
      </c>
      <c r="D3406" s="266" t="s">
        <v>2943</v>
      </c>
      <c r="E3406" s="255" t="s">
        <v>2974</v>
      </c>
      <c r="F3406" s="255" t="s">
        <v>3009</v>
      </c>
      <c r="G3406" s="255"/>
      <c r="H3406" s="256"/>
    </row>
    <row r="3407" customFormat="false" ht="11.25" hidden="false" customHeight="true" outlineLevel="0" collapsed="false">
      <c r="A3407" s="260" t="s">
        <v>2954</v>
      </c>
      <c r="B3407" s="252" t="n">
        <v>44140</v>
      </c>
      <c r="C3407" s="253" t="n">
        <v>1000</v>
      </c>
      <c r="D3407" s="261" t="s">
        <v>105</v>
      </c>
      <c r="E3407" s="255" t="s">
        <v>3667</v>
      </c>
      <c r="F3407" s="255" t="s">
        <v>4754</v>
      </c>
      <c r="G3407" s="255"/>
      <c r="H3407" s="256"/>
    </row>
    <row r="3408" customFormat="false" ht="11.25" hidden="false" customHeight="true" outlineLevel="0" collapsed="false">
      <c r="A3408" s="251" t="s">
        <v>2954</v>
      </c>
      <c r="B3408" s="252" t="n">
        <v>44140</v>
      </c>
      <c r="C3408" s="253" t="n">
        <v>900</v>
      </c>
      <c r="D3408" s="254" t="s">
        <v>25</v>
      </c>
      <c r="E3408" s="255"/>
      <c r="F3408" s="255" t="s">
        <v>3053</v>
      </c>
      <c r="G3408" s="255" t="s">
        <v>4755</v>
      </c>
      <c r="H3408" s="256"/>
    </row>
    <row r="3409" customFormat="false" ht="11.25" hidden="false" customHeight="true" outlineLevel="0" collapsed="false">
      <c r="A3409" s="260" t="s">
        <v>2954</v>
      </c>
      <c r="B3409" s="252" t="n">
        <v>44140</v>
      </c>
      <c r="C3409" s="253" t="n">
        <v>2000</v>
      </c>
      <c r="D3409" s="266" t="s">
        <v>2943</v>
      </c>
      <c r="E3409" s="255" t="s">
        <v>2974</v>
      </c>
      <c r="F3409" s="255" t="s">
        <v>2982</v>
      </c>
      <c r="G3409" s="255"/>
      <c r="H3409" s="256"/>
    </row>
    <row r="3410" customFormat="false" ht="11.25" hidden="false" customHeight="true" outlineLevel="0" collapsed="false">
      <c r="A3410" s="257" t="s">
        <v>2954</v>
      </c>
      <c r="B3410" s="252" t="n">
        <v>44140</v>
      </c>
      <c r="C3410" s="253" t="n">
        <v>2900</v>
      </c>
      <c r="D3410" s="258" t="s">
        <v>30</v>
      </c>
      <c r="E3410" s="255" t="s">
        <v>61</v>
      </c>
      <c r="F3410" s="255" t="s">
        <v>62</v>
      </c>
      <c r="G3410" s="255" t="s">
        <v>4163</v>
      </c>
      <c r="H3410" s="256"/>
    </row>
    <row r="3411" customFormat="false" ht="11.25" hidden="false" customHeight="true" outlineLevel="0" collapsed="false">
      <c r="A3411" s="257" t="s">
        <v>2954</v>
      </c>
      <c r="B3411" s="252" t="n">
        <v>44140</v>
      </c>
      <c r="C3411" s="253" t="n">
        <v>3400</v>
      </c>
      <c r="D3411" s="258" t="s">
        <v>30</v>
      </c>
      <c r="E3411" s="255" t="s">
        <v>61</v>
      </c>
      <c r="F3411" s="255" t="s">
        <v>62</v>
      </c>
      <c r="G3411" s="255" t="s">
        <v>4756</v>
      </c>
      <c r="H3411" s="256"/>
    </row>
    <row r="3412" customFormat="false" ht="11.25" hidden="false" customHeight="true" outlineLevel="0" collapsed="false">
      <c r="A3412" s="260" t="s">
        <v>2954</v>
      </c>
      <c r="B3412" s="252" t="n">
        <v>44140</v>
      </c>
      <c r="C3412" s="253" t="n">
        <v>300</v>
      </c>
      <c r="D3412" s="268" t="s">
        <v>48</v>
      </c>
      <c r="E3412" s="255" t="s">
        <v>3004</v>
      </c>
      <c r="F3412" s="255" t="s">
        <v>3018</v>
      </c>
      <c r="G3412" s="255"/>
      <c r="H3412" s="256"/>
    </row>
    <row r="3413" customFormat="false" ht="11.25" hidden="false" customHeight="true" outlineLevel="0" collapsed="false">
      <c r="A3413" s="257" t="s">
        <v>2954</v>
      </c>
      <c r="B3413" s="252" t="n">
        <v>44140</v>
      </c>
      <c r="C3413" s="253" t="n">
        <v>50</v>
      </c>
      <c r="D3413" s="272" t="s">
        <v>64</v>
      </c>
      <c r="E3413" s="255" t="s">
        <v>3374</v>
      </c>
      <c r="F3413" s="255" t="s">
        <v>4757</v>
      </c>
      <c r="G3413" s="255"/>
      <c r="H3413" s="256"/>
    </row>
    <row r="3414" customFormat="false" ht="11.25" hidden="false" customHeight="true" outlineLevel="0" collapsed="false">
      <c r="A3414" s="260" t="s">
        <v>2954</v>
      </c>
      <c r="B3414" s="252" t="n">
        <v>44140</v>
      </c>
      <c r="C3414" s="253" t="n">
        <v>300</v>
      </c>
      <c r="D3414" s="266" t="s">
        <v>2943</v>
      </c>
      <c r="E3414" s="255" t="s">
        <v>3163</v>
      </c>
      <c r="F3414" s="255" t="s">
        <v>4668</v>
      </c>
      <c r="G3414" s="255" t="s">
        <v>4758</v>
      </c>
      <c r="H3414" s="256"/>
    </row>
    <row r="3415" customFormat="false" ht="11.25" hidden="false" customHeight="true" outlineLevel="0" collapsed="false">
      <c r="A3415" s="251" t="s">
        <v>2954</v>
      </c>
      <c r="B3415" s="252" t="n">
        <v>44140</v>
      </c>
      <c r="C3415" s="253" t="n">
        <v>12000</v>
      </c>
      <c r="D3415" s="254" t="s">
        <v>25</v>
      </c>
      <c r="E3415" s="255"/>
      <c r="F3415" s="255" t="s">
        <v>4759</v>
      </c>
      <c r="G3415" s="255"/>
      <c r="H3415" s="256"/>
    </row>
    <row r="3416" customFormat="false" ht="11.25" hidden="false" customHeight="true" outlineLevel="0" collapsed="false">
      <c r="A3416" s="260" t="s">
        <v>2954</v>
      </c>
      <c r="B3416" s="252" t="n">
        <v>44140</v>
      </c>
      <c r="C3416" s="253" t="n">
        <v>7200</v>
      </c>
      <c r="D3416" s="267" t="s">
        <v>186</v>
      </c>
      <c r="E3416" s="255" t="s">
        <v>2977</v>
      </c>
      <c r="F3416" s="255" t="s">
        <v>3645</v>
      </c>
      <c r="G3416" s="255" t="s">
        <v>4760</v>
      </c>
      <c r="H3416" s="256"/>
    </row>
    <row r="3417" customFormat="false" ht="11.25" hidden="false" customHeight="true" outlineLevel="0" collapsed="false">
      <c r="A3417" s="260" t="s">
        <v>2954</v>
      </c>
      <c r="B3417" s="252" t="n">
        <v>44140</v>
      </c>
      <c r="C3417" s="253" t="n">
        <v>1000</v>
      </c>
      <c r="D3417" s="246" t="s">
        <v>110</v>
      </c>
      <c r="E3417" s="255" t="s">
        <v>3499</v>
      </c>
      <c r="F3417" s="255" t="s">
        <v>3500</v>
      </c>
      <c r="G3417" s="255" t="s">
        <v>4761</v>
      </c>
      <c r="H3417" s="256"/>
    </row>
    <row r="3418" customFormat="false" ht="11.25" hidden="false" customHeight="true" outlineLevel="0" collapsed="false">
      <c r="A3418" s="269" t="s">
        <v>2954</v>
      </c>
      <c r="B3418" s="252" t="n">
        <v>44140</v>
      </c>
      <c r="C3418" s="253" t="n">
        <v>2000</v>
      </c>
      <c r="D3418" s="276" t="s">
        <v>58</v>
      </c>
      <c r="E3418" s="255" t="s">
        <v>91</v>
      </c>
      <c r="F3418" s="255" t="s">
        <v>4762</v>
      </c>
      <c r="G3418" s="255" t="s">
        <v>4763</v>
      </c>
      <c r="H3418" s="256"/>
    </row>
    <row r="3419" customFormat="false" ht="11.25" hidden="false" customHeight="true" outlineLevel="0" collapsed="false">
      <c r="A3419" s="260" t="s">
        <v>2954</v>
      </c>
      <c r="B3419" s="252" t="n">
        <v>44140</v>
      </c>
      <c r="C3419" s="253" t="n">
        <v>4000</v>
      </c>
      <c r="D3419" s="246" t="s">
        <v>110</v>
      </c>
      <c r="E3419" s="255" t="s">
        <v>245</v>
      </c>
      <c r="F3419" s="255" t="s">
        <v>4452</v>
      </c>
      <c r="G3419" s="255" t="s">
        <v>4764</v>
      </c>
      <c r="H3419" s="256"/>
    </row>
    <row r="3420" customFormat="false" ht="11.25" hidden="false" customHeight="true" outlineLevel="0" collapsed="false">
      <c r="A3420" s="251" t="s">
        <v>2954</v>
      </c>
      <c r="B3420" s="252" t="n">
        <v>44140</v>
      </c>
      <c r="C3420" s="253" t="n">
        <v>15000</v>
      </c>
      <c r="D3420" s="254" t="s">
        <v>25</v>
      </c>
      <c r="E3420" s="255"/>
      <c r="F3420" s="255" t="s">
        <v>3017</v>
      </c>
      <c r="G3420" s="255"/>
      <c r="H3420" s="256"/>
    </row>
    <row r="3421" customFormat="false" ht="11.25" hidden="false" customHeight="true" outlineLevel="0" collapsed="false">
      <c r="A3421" s="260" t="s">
        <v>322</v>
      </c>
      <c r="B3421" s="252" t="n">
        <v>44140</v>
      </c>
      <c r="C3421" s="253" t="n">
        <v>800</v>
      </c>
      <c r="D3421" s="267" t="s">
        <v>186</v>
      </c>
      <c r="E3421" s="255" t="s">
        <v>2977</v>
      </c>
      <c r="F3421" s="255" t="s">
        <v>2978</v>
      </c>
      <c r="G3421" s="255" t="s">
        <v>4765</v>
      </c>
      <c r="H3421" s="256"/>
    </row>
    <row r="3422" customFormat="false" ht="11.25" hidden="false" customHeight="true" outlineLevel="0" collapsed="false">
      <c r="A3422" s="269" t="s">
        <v>2954</v>
      </c>
      <c r="B3422" s="252" t="n">
        <v>44141</v>
      </c>
      <c r="C3422" s="253" t="n">
        <v>60000</v>
      </c>
      <c r="D3422" s="274" t="s">
        <v>2951</v>
      </c>
      <c r="E3422" s="255" t="s">
        <v>59</v>
      </c>
      <c r="F3422" s="255" t="s">
        <v>265</v>
      </c>
      <c r="G3422" s="255"/>
      <c r="H3422" s="256"/>
    </row>
    <row r="3423" customFormat="false" ht="11.25" hidden="false" customHeight="true" outlineLevel="0" collapsed="false">
      <c r="A3423" s="251" t="s">
        <v>2954</v>
      </c>
      <c r="B3423" s="252" t="n">
        <v>44141</v>
      </c>
      <c r="C3423" s="253" t="n">
        <v>13000</v>
      </c>
      <c r="D3423" s="254" t="s">
        <v>25</v>
      </c>
      <c r="E3423" s="255"/>
      <c r="F3423" s="255" t="s">
        <v>4759</v>
      </c>
      <c r="G3423" s="255"/>
      <c r="H3423" s="256"/>
    </row>
    <row r="3424" customFormat="false" ht="11.25" hidden="false" customHeight="true" outlineLevel="0" collapsed="false">
      <c r="A3424" s="251" t="s">
        <v>2954</v>
      </c>
      <c r="B3424" s="252" t="n">
        <v>44141</v>
      </c>
      <c r="C3424" s="253" t="n">
        <v>30000</v>
      </c>
      <c r="D3424" s="254" t="s">
        <v>25</v>
      </c>
      <c r="E3424" s="255"/>
      <c r="F3424" s="255" t="s">
        <v>283</v>
      </c>
      <c r="G3424" s="255"/>
      <c r="H3424" s="256"/>
    </row>
    <row r="3425" customFormat="false" ht="11.25" hidden="false" customHeight="true" outlineLevel="0" collapsed="false">
      <c r="A3425" s="257" t="s">
        <v>2954</v>
      </c>
      <c r="B3425" s="252" t="n">
        <v>44141</v>
      </c>
      <c r="C3425" s="253" t="n">
        <v>470</v>
      </c>
      <c r="D3425" s="258" t="s">
        <v>30</v>
      </c>
      <c r="E3425" s="255" t="s">
        <v>174</v>
      </c>
      <c r="F3425" s="255" t="s">
        <v>187</v>
      </c>
      <c r="G3425" s="255" t="s">
        <v>4766</v>
      </c>
      <c r="H3425" s="256"/>
    </row>
    <row r="3426" customFormat="false" ht="11.25" hidden="false" customHeight="true" outlineLevel="0" collapsed="false">
      <c r="A3426" s="257" t="s">
        <v>2954</v>
      </c>
      <c r="B3426" s="252" t="n">
        <v>44141</v>
      </c>
      <c r="C3426" s="253" t="n">
        <v>29530</v>
      </c>
      <c r="D3426" s="258" t="s">
        <v>30</v>
      </c>
      <c r="E3426" s="255" t="s">
        <v>174</v>
      </c>
      <c r="F3426" s="255" t="s">
        <v>187</v>
      </c>
      <c r="G3426" s="255"/>
      <c r="H3426" s="256"/>
    </row>
    <row r="3427" customFormat="false" ht="11.25" hidden="false" customHeight="true" outlineLevel="0" collapsed="false">
      <c r="A3427" s="251" t="s">
        <v>2954</v>
      </c>
      <c r="B3427" s="252" t="n">
        <v>44141</v>
      </c>
      <c r="C3427" s="253" t="n">
        <v>12500</v>
      </c>
      <c r="D3427" s="254" t="s">
        <v>25</v>
      </c>
      <c r="E3427" s="255"/>
      <c r="F3427" s="255" t="s">
        <v>71</v>
      </c>
      <c r="G3427" s="255"/>
      <c r="H3427" s="256"/>
    </row>
    <row r="3428" customFormat="false" ht="11.25" hidden="false" customHeight="true" outlineLevel="0" collapsed="false">
      <c r="A3428" s="257" t="s">
        <v>2954</v>
      </c>
      <c r="B3428" s="252" t="n">
        <v>44141</v>
      </c>
      <c r="C3428" s="253" t="n">
        <v>4200</v>
      </c>
      <c r="D3428" s="258" t="s">
        <v>30</v>
      </c>
      <c r="E3428" s="255" t="s">
        <v>61</v>
      </c>
      <c r="F3428" s="255" t="s">
        <v>137</v>
      </c>
      <c r="G3428" s="255" t="s">
        <v>4436</v>
      </c>
      <c r="H3428" s="256"/>
    </row>
    <row r="3429" customFormat="false" ht="11.25" hidden="false" customHeight="true" outlineLevel="0" collapsed="false">
      <c r="A3429" s="257" t="s">
        <v>2954</v>
      </c>
      <c r="B3429" s="252" t="n">
        <v>44141</v>
      </c>
      <c r="C3429" s="253" t="n">
        <v>4150</v>
      </c>
      <c r="D3429" s="258" t="s">
        <v>30</v>
      </c>
      <c r="E3429" s="255" t="s">
        <v>31</v>
      </c>
      <c r="F3429" s="255" t="s">
        <v>147</v>
      </c>
      <c r="G3429" s="255"/>
      <c r="H3429" s="256"/>
    </row>
    <row r="3430" customFormat="false" ht="11.25" hidden="false" customHeight="true" outlineLevel="0" collapsed="false">
      <c r="A3430" s="260" t="s">
        <v>2954</v>
      </c>
      <c r="B3430" s="252" t="n">
        <v>44141</v>
      </c>
      <c r="C3430" s="253" t="n">
        <v>207</v>
      </c>
      <c r="D3430" s="280" t="s">
        <v>156</v>
      </c>
      <c r="E3430" s="255" t="s">
        <v>157</v>
      </c>
      <c r="F3430" s="255" t="s">
        <v>4767</v>
      </c>
      <c r="G3430" s="255"/>
      <c r="H3430" s="256"/>
    </row>
    <row r="3431" customFormat="false" ht="11.25" hidden="false" customHeight="true" outlineLevel="0" collapsed="false">
      <c r="A3431" s="260" t="s">
        <v>2954</v>
      </c>
      <c r="B3431" s="252" t="n">
        <v>44141</v>
      </c>
      <c r="C3431" s="253" t="n">
        <v>1000</v>
      </c>
      <c r="D3431" s="261" t="s">
        <v>105</v>
      </c>
      <c r="E3431" s="255" t="s">
        <v>3667</v>
      </c>
      <c r="F3431" s="255" t="s">
        <v>3670</v>
      </c>
      <c r="G3431" s="255"/>
      <c r="H3431" s="256"/>
    </row>
    <row r="3432" customFormat="false" ht="11.25" hidden="false" customHeight="true" outlineLevel="0" collapsed="false">
      <c r="A3432" s="257" t="s">
        <v>2954</v>
      </c>
      <c r="B3432" s="252" t="n">
        <v>44142</v>
      </c>
      <c r="C3432" s="253" t="n">
        <v>1600</v>
      </c>
      <c r="D3432" s="258" t="s">
        <v>30</v>
      </c>
      <c r="E3432" s="255" t="s">
        <v>61</v>
      </c>
      <c r="F3432" s="255" t="s">
        <v>87</v>
      </c>
      <c r="G3432" s="255" t="s">
        <v>4768</v>
      </c>
      <c r="H3432" s="256"/>
    </row>
    <row r="3433" customFormat="false" ht="11.25" hidden="false" customHeight="true" outlineLevel="0" collapsed="false">
      <c r="A3433" s="257" t="s">
        <v>2954</v>
      </c>
      <c r="B3433" s="252" t="n">
        <v>44142</v>
      </c>
      <c r="C3433" s="253" t="n">
        <v>520</v>
      </c>
      <c r="D3433" s="265" t="s">
        <v>80</v>
      </c>
      <c r="E3433" s="255" t="s">
        <v>2970</v>
      </c>
      <c r="F3433" s="255" t="s">
        <v>148</v>
      </c>
      <c r="G3433" s="255" t="s">
        <v>4769</v>
      </c>
      <c r="H3433" s="256"/>
    </row>
    <row r="3434" customFormat="false" ht="11.25" hidden="false" customHeight="true" outlineLevel="0" collapsed="false">
      <c r="A3434" s="257" t="s">
        <v>2954</v>
      </c>
      <c r="B3434" s="252" t="n">
        <v>44142</v>
      </c>
      <c r="C3434" s="253" t="n">
        <v>1920</v>
      </c>
      <c r="D3434" s="258" t="s">
        <v>30</v>
      </c>
      <c r="E3434" s="255" t="s">
        <v>61</v>
      </c>
      <c r="F3434" s="255" t="s">
        <v>87</v>
      </c>
      <c r="G3434" s="255" t="s">
        <v>4770</v>
      </c>
      <c r="H3434" s="256"/>
    </row>
    <row r="3435" customFormat="false" ht="11.25" hidden="false" customHeight="true" outlineLevel="0" collapsed="false">
      <c r="A3435" s="257" t="s">
        <v>2954</v>
      </c>
      <c r="B3435" s="252" t="n">
        <v>44142</v>
      </c>
      <c r="C3435" s="253" t="n">
        <v>800</v>
      </c>
      <c r="D3435" s="258" t="s">
        <v>30</v>
      </c>
      <c r="E3435" s="255" t="s">
        <v>61</v>
      </c>
      <c r="F3435" s="255" t="s">
        <v>87</v>
      </c>
      <c r="G3435" s="255" t="s">
        <v>4771</v>
      </c>
      <c r="H3435" s="256"/>
    </row>
    <row r="3436" customFormat="false" ht="11.25" hidden="false" customHeight="true" outlineLevel="0" collapsed="false">
      <c r="A3436" s="257" t="s">
        <v>2954</v>
      </c>
      <c r="B3436" s="252" t="n">
        <v>44142</v>
      </c>
      <c r="C3436" s="253" t="n">
        <v>1920</v>
      </c>
      <c r="D3436" s="258" t="s">
        <v>30</v>
      </c>
      <c r="E3436" s="255" t="s">
        <v>61</v>
      </c>
      <c r="F3436" s="255" t="s">
        <v>87</v>
      </c>
      <c r="G3436" s="255" t="s">
        <v>4772</v>
      </c>
      <c r="H3436" s="256"/>
    </row>
    <row r="3437" customFormat="false" ht="11.25" hidden="false" customHeight="true" outlineLevel="0" collapsed="false">
      <c r="A3437" s="257" t="s">
        <v>2954</v>
      </c>
      <c r="B3437" s="252" t="n">
        <v>44142</v>
      </c>
      <c r="C3437" s="253" t="n">
        <v>4100</v>
      </c>
      <c r="D3437" s="258" t="s">
        <v>30</v>
      </c>
      <c r="E3437" s="255" t="s">
        <v>61</v>
      </c>
      <c r="F3437" s="255" t="s">
        <v>62</v>
      </c>
      <c r="G3437" s="255" t="s">
        <v>4773</v>
      </c>
      <c r="H3437" s="256"/>
    </row>
    <row r="3438" customFormat="false" ht="11.25" hidden="false" customHeight="true" outlineLevel="0" collapsed="false">
      <c r="A3438" s="257" t="s">
        <v>2954</v>
      </c>
      <c r="B3438" s="252" t="n">
        <v>44142</v>
      </c>
      <c r="C3438" s="253" t="n">
        <v>2900</v>
      </c>
      <c r="D3438" s="258" t="s">
        <v>30</v>
      </c>
      <c r="E3438" s="255" t="s">
        <v>61</v>
      </c>
      <c r="F3438" s="255" t="s">
        <v>137</v>
      </c>
      <c r="G3438" s="255" t="s">
        <v>4774</v>
      </c>
      <c r="H3438" s="256"/>
    </row>
    <row r="3439" customFormat="false" ht="11.25" hidden="false" customHeight="true" outlineLevel="0" collapsed="false">
      <c r="A3439" s="269" t="s">
        <v>2954</v>
      </c>
      <c r="B3439" s="252" t="n">
        <v>44142</v>
      </c>
      <c r="C3439" s="253" t="n">
        <v>4700</v>
      </c>
      <c r="D3439" s="278" t="s">
        <v>3093</v>
      </c>
      <c r="E3439" s="255" t="s">
        <v>184</v>
      </c>
      <c r="F3439" s="255" t="s">
        <v>4775</v>
      </c>
      <c r="G3439" s="255" t="s">
        <v>4776</v>
      </c>
      <c r="H3439" s="256"/>
    </row>
    <row r="3440" customFormat="false" ht="11.25" hidden="false" customHeight="true" outlineLevel="0" collapsed="false">
      <c r="A3440" s="257" t="s">
        <v>2954</v>
      </c>
      <c r="B3440" s="252" t="n">
        <v>44142</v>
      </c>
      <c r="C3440" s="253" t="n">
        <v>1000</v>
      </c>
      <c r="D3440" s="265" t="s">
        <v>80</v>
      </c>
      <c r="E3440" s="255" t="s">
        <v>110</v>
      </c>
      <c r="F3440" s="255" t="s">
        <v>4777</v>
      </c>
      <c r="G3440" s="255" t="s">
        <v>4773</v>
      </c>
      <c r="H3440" s="256"/>
    </row>
    <row r="3441" customFormat="false" ht="11.25" hidden="false" customHeight="true" outlineLevel="0" collapsed="false">
      <c r="A3441" s="251" t="s">
        <v>2954</v>
      </c>
      <c r="B3441" s="252" t="n">
        <v>44142</v>
      </c>
      <c r="C3441" s="253" t="n">
        <v>5000</v>
      </c>
      <c r="D3441" s="254" t="s">
        <v>25</v>
      </c>
      <c r="E3441" s="255"/>
      <c r="F3441" s="255" t="s">
        <v>2960</v>
      </c>
      <c r="G3441" s="255"/>
      <c r="H3441" s="256"/>
    </row>
    <row r="3442" customFormat="false" ht="11.25" hidden="false" customHeight="true" outlineLevel="0" collapsed="false">
      <c r="A3442" s="251" t="s">
        <v>2954</v>
      </c>
      <c r="B3442" s="252" t="n">
        <v>44142</v>
      </c>
      <c r="C3442" s="253" t="n">
        <v>10000</v>
      </c>
      <c r="D3442" s="254" t="s">
        <v>25</v>
      </c>
      <c r="E3442" s="255"/>
      <c r="F3442" s="255" t="s">
        <v>2969</v>
      </c>
      <c r="G3442" s="255"/>
      <c r="H3442" s="256"/>
    </row>
    <row r="3443" customFormat="false" ht="11.25" hidden="false" customHeight="true" outlineLevel="0" collapsed="false">
      <c r="A3443" s="251" t="s">
        <v>2954</v>
      </c>
      <c r="B3443" s="252" t="n">
        <v>44142</v>
      </c>
      <c r="C3443" s="253" t="n">
        <v>10000</v>
      </c>
      <c r="D3443" s="254" t="s">
        <v>25</v>
      </c>
      <c r="E3443" s="255"/>
      <c r="F3443" s="255" t="s">
        <v>3008</v>
      </c>
      <c r="G3443" s="255"/>
      <c r="H3443" s="256"/>
    </row>
    <row r="3444" customFormat="false" ht="11.25" hidden="false" customHeight="true" outlineLevel="0" collapsed="false">
      <c r="A3444" s="257" t="s">
        <v>2954</v>
      </c>
      <c r="B3444" s="252" t="n">
        <v>44142</v>
      </c>
      <c r="C3444" s="253" t="n">
        <v>2000</v>
      </c>
      <c r="D3444" s="272" t="s">
        <v>64</v>
      </c>
      <c r="E3444" s="255" t="s">
        <v>3026</v>
      </c>
      <c r="F3444" s="255" t="s">
        <v>2969</v>
      </c>
      <c r="G3444" s="255" t="s">
        <v>3963</v>
      </c>
      <c r="H3444" s="256"/>
    </row>
    <row r="3445" customFormat="false" ht="11.25" hidden="false" customHeight="true" outlineLevel="0" collapsed="false">
      <c r="A3445" s="269" t="s">
        <v>2954</v>
      </c>
      <c r="B3445" s="252" t="n">
        <v>44142</v>
      </c>
      <c r="C3445" s="253" t="n">
        <v>5000</v>
      </c>
      <c r="D3445" s="278" t="s">
        <v>3093</v>
      </c>
      <c r="E3445" s="255" t="s">
        <v>184</v>
      </c>
      <c r="F3445" s="255" t="s">
        <v>4778</v>
      </c>
      <c r="G3445" s="255"/>
      <c r="H3445" s="256"/>
    </row>
    <row r="3446" customFormat="false" ht="11.25" hidden="false" customHeight="true" outlineLevel="0" collapsed="false">
      <c r="A3446" s="257" t="s">
        <v>2954</v>
      </c>
      <c r="B3446" s="252" t="n">
        <v>44142</v>
      </c>
      <c r="C3446" s="253" t="n">
        <v>1320</v>
      </c>
      <c r="D3446" s="272" t="s">
        <v>64</v>
      </c>
      <c r="E3446" s="255" t="s">
        <v>143</v>
      </c>
      <c r="F3446" s="255" t="s">
        <v>3766</v>
      </c>
      <c r="G3446" s="255" t="s">
        <v>143</v>
      </c>
      <c r="H3446" s="256"/>
    </row>
    <row r="3447" customFormat="false" ht="11.25" hidden="false" customHeight="true" outlineLevel="0" collapsed="false">
      <c r="A3447" s="257" t="s">
        <v>2954</v>
      </c>
      <c r="B3447" s="252" t="n">
        <v>44143</v>
      </c>
      <c r="C3447" s="253" t="n">
        <v>150</v>
      </c>
      <c r="D3447" s="272" t="s">
        <v>64</v>
      </c>
      <c r="E3447" s="255" t="s">
        <v>3026</v>
      </c>
      <c r="F3447" s="255" t="s">
        <v>4779</v>
      </c>
      <c r="G3447" s="255"/>
      <c r="H3447" s="256"/>
    </row>
    <row r="3448" customFormat="false" ht="11.25" hidden="false" customHeight="true" outlineLevel="0" collapsed="false">
      <c r="A3448" s="260" t="s">
        <v>2954</v>
      </c>
      <c r="B3448" s="252" t="n">
        <v>44143</v>
      </c>
      <c r="C3448" s="253" t="n">
        <v>300</v>
      </c>
      <c r="D3448" s="266" t="s">
        <v>2943</v>
      </c>
      <c r="E3448" s="255" t="s">
        <v>2974</v>
      </c>
      <c r="F3448" s="255" t="s">
        <v>3009</v>
      </c>
      <c r="G3448" s="255" t="s">
        <v>4780</v>
      </c>
      <c r="H3448" s="256"/>
    </row>
    <row r="3449" customFormat="false" ht="11.25" hidden="false" customHeight="true" outlineLevel="0" collapsed="false">
      <c r="A3449" s="257" t="s">
        <v>2954</v>
      </c>
      <c r="B3449" s="252" t="n">
        <v>44143</v>
      </c>
      <c r="C3449" s="253" t="n">
        <v>3000</v>
      </c>
      <c r="D3449" s="258" t="s">
        <v>30</v>
      </c>
      <c r="E3449" s="255" t="s">
        <v>61</v>
      </c>
      <c r="F3449" s="255" t="s">
        <v>137</v>
      </c>
      <c r="G3449" s="255" t="s">
        <v>4781</v>
      </c>
      <c r="H3449" s="256"/>
    </row>
    <row r="3450" customFormat="false" ht="11.25" hidden="false" customHeight="true" outlineLevel="0" collapsed="false">
      <c r="A3450" s="269" t="s">
        <v>2954</v>
      </c>
      <c r="B3450" s="252" t="n">
        <v>44143</v>
      </c>
      <c r="C3450" s="253" t="n">
        <v>90</v>
      </c>
      <c r="D3450" s="278" t="s">
        <v>3093</v>
      </c>
      <c r="E3450" s="255" t="s">
        <v>3260</v>
      </c>
      <c r="F3450" s="255" t="s">
        <v>4782</v>
      </c>
      <c r="G3450" s="255" t="s">
        <v>4783</v>
      </c>
      <c r="H3450" s="256"/>
    </row>
    <row r="3451" customFormat="false" ht="11.25" hidden="false" customHeight="true" outlineLevel="0" collapsed="false">
      <c r="A3451" s="251" t="s">
        <v>2954</v>
      </c>
      <c r="B3451" s="252" t="n">
        <v>44143</v>
      </c>
      <c r="C3451" s="253" t="n">
        <v>5000</v>
      </c>
      <c r="D3451" s="254" t="s">
        <v>25</v>
      </c>
      <c r="E3451" s="255"/>
      <c r="F3451" s="255" t="s">
        <v>4425</v>
      </c>
      <c r="G3451" s="255"/>
      <c r="H3451" s="256"/>
    </row>
    <row r="3452" customFormat="false" ht="11.25" hidden="false" customHeight="true" outlineLevel="0" collapsed="false">
      <c r="A3452" s="251" t="s">
        <v>2954</v>
      </c>
      <c r="B3452" s="252" t="n">
        <v>44143</v>
      </c>
      <c r="C3452" s="253" t="n">
        <v>5000</v>
      </c>
      <c r="D3452" s="254" t="s">
        <v>25</v>
      </c>
      <c r="E3452" s="255"/>
      <c r="F3452" s="255" t="s">
        <v>3293</v>
      </c>
      <c r="G3452" s="255"/>
      <c r="H3452" s="256"/>
    </row>
    <row r="3453" customFormat="false" ht="11.25" hidden="false" customHeight="true" outlineLevel="0" collapsed="false">
      <c r="A3453" s="257" t="s">
        <v>2954</v>
      </c>
      <c r="B3453" s="252" t="n">
        <v>44143</v>
      </c>
      <c r="C3453" s="253" t="n">
        <v>60000</v>
      </c>
      <c r="D3453" s="258" t="s">
        <v>30</v>
      </c>
      <c r="E3453" s="255" t="s">
        <v>174</v>
      </c>
      <c r="F3453" s="255" t="s">
        <v>32</v>
      </c>
      <c r="G3453" s="255"/>
      <c r="H3453" s="256"/>
    </row>
    <row r="3454" customFormat="false" ht="11.25" hidden="false" customHeight="true" outlineLevel="0" collapsed="false">
      <c r="A3454" s="251" t="s">
        <v>2954</v>
      </c>
      <c r="B3454" s="252" t="n">
        <v>44143</v>
      </c>
      <c r="C3454" s="253" t="n">
        <v>10000</v>
      </c>
      <c r="D3454" s="254" t="s">
        <v>25</v>
      </c>
      <c r="E3454" s="255"/>
      <c r="F3454" s="255" t="s">
        <v>43</v>
      </c>
      <c r="G3454" s="255"/>
      <c r="H3454" s="256"/>
    </row>
    <row r="3455" customFormat="false" ht="11.25" hidden="false" customHeight="true" outlineLevel="0" collapsed="false">
      <c r="A3455" s="260" t="s">
        <v>2954</v>
      </c>
      <c r="B3455" s="252" t="n">
        <v>44144</v>
      </c>
      <c r="C3455" s="253" t="n">
        <v>500</v>
      </c>
      <c r="D3455" s="268" t="s">
        <v>48</v>
      </c>
      <c r="E3455" s="255" t="s">
        <v>161</v>
      </c>
      <c r="F3455" s="255" t="s">
        <v>4048</v>
      </c>
      <c r="G3455" s="255"/>
      <c r="H3455" s="256"/>
    </row>
    <row r="3456" customFormat="false" ht="11.25" hidden="false" customHeight="true" outlineLevel="0" collapsed="false">
      <c r="A3456" s="260" t="s">
        <v>2954</v>
      </c>
      <c r="B3456" s="252" t="n">
        <v>44144</v>
      </c>
      <c r="C3456" s="253" t="n">
        <v>300</v>
      </c>
      <c r="D3456" s="266" t="s">
        <v>2943</v>
      </c>
      <c r="E3456" s="255" t="s">
        <v>2974</v>
      </c>
      <c r="F3456" s="255" t="s">
        <v>3009</v>
      </c>
      <c r="G3456" s="255"/>
      <c r="H3456" s="256"/>
    </row>
    <row r="3457" customFormat="false" ht="11.25" hidden="false" customHeight="true" outlineLevel="0" collapsed="false">
      <c r="A3457" s="257" t="s">
        <v>2954</v>
      </c>
      <c r="B3457" s="252" t="n">
        <v>44144</v>
      </c>
      <c r="C3457" s="253" t="n">
        <v>515</v>
      </c>
      <c r="D3457" s="262" t="s">
        <v>113</v>
      </c>
      <c r="E3457" s="255" t="s">
        <v>139</v>
      </c>
      <c r="F3457" s="255" t="s">
        <v>4784</v>
      </c>
      <c r="G3457" s="255"/>
      <c r="H3457" s="256"/>
    </row>
    <row r="3458" customFormat="false" ht="11.25" hidden="false" customHeight="true" outlineLevel="0" collapsed="false">
      <c r="A3458" s="260" t="s">
        <v>2954</v>
      </c>
      <c r="B3458" s="252" t="n">
        <v>44144</v>
      </c>
      <c r="C3458" s="253" t="n">
        <v>384</v>
      </c>
      <c r="D3458" s="268" t="s">
        <v>48</v>
      </c>
      <c r="E3458" s="255" t="s">
        <v>49</v>
      </c>
      <c r="F3458" s="255" t="s">
        <v>3198</v>
      </c>
      <c r="G3458" s="255" t="s">
        <v>4785</v>
      </c>
      <c r="H3458" s="256"/>
    </row>
    <row r="3459" customFormat="false" ht="11.25" hidden="false" customHeight="true" outlineLevel="0" collapsed="false">
      <c r="A3459" s="257" t="s">
        <v>2954</v>
      </c>
      <c r="B3459" s="252" t="n">
        <v>44144</v>
      </c>
      <c r="C3459" s="253" t="n">
        <v>6540</v>
      </c>
      <c r="D3459" s="258" t="s">
        <v>30</v>
      </c>
      <c r="E3459" s="255" t="s">
        <v>174</v>
      </c>
      <c r="F3459" s="255" t="s">
        <v>187</v>
      </c>
      <c r="G3459" s="255"/>
      <c r="H3459" s="256"/>
    </row>
    <row r="3460" customFormat="false" ht="11.25" hidden="false" customHeight="true" outlineLevel="0" collapsed="false">
      <c r="A3460" s="257" t="s">
        <v>2954</v>
      </c>
      <c r="B3460" s="252" t="n">
        <v>44144</v>
      </c>
      <c r="C3460" s="253" t="n">
        <v>700</v>
      </c>
      <c r="D3460" s="262" t="s">
        <v>113</v>
      </c>
      <c r="E3460" s="255" t="s">
        <v>139</v>
      </c>
      <c r="F3460" s="255" t="s">
        <v>3507</v>
      </c>
      <c r="G3460" s="255"/>
      <c r="H3460" s="256"/>
    </row>
    <row r="3461" customFormat="false" ht="11.25" hidden="false" customHeight="true" outlineLevel="0" collapsed="false">
      <c r="A3461" s="251" t="s">
        <v>2954</v>
      </c>
      <c r="B3461" s="252" t="n">
        <v>44144</v>
      </c>
      <c r="C3461" s="253" t="n">
        <v>1590</v>
      </c>
      <c r="D3461" s="254" t="s">
        <v>25</v>
      </c>
      <c r="E3461" s="255"/>
      <c r="F3461" s="255" t="s">
        <v>3625</v>
      </c>
      <c r="G3461" s="255"/>
      <c r="H3461" s="256"/>
    </row>
    <row r="3462" customFormat="false" ht="11.25" hidden="false" customHeight="true" outlineLevel="0" collapsed="false">
      <c r="A3462" s="260" t="s">
        <v>2954</v>
      </c>
      <c r="B3462" s="252" t="n">
        <v>44144</v>
      </c>
      <c r="C3462" s="253" t="n">
        <v>3668</v>
      </c>
      <c r="D3462" s="246" t="s">
        <v>110</v>
      </c>
      <c r="E3462" s="255" t="s">
        <v>4689</v>
      </c>
      <c r="F3462" s="255" t="s">
        <v>4786</v>
      </c>
      <c r="G3462" s="255"/>
      <c r="H3462" s="256"/>
    </row>
    <row r="3463" customFormat="false" ht="11.25" hidden="false" customHeight="true" outlineLevel="0" collapsed="false">
      <c r="A3463" s="257" t="s">
        <v>2954</v>
      </c>
      <c r="B3463" s="252" t="n">
        <v>44144</v>
      </c>
      <c r="C3463" s="253" t="n">
        <v>2000</v>
      </c>
      <c r="D3463" s="265" t="s">
        <v>80</v>
      </c>
      <c r="E3463" s="255" t="s">
        <v>110</v>
      </c>
      <c r="F3463" s="255" t="s">
        <v>2998</v>
      </c>
      <c r="G3463" s="255" t="s">
        <v>4787</v>
      </c>
      <c r="H3463" s="256"/>
    </row>
    <row r="3464" customFormat="false" ht="11.25" hidden="false" customHeight="true" outlineLevel="0" collapsed="false">
      <c r="A3464" s="260" t="s">
        <v>2954</v>
      </c>
      <c r="B3464" s="252" t="n">
        <v>44144</v>
      </c>
      <c r="C3464" s="253" t="n">
        <v>800</v>
      </c>
      <c r="D3464" s="264" t="s">
        <v>2940</v>
      </c>
      <c r="E3464" s="255" t="s">
        <v>2968</v>
      </c>
      <c r="F3464" s="255" t="s">
        <v>2987</v>
      </c>
      <c r="G3464" s="255" t="s">
        <v>4788</v>
      </c>
      <c r="H3464" s="256"/>
    </row>
    <row r="3465" customFormat="false" ht="11.25" hidden="false" customHeight="true" outlineLevel="0" collapsed="false">
      <c r="A3465" s="257" t="s">
        <v>2954</v>
      </c>
      <c r="B3465" s="252" t="n">
        <v>44144</v>
      </c>
      <c r="C3465" s="253" t="n">
        <v>350</v>
      </c>
      <c r="D3465" s="272" t="s">
        <v>64</v>
      </c>
      <c r="E3465" s="255" t="s">
        <v>3264</v>
      </c>
      <c r="F3465" s="255" t="s">
        <v>4789</v>
      </c>
      <c r="G3465" s="255" t="s">
        <v>4790</v>
      </c>
      <c r="H3465" s="256"/>
    </row>
    <row r="3466" customFormat="false" ht="11.25" hidden="false" customHeight="true" outlineLevel="0" collapsed="false">
      <c r="A3466" s="257" t="s">
        <v>2954</v>
      </c>
      <c r="B3466" s="252" t="n">
        <v>44144</v>
      </c>
      <c r="C3466" s="253" t="n">
        <v>3000</v>
      </c>
      <c r="D3466" s="258" t="s">
        <v>30</v>
      </c>
      <c r="E3466" s="255" t="s">
        <v>174</v>
      </c>
      <c r="F3466" s="255" t="s">
        <v>32</v>
      </c>
      <c r="G3466" s="255" t="s">
        <v>4791</v>
      </c>
      <c r="H3466" s="256"/>
    </row>
    <row r="3467" customFormat="false" ht="11.25" hidden="false" customHeight="true" outlineLevel="0" collapsed="false">
      <c r="A3467" s="269" t="s">
        <v>2954</v>
      </c>
      <c r="B3467" s="252" t="n">
        <v>44144</v>
      </c>
      <c r="C3467" s="253" t="n">
        <v>2850</v>
      </c>
      <c r="D3467" s="276" t="s">
        <v>58</v>
      </c>
      <c r="E3467" s="255" t="s">
        <v>91</v>
      </c>
      <c r="F3467" s="255" t="s">
        <v>4792</v>
      </c>
      <c r="G3467" s="255" t="s">
        <v>4793</v>
      </c>
      <c r="H3467" s="256"/>
    </row>
    <row r="3468" customFormat="false" ht="11.25" hidden="false" customHeight="true" outlineLevel="0" collapsed="false">
      <c r="A3468" s="260" t="s">
        <v>2954</v>
      </c>
      <c r="B3468" s="252" t="n">
        <v>44144</v>
      </c>
      <c r="C3468" s="253" t="n">
        <v>2500</v>
      </c>
      <c r="D3468" s="266" t="s">
        <v>2943</v>
      </c>
      <c r="E3468" s="255" t="s">
        <v>2974</v>
      </c>
      <c r="F3468" s="255" t="s">
        <v>2982</v>
      </c>
      <c r="G3468" s="255"/>
      <c r="H3468" s="256"/>
    </row>
    <row r="3469" customFormat="false" ht="11.25" hidden="false" customHeight="true" outlineLevel="0" collapsed="false">
      <c r="A3469" s="269" t="s">
        <v>2954</v>
      </c>
      <c r="B3469" s="252" t="n">
        <v>44144</v>
      </c>
      <c r="C3469" s="253" t="n">
        <v>4400</v>
      </c>
      <c r="D3469" s="278" t="s">
        <v>3093</v>
      </c>
      <c r="E3469" s="255" t="s">
        <v>3260</v>
      </c>
      <c r="F3469" s="255" t="s">
        <v>3150</v>
      </c>
      <c r="G3469" s="255"/>
      <c r="H3469" s="256"/>
    </row>
    <row r="3470" customFormat="false" ht="11.25" hidden="false" customHeight="true" outlineLevel="0" collapsed="false">
      <c r="A3470" s="269" t="s">
        <v>2954</v>
      </c>
      <c r="B3470" s="252" t="n">
        <v>44144</v>
      </c>
      <c r="C3470" s="253" t="n">
        <v>4400</v>
      </c>
      <c r="D3470" s="270" t="s">
        <v>2948</v>
      </c>
      <c r="E3470" s="255" t="s">
        <v>195</v>
      </c>
      <c r="F3470" s="255" t="s">
        <v>46</v>
      </c>
      <c r="G3470" s="255"/>
      <c r="H3470" s="256"/>
    </row>
    <row r="3471" customFormat="false" ht="11.25" hidden="false" customHeight="true" outlineLevel="0" collapsed="false">
      <c r="A3471" s="257" t="s">
        <v>2954</v>
      </c>
      <c r="B3471" s="252" t="n">
        <v>44144</v>
      </c>
      <c r="C3471" s="253" t="n">
        <v>1400</v>
      </c>
      <c r="D3471" s="265" t="s">
        <v>80</v>
      </c>
      <c r="E3471" s="255" t="s">
        <v>110</v>
      </c>
      <c r="F3471" s="255" t="s">
        <v>2998</v>
      </c>
      <c r="G3471" s="255" t="s">
        <v>4794</v>
      </c>
      <c r="H3471" s="256"/>
    </row>
    <row r="3472" customFormat="false" ht="11.25" hidden="false" customHeight="true" outlineLevel="0" collapsed="false">
      <c r="A3472" s="257" t="s">
        <v>2954</v>
      </c>
      <c r="B3472" s="252" t="n">
        <v>44144</v>
      </c>
      <c r="C3472" s="253" t="n">
        <v>1400</v>
      </c>
      <c r="D3472" s="265" t="s">
        <v>80</v>
      </c>
      <c r="E3472" s="255" t="s">
        <v>110</v>
      </c>
      <c r="F3472" s="255" t="s">
        <v>2998</v>
      </c>
      <c r="G3472" s="255" t="s">
        <v>4795</v>
      </c>
      <c r="H3472" s="256"/>
    </row>
    <row r="3473" customFormat="false" ht="11.25" hidden="false" customHeight="true" outlineLevel="0" collapsed="false">
      <c r="A3473" s="257" t="s">
        <v>2954</v>
      </c>
      <c r="B3473" s="252" t="n">
        <v>44144</v>
      </c>
      <c r="C3473" s="253" t="n">
        <v>1400</v>
      </c>
      <c r="D3473" s="265" t="s">
        <v>80</v>
      </c>
      <c r="E3473" s="255" t="s">
        <v>110</v>
      </c>
      <c r="F3473" s="255" t="s">
        <v>2998</v>
      </c>
      <c r="G3473" s="255" t="s">
        <v>4794</v>
      </c>
      <c r="H3473" s="256"/>
    </row>
    <row r="3474" customFormat="false" ht="11.25" hidden="false" customHeight="true" outlineLevel="0" collapsed="false">
      <c r="A3474" s="251" t="s">
        <v>2954</v>
      </c>
      <c r="B3474" s="252" t="n">
        <v>44145</v>
      </c>
      <c r="C3474" s="253" t="n">
        <v>770</v>
      </c>
      <c r="D3474" s="279" t="s">
        <v>3112</v>
      </c>
      <c r="E3474" s="255" t="s">
        <v>145</v>
      </c>
      <c r="F3474" s="255" t="s">
        <v>23</v>
      </c>
      <c r="G3474" s="255" t="s">
        <v>4796</v>
      </c>
      <c r="H3474" s="256"/>
    </row>
    <row r="3475" customFormat="false" ht="11.25" hidden="false" customHeight="true" outlineLevel="0" collapsed="false">
      <c r="A3475" s="251" t="s">
        <v>2954</v>
      </c>
      <c r="B3475" s="252" t="n">
        <v>44145</v>
      </c>
      <c r="C3475" s="253" t="n">
        <v>550</v>
      </c>
      <c r="D3475" s="254" t="s">
        <v>25</v>
      </c>
      <c r="E3475" s="255"/>
      <c r="F3475" s="255" t="s">
        <v>2955</v>
      </c>
      <c r="G3475" s="255" t="s">
        <v>4796</v>
      </c>
      <c r="H3475" s="256"/>
    </row>
    <row r="3476" customFormat="false" ht="11.25" hidden="false" customHeight="true" outlineLevel="0" collapsed="false">
      <c r="A3476" s="257" t="s">
        <v>2954</v>
      </c>
      <c r="B3476" s="252" t="n">
        <v>44145</v>
      </c>
      <c r="C3476" s="253" t="n">
        <v>25000</v>
      </c>
      <c r="D3476" s="258" t="s">
        <v>30</v>
      </c>
      <c r="E3476" s="255" t="s">
        <v>174</v>
      </c>
      <c r="F3476" s="255" t="s">
        <v>32</v>
      </c>
      <c r="G3476" s="255" t="s">
        <v>4797</v>
      </c>
      <c r="H3476" s="256"/>
    </row>
    <row r="3477" customFormat="false" ht="11.25" hidden="false" customHeight="true" outlineLevel="0" collapsed="false">
      <c r="A3477" s="257" t="s">
        <v>2954</v>
      </c>
      <c r="B3477" s="252" t="n">
        <v>44145</v>
      </c>
      <c r="C3477" s="253" t="n">
        <v>3200</v>
      </c>
      <c r="D3477" s="258" t="s">
        <v>30</v>
      </c>
      <c r="E3477" s="255" t="s">
        <v>72</v>
      </c>
      <c r="F3477" s="255" t="s">
        <v>208</v>
      </c>
      <c r="G3477" s="255" t="s">
        <v>4798</v>
      </c>
      <c r="H3477" s="256"/>
    </row>
    <row r="3478" customFormat="false" ht="11.25" hidden="false" customHeight="true" outlineLevel="0" collapsed="false">
      <c r="A3478" s="257" t="s">
        <v>2954</v>
      </c>
      <c r="B3478" s="252" t="n">
        <v>44145</v>
      </c>
      <c r="C3478" s="253" t="n">
        <v>3800</v>
      </c>
      <c r="D3478" s="258" t="s">
        <v>30</v>
      </c>
      <c r="E3478" s="255" t="s">
        <v>61</v>
      </c>
      <c r="F3478" s="255" t="s">
        <v>62</v>
      </c>
      <c r="G3478" s="255" t="s">
        <v>4799</v>
      </c>
      <c r="H3478" s="256"/>
    </row>
    <row r="3479" customFormat="false" ht="11.25" hidden="false" customHeight="true" outlineLevel="0" collapsed="false">
      <c r="A3479" s="257" t="s">
        <v>2954</v>
      </c>
      <c r="B3479" s="252" t="n">
        <v>44145</v>
      </c>
      <c r="C3479" s="253" t="n">
        <v>3000</v>
      </c>
      <c r="D3479" s="258" t="s">
        <v>30</v>
      </c>
      <c r="E3479" s="255" t="s">
        <v>61</v>
      </c>
      <c r="F3479" s="255" t="s">
        <v>62</v>
      </c>
      <c r="G3479" s="255" t="s">
        <v>4386</v>
      </c>
      <c r="H3479" s="256"/>
    </row>
    <row r="3480" customFormat="false" ht="11.25" hidden="false" customHeight="true" outlineLevel="0" collapsed="false">
      <c r="A3480" s="257" t="s">
        <v>2954</v>
      </c>
      <c r="B3480" s="252" t="n">
        <v>44145</v>
      </c>
      <c r="C3480" s="253" t="n">
        <v>3000</v>
      </c>
      <c r="D3480" s="258" t="s">
        <v>30</v>
      </c>
      <c r="E3480" s="255" t="s">
        <v>61</v>
      </c>
      <c r="F3480" s="255" t="s">
        <v>252</v>
      </c>
      <c r="G3480" s="255" t="s">
        <v>4186</v>
      </c>
      <c r="H3480" s="256"/>
    </row>
    <row r="3481" customFormat="false" ht="11.25" hidden="false" customHeight="true" outlineLevel="0" collapsed="false">
      <c r="A3481" s="257" t="s">
        <v>2954</v>
      </c>
      <c r="B3481" s="252" t="n">
        <v>44145</v>
      </c>
      <c r="C3481" s="253" t="n">
        <v>2800</v>
      </c>
      <c r="D3481" s="258" t="s">
        <v>30</v>
      </c>
      <c r="E3481" s="255" t="s">
        <v>61</v>
      </c>
      <c r="F3481" s="255" t="s">
        <v>270</v>
      </c>
      <c r="G3481" s="255" t="s">
        <v>4800</v>
      </c>
      <c r="H3481" s="256"/>
    </row>
    <row r="3482" customFormat="false" ht="11.25" hidden="false" customHeight="true" outlineLevel="0" collapsed="false">
      <c r="A3482" s="251" t="s">
        <v>2954</v>
      </c>
      <c r="B3482" s="252" t="n">
        <v>44145</v>
      </c>
      <c r="C3482" s="253" t="n">
        <v>2450</v>
      </c>
      <c r="D3482" s="254" t="s">
        <v>25</v>
      </c>
      <c r="E3482" s="255"/>
      <c r="F3482" s="255" t="s">
        <v>3138</v>
      </c>
      <c r="G3482" s="255" t="s">
        <v>4801</v>
      </c>
      <c r="H3482" s="256"/>
    </row>
    <row r="3483" customFormat="false" ht="11.25" hidden="false" customHeight="true" outlineLevel="0" collapsed="false">
      <c r="A3483" s="251" t="s">
        <v>2954</v>
      </c>
      <c r="B3483" s="252" t="n">
        <v>44145</v>
      </c>
      <c r="C3483" s="253" t="n">
        <v>100</v>
      </c>
      <c r="D3483" s="254" t="s">
        <v>25</v>
      </c>
      <c r="E3483" s="255"/>
      <c r="F3483" s="255" t="s">
        <v>3138</v>
      </c>
      <c r="G3483" s="255" t="s">
        <v>4802</v>
      </c>
      <c r="H3483" s="256"/>
    </row>
    <row r="3484" customFormat="false" ht="11.25" hidden="false" customHeight="true" outlineLevel="0" collapsed="false">
      <c r="A3484" s="257" t="s">
        <v>2954</v>
      </c>
      <c r="B3484" s="252" t="n">
        <v>44145</v>
      </c>
      <c r="C3484" s="253" t="n">
        <v>15930</v>
      </c>
      <c r="D3484" s="258" t="s">
        <v>30</v>
      </c>
      <c r="E3484" s="255" t="s">
        <v>174</v>
      </c>
      <c r="F3484" s="255" t="s">
        <v>187</v>
      </c>
      <c r="G3484" s="255"/>
      <c r="H3484" s="256"/>
    </row>
    <row r="3485" customFormat="false" ht="11.25" hidden="false" customHeight="true" outlineLevel="0" collapsed="false">
      <c r="A3485" s="257" t="s">
        <v>2954</v>
      </c>
      <c r="B3485" s="252" t="n">
        <v>44145</v>
      </c>
      <c r="C3485" s="253" t="n">
        <v>3700</v>
      </c>
      <c r="D3485" s="258" t="s">
        <v>30</v>
      </c>
      <c r="E3485" s="255" t="s">
        <v>61</v>
      </c>
      <c r="F3485" s="255" t="s">
        <v>137</v>
      </c>
      <c r="G3485" s="255" t="s">
        <v>4803</v>
      </c>
      <c r="H3485" s="256"/>
    </row>
    <row r="3486" customFormat="false" ht="11.25" hidden="false" customHeight="true" outlineLevel="0" collapsed="false">
      <c r="A3486" s="251" t="s">
        <v>2954</v>
      </c>
      <c r="B3486" s="252" t="n">
        <v>44145</v>
      </c>
      <c r="C3486" s="253" t="n">
        <v>1000</v>
      </c>
      <c r="D3486" s="254" t="s">
        <v>25</v>
      </c>
      <c r="E3486" s="255"/>
      <c r="F3486" s="255" t="s">
        <v>68</v>
      </c>
      <c r="G3486" s="255"/>
      <c r="H3486" s="256"/>
    </row>
    <row r="3487" customFormat="false" ht="11.25" hidden="false" customHeight="true" outlineLevel="0" collapsed="false">
      <c r="A3487" s="257" t="s">
        <v>2954</v>
      </c>
      <c r="B3487" s="252" t="n">
        <v>44145</v>
      </c>
      <c r="C3487" s="253" t="n">
        <v>3000</v>
      </c>
      <c r="D3487" s="258" t="s">
        <v>30</v>
      </c>
      <c r="E3487" s="255" t="s">
        <v>61</v>
      </c>
      <c r="F3487" s="255" t="s">
        <v>137</v>
      </c>
      <c r="G3487" s="255"/>
      <c r="H3487" s="256"/>
    </row>
    <row r="3488" customFormat="false" ht="11.25" hidden="false" customHeight="true" outlineLevel="0" collapsed="false">
      <c r="A3488" s="260" t="s">
        <v>2954</v>
      </c>
      <c r="B3488" s="252" t="n">
        <v>44145</v>
      </c>
      <c r="C3488" s="253" t="n">
        <v>370</v>
      </c>
      <c r="D3488" s="268" t="s">
        <v>48</v>
      </c>
      <c r="E3488" s="255" t="s">
        <v>49</v>
      </c>
      <c r="F3488" s="255" t="s">
        <v>3198</v>
      </c>
      <c r="G3488" s="255" t="s">
        <v>4804</v>
      </c>
      <c r="H3488" s="256"/>
    </row>
    <row r="3489" customFormat="false" ht="11.25" hidden="false" customHeight="true" outlineLevel="0" collapsed="false">
      <c r="A3489" s="257" t="s">
        <v>2954</v>
      </c>
      <c r="B3489" s="252" t="n">
        <v>44145</v>
      </c>
      <c r="C3489" s="253" t="n">
        <v>15000</v>
      </c>
      <c r="D3489" s="258" t="s">
        <v>30</v>
      </c>
      <c r="E3489" s="255" t="s">
        <v>174</v>
      </c>
      <c r="F3489" s="255" t="s">
        <v>32</v>
      </c>
      <c r="G3489" s="255" t="s">
        <v>4805</v>
      </c>
      <c r="H3489" s="256"/>
    </row>
    <row r="3490" customFormat="false" ht="11.25" hidden="false" customHeight="true" outlineLevel="0" collapsed="false">
      <c r="A3490" s="251" t="s">
        <v>2954</v>
      </c>
      <c r="B3490" s="252" t="n">
        <v>44145</v>
      </c>
      <c r="C3490" s="253" t="n">
        <v>15000</v>
      </c>
      <c r="D3490" s="254" t="s">
        <v>25</v>
      </c>
      <c r="E3490" s="255"/>
      <c r="F3490" s="255" t="s">
        <v>2961</v>
      </c>
      <c r="G3490" s="255"/>
      <c r="H3490" s="256"/>
    </row>
    <row r="3491" customFormat="false" ht="11.25" hidden="false" customHeight="true" outlineLevel="0" collapsed="false">
      <c r="A3491" s="269" t="s">
        <v>2954</v>
      </c>
      <c r="B3491" s="252" t="n">
        <v>44145</v>
      </c>
      <c r="C3491" s="253" t="n">
        <v>3000</v>
      </c>
      <c r="D3491" s="270" t="s">
        <v>2948</v>
      </c>
      <c r="E3491" s="255" t="s">
        <v>195</v>
      </c>
      <c r="F3491" s="255" t="s">
        <v>46</v>
      </c>
      <c r="G3491" s="255" t="s">
        <v>195</v>
      </c>
      <c r="H3491" s="256"/>
    </row>
    <row r="3492" customFormat="false" ht="11.25" hidden="false" customHeight="true" outlineLevel="0" collapsed="false">
      <c r="A3492" s="257" t="s">
        <v>2954</v>
      </c>
      <c r="B3492" s="252" t="n">
        <v>44146</v>
      </c>
      <c r="C3492" s="253" t="n">
        <v>2900</v>
      </c>
      <c r="D3492" s="258" t="s">
        <v>30</v>
      </c>
      <c r="E3492" s="255" t="s">
        <v>61</v>
      </c>
      <c r="F3492" s="255" t="s">
        <v>137</v>
      </c>
      <c r="G3492" s="255" t="s">
        <v>4806</v>
      </c>
      <c r="H3492" s="256"/>
    </row>
    <row r="3493" customFormat="false" ht="11.25" hidden="false" customHeight="true" outlineLevel="0" collapsed="false">
      <c r="A3493" s="257" t="s">
        <v>2954</v>
      </c>
      <c r="B3493" s="252" t="n">
        <v>44146</v>
      </c>
      <c r="C3493" s="253" t="n">
        <v>120</v>
      </c>
      <c r="D3493" s="272" t="s">
        <v>64</v>
      </c>
      <c r="E3493" s="255" t="s">
        <v>3600</v>
      </c>
      <c r="F3493" s="255" t="s">
        <v>275</v>
      </c>
      <c r="G3493" s="255" t="s">
        <v>4807</v>
      </c>
      <c r="H3493" s="256"/>
    </row>
    <row r="3494" customFormat="false" ht="11.25" hidden="false" customHeight="true" outlineLevel="0" collapsed="false">
      <c r="A3494" s="257" t="s">
        <v>2954</v>
      </c>
      <c r="B3494" s="252" t="n">
        <v>44146</v>
      </c>
      <c r="C3494" s="253" t="n">
        <v>1600</v>
      </c>
      <c r="D3494" s="258" t="s">
        <v>30</v>
      </c>
      <c r="E3494" s="255" t="s">
        <v>31</v>
      </c>
      <c r="F3494" s="255" t="s">
        <v>147</v>
      </c>
      <c r="G3494" s="255" t="s">
        <v>4808</v>
      </c>
      <c r="H3494" s="256"/>
    </row>
    <row r="3495" customFormat="false" ht="11.25" hidden="false" customHeight="true" outlineLevel="0" collapsed="false">
      <c r="A3495" s="257" t="s">
        <v>2954</v>
      </c>
      <c r="B3495" s="252" t="n">
        <v>44146</v>
      </c>
      <c r="C3495" s="253" t="n">
        <v>7300</v>
      </c>
      <c r="D3495" s="258" t="s">
        <v>30</v>
      </c>
      <c r="E3495" s="255" t="s">
        <v>31</v>
      </c>
      <c r="F3495" s="255" t="s">
        <v>147</v>
      </c>
      <c r="G3495" s="255" t="s">
        <v>3599</v>
      </c>
      <c r="H3495" s="256"/>
    </row>
    <row r="3496" customFormat="false" ht="11.25" hidden="false" customHeight="true" outlineLevel="0" collapsed="false">
      <c r="A3496" s="257" t="s">
        <v>2954</v>
      </c>
      <c r="B3496" s="252" t="n">
        <v>44146</v>
      </c>
      <c r="C3496" s="253" t="n">
        <v>1300</v>
      </c>
      <c r="D3496" s="258" t="s">
        <v>30</v>
      </c>
      <c r="E3496" s="255" t="s">
        <v>31</v>
      </c>
      <c r="F3496" s="255" t="s">
        <v>147</v>
      </c>
      <c r="G3496" s="255" t="s">
        <v>3599</v>
      </c>
      <c r="H3496" s="256"/>
    </row>
    <row r="3497" customFormat="false" ht="11.25" hidden="false" customHeight="true" outlineLevel="0" collapsed="false">
      <c r="A3497" s="251" t="s">
        <v>2954</v>
      </c>
      <c r="B3497" s="252" t="n">
        <v>44146</v>
      </c>
      <c r="C3497" s="253" t="n">
        <v>1150</v>
      </c>
      <c r="D3497" s="279" t="s">
        <v>3112</v>
      </c>
      <c r="E3497" s="255" t="s">
        <v>145</v>
      </c>
      <c r="F3497" s="255" t="s">
        <v>23</v>
      </c>
      <c r="G3497" s="255" t="s">
        <v>4809</v>
      </c>
      <c r="H3497" s="256"/>
    </row>
    <row r="3498" customFormat="false" ht="11.25" hidden="false" customHeight="true" outlineLevel="0" collapsed="false">
      <c r="A3498" s="257" t="s">
        <v>2954</v>
      </c>
      <c r="B3498" s="252" t="n">
        <v>44146</v>
      </c>
      <c r="C3498" s="253" t="n">
        <v>5055</v>
      </c>
      <c r="D3498" s="265" t="s">
        <v>80</v>
      </c>
      <c r="E3498" s="255" t="s">
        <v>81</v>
      </c>
      <c r="F3498" s="255" t="s">
        <v>190</v>
      </c>
      <c r="G3498" s="255"/>
      <c r="H3498" s="256"/>
    </row>
    <row r="3499" customFormat="false" ht="11.25" hidden="false" customHeight="true" outlineLevel="0" collapsed="false">
      <c r="A3499" s="257" t="s">
        <v>2954</v>
      </c>
      <c r="B3499" s="252" t="n">
        <v>44146</v>
      </c>
      <c r="C3499" s="253" t="n">
        <v>9795</v>
      </c>
      <c r="D3499" s="258" t="s">
        <v>30</v>
      </c>
      <c r="E3499" s="255" t="s">
        <v>174</v>
      </c>
      <c r="F3499" s="255" t="s">
        <v>187</v>
      </c>
      <c r="G3499" s="255"/>
      <c r="H3499" s="256"/>
    </row>
    <row r="3500" customFormat="false" ht="11.25" hidden="false" customHeight="true" outlineLevel="0" collapsed="false">
      <c r="A3500" s="257" t="s">
        <v>2954</v>
      </c>
      <c r="B3500" s="252" t="n">
        <v>44146</v>
      </c>
      <c r="C3500" s="253" t="n">
        <v>6535</v>
      </c>
      <c r="D3500" s="258" t="s">
        <v>30</v>
      </c>
      <c r="E3500" s="255" t="s">
        <v>174</v>
      </c>
      <c r="F3500" s="255" t="s">
        <v>187</v>
      </c>
      <c r="G3500" s="255"/>
      <c r="H3500" s="256"/>
    </row>
    <row r="3501" customFormat="false" ht="11.25" hidden="false" customHeight="true" outlineLevel="0" collapsed="false">
      <c r="A3501" s="260" t="s">
        <v>2954</v>
      </c>
      <c r="B3501" s="252" t="n">
        <v>44146</v>
      </c>
      <c r="C3501" s="253" t="n">
        <v>300</v>
      </c>
      <c r="D3501" s="267" t="s">
        <v>186</v>
      </c>
      <c r="E3501" s="255" t="s">
        <v>2977</v>
      </c>
      <c r="F3501" s="255" t="s">
        <v>4810</v>
      </c>
      <c r="G3501" s="255" t="s">
        <v>4811</v>
      </c>
      <c r="H3501" s="256"/>
    </row>
    <row r="3502" customFormat="false" ht="11.25" hidden="false" customHeight="true" outlineLevel="0" collapsed="false">
      <c r="A3502" s="260" t="s">
        <v>2954</v>
      </c>
      <c r="B3502" s="252" t="n">
        <v>44146</v>
      </c>
      <c r="C3502" s="253" t="n">
        <v>300</v>
      </c>
      <c r="D3502" s="263" t="s">
        <v>2952</v>
      </c>
      <c r="E3502" s="255" t="s">
        <v>54</v>
      </c>
      <c r="F3502" s="255" t="s">
        <v>4812</v>
      </c>
      <c r="G3502" s="255"/>
      <c r="H3502" s="256"/>
    </row>
    <row r="3503" customFormat="false" ht="11.25" hidden="false" customHeight="true" outlineLevel="0" collapsed="false">
      <c r="A3503" s="260" t="s">
        <v>2954</v>
      </c>
      <c r="B3503" s="252" t="n">
        <v>44146</v>
      </c>
      <c r="C3503" s="253" t="n">
        <v>15000</v>
      </c>
      <c r="D3503" s="275" t="s">
        <v>133</v>
      </c>
      <c r="E3503" s="255" t="s">
        <v>49</v>
      </c>
      <c r="F3503" s="255" t="s">
        <v>134</v>
      </c>
      <c r="G3503" s="255"/>
      <c r="H3503" s="256"/>
    </row>
    <row r="3504" customFormat="false" ht="11.25" hidden="false" customHeight="true" outlineLevel="0" collapsed="false">
      <c r="A3504" s="251" t="s">
        <v>2954</v>
      </c>
      <c r="B3504" s="252" t="n">
        <v>44146</v>
      </c>
      <c r="C3504" s="253" t="n">
        <v>30210</v>
      </c>
      <c r="D3504" s="254" t="s">
        <v>25</v>
      </c>
      <c r="E3504" s="255"/>
      <c r="F3504" s="255" t="s">
        <v>4813</v>
      </c>
      <c r="G3504" s="255"/>
      <c r="H3504" s="256"/>
    </row>
    <row r="3505" customFormat="false" ht="11.25" hidden="false" customHeight="true" outlineLevel="0" collapsed="false">
      <c r="A3505" s="251" t="s">
        <v>322</v>
      </c>
      <c r="B3505" s="252" t="n">
        <v>44146</v>
      </c>
      <c r="C3505" s="253" t="n">
        <v>20000</v>
      </c>
      <c r="D3505" s="254" t="s">
        <v>25</v>
      </c>
      <c r="E3505" s="255"/>
      <c r="F3505" s="255" t="s">
        <v>3003</v>
      </c>
      <c r="G3505" s="255" t="s">
        <v>4663</v>
      </c>
      <c r="H3505" s="256"/>
    </row>
    <row r="3506" customFormat="false" ht="11.25" hidden="false" customHeight="true" outlineLevel="0" collapsed="false">
      <c r="A3506" s="257" t="s">
        <v>2954</v>
      </c>
      <c r="B3506" s="252" t="n">
        <v>44147</v>
      </c>
      <c r="C3506" s="253" t="n">
        <v>3000</v>
      </c>
      <c r="D3506" s="258" t="s">
        <v>30</v>
      </c>
      <c r="E3506" s="255" t="s">
        <v>61</v>
      </c>
      <c r="F3506" s="255" t="s">
        <v>137</v>
      </c>
      <c r="G3506" s="255" t="s">
        <v>4814</v>
      </c>
      <c r="H3506" s="256"/>
    </row>
    <row r="3507" customFormat="false" ht="11.25" hidden="false" customHeight="true" outlineLevel="0" collapsed="false">
      <c r="A3507" s="257" t="s">
        <v>2954</v>
      </c>
      <c r="B3507" s="252" t="n">
        <v>44147</v>
      </c>
      <c r="C3507" s="253" t="n">
        <v>6000</v>
      </c>
      <c r="D3507" s="258" t="s">
        <v>30</v>
      </c>
      <c r="E3507" s="255" t="s">
        <v>174</v>
      </c>
      <c r="F3507" s="255" t="s">
        <v>187</v>
      </c>
      <c r="G3507" s="255"/>
      <c r="H3507" s="256"/>
    </row>
    <row r="3508" customFormat="false" ht="11.25" hidden="false" customHeight="true" outlineLevel="0" collapsed="false">
      <c r="A3508" s="260" t="s">
        <v>2954</v>
      </c>
      <c r="B3508" s="252" t="n">
        <v>44147</v>
      </c>
      <c r="C3508" s="253" t="n">
        <v>300</v>
      </c>
      <c r="D3508" s="266" t="s">
        <v>2943</v>
      </c>
      <c r="E3508" s="255" t="s">
        <v>2974</v>
      </c>
      <c r="F3508" s="255" t="s">
        <v>3009</v>
      </c>
      <c r="G3508" s="255"/>
      <c r="H3508" s="256"/>
    </row>
    <row r="3509" customFormat="false" ht="11.25" hidden="false" customHeight="true" outlineLevel="0" collapsed="false">
      <c r="A3509" s="257" t="s">
        <v>2954</v>
      </c>
      <c r="B3509" s="252" t="n">
        <v>44147</v>
      </c>
      <c r="C3509" s="253" t="n">
        <v>200</v>
      </c>
      <c r="D3509" s="272" t="s">
        <v>64</v>
      </c>
      <c r="E3509" s="255" t="s">
        <v>3026</v>
      </c>
      <c r="F3509" s="255" t="s">
        <v>3475</v>
      </c>
      <c r="G3509" s="255"/>
      <c r="H3509" s="256"/>
    </row>
    <row r="3510" customFormat="false" ht="11.25" hidden="false" customHeight="true" outlineLevel="0" collapsed="false">
      <c r="A3510" s="260" t="s">
        <v>2954</v>
      </c>
      <c r="B3510" s="252" t="n">
        <v>44147</v>
      </c>
      <c r="C3510" s="253" t="n">
        <v>300</v>
      </c>
      <c r="D3510" s="268" t="s">
        <v>48</v>
      </c>
      <c r="E3510" s="255" t="s">
        <v>49</v>
      </c>
      <c r="F3510" s="255" t="s">
        <v>4815</v>
      </c>
      <c r="G3510" s="255"/>
      <c r="H3510" s="256"/>
    </row>
    <row r="3511" customFormat="false" ht="11.25" hidden="false" customHeight="true" outlineLevel="0" collapsed="false">
      <c r="A3511" s="257" t="s">
        <v>2954</v>
      </c>
      <c r="B3511" s="252" t="n">
        <v>44147</v>
      </c>
      <c r="C3511" s="253" t="n">
        <v>2900</v>
      </c>
      <c r="D3511" s="258" t="s">
        <v>30</v>
      </c>
      <c r="E3511" s="255" t="s">
        <v>61</v>
      </c>
      <c r="F3511" s="255" t="s">
        <v>137</v>
      </c>
      <c r="G3511" s="255" t="s">
        <v>4816</v>
      </c>
      <c r="H3511" s="256"/>
    </row>
    <row r="3512" customFormat="false" ht="11.25" hidden="false" customHeight="true" outlineLevel="0" collapsed="false">
      <c r="A3512" s="251" t="s">
        <v>2954</v>
      </c>
      <c r="B3512" s="252" t="n">
        <v>44147</v>
      </c>
      <c r="C3512" s="253" t="n">
        <v>1000</v>
      </c>
      <c r="D3512" s="254" t="s">
        <v>25</v>
      </c>
      <c r="E3512" s="255"/>
      <c r="F3512" s="255" t="s">
        <v>68</v>
      </c>
      <c r="G3512" s="255"/>
      <c r="H3512" s="256"/>
    </row>
    <row r="3513" customFormat="false" ht="11.25" hidden="false" customHeight="true" outlineLevel="0" collapsed="false">
      <c r="A3513" s="257" t="s">
        <v>2954</v>
      </c>
      <c r="B3513" s="252" t="n">
        <v>44147</v>
      </c>
      <c r="C3513" s="253" t="n">
        <v>3500</v>
      </c>
      <c r="D3513" s="258" t="s">
        <v>30</v>
      </c>
      <c r="E3513" s="255" t="s">
        <v>61</v>
      </c>
      <c r="F3513" s="255" t="s">
        <v>137</v>
      </c>
      <c r="G3513" s="255" t="s">
        <v>4817</v>
      </c>
      <c r="H3513" s="256"/>
    </row>
    <row r="3514" customFormat="false" ht="11.25" hidden="false" customHeight="true" outlineLevel="0" collapsed="false">
      <c r="A3514" s="269" t="s">
        <v>2954</v>
      </c>
      <c r="B3514" s="252" t="n">
        <v>44147</v>
      </c>
      <c r="C3514" s="253" t="n">
        <v>9800</v>
      </c>
      <c r="D3514" s="276" t="s">
        <v>58</v>
      </c>
      <c r="E3514" s="255" t="s">
        <v>118</v>
      </c>
      <c r="F3514" s="255" t="s">
        <v>4818</v>
      </c>
      <c r="G3514" s="255"/>
      <c r="H3514" s="256"/>
    </row>
    <row r="3515" customFormat="false" ht="11.25" hidden="false" customHeight="true" outlineLevel="0" collapsed="false">
      <c r="A3515" s="257" t="s">
        <v>2954</v>
      </c>
      <c r="B3515" s="252" t="n">
        <v>44147</v>
      </c>
      <c r="C3515" s="253" t="n">
        <v>50000</v>
      </c>
      <c r="D3515" s="258" t="s">
        <v>30</v>
      </c>
      <c r="E3515" s="255" t="s">
        <v>174</v>
      </c>
      <c r="F3515" s="255" t="s">
        <v>32</v>
      </c>
      <c r="G3515" s="255"/>
      <c r="H3515" s="256"/>
    </row>
    <row r="3516" customFormat="false" ht="11.25" hidden="false" customHeight="true" outlineLevel="0" collapsed="false">
      <c r="A3516" s="251" t="s">
        <v>2954</v>
      </c>
      <c r="B3516" s="252" t="n">
        <v>44147</v>
      </c>
      <c r="C3516" s="253" t="n">
        <v>2000</v>
      </c>
      <c r="D3516" s="254" t="s">
        <v>25</v>
      </c>
      <c r="E3516" s="255"/>
      <c r="F3516" s="255" t="s">
        <v>3009</v>
      </c>
      <c r="G3516" s="255"/>
      <c r="H3516" s="256"/>
    </row>
    <row r="3517" customFormat="false" ht="11.25" hidden="false" customHeight="true" outlineLevel="0" collapsed="false">
      <c r="A3517" s="251" t="s">
        <v>2954</v>
      </c>
      <c r="B3517" s="252" t="n">
        <v>44147</v>
      </c>
      <c r="C3517" s="253" t="n">
        <v>100</v>
      </c>
      <c r="D3517" s="254" t="s">
        <v>25</v>
      </c>
      <c r="E3517" s="255"/>
      <c r="F3517" s="255" t="s">
        <v>4406</v>
      </c>
      <c r="G3517" s="255"/>
      <c r="H3517" s="256"/>
    </row>
    <row r="3518" customFormat="false" ht="11.25" hidden="false" customHeight="true" outlineLevel="0" collapsed="false">
      <c r="A3518" s="251" t="s">
        <v>2954</v>
      </c>
      <c r="B3518" s="252" t="n">
        <v>44148</v>
      </c>
      <c r="C3518" s="253" t="n">
        <v>24100</v>
      </c>
      <c r="D3518" s="254" t="s">
        <v>25</v>
      </c>
      <c r="E3518" s="255"/>
      <c r="F3518" s="255" t="s">
        <v>283</v>
      </c>
      <c r="G3518" s="255"/>
      <c r="H3518" s="256"/>
    </row>
    <row r="3519" customFormat="false" ht="11.25" hidden="false" customHeight="true" outlineLevel="0" collapsed="false">
      <c r="A3519" s="260" t="s">
        <v>2954</v>
      </c>
      <c r="B3519" s="252" t="n">
        <v>44148</v>
      </c>
      <c r="C3519" s="253" t="n">
        <v>300</v>
      </c>
      <c r="D3519" s="266" t="s">
        <v>2943</v>
      </c>
      <c r="E3519" s="255" t="s">
        <v>2974</v>
      </c>
      <c r="F3519" s="255" t="s">
        <v>2983</v>
      </c>
      <c r="G3519" s="255"/>
      <c r="H3519" s="256"/>
    </row>
    <row r="3520" customFormat="false" ht="11.25" hidden="false" customHeight="true" outlineLevel="0" collapsed="false">
      <c r="A3520" s="260" t="s">
        <v>2954</v>
      </c>
      <c r="B3520" s="252" t="n">
        <v>44148</v>
      </c>
      <c r="C3520" s="253" t="n">
        <v>1000</v>
      </c>
      <c r="D3520" s="266" t="s">
        <v>2943</v>
      </c>
      <c r="E3520" s="255" t="s">
        <v>2974</v>
      </c>
      <c r="F3520" s="255" t="s">
        <v>4668</v>
      </c>
      <c r="G3520" s="255"/>
      <c r="H3520" s="256"/>
    </row>
    <row r="3521" customFormat="false" ht="11.25" hidden="false" customHeight="true" outlineLevel="0" collapsed="false">
      <c r="A3521" s="257" t="s">
        <v>2954</v>
      </c>
      <c r="B3521" s="252" t="n">
        <v>44148</v>
      </c>
      <c r="C3521" s="253" t="n">
        <v>4000</v>
      </c>
      <c r="D3521" s="258" t="s">
        <v>30</v>
      </c>
      <c r="E3521" s="255" t="s">
        <v>61</v>
      </c>
      <c r="F3521" s="255" t="s">
        <v>137</v>
      </c>
      <c r="G3521" s="255" t="s">
        <v>4819</v>
      </c>
      <c r="H3521" s="256"/>
    </row>
    <row r="3522" customFormat="false" ht="11.25" hidden="false" customHeight="true" outlineLevel="0" collapsed="false">
      <c r="A3522" s="257" t="s">
        <v>2954</v>
      </c>
      <c r="B3522" s="252" t="n">
        <v>44148</v>
      </c>
      <c r="C3522" s="253" t="n">
        <v>9125</v>
      </c>
      <c r="D3522" s="258" t="s">
        <v>30</v>
      </c>
      <c r="E3522" s="255" t="s">
        <v>174</v>
      </c>
      <c r="F3522" s="255" t="s">
        <v>187</v>
      </c>
      <c r="G3522" s="255"/>
      <c r="H3522" s="256"/>
    </row>
    <row r="3523" customFormat="false" ht="11.25" hidden="false" customHeight="true" outlineLevel="0" collapsed="false">
      <c r="A3523" s="251" t="s">
        <v>2954</v>
      </c>
      <c r="B3523" s="252" t="n">
        <v>44148</v>
      </c>
      <c r="C3523" s="253" t="n">
        <v>10000</v>
      </c>
      <c r="D3523" s="254" t="s">
        <v>25</v>
      </c>
      <c r="E3523" s="255"/>
      <c r="F3523" s="255" t="s">
        <v>46</v>
      </c>
      <c r="G3523" s="255"/>
      <c r="H3523" s="256"/>
    </row>
    <row r="3524" customFormat="false" ht="11.25" hidden="false" customHeight="true" outlineLevel="0" collapsed="false">
      <c r="A3524" s="251" t="s">
        <v>2954</v>
      </c>
      <c r="B3524" s="252" t="n">
        <v>44148</v>
      </c>
      <c r="C3524" s="253" t="n">
        <v>3000</v>
      </c>
      <c r="D3524" s="254" t="s">
        <v>25</v>
      </c>
      <c r="E3524" s="255"/>
      <c r="F3524" s="255" t="s">
        <v>2983</v>
      </c>
      <c r="G3524" s="255" t="s">
        <v>4820</v>
      </c>
      <c r="H3524" s="256"/>
    </row>
    <row r="3525" customFormat="false" ht="11.25" hidden="false" customHeight="true" outlineLevel="0" collapsed="false">
      <c r="A3525" s="251" t="s">
        <v>2954</v>
      </c>
      <c r="B3525" s="252" t="n">
        <v>44148</v>
      </c>
      <c r="C3525" s="253" t="n">
        <v>15000</v>
      </c>
      <c r="D3525" s="254" t="s">
        <v>25</v>
      </c>
      <c r="E3525" s="255"/>
      <c r="F3525" s="255" t="s">
        <v>43</v>
      </c>
      <c r="G3525" s="255"/>
      <c r="H3525" s="256"/>
    </row>
    <row r="3526" customFormat="false" ht="11.25" hidden="false" customHeight="true" outlineLevel="0" collapsed="false">
      <c r="A3526" s="251" t="s">
        <v>2954</v>
      </c>
      <c r="B3526" s="252" t="n">
        <v>44148</v>
      </c>
      <c r="C3526" s="253" t="n">
        <v>3300</v>
      </c>
      <c r="D3526" s="254" t="s">
        <v>25</v>
      </c>
      <c r="E3526" s="255"/>
      <c r="F3526" s="255" t="s">
        <v>3017</v>
      </c>
      <c r="G3526" s="255" t="s">
        <v>4821</v>
      </c>
      <c r="H3526" s="256"/>
    </row>
    <row r="3527" customFormat="false" ht="11.25" hidden="false" customHeight="true" outlineLevel="0" collapsed="false">
      <c r="A3527" s="251" t="s">
        <v>2954</v>
      </c>
      <c r="B3527" s="252" t="n">
        <v>44148</v>
      </c>
      <c r="C3527" s="253" t="n">
        <v>10000</v>
      </c>
      <c r="D3527" s="254" t="s">
        <v>25</v>
      </c>
      <c r="E3527" s="255"/>
      <c r="F3527" s="255" t="s">
        <v>3293</v>
      </c>
      <c r="G3527" s="255"/>
      <c r="H3527" s="256"/>
    </row>
    <row r="3528" customFormat="false" ht="11.25" hidden="false" customHeight="true" outlineLevel="0" collapsed="false">
      <c r="A3528" s="260" t="s">
        <v>2954</v>
      </c>
      <c r="B3528" s="252" t="n">
        <v>44148</v>
      </c>
      <c r="C3528" s="253" t="n">
        <v>360</v>
      </c>
      <c r="D3528" s="263" t="s">
        <v>2952</v>
      </c>
      <c r="E3528" s="255" t="s">
        <v>2963</v>
      </c>
      <c r="F3528" s="255" t="s">
        <v>4822</v>
      </c>
      <c r="G3528" s="255"/>
      <c r="H3528" s="256"/>
    </row>
    <row r="3529" customFormat="false" ht="11.25" hidden="false" customHeight="true" outlineLevel="0" collapsed="false">
      <c r="A3529" s="251" t="s">
        <v>2954</v>
      </c>
      <c r="B3529" s="252" t="n">
        <v>44148</v>
      </c>
      <c r="C3529" s="253" t="n">
        <v>15000</v>
      </c>
      <c r="D3529" s="254" t="s">
        <v>25</v>
      </c>
      <c r="E3529" s="255"/>
      <c r="F3529" s="255" t="s">
        <v>41</v>
      </c>
      <c r="G3529" s="255"/>
      <c r="H3529" s="256"/>
    </row>
    <row r="3530" customFormat="false" ht="11.25" hidden="false" customHeight="true" outlineLevel="0" collapsed="false">
      <c r="A3530" s="251" t="s">
        <v>2954</v>
      </c>
      <c r="B3530" s="252" t="n">
        <v>44148</v>
      </c>
      <c r="C3530" s="253" t="n">
        <v>4000</v>
      </c>
      <c r="D3530" s="254" t="s">
        <v>25</v>
      </c>
      <c r="E3530" s="255"/>
      <c r="F3530" s="255" t="s">
        <v>3012</v>
      </c>
      <c r="G3530" s="255"/>
      <c r="H3530" s="256"/>
    </row>
    <row r="3531" customFormat="false" ht="11.25" hidden="false" customHeight="true" outlineLevel="0" collapsed="false">
      <c r="A3531" s="251" t="s">
        <v>2954</v>
      </c>
      <c r="B3531" s="252" t="n">
        <v>44148</v>
      </c>
      <c r="C3531" s="253" t="n">
        <v>15000</v>
      </c>
      <c r="D3531" s="254" t="s">
        <v>25</v>
      </c>
      <c r="E3531" s="255"/>
      <c r="F3531" s="255" t="s">
        <v>4629</v>
      </c>
      <c r="G3531" s="255"/>
      <c r="H3531" s="256"/>
    </row>
    <row r="3532" customFormat="false" ht="11.25" hidden="false" customHeight="true" outlineLevel="0" collapsed="false">
      <c r="A3532" s="260" t="s">
        <v>2954</v>
      </c>
      <c r="B3532" s="252" t="n">
        <v>44148</v>
      </c>
      <c r="C3532" s="253" t="n">
        <v>300</v>
      </c>
      <c r="D3532" s="263" t="s">
        <v>2952</v>
      </c>
      <c r="E3532" s="255" t="s">
        <v>54</v>
      </c>
      <c r="F3532" s="255" t="s">
        <v>54</v>
      </c>
      <c r="G3532" s="255"/>
      <c r="H3532" s="256"/>
    </row>
    <row r="3533" customFormat="false" ht="11.25" hidden="false" customHeight="true" outlineLevel="0" collapsed="false">
      <c r="A3533" s="283" t="s">
        <v>2954</v>
      </c>
      <c r="B3533" s="252" t="n">
        <v>44149</v>
      </c>
      <c r="C3533" s="253" t="n">
        <v>30000</v>
      </c>
      <c r="D3533" s="279" t="s">
        <v>3112</v>
      </c>
      <c r="E3533" s="255" t="s">
        <v>59</v>
      </c>
      <c r="F3533" s="255" t="s">
        <v>3113</v>
      </c>
      <c r="G3533" s="255"/>
      <c r="H3533" s="256"/>
    </row>
    <row r="3534" customFormat="false" ht="11.25" hidden="false" customHeight="true" outlineLevel="0" collapsed="false">
      <c r="A3534" s="257" t="s">
        <v>2954</v>
      </c>
      <c r="B3534" s="252" t="n">
        <v>44149</v>
      </c>
      <c r="C3534" s="253" t="n">
        <v>2700</v>
      </c>
      <c r="D3534" s="258" t="s">
        <v>30</v>
      </c>
      <c r="E3534" s="255" t="s">
        <v>61</v>
      </c>
      <c r="F3534" s="255" t="s">
        <v>270</v>
      </c>
      <c r="G3534" s="255" t="s">
        <v>4823</v>
      </c>
      <c r="H3534" s="256"/>
    </row>
    <row r="3535" customFormat="false" ht="11.25" hidden="false" customHeight="true" outlineLevel="0" collapsed="false">
      <c r="A3535" s="257" t="s">
        <v>2954</v>
      </c>
      <c r="B3535" s="252" t="n">
        <v>44149</v>
      </c>
      <c r="C3535" s="253" t="n">
        <v>3000</v>
      </c>
      <c r="D3535" s="262" t="s">
        <v>113</v>
      </c>
      <c r="E3535" s="255" t="s">
        <v>65</v>
      </c>
      <c r="F3535" s="255" t="s">
        <v>148</v>
      </c>
      <c r="G3535" s="255" t="s">
        <v>4824</v>
      </c>
      <c r="H3535" s="256"/>
    </row>
    <row r="3536" customFormat="false" ht="11.25" hidden="false" customHeight="true" outlineLevel="0" collapsed="false">
      <c r="A3536" s="251" t="s">
        <v>2954</v>
      </c>
      <c r="B3536" s="252" t="n">
        <v>44149</v>
      </c>
      <c r="C3536" s="253" t="n">
        <v>20000</v>
      </c>
      <c r="D3536" s="254" t="s">
        <v>25</v>
      </c>
      <c r="E3536" s="255"/>
      <c r="F3536" s="255" t="s">
        <v>3053</v>
      </c>
      <c r="G3536" s="255"/>
      <c r="H3536" s="256"/>
    </row>
    <row r="3537" customFormat="false" ht="11.25" hidden="false" customHeight="true" outlineLevel="0" collapsed="false">
      <c r="A3537" s="251" t="s">
        <v>2954</v>
      </c>
      <c r="B3537" s="252" t="n">
        <v>44149</v>
      </c>
      <c r="C3537" s="253" t="n">
        <v>10000</v>
      </c>
      <c r="D3537" s="254" t="s">
        <v>25</v>
      </c>
      <c r="E3537" s="255"/>
      <c r="F3537" s="255" t="s">
        <v>3489</v>
      </c>
      <c r="G3537" s="255"/>
      <c r="H3537" s="256"/>
    </row>
    <row r="3538" customFormat="false" ht="11.25" hidden="false" customHeight="true" outlineLevel="0" collapsed="false">
      <c r="A3538" s="260" t="s">
        <v>2954</v>
      </c>
      <c r="B3538" s="252" t="n">
        <v>44149</v>
      </c>
      <c r="C3538" s="253" t="n">
        <v>2000</v>
      </c>
      <c r="D3538" s="264" t="s">
        <v>2940</v>
      </c>
      <c r="E3538" s="255" t="s">
        <v>2968</v>
      </c>
      <c r="F3538" s="255" t="s">
        <v>199</v>
      </c>
      <c r="G3538" s="255"/>
      <c r="H3538" s="256"/>
    </row>
    <row r="3539" customFormat="false" ht="11.25" hidden="false" customHeight="true" outlineLevel="0" collapsed="false">
      <c r="A3539" s="257" t="s">
        <v>2954</v>
      </c>
      <c r="B3539" s="252" t="n">
        <v>44149</v>
      </c>
      <c r="C3539" s="253" t="n">
        <v>3000</v>
      </c>
      <c r="D3539" s="258" t="s">
        <v>30</v>
      </c>
      <c r="E3539" s="255" t="s">
        <v>61</v>
      </c>
      <c r="F3539" s="255" t="s">
        <v>62</v>
      </c>
      <c r="G3539" s="255" t="s">
        <v>4825</v>
      </c>
      <c r="H3539" s="256"/>
    </row>
    <row r="3540" customFormat="false" ht="11.25" hidden="false" customHeight="true" outlineLevel="0" collapsed="false">
      <c r="A3540" s="251" t="s">
        <v>2954</v>
      </c>
      <c r="B3540" s="252" t="n">
        <v>44149</v>
      </c>
      <c r="C3540" s="253" t="n">
        <v>825</v>
      </c>
      <c r="D3540" s="254" t="s">
        <v>25</v>
      </c>
      <c r="E3540" s="255"/>
      <c r="F3540" s="255" t="s">
        <v>3008</v>
      </c>
      <c r="G3540" s="255" t="s">
        <v>4826</v>
      </c>
      <c r="H3540" s="256"/>
    </row>
    <row r="3541" customFormat="false" ht="11.25" hidden="false" customHeight="true" outlineLevel="0" collapsed="false">
      <c r="A3541" s="260" t="s">
        <v>2954</v>
      </c>
      <c r="B3541" s="252" t="n">
        <v>44149</v>
      </c>
      <c r="C3541" s="253" t="n">
        <v>1000</v>
      </c>
      <c r="D3541" s="266" t="s">
        <v>2943</v>
      </c>
      <c r="E3541" s="255" t="s">
        <v>2974</v>
      </c>
      <c r="F3541" s="255" t="s">
        <v>2982</v>
      </c>
      <c r="G3541" s="255"/>
      <c r="H3541" s="256"/>
    </row>
    <row r="3542" customFormat="false" ht="11.25" hidden="false" customHeight="true" outlineLevel="0" collapsed="false">
      <c r="A3542" s="257" t="s">
        <v>2954</v>
      </c>
      <c r="B3542" s="252" t="n">
        <v>44149</v>
      </c>
      <c r="C3542" s="253" t="n">
        <v>3000</v>
      </c>
      <c r="D3542" s="258" t="s">
        <v>30</v>
      </c>
      <c r="E3542" s="255" t="s">
        <v>61</v>
      </c>
      <c r="F3542" s="255" t="s">
        <v>270</v>
      </c>
      <c r="G3542" s="255" t="s">
        <v>4827</v>
      </c>
      <c r="H3542" s="256"/>
    </row>
    <row r="3543" customFormat="false" ht="11.25" hidden="false" customHeight="true" outlineLevel="0" collapsed="false">
      <c r="A3543" s="251" t="s">
        <v>2954</v>
      </c>
      <c r="B3543" s="252" t="n">
        <v>44149</v>
      </c>
      <c r="C3543" s="253" t="n">
        <v>15000</v>
      </c>
      <c r="D3543" s="254" t="s">
        <v>25</v>
      </c>
      <c r="E3543" s="255"/>
      <c r="F3543" s="255" t="s">
        <v>3001</v>
      </c>
      <c r="G3543" s="255"/>
      <c r="H3543" s="256"/>
    </row>
    <row r="3544" customFormat="false" ht="11.25" hidden="false" customHeight="true" outlineLevel="0" collapsed="false">
      <c r="A3544" s="251" t="s">
        <v>2954</v>
      </c>
      <c r="B3544" s="252" t="n">
        <v>44149</v>
      </c>
      <c r="C3544" s="253" t="n">
        <v>1000</v>
      </c>
      <c r="D3544" s="254" t="s">
        <v>25</v>
      </c>
      <c r="E3544" s="255"/>
      <c r="F3544" s="255" t="s">
        <v>68</v>
      </c>
      <c r="G3544" s="255"/>
      <c r="H3544" s="256"/>
    </row>
    <row r="3545" customFormat="false" ht="11.25" hidden="false" customHeight="true" outlineLevel="0" collapsed="false">
      <c r="A3545" s="251" t="s">
        <v>2954</v>
      </c>
      <c r="B3545" s="252" t="n">
        <v>44149</v>
      </c>
      <c r="C3545" s="253" t="n">
        <v>1000</v>
      </c>
      <c r="D3545" s="254" t="s">
        <v>25</v>
      </c>
      <c r="E3545" s="255"/>
      <c r="F3545" s="255" t="s">
        <v>3008</v>
      </c>
      <c r="G3545" s="255"/>
      <c r="H3545" s="256"/>
    </row>
    <row r="3546" customFormat="false" ht="11.25" hidden="false" customHeight="true" outlineLevel="0" collapsed="false">
      <c r="A3546" s="260" t="s">
        <v>2954</v>
      </c>
      <c r="B3546" s="252" t="n">
        <v>44150</v>
      </c>
      <c r="C3546" s="253" t="n">
        <v>21800</v>
      </c>
      <c r="D3546" s="267" t="s">
        <v>186</v>
      </c>
      <c r="E3546" s="255" t="s">
        <v>173</v>
      </c>
      <c r="F3546" s="255" t="s">
        <v>2978</v>
      </c>
      <c r="G3546" s="255" t="s">
        <v>3196</v>
      </c>
      <c r="H3546" s="256"/>
    </row>
    <row r="3547" customFormat="false" ht="11.25" hidden="false" customHeight="true" outlineLevel="0" collapsed="false">
      <c r="A3547" s="251" t="s">
        <v>2954</v>
      </c>
      <c r="B3547" s="252" t="n">
        <v>44150</v>
      </c>
      <c r="C3547" s="253" t="n">
        <v>10000</v>
      </c>
      <c r="D3547" s="254" t="s">
        <v>25</v>
      </c>
      <c r="E3547" s="255"/>
      <c r="F3547" s="255" t="s">
        <v>3008</v>
      </c>
      <c r="G3547" s="255"/>
      <c r="H3547" s="256"/>
    </row>
    <row r="3548" customFormat="false" ht="11.25" hidden="false" customHeight="true" outlineLevel="0" collapsed="false">
      <c r="A3548" s="251" t="s">
        <v>2954</v>
      </c>
      <c r="B3548" s="252" t="n">
        <v>44150</v>
      </c>
      <c r="C3548" s="253" t="n">
        <v>16000</v>
      </c>
      <c r="D3548" s="254" t="s">
        <v>25</v>
      </c>
      <c r="E3548" s="255"/>
      <c r="F3548" s="255" t="s">
        <v>294</v>
      </c>
      <c r="G3548" s="255"/>
      <c r="H3548" s="256"/>
    </row>
    <row r="3549" customFormat="false" ht="11.25" hidden="false" customHeight="true" outlineLevel="0" collapsed="false">
      <c r="A3549" s="251" t="s">
        <v>2954</v>
      </c>
      <c r="B3549" s="252" t="n">
        <v>44150</v>
      </c>
      <c r="C3549" s="253" t="n">
        <v>3000</v>
      </c>
      <c r="D3549" s="254" t="s">
        <v>25</v>
      </c>
      <c r="E3549" s="255"/>
      <c r="F3549" s="255" t="s">
        <v>3012</v>
      </c>
      <c r="G3549" s="255"/>
      <c r="H3549" s="256"/>
    </row>
    <row r="3550" customFormat="false" ht="11.25" hidden="false" customHeight="true" outlineLevel="0" collapsed="false">
      <c r="A3550" s="251" t="s">
        <v>2954</v>
      </c>
      <c r="B3550" s="252" t="n">
        <v>44150</v>
      </c>
      <c r="C3550" s="253" t="n">
        <v>7000</v>
      </c>
      <c r="D3550" s="254" t="s">
        <v>25</v>
      </c>
      <c r="E3550" s="255"/>
      <c r="F3550" s="255" t="s">
        <v>298</v>
      </c>
      <c r="G3550" s="255"/>
      <c r="H3550" s="256"/>
    </row>
    <row r="3551" customFormat="false" ht="11.25" hidden="false" customHeight="true" outlineLevel="0" collapsed="false">
      <c r="A3551" s="251" t="s">
        <v>2954</v>
      </c>
      <c r="B3551" s="252" t="n">
        <v>44150</v>
      </c>
      <c r="C3551" s="253" t="n">
        <v>60</v>
      </c>
      <c r="D3551" s="254" t="s">
        <v>25</v>
      </c>
      <c r="E3551" s="255"/>
      <c r="F3551" s="255" t="s">
        <v>3017</v>
      </c>
      <c r="G3551" s="255"/>
      <c r="H3551" s="256"/>
    </row>
    <row r="3552" customFormat="false" ht="11.25" hidden="false" customHeight="true" outlineLevel="0" collapsed="false">
      <c r="A3552" s="251" t="s">
        <v>2954</v>
      </c>
      <c r="B3552" s="252" t="n">
        <v>44151</v>
      </c>
      <c r="C3552" s="253" t="n">
        <v>110</v>
      </c>
      <c r="D3552" s="254" t="s">
        <v>25</v>
      </c>
      <c r="E3552" s="255"/>
      <c r="F3552" s="255" t="s">
        <v>3065</v>
      </c>
      <c r="G3552" s="255"/>
      <c r="H3552" s="256"/>
    </row>
    <row r="3553" customFormat="false" ht="11.25" hidden="false" customHeight="true" outlineLevel="0" collapsed="false">
      <c r="A3553" s="260" t="s">
        <v>2954</v>
      </c>
      <c r="B3553" s="252" t="n">
        <v>44151</v>
      </c>
      <c r="C3553" s="253" t="n">
        <v>15000</v>
      </c>
      <c r="D3553" s="267" t="s">
        <v>186</v>
      </c>
      <c r="E3553" s="255" t="s">
        <v>173</v>
      </c>
      <c r="F3553" s="255" t="s">
        <v>2978</v>
      </c>
      <c r="G3553" s="255" t="s">
        <v>4828</v>
      </c>
      <c r="H3553" s="256"/>
    </row>
    <row r="3554" customFormat="false" ht="11.25" hidden="false" customHeight="true" outlineLevel="0" collapsed="false">
      <c r="A3554" s="257" t="s">
        <v>2954</v>
      </c>
      <c r="B3554" s="252" t="n">
        <v>44151</v>
      </c>
      <c r="C3554" s="253" t="n">
        <v>500</v>
      </c>
      <c r="D3554" s="272" t="s">
        <v>64</v>
      </c>
      <c r="E3554" s="255" t="s">
        <v>3026</v>
      </c>
      <c r="F3554" s="255" t="s">
        <v>3009</v>
      </c>
      <c r="G3554" s="255" t="s">
        <v>4829</v>
      </c>
      <c r="H3554" s="256"/>
    </row>
    <row r="3555" customFormat="false" ht="11.25" hidden="false" customHeight="true" outlineLevel="0" collapsed="false">
      <c r="A3555" s="251" t="s">
        <v>2954</v>
      </c>
      <c r="B3555" s="252" t="n">
        <v>44151</v>
      </c>
      <c r="C3555" s="253" t="n">
        <v>540</v>
      </c>
      <c r="D3555" s="254" t="s">
        <v>25</v>
      </c>
      <c r="E3555" s="255"/>
      <c r="F3555" s="255" t="s">
        <v>4830</v>
      </c>
      <c r="G3555" s="255"/>
      <c r="H3555" s="256"/>
    </row>
    <row r="3556" customFormat="false" ht="11.25" hidden="false" customHeight="true" outlineLevel="0" collapsed="false">
      <c r="A3556" s="257" t="s">
        <v>2954</v>
      </c>
      <c r="B3556" s="252" t="n">
        <v>44151</v>
      </c>
      <c r="C3556" s="253" t="n">
        <v>3200</v>
      </c>
      <c r="D3556" s="258" t="s">
        <v>30</v>
      </c>
      <c r="E3556" s="255" t="s">
        <v>61</v>
      </c>
      <c r="F3556" s="255" t="s">
        <v>137</v>
      </c>
      <c r="G3556" s="255" t="s">
        <v>4831</v>
      </c>
      <c r="H3556" s="256"/>
    </row>
    <row r="3557" customFormat="false" ht="11.25" hidden="false" customHeight="true" outlineLevel="0" collapsed="false">
      <c r="A3557" s="260" t="s">
        <v>2954</v>
      </c>
      <c r="B3557" s="252" t="n">
        <v>44151</v>
      </c>
      <c r="C3557" s="253" t="n">
        <v>300</v>
      </c>
      <c r="D3557" s="266" t="s">
        <v>2943</v>
      </c>
      <c r="E3557" s="255" t="s">
        <v>2974</v>
      </c>
      <c r="F3557" s="255" t="s">
        <v>3009</v>
      </c>
      <c r="G3557" s="255"/>
      <c r="H3557" s="256"/>
    </row>
    <row r="3558" customFormat="false" ht="11.25" hidden="false" customHeight="true" outlineLevel="0" collapsed="false">
      <c r="A3558" s="257" t="s">
        <v>2954</v>
      </c>
      <c r="B3558" s="252" t="n">
        <v>44151</v>
      </c>
      <c r="C3558" s="253" t="n">
        <v>230</v>
      </c>
      <c r="D3558" s="262" t="s">
        <v>113</v>
      </c>
      <c r="E3558" s="255" t="s">
        <v>139</v>
      </c>
      <c r="F3558" s="255" t="s">
        <v>4472</v>
      </c>
      <c r="G3558" s="255"/>
      <c r="H3558" s="256"/>
    </row>
    <row r="3559" customFormat="false" ht="11.25" hidden="false" customHeight="true" outlineLevel="0" collapsed="false">
      <c r="A3559" s="251" t="s">
        <v>2954</v>
      </c>
      <c r="B3559" s="252" t="n">
        <v>44151</v>
      </c>
      <c r="C3559" s="253" t="n">
        <v>4000</v>
      </c>
      <c r="D3559" s="254" t="s">
        <v>25</v>
      </c>
      <c r="E3559" s="255"/>
      <c r="F3559" s="255" t="s">
        <v>294</v>
      </c>
      <c r="G3559" s="255"/>
      <c r="H3559" s="256"/>
    </row>
    <row r="3560" customFormat="false" ht="11.25" hidden="false" customHeight="true" outlineLevel="0" collapsed="false">
      <c r="A3560" s="251" t="s">
        <v>2954</v>
      </c>
      <c r="B3560" s="252" t="n">
        <v>44151</v>
      </c>
      <c r="C3560" s="253" t="n">
        <v>1000</v>
      </c>
      <c r="D3560" s="254" t="s">
        <v>25</v>
      </c>
      <c r="E3560" s="255"/>
      <c r="F3560" s="255" t="s">
        <v>3101</v>
      </c>
      <c r="G3560" s="255"/>
      <c r="H3560" s="256"/>
    </row>
    <row r="3561" customFormat="false" ht="11.25" hidden="false" customHeight="true" outlineLevel="0" collapsed="false">
      <c r="A3561" s="257" t="s">
        <v>2954</v>
      </c>
      <c r="B3561" s="252" t="n">
        <v>44151</v>
      </c>
      <c r="C3561" s="253" t="n">
        <v>350</v>
      </c>
      <c r="D3561" s="265" t="s">
        <v>80</v>
      </c>
      <c r="E3561" s="255" t="s">
        <v>3032</v>
      </c>
      <c r="F3561" s="255" t="s">
        <v>4832</v>
      </c>
      <c r="G3561" s="255" t="s">
        <v>4833</v>
      </c>
      <c r="H3561" s="256"/>
    </row>
    <row r="3562" customFormat="false" ht="11.25" hidden="false" customHeight="true" outlineLevel="0" collapsed="false">
      <c r="A3562" s="251" t="s">
        <v>2954</v>
      </c>
      <c r="B3562" s="252" t="n">
        <v>44151</v>
      </c>
      <c r="C3562" s="253" t="n">
        <v>5000</v>
      </c>
      <c r="D3562" s="254" t="s">
        <v>25</v>
      </c>
      <c r="E3562" s="255"/>
      <c r="F3562" s="255" t="s">
        <v>3009</v>
      </c>
      <c r="G3562" s="255"/>
      <c r="H3562" s="256"/>
    </row>
    <row r="3563" customFormat="false" ht="11.25" hidden="false" customHeight="true" outlineLevel="0" collapsed="false">
      <c r="A3563" s="269" t="s">
        <v>2954</v>
      </c>
      <c r="B3563" s="252" t="n">
        <v>44151</v>
      </c>
      <c r="C3563" s="253" t="n">
        <v>1700</v>
      </c>
      <c r="D3563" s="276" t="s">
        <v>58</v>
      </c>
      <c r="E3563" s="255" t="s">
        <v>118</v>
      </c>
      <c r="F3563" s="255" t="s">
        <v>4834</v>
      </c>
      <c r="G3563" s="255"/>
      <c r="H3563" s="256"/>
    </row>
    <row r="3564" customFormat="false" ht="11.25" hidden="false" customHeight="true" outlineLevel="0" collapsed="false">
      <c r="A3564" s="257" t="s">
        <v>322</v>
      </c>
      <c r="B3564" s="252" t="n">
        <v>44151</v>
      </c>
      <c r="C3564" s="253" t="n">
        <v>64594</v>
      </c>
      <c r="D3564" s="287" t="s">
        <v>2947</v>
      </c>
      <c r="E3564" s="287" t="s">
        <v>4835</v>
      </c>
      <c r="F3564" s="255" t="s">
        <v>4836</v>
      </c>
      <c r="G3564" s="255" t="s">
        <v>4835</v>
      </c>
      <c r="H3564" s="256"/>
    </row>
    <row r="3565" customFormat="false" ht="11.25" hidden="false" customHeight="true" outlineLevel="0" collapsed="false">
      <c r="A3565" s="257" t="s">
        <v>322</v>
      </c>
      <c r="B3565" s="252" t="n">
        <v>44151</v>
      </c>
      <c r="C3565" s="253" t="n">
        <v>1296</v>
      </c>
      <c r="D3565" s="287" t="s">
        <v>2947</v>
      </c>
      <c r="E3565" s="287" t="s">
        <v>4835</v>
      </c>
      <c r="F3565" s="255" t="s">
        <v>4835</v>
      </c>
      <c r="G3565" s="255" t="s">
        <v>18</v>
      </c>
      <c r="H3565" s="256"/>
    </row>
    <row r="3566" customFormat="false" ht="11.25" hidden="false" customHeight="true" outlineLevel="0" collapsed="false">
      <c r="A3566" s="251" t="s">
        <v>322</v>
      </c>
      <c r="B3566" s="252" t="n">
        <v>44151</v>
      </c>
      <c r="C3566" s="253" t="n">
        <v>2000</v>
      </c>
      <c r="D3566" s="254" t="s">
        <v>25</v>
      </c>
      <c r="E3566" s="255"/>
      <c r="F3566" s="255" t="s">
        <v>3012</v>
      </c>
      <c r="G3566" s="255" t="s">
        <v>4837</v>
      </c>
      <c r="H3566" s="256"/>
    </row>
    <row r="3567" customFormat="false" ht="11.25" hidden="false" customHeight="true" outlineLevel="0" collapsed="false">
      <c r="A3567" s="257" t="s">
        <v>2954</v>
      </c>
      <c r="B3567" s="252" t="n">
        <v>44152</v>
      </c>
      <c r="C3567" s="253" t="n">
        <v>1400</v>
      </c>
      <c r="D3567" s="265" t="s">
        <v>80</v>
      </c>
      <c r="E3567" s="255" t="s">
        <v>110</v>
      </c>
      <c r="F3567" s="255" t="s">
        <v>2998</v>
      </c>
      <c r="G3567" s="255" t="s">
        <v>4838</v>
      </c>
      <c r="H3567" s="256"/>
    </row>
    <row r="3568" customFormat="false" ht="11.25" hidden="false" customHeight="true" outlineLevel="0" collapsed="false">
      <c r="A3568" s="260" t="s">
        <v>2954</v>
      </c>
      <c r="B3568" s="252" t="n">
        <v>44152</v>
      </c>
      <c r="C3568" s="253" t="n">
        <v>550</v>
      </c>
      <c r="D3568" s="263" t="s">
        <v>2952</v>
      </c>
      <c r="E3568" s="255" t="s">
        <v>2963</v>
      </c>
      <c r="F3568" s="255" t="s">
        <v>218</v>
      </c>
      <c r="G3568" s="255"/>
      <c r="H3568" s="256"/>
    </row>
    <row r="3569" customFormat="false" ht="11.25" hidden="false" customHeight="true" outlineLevel="0" collapsed="false">
      <c r="A3569" s="257" t="s">
        <v>2954</v>
      </c>
      <c r="B3569" s="252" t="n">
        <v>44152</v>
      </c>
      <c r="C3569" s="253" t="n">
        <v>16800</v>
      </c>
      <c r="D3569" s="258" t="s">
        <v>30</v>
      </c>
      <c r="E3569" s="255" t="s">
        <v>174</v>
      </c>
      <c r="F3569" s="255" t="s">
        <v>32</v>
      </c>
      <c r="G3569" s="255" t="s">
        <v>4839</v>
      </c>
      <c r="H3569" s="256"/>
    </row>
    <row r="3570" customFormat="false" ht="11.25" hidden="false" customHeight="true" outlineLevel="0" collapsed="false">
      <c r="A3570" s="257" t="s">
        <v>2954</v>
      </c>
      <c r="B3570" s="252" t="n">
        <v>44152</v>
      </c>
      <c r="C3570" s="253" t="n">
        <v>3000</v>
      </c>
      <c r="D3570" s="258" t="s">
        <v>30</v>
      </c>
      <c r="E3570" s="255" t="s">
        <v>61</v>
      </c>
      <c r="F3570" s="255" t="s">
        <v>137</v>
      </c>
      <c r="G3570" s="255" t="s">
        <v>4840</v>
      </c>
      <c r="H3570" s="256"/>
    </row>
    <row r="3571" customFormat="false" ht="11.25" hidden="false" customHeight="true" outlineLevel="0" collapsed="false">
      <c r="A3571" s="260" t="s">
        <v>2954</v>
      </c>
      <c r="B3571" s="252" t="n">
        <v>44152</v>
      </c>
      <c r="C3571" s="253" t="n">
        <v>400</v>
      </c>
      <c r="D3571" s="266" t="s">
        <v>2943</v>
      </c>
      <c r="E3571" s="255" t="s">
        <v>2974</v>
      </c>
      <c r="F3571" s="255" t="s">
        <v>4841</v>
      </c>
      <c r="G3571" s="255"/>
      <c r="H3571" s="256"/>
    </row>
    <row r="3572" customFormat="false" ht="11.25" hidden="false" customHeight="true" outlineLevel="0" collapsed="false">
      <c r="A3572" s="260" t="s">
        <v>2954</v>
      </c>
      <c r="B3572" s="252" t="n">
        <v>44152</v>
      </c>
      <c r="C3572" s="253" t="n">
        <v>2000</v>
      </c>
      <c r="D3572" s="266" t="s">
        <v>2943</v>
      </c>
      <c r="E3572" s="255" t="s">
        <v>2974</v>
      </c>
      <c r="F3572" s="255" t="s">
        <v>2982</v>
      </c>
      <c r="G3572" s="255"/>
      <c r="H3572" s="256"/>
    </row>
    <row r="3573" customFormat="false" ht="11.25" hidden="false" customHeight="true" outlineLevel="0" collapsed="false">
      <c r="A3573" s="260" t="s">
        <v>2954</v>
      </c>
      <c r="B3573" s="252" t="n">
        <v>44152</v>
      </c>
      <c r="C3573" s="253" t="n">
        <v>1000</v>
      </c>
      <c r="D3573" s="266" t="s">
        <v>2943</v>
      </c>
      <c r="E3573" s="255" t="s">
        <v>2974</v>
      </c>
      <c r="F3573" s="255" t="s">
        <v>4668</v>
      </c>
      <c r="G3573" s="255"/>
      <c r="H3573" s="256"/>
    </row>
    <row r="3574" customFormat="false" ht="11.25" hidden="false" customHeight="true" outlineLevel="0" collapsed="false">
      <c r="A3574" s="257" t="s">
        <v>2954</v>
      </c>
      <c r="B3574" s="252" t="n">
        <v>44152</v>
      </c>
      <c r="C3574" s="253" t="n">
        <v>1400</v>
      </c>
      <c r="D3574" s="262" t="s">
        <v>113</v>
      </c>
      <c r="E3574" s="255" t="s">
        <v>139</v>
      </c>
      <c r="F3574" s="255" t="s">
        <v>4842</v>
      </c>
      <c r="G3574" s="255"/>
      <c r="H3574" s="256"/>
    </row>
    <row r="3575" customFormat="false" ht="11.25" hidden="false" customHeight="true" outlineLevel="0" collapsed="false">
      <c r="A3575" s="251" t="s">
        <v>2954</v>
      </c>
      <c r="B3575" s="252" t="n">
        <v>44152</v>
      </c>
      <c r="C3575" s="253" t="n">
        <v>10000</v>
      </c>
      <c r="D3575" s="254" t="s">
        <v>25</v>
      </c>
      <c r="E3575" s="255"/>
      <c r="F3575" s="255" t="s">
        <v>71</v>
      </c>
      <c r="G3575" s="255"/>
      <c r="H3575" s="256"/>
    </row>
    <row r="3576" customFormat="false" ht="11.25" hidden="false" customHeight="true" outlineLevel="0" collapsed="false">
      <c r="A3576" s="251" t="s">
        <v>2954</v>
      </c>
      <c r="B3576" s="252" t="n">
        <v>44152</v>
      </c>
      <c r="C3576" s="253" t="n">
        <v>5000</v>
      </c>
      <c r="D3576" s="254" t="s">
        <v>25</v>
      </c>
      <c r="E3576" s="255"/>
      <c r="F3576" s="255" t="s">
        <v>68</v>
      </c>
      <c r="G3576" s="255"/>
      <c r="H3576" s="256"/>
    </row>
    <row r="3577" customFormat="false" ht="11.25" hidden="false" customHeight="true" outlineLevel="0" collapsed="false">
      <c r="A3577" s="269" t="s">
        <v>322</v>
      </c>
      <c r="B3577" s="252" t="n">
        <v>44152</v>
      </c>
      <c r="C3577" s="253" t="n">
        <v>24537</v>
      </c>
      <c r="D3577" s="274" t="s">
        <v>2951</v>
      </c>
      <c r="E3577" s="255" t="s">
        <v>4044</v>
      </c>
      <c r="F3577" s="255" t="s">
        <v>4843</v>
      </c>
      <c r="G3577" s="255" t="s">
        <v>4844</v>
      </c>
      <c r="H3577" s="256"/>
    </row>
    <row r="3578" customFormat="false" ht="11.25" hidden="false" customHeight="true" outlineLevel="0" collapsed="false">
      <c r="A3578" s="257" t="s">
        <v>322</v>
      </c>
      <c r="B3578" s="252" t="n">
        <v>44152</v>
      </c>
      <c r="C3578" s="253" t="n">
        <v>1740</v>
      </c>
      <c r="D3578" s="272" t="s">
        <v>64</v>
      </c>
      <c r="E3578" s="255" t="s">
        <v>3600</v>
      </c>
      <c r="F3578" s="255" t="s">
        <v>4727</v>
      </c>
      <c r="G3578" s="255" t="s">
        <v>4845</v>
      </c>
      <c r="H3578" s="256"/>
    </row>
    <row r="3579" customFormat="false" ht="11.25" hidden="false" customHeight="true" outlineLevel="0" collapsed="false">
      <c r="A3579" s="257" t="s">
        <v>322</v>
      </c>
      <c r="B3579" s="252" t="n">
        <v>44152</v>
      </c>
      <c r="C3579" s="253" t="n">
        <v>8706</v>
      </c>
      <c r="D3579" s="272" t="s">
        <v>64</v>
      </c>
      <c r="E3579" s="255" t="s">
        <v>3600</v>
      </c>
      <c r="F3579" s="255" t="s">
        <v>275</v>
      </c>
      <c r="G3579" s="255" t="s">
        <v>4846</v>
      </c>
      <c r="H3579" s="256"/>
    </row>
    <row r="3580" customFormat="false" ht="11.25" hidden="false" customHeight="true" outlineLevel="0" collapsed="false">
      <c r="A3580" s="251" t="s">
        <v>2954</v>
      </c>
      <c r="B3580" s="252" t="n">
        <v>44153</v>
      </c>
      <c r="C3580" s="253" t="n">
        <v>20000</v>
      </c>
      <c r="D3580" s="254" t="s">
        <v>25</v>
      </c>
      <c r="E3580" s="255"/>
      <c r="F3580" s="255" t="s">
        <v>2960</v>
      </c>
      <c r="G3580" s="255" t="s">
        <v>4847</v>
      </c>
      <c r="H3580" s="256"/>
    </row>
    <row r="3581" customFormat="false" ht="11.25" hidden="false" customHeight="true" outlineLevel="0" collapsed="false">
      <c r="A3581" s="251" t="s">
        <v>2954</v>
      </c>
      <c r="B3581" s="252" t="n">
        <v>44153</v>
      </c>
      <c r="C3581" s="253" t="n">
        <v>30000</v>
      </c>
      <c r="D3581" s="271" t="s">
        <v>59</v>
      </c>
      <c r="E3581" s="255" t="s">
        <v>3013</v>
      </c>
      <c r="F3581" s="255" t="s">
        <v>224</v>
      </c>
      <c r="G3581" s="255" t="s">
        <v>4848</v>
      </c>
      <c r="H3581" s="256"/>
    </row>
    <row r="3582" customFormat="false" ht="11.25" hidden="false" customHeight="true" outlineLevel="0" collapsed="false">
      <c r="A3582" s="257" t="s">
        <v>2954</v>
      </c>
      <c r="B3582" s="252" t="n">
        <v>44153</v>
      </c>
      <c r="C3582" s="253" t="n">
        <v>2900</v>
      </c>
      <c r="D3582" s="258" t="s">
        <v>30</v>
      </c>
      <c r="E3582" s="255" t="s">
        <v>61</v>
      </c>
      <c r="F3582" s="255" t="s">
        <v>137</v>
      </c>
      <c r="G3582" s="255" t="s">
        <v>4849</v>
      </c>
      <c r="H3582" s="256"/>
    </row>
    <row r="3583" customFormat="false" ht="11.25" hidden="false" customHeight="true" outlineLevel="0" collapsed="false">
      <c r="A3583" s="269" t="s">
        <v>2954</v>
      </c>
      <c r="B3583" s="252" t="n">
        <v>44153</v>
      </c>
      <c r="C3583" s="253" t="n">
        <v>1700</v>
      </c>
      <c r="D3583" s="276" t="s">
        <v>58</v>
      </c>
      <c r="E3583" s="255" t="s">
        <v>3127</v>
      </c>
      <c r="F3583" s="255" t="s">
        <v>3128</v>
      </c>
      <c r="G3583" s="255" t="s">
        <v>4850</v>
      </c>
      <c r="H3583" s="256"/>
    </row>
    <row r="3584" customFormat="false" ht="11.25" hidden="false" customHeight="true" outlineLevel="0" collapsed="false">
      <c r="A3584" s="257" t="s">
        <v>2954</v>
      </c>
      <c r="B3584" s="252" t="n">
        <v>44153</v>
      </c>
      <c r="C3584" s="253" t="n">
        <v>3500</v>
      </c>
      <c r="D3584" s="258" t="s">
        <v>30</v>
      </c>
      <c r="E3584" s="255" t="s">
        <v>61</v>
      </c>
      <c r="F3584" s="255" t="s">
        <v>137</v>
      </c>
      <c r="G3584" s="255" t="s">
        <v>4851</v>
      </c>
      <c r="H3584" s="256"/>
    </row>
    <row r="3585" customFormat="false" ht="11.25" hidden="false" customHeight="true" outlineLevel="0" collapsed="false">
      <c r="A3585" s="251" t="s">
        <v>2954</v>
      </c>
      <c r="B3585" s="252" t="n">
        <v>44153</v>
      </c>
      <c r="C3585" s="253" t="n">
        <v>1000</v>
      </c>
      <c r="D3585" s="254" t="s">
        <v>25</v>
      </c>
      <c r="E3585" s="255"/>
      <c r="F3585" s="255" t="s">
        <v>3012</v>
      </c>
      <c r="G3585" s="255"/>
      <c r="H3585" s="256"/>
    </row>
    <row r="3586" customFormat="false" ht="11.25" hidden="false" customHeight="true" outlineLevel="0" collapsed="false">
      <c r="A3586" s="251" t="s">
        <v>2954</v>
      </c>
      <c r="B3586" s="252" t="n">
        <v>44153</v>
      </c>
      <c r="C3586" s="253" t="n">
        <v>10000</v>
      </c>
      <c r="D3586" s="254" t="s">
        <v>25</v>
      </c>
      <c r="E3586" s="255"/>
      <c r="F3586" s="255" t="s">
        <v>4406</v>
      </c>
      <c r="G3586" s="255"/>
      <c r="H3586" s="256"/>
    </row>
    <row r="3587" customFormat="false" ht="11.25" hidden="false" customHeight="true" outlineLevel="0" collapsed="false">
      <c r="A3587" s="251" t="s">
        <v>322</v>
      </c>
      <c r="B3587" s="252" t="n">
        <v>44153</v>
      </c>
      <c r="C3587" s="253" t="n">
        <v>25000</v>
      </c>
      <c r="D3587" s="254" t="s">
        <v>25</v>
      </c>
      <c r="E3587" s="255"/>
      <c r="F3587" s="255" t="s">
        <v>3003</v>
      </c>
      <c r="G3587" s="255" t="s">
        <v>4663</v>
      </c>
      <c r="H3587" s="256"/>
    </row>
    <row r="3588" customFormat="false" ht="11.25" hidden="false" customHeight="true" outlineLevel="0" collapsed="false">
      <c r="A3588" s="257" t="s">
        <v>2954</v>
      </c>
      <c r="B3588" s="252" t="n">
        <v>44154</v>
      </c>
      <c r="C3588" s="253" t="n">
        <v>3300</v>
      </c>
      <c r="D3588" s="258" t="s">
        <v>30</v>
      </c>
      <c r="E3588" s="255" t="s">
        <v>61</v>
      </c>
      <c r="F3588" s="255" t="s">
        <v>62</v>
      </c>
      <c r="G3588" s="255" t="s">
        <v>4852</v>
      </c>
      <c r="H3588" s="256"/>
    </row>
    <row r="3589" customFormat="false" ht="11.25" hidden="false" customHeight="true" outlineLevel="0" collapsed="false">
      <c r="A3589" s="257" t="s">
        <v>2954</v>
      </c>
      <c r="B3589" s="252" t="n">
        <v>44154</v>
      </c>
      <c r="C3589" s="253" t="n">
        <v>3000</v>
      </c>
      <c r="D3589" s="258" t="s">
        <v>30</v>
      </c>
      <c r="E3589" s="255" t="s">
        <v>61</v>
      </c>
      <c r="F3589" s="255" t="s">
        <v>137</v>
      </c>
      <c r="G3589" s="255" t="s">
        <v>4820</v>
      </c>
      <c r="H3589" s="256"/>
    </row>
    <row r="3590" customFormat="false" ht="11.25" hidden="false" customHeight="true" outlineLevel="0" collapsed="false">
      <c r="A3590" s="257" t="s">
        <v>2954</v>
      </c>
      <c r="B3590" s="252" t="n">
        <v>44154</v>
      </c>
      <c r="C3590" s="253" t="n">
        <v>2500</v>
      </c>
      <c r="D3590" s="258" t="s">
        <v>30</v>
      </c>
      <c r="E3590" s="255" t="s">
        <v>174</v>
      </c>
      <c r="F3590" s="255" t="s">
        <v>187</v>
      </c>
      <c r="G3590" s="255"/>
      <c r="H3590" s="256"/>
    </row>
    <row r="3591" customFormat="false" ht="11.25" hidden="false" customHeight="true" outlineLevel="0" collapsed="false">
      <c r="A3591" s="257" t="s">
        <v>2954</v>
      </c>
      <c r="B3591" s="252" t="n">
        <v>44154</v>
      </c>
      <c r="C3591" s="253" t="n">
        <v>3100</v>
      </c>
      <c r="D3591" s="262" t="s">
        <v>113</v>
      </c>
      <c r="E3591" s="255" t="s">
        <v>139</v>
      </c>
      <c r="F3591" s="255" t="s">
        <v>4853</v>
      </c>
      <c r="G3591" s="255"/>
      <c r="H3591" s="256"/>
    </row>
    <row r="3592" customFormat="false" ht="11.25" hidden="false" customHeight="true" outlineLevel="0" collapsed="false">
      <c r="A3592" s="257" t="s">
        <v>2954</v>
      </c>
      <c r="B3592" s="252" t="n">
        <v>44154</v>
      </c>
      <c r="C3592" s="253" t="n">
        <v>3500</v>
      </c>
      <c r="D3592" s="258" t="s">
        <v>30</v>
      </c>
      <c r="E3592" s="255" t="s">
        <v>184</v>
      </c>
      <c r="F3592" s="255" t="n">
        <v>0</v>
      </c>
      <c r="G3592" s="255" t="s">
        <v>4854</v>
      </c>
      <c r="H3592" s="256"/>
    </row>
    <row r="3593" customFormat="false" ht="11.25" hidden="false" customHeight="true" outlineLevel="0" collapsed="false">
      <c r="A3593" s="257" t="s">
        <v>2954</v>
      </c>
      <c r="B3593" s="252" t="n">
        <v>44154</v>
      </c>
      <c r="C3593" s="253" t="n">
        <v>2800</v>
      </c>
      <c r="D3593" s="258" t="s">
        <v>30</v>
      </c>
      <c r="E3593" s="255" t="s">
        <v>61</v>
      </c>
      <c r="F3593" s="255" t="s">
        <v>270</v>
      </c>
      <c r="G3593" s="255" t="s">
        <v>4855</v>
      </c>
      <c r="H3593" s="256"/>
    </row>
    <row r="3594" customFormat="false" ht="11.25" hidden="false" customHeight="true" outlineLevel="0" collapsed="false">
      <c r="A3594" s="260" t="s">
        <v>2954</v>
      </c>
      <c r="B3594" s="252" t="n">
        <v>44154</v>
      </c>
      <c r="C3594" s="253" t="n">
        <v>1000</v>
      </c>
      <c r="D3594" s="266" t="s">
        <v>2943</v>
      </c>
      <c r="E3594" s="255" t="s">
        <v>2974</v>
      </c>
      <c r="F3594" s="255" t="s">
        <v>4668</v>
      </c>
      <c r="G3594" s="255"/>
      <c r="H3594" s="256"/>
    </row>
    <row r="3595" customFormat="false" ht="11.25" hidden="false" customHeight="true" outlineLevel="0" collapsed="false">
      <c r="A3595" s="251" t="s">
        <v>2954</v>
      </c>
      <c r="B3595" s="252" t="n">
        <v>44154</v>
      </c>
      <c r="C3595" s="253" t="n">
        <v>12580</v>
      </c>
      <c r="D3595" s="254" t="s">
        <v>25</v>
      </c>
      <c r="E3595" s="255"/>
      <c r="F3595" s="255" t="s">
        <v>2969</v>
      </c>
      <c r="G3595" s="255"/>
      <c r="H3595" s="256"/>
    </row>
    <row r="3596" customFormat="false" ht="11.25" hidden="false" customHeight="true" outlineLevel="0" collapsed="false">
      <c r="A3596" s="251" t="s">
        <v>2954</v>
      </c>
      <c r="B3596" s="252" t="n">
        <v>44154</v>
      </c>
      <c r="C3596" s="253" t="n">
        <v>305</v>
      </c>
      <c r="D3596" s="254" t="s">
        <v>25</v>
      </c>
      <c r="E3596" s="255"/>
      <c r="F3596" s="255" t="s">
        <v>3235</v>
      </c>
      <c r="G3596" s="255" t="s">
        <v>4856</v>
      </c>
      <c r="H3596" s="256"/>
    </row>
    <row r="3597" customFormat="false" ht="11.25" hidden="false" customHeight="true" outlineLevel="0" collapsed="false">
      <c r="A3597" s="251" t="s">
        <v>2954</v>
      </c>
      <c r="B3597" s="252" t="n">
        <v>44154</v>
      </c>
      <c r="C3597" s="253" t="n">
        <v>5000</v>
      </c>
      <c r="D3597" s="254" t="s">
        <v>25</v>
      </c>
      <c r="E3597" s="255"/>
      <c r="F3597" s="255" t="s">
        <v>3012</v>
      </c>
      <c r="G3597" s="255" t="s">
        <v>4857</v>
      </c>
      <c r="H3597" s="256"/>
    </row>
    <row r="3598" customFormat="false" ht="11.25" hidden="false" customHeight="true" outlineLevel="0" collapsed="false">
      <c r="A3598" s="257" t="s">
        <v>2954</v>
      </c>
      <c r="B3598" s="252" t="n">
        <v>44154</v>
      </c>
      <c r="C3598" s="253" t="n">
        <v>3000</v>
      </c>
      <c r="D3598" s="258" t="s">
        <v>30</v>
      </c>
      <c r="E3598" s="255" t="s">
        <v>61</v>
      </c>
      <c r="F3598" s="255" t="s">
        <v>62</v>
      </c>
      <c r="G3598" s="255" t="s">
        <v>4857</v>
      </c>
      <c r="H3598" s="256"/>
    </row>
    <row r="3599" customFormat="false" ht="11.25" hidden="false" customHeight="true" outlineLevel="0" collapsed="false">
      <c r="A3599" s="251" t="s">
        <v>2954</v>
      </c>
      <c r="B3599" s="252" t="n">
        <v>44154</v>
      </c>
      <c r="C3599" s="253" t="n">
        <v>17000</v>
      </c>
      <c r="D3599" s="254" t="s">
        <v>25</v>
      </c>
      <c r="E3599" s="255"/>
      <c r="F3599" s="255" t="s">
        <v>68</v>
      </c>
      <c r="G3599" s="255"/>
      <c r="H3599" s="256"/>
    </row>
    <row r="3600" customFormat="false" ht="11.25" hidden="false" customHeight="true" outlineLevel="0" collapsed="false">
      <c r="A3600" s="251" t="s">
        <v>2954</v>
      </c>
      <c r="B3600" s="252" t="n">
        <v>44154</v>
      </c>
      <c r="C3600" s="253" t="n">
        <v>2420</v>
      </c>
      <c r="D3600" s="254" t="s">
        <v>25</v>
      </c>
      <c r="E3600" s="255"/>
      <c r="F3600" s="255" t="s">
        <v>4414</v>
      </c>
      <c r="G3600" s="255" t="s">
        <v>33</v>
      </c>
      <c r="H3600" s="256"/>
    </row>
    <row r="3601" customFormat="false" ht="11.25" hidden="false" customHeight="true" outlineLevel="0" collapsed="false">
      <c r="A3601" s="251" t="s">
        <v>2954</v>
      </c>
      <c r="B3601" s="252" t="n">
        <v>44155</v>
      </c>
      <c r="C3601" s="253" t="n">
        <v>20000</v>
      </c>
      <c r="D3601" s="254" t="s">
        <v>25</v>
      </c>
      <c r="E3601" s="255"/>
      <c r="F3601" s="255" t="s">
        <v>3017</v>
      </c>
      <c r="G3601" s="255"/>
      <c r="H3601" s="256"/>
    </row>
    <row r="3602" customFormat="false" ht="11.25" hidden="false" customHeight="true" outlineLevel="0" collapsed="false">
      <c r="A3602" s="251" t="s">
        <v>2954</v>
      </c>
      <c r="B3602" s="252" t="n">
        <v>44155</v>
      </c>
      <c r="C3602" s="253" t="n">
        <v>20000</v>
      </c>
      <c r="D3602" s="254" t="s">
        <v>25</v>
      </c>
      <c r="E3602" s="255"/>
      <c r="F3602" s="255" t="s">
        <v>283</v>
      </c>
      <c r="G3602" s="255"/>
      <c r="H3602" s="256"/>
    </row>
    <row r="3603" customFormat="false" ht="11.25" hidden="false" customHeight="true" outlineLevel="0" collapsed="false">
      <c r="A3603" s="251" t="s">
        <v>2954</v>
      </c>
      <c r="B3603" s="252" t="n">
        <v>44155</v>
      </c>
      <c r="C3603" s="253" t="n">
        <v>8000</v>
      </c>
      <c r="D3603" s="254" t="s">
        <v>25</v>
      </c>
      <c r="E3603" s="255"/>
      <c r="F3603" s="255" t="s">
        <v>2955</v>
      </c>
      <c r="G3603" s="255"/>
      <c r="H3603" s="256"/>
    </row>
    <row r="3604" customFormat="false" ht="11.25" hidden="false" customHeight="true" outlineLevel="0" collapsed="false">
      <c r="A3604" s="269" t="s">
        <v>2954</v>
      </c>
      <c r="B3604" s="252" t="n">
        <v>44155</v>
      </c>
      <c r="C3604" s="253" t="n">
        <v>1900</v>
      </c>
      <c r="D3604" s="270" t="s">
        <v>2948</v>
      </c>
      <c r="E3604" s="255" t="s">
        <v>195</v>
      </c>
      <c r="F3604" s="255" t="s">
        <v>2961</v>
      </c>
      <c r="G3604" s="255" t="s">
        <v>4858</v>
      </c>
      <c r="H3604" s="256"/>
    </row>
    <row r="3605" customFormat="false" ht="11.25" hidden="false" customHeight="true" outlineLevel="0" collapsed="false">
      <c r="A3605" s="251" t="s">
        <v>2954</v>
      </c>
      <c r="B3605" s="252" t="n">
        <v>44155</v>
      </c>
      <c r="C3605" s="253" t="n">
        <v>3000</v>
      </c>
      <c r="D3605" s="254" t="s">
        <v>25</v>
      </c>
      <c r="E3605" s="255" t="s">
        <v>3061</v>
      </c>
      <c r="F3605" s="255" t="s">
        <v>2961</v>
      </c>
      <c r="G3605" s="255" t="s">
        <v>4859</v>
      </c>
      <c r="H3605" s="256"/>
    </row>
    <row r="3606" customFormat="false" ht="11.25" hidden="false" customHeight="true" outlineLevel="0" collapsed="false">
      <c r="A3606" s="257" t="s">
        <v>2954</v>
      </c>
      <c r="B3606" s="252" t="n">
        <v>44155</v>
      </c>
      <c r="C3606" s="253" t="n">
        <v>3200</v>
      </c>
      <c r="D3606" s="258" t="s">
        <v>30</v>
      </c>
      <c r="E3606" s="255" t="s">
        <v>61</v>
      </c>
      <c r="F3606" s="255" t="s">
        <v>137</v>
      </c>
      <c r="G3606" s="255" t="s">
        <v>4030</v>
      </c>
      <c r="H3606" s="256"/>
    </row>
    <row r="3607" customFormat="false" ht="11.25" hidden="false" customHeight="true" outlineLevel="0" collapsed="false">
      <c r="A3607" s="257" t="s">
        <v>2954</v>
      </c>
      <c r="B3607" s="252" t="n">
        <v>44155</v>
      </c>
      <c r="C3607" s="253" t="n">
        <v>30000</v>
      </c>
      <c r="D3607" s="258" t="s">
        <v>30</v>
      </c>
      <c r="E3607" s="255" t="s">
        <v>174</v>
      </c>
      <c r="F3607" s="255" t="s">
        <v>32</v>
      </c>
      <c r="G3607" s="255"/>
      <c r="H3607" s="256"/>
    </row>
    <row r="3608" customFormat="false" ht="11.25" hidden="false" customHeight="true" outlineLevel="0" collapsed="false">
      <c r="A3608" s="257" t="s">
        <v>2954</v>
      </c>
      <c r="B3608" s="252" t="n">
        <v>44155</v>
      </c>
      <c r="C3608" s="253" t="n">
        <v>3300</v>
      </c>
      <c r="D3608" s="258" t="s">
        <v>30</v>
      </c>
      <c r="E3608" s="255" t="s">
        <v>61</v>
      </c>
      <c r="F3608" s="255" t="s">
        <v>137</v>
      </c>
      <c r="G3608" s="255" t="s">
        <v>4860</v>
      </c>
      <c r="H3608" s="256"/>
    </row>
    <row r="3609" customFormat="false" ht="11.25" hidden="false" customHeight="true" outlineLevel="0" collapsed="false">
      <c r="A3609" s="257" t="s">
        <v>2954</v>
      </c>
      <c r="B3609" s="252" t="n">
        <v>44155</v>
      </c>
      <c r="C3609" s="253" t="n">
        <v>3420</v>
      </c>
      <c r="D3609" s="258" t="s">
        <v>30</v>
      </c>
      <c r="E3609" s="255" t="s">
        <v>174</v>
      </c>
      <c r="F3609" s="255" t="s">
        <v>187</v>
      </c>
      <c r="G3609" s="255"/>
      <c r="H3609" s="256"/>
    </row>
    <row r="3610" customFormat="false" ht="11.25" hidden="false" customHeight="true" outlineLevel="0" collapsed="false">
      <c r="A3610" s="260" t="s">
        <v>2954</v>
      </c>
      <c r="B3610" s="252" t="n">
        <v>44155</v>
      </c>
      <c r="C3610" s="253" t="n">
        <v>300</v>
      </c>
      <c r="D3610" s="263" t="s">
        <v>2952</v>
      </c>
      <c r="E3610" s="255" t="s">
        <v>54</v>
      </c>
      <c r="F3610" s="255" t="s">
        <v>4861</v>
      </c>
      <c r="G3610" s="255"/>
      <c r="H3610" s="256"/>
    </row>
    <row r="3611" customFormat="false" ht="11.25" hidden="false" customHeight="true" outlineLevel="0" collapsed="false">
      <c r="A3611" s="260" t="s">
        <v>2954</v>
      </c>
      <c r="B3611" s="252" t="n">
        <v>44155</v>
      </c>
      <c r="C3611" s="253" t="n">
        <v>2000</v>
      </c>
      <c r="D3611" s="266" t="s">
        <v>2943</v>
      </c>
      <c r="E3611" s="255" t="s">
        <v>2974</v>
      </c>
      <c r="F3611" s="255" t="s">
        <v>4531</v>
      </c>
      <c r="G3611" s="255"/>
      <c r="H3611" s="256"/>
    </row>
    <row r="3612" customFormat="false" ht="11.25" hidden="false" customHeight="true" outlineLevel="0" collapsed="false">
      <c r="A3612" s="257" t="s">
        <v>2954</v>
      </c>
      <c r="B3612" s="252" t="n">
        <v>44155</v>
      </c>
      <c r="C3612" s="253" t="n">
        <v>2800</v>
      </c>
      <c r="D3612" s="258" t="s">
        <v>30</v>
      </c>
      <c r="E3612" s="255" t="s">
        <v>61</v>
      </c>
      <c r="F3612" s="255" t="s">
        <v>270</v>
      </c>
      <c r="G3612" s="255" t="s">
        <v>4862</v>
      </c>
      <c r="H3612" s="256"/>
    </row>
    <row r="3613" customFormat="false" ht="11.25" hidden="false" customHeight="true" outlineLevel="0" collapsed="false">
      <c r="A3613" s="257" t="s">
        <v>2954</v>
      </c>
      <c r="B3613" s="252" t="n">
        <v>44155</v>
      </c>
      <c r="C3613" s="253" t="n">
        <v>2900</v>
      </c>
      <c r="D3613" s="258" t="s">
        <v>30</v>
      </c>
      <c r="E3613" s="255" t="s">
        <v>61</v>
      </c>
      <c r="F3613" s="255" t="s">
        <v>137</v>
      </c>
      <c r="G3613" s="255" t="s">
        <v>4863</v>
      </c>
      <c r="H3613" s="256"/>
    </row>
    <row r="3614" customFormat="false" ht="11.25" hidden="false" customHeight="true" outlineLevel="0" collapsed="false">
      <c r="A3614" s="257" t="s">
        <v>2954</v>
      </c>
      <c r="B3614" s="252" t="n">
        <v>44155</v>
      </c>
      <c r="C3614" s="253" t="n">
        <v>3000</v>
      </c>
      <c r="D3614" s="258" t="s">
        <v>30</v>
      </c>
      <c r="E3614" s="255" t="s">
        <v>61</v>
      </c>
      <c r="F3614" s="255" t="s">
        <v>137</v>
      </c>
      <c r="G3614" s="255" t="s">
        <v>4186</v>
      </c>
      <c r="H3614" s="256"/>
    </row>
    <row r="3615" customFormat="false" ht="11.25" hidden="false" customHeight="true" outlineLevel="0" collapsed="false">
      <c r="A3615" s="269" t="s">
        <v>2954</v>
      </c>
      <c r="B3615" s="252" t="n">
        <v>44155</v>
      </c>
      <c r="C3615" s="253" t="n">
        <v>1300</v>
      </c>
      <c r="D3615" s="276" t="s">
        <v>58</v>
      </c>
      <c r="E3615" s="255" t="s">
        <v>118</v>
      </c>
      <c r="F3615" s="255" t="s">
        <v>4864</v>
      </c>
      <c r="G3615" s="255" t="s">
        <v>4818</v>
      </c>
      <c r="H3615" s="256"/>
    </row>
    <row r="3616" customFormat="false" ht="11.25" hidden="false" customHeight="true" outlineLevel="0" collapsed="false">
      <c r="A3616" s="251" t="s">
        <v>2954</v>
      </c>
      <c r="B3616" s="252" t="n">
        <v>44155</v>
      </c>
      <c r="C3616" s="253" t="n">
        <v>300</v>
      </c>
      <c r="D3616" s="254" t="s">
        <v>25</v>
      </c>
      <c r="E3616" s="255" t="s">
        <v>3107</v>
      </c>
      <c r="F3616" s="255" t="s">
        <v>3038</v>
      </c>
      <c r="G3616" s="255" t="s">
        <v>4732</v>
      </c>
      <c r="H3616" s="256"/>
    </row>
    <row r="3617" customFormat="false" ht="11.25" hidden="false" customHeight="true" outlineLevel="0" collapsed="false">
      <c r="A3617" s="251" t="s">
        <v>2954</v>
      </c>
      <c r="B3617" s="252" t="n">
        <v>44155</v>
      </c>
      <c r="C3617" s="253" t="n">
        <v>3000</v>
      </c>
      <c r="D3617" s="254" t="s">
        <v>25</v>
      </c>
      <c r="E3617" s="255"/>
      <c r="F3617" s="255" t="s">
        <v>3001</v>
      </c>
      <c r="G3617" s="255"/>
      <c r="H3617" s="256"/>
    </row>
    <row r="3618" customFormat="false" ht="11.25" hidden="false" customHeight="true" outlineLevel="0" collapsed="false">
      <c r="A3618" s="251" t="s">
        <v>2954</v>
      </c>
      <c r="B3618" s="252" t="n">
        <v>44156</v>
      </c>
      <c r="C3618" s="253" t="n">
        <v>20000</v>
      </c>
      <c r="D3618" s="254" t="s">
        <v>25</v>
      </c>
      <c r="E3618" s="255"/>
      <c r="F3618" s="255" t="s">
        <v>2961</v>
      </c>
      <c r="G3618" s="255"/>
      <c r="H3618" s="256"/>
    </row>
    <row r="3619" customFormat="false" ht="11.25" hidden="false" customHeight="true" outlineLevel="0" collapsed="false">
      <c r="A3619" s="257" t="s">
        <v>2954</v>
      </c>
      <c r="B3619" s="252" t="n">
        <v>44156</v>
      </c>
      <c r="C3619" s="253" t="n">
        <v>3000</v>
      </c>
      <c r="D3619" s="265" t="s">
        <v>80</v>
      </c>
      <c r="E3619" s="255" t="s">
        <v>2970</v>
      </c>
      <c r="F3619" s="255" t="s">
        <v>148</v>
      </c>
      <c r="G3619" s="255" t="s">
        <v>4865</v>
      </c>
      <c r="H3619" s="256"/>
    </row>
    <row r="3620" customFormat="false" ht="11.25" hidden="false" customHeight="true" outlineLevel="0" collapsed="false">
      <c r="A3620" s="257" t="s">
        <v>2954</v>
      </c>
      <c r="B3620" s="252" t="n">
        <v>44156</v>
      </c>
      <c r="C3620" s="253" t="n">
        <v>12300</v>
      </c>
      <c r="D3620" s="262" t="s">
        <v>113</v>
      </c>
      <c r="E3620" s="255" t="s">
        <v>114</v>
      </c>
      <c r="F3620" s="255" t="s">
        <v>148</v>
      </c>
      <c r="G3620" s="255" t="s">
        <v>3015</v>
      </c>
      <c r="H3620" s="256"/>
    </row>
    <row r="3621" customFormat="false" ht="11.25" hidden="false" customHeight="true" outlineLevel="0" collapsed="false">
      <c r="A3621" s="257" t="s">
        <v>2954</v>
      </c>
      <c r="B3621" s="252" t="n">
        <v>44156</v>
      </c>
      <c r="C3621" s="253" t="n">
        <v>4200</v>
      </c>
      <c r="D3621" s="265" t="s">
        <v>80</v>
      </c>
      <c r="E3621" s="255" t="s">
        <v>2970</v>
      </c>
      <c r="F3621" s="255" t="s">
        <v>148</v>
      </c>
      <c r="G3621" s="255" t="s">
        <v>4866</v>
      </c>
      <c r="H3621" s="256"/>
    </row>
    <row r="3622" customFormat="false" ht="11.25" hidden="false" customHeight="true" outlineLevel="0" collapsed="false">
      <c r="A3622" s="251" t="s">
        <v>2954</v>
      </c>
      <c r="B3622" s="252" t="n">
        <v>44156</v>
      </c>
      <c r="C3622" s="253" t="n">
        <v>22000</v>
      </c>
      <c r="D3622" s="254" t="s">
        <v>25</v>
      </c>
      <c r="E3622" s="255"/>
      <c r="F3622" s="255" t="s">
        <v>3077</v>
      </c>
      <c r="G3622" s="255"/>
      <c r="H3622" s="256"/>
    </row>
    <row r="3623" customFormat="false" ht="11.25" hidden="false" customHeight="true" outlineLevel="0" collapsed="false">
      <c r="A3623" s="251" t="s">
        <v>2954</v>
      </c>
      <c r="B3623" s="252" t="n">
        <v>44156</v>
      </c>
      <c r="C3623" s="253" t="n">
        <v>5000</v>
      </c>
      <c r="D3623" s="254" t="s">
        <v>25</v>
      </c>
      <c r="E3623" s="255"/>
      <c r="F3623" s="255" t="s">
        <v>3293</v>
      </c>
      <c r="G3623" s="255"/>
      <c r="H3623" s="256"/>
    </row>
    <row r="3624" customFormat="false" ht="11.25" hidden="false" customHeight="true" outlineLevel="0" collapsed="false">
      <c r="A3624" s="257" t="s">
        <v>322</v>
      </c>
      <c r="B3624" s="252" t="n">
        <v>44156</v>
      </c>
      <c r="C3624" s="253" t="n">
        <v>3595</v>
      </c>
      <c r="D3624" s="272" t="s">
        <v>64</v>
      </c>
      <c r="E3624" s="255" t="s">
        <v>3600</v>
      </c>
      <c r="F3624" s="255" t="s">
        <v>4727</v>
      </c>
      <c r="G3624" s="255" t="s">
        <v>4867</v>
      </c>
      <c r="H3624" s="256"/>
    </row>
    <row r="3625" customFormat="false" ht="11.25" hidden="false" customHeight="true" outlineLevel="0" collapsed="false">
      <c r="A3625" s="257" t="s">
        <v>2954</v>
      </c>
      <c r="B3625" s="252" t="n">
        <v>44157</v>
      </c>
      <c r="C3625" s="253" t="n">
        <v>2800</v>
      </c>
      <c r="D3625" s="258" t="s">
        <v>30</v>
      </c>
      <c r="E3625" s="255" t="s">
        <v>61</v>
      </c>
      <c r="F3625" s="255" t="s">
        <v>87</v>
      </c>
      <c r="G3625" s="255" t="s">
        <v>3203</v>
      </c>
      <c r="H3625" s="256"/>
    </row>
    <row r="3626" customFormat="false" ht="11.25" hidden="false" customHeight="true" outlineLevel="0" collapsed="false">
      <c r="A3626" s="257" t="s">
        <v>2954</v>
      </c>
      <c r="B3626" s="252" t="n">
        <v>44157</v>
      </c>
      <c r="C3626" s="253" t="n">
        <v>1920</v>
      </c>
      <c r="D3626" s="258" t="s">
        <v>30</v>
      </c>
      <c r="E3626" s="255" t="s">
        <v>61</v>
      </c>
      <c r="F3626" s="255" t="s">
        <v>87</v>
      </c>
      <c r="G3626" s="255" t="s">
        <v>4868</v>
      </c>
      <c r="H3626" s="256"/>
    </row>
    <row r="3627" customFormat="false" ht="11.25" hidden="false" customHeight="true" outlineLevel="0" collapsed="false">
      <c r="A3627" s="260" t="s">
        <v>2954</v>
      </c>
      <c r="B3627" s="252" t="n">
        <v>44157</v>
      </c>
      <c r="C3627" s="253" t="n">
        <v>300</v>
      </c>
      <c r="D3627" s="266" t="s">
        <v>2943</v>
      </c>
      <c r="E3627" s="255" t="s">
        <v>2974</v>
      </c>
      <c r="F3627" s="255" t="s">
        <v>3157</v>
      </c>
      <c r="G3627" s="255"/>
      <c r="H3627" s="256"/>
    </row>
    <row r="3628" customFormat="false" ht="11.25" hidden="false" customHeight="true" outlineLevel="0" collapsed="false">
      <c r="A3628" s="251" t="s">
        <v>2954</v>
      </c>
      <c r="B3628" s="252" t="n">
        <v>44157</v>
      </c>
      <c r="C3628" s="253" t="n">
        <v>100</v>
      </c>
      <c r="D3628" s="254" t="s">
        <v>25</v>
      </c>
      <c r="E3628" s="255"/>
      <c r="F3628" s="255" t="s">
        <v>3012</v>
      </c>
      <c r="G3628" s="255"/>
      <c r="H3628" s="256"/>
    </row>
    <row r="3629" customFormat="false" ht="11.25" hidden="false" customHeight="true" outlineLevel="0" collapsed="false">
      <c r="A3629" s="251" t="s">
        <v>2954</v>
      </c>
      <c r="B3629" s="252" t="n">
        <v>44157</v>
      </c>
      <c r="C3629" s="253" t="n">
        <v>1000</v>
      </c>
      <c r="D3629" s="254" t="s">
        <v>25</v>
      </c>
      <c r="E3629" s="255"/>
      <c r="F3629" s="255" t="s">
        <v>2955</v>
      </c>
      <c r="G3629" s="255"/>
      <c r="H3629" s="256"/>
    </row>
    <row r="3630" customFormat="false" ht="11.25" hidden="false" customHeight="true" outlineLevel="0" collapsed="false">
      <c r="A3630" s="251" t="s">
        <v>2954</v>
      </c>
      <c r="B3630" s="252" t="n">
        <v>44158</v>
      </c>
      <c r="C3630" s="253" t="n">
        <v>15000</v>
      </c>
      <c r="D3630" s="254" t="s">
        <v>25</v>
      </c>
      <c r="E3630" s="255"/>
      <c r="F3630" s="255" t="s">
        <v>3012</v>
      </c>
      <c r="G3630" s="255"/>
      <c r="H3630" s="256"/>
    </row>
    <row r="3631" customFormat="false" ht="11.25" hidden="false" customHeight="true" outlineLevel="0" collapsed="false">
      <c r="A3631" s="251" t="s">
        <v>2954</v>
      </c>
      <c r="B3631" s="252" t="n">
        <v>44158</v>
      </c>
      <c r="C3631" s="253" t="n">
        <v>10000</v>
      </c>
      <c r="D3631" s="254" t="s">
        <v>25</v>
      </c>
      <c r="E3631" s="255"/>
      <c r="F3631" s="255" t="s">
        <v>4759</v>
      </c>
      <c r="G3631" s="255"/>
      <c r="H3631" s="256"/>
    </row>
    <row r="3632" customFormat="false" ht="11.25" hidden="false" customHeight="true" outlineLevel="0" collapsed="false">
      <c r="A3632" s="257" t="s">
        <v>2954</v>
      </c>
      <c r="B3632" s="252" t="n">
        <v>44158</v>
      </c>
      <c r="C3632" s="253" t="n">
        <v>1000</v>
      </c>
      <c r="D3632" s="265" t="s">
        <v>80</v>
      </c>
      <c r="E3632" s="255" t="s">
        <v>110</v>
      </c>
      <c r="F3632" s="255" t="s">
        <v>3008</v>
      </c>
      <c r="G3632" s="255" t="s">
        <v>4869</v>
      </c>
      <c r="H3632" s="256"/>
    </row>
    <row r="3633" customFormat="false" ht="11.25" hidden="false" customHeight="true" outlineLevel="0" collapsed="false">
      <c r="A3633" s="257" t="s">
        <v>2954</v>
      </c>
      <c r="B3633" s="252" t="n">
        <v>44158</v>
      </c>
      <c r="C3633" s="253" t="n">
        <v>5700</v>
      </c>
      <c r="D3633" s="258" t="s">
        <v>30</v>
      </c>
      <c r="E3633" s="255" t="s">
        <v>61</v>
      </c>
      <c r="F3633" s="255" t="s">
        <v>137</v>
      </c>
      <c r="G3633" s="255" t="s">
        <v>4870</v>
      </c>
      <c r="H3633" s="256"/>
    </row>
    <row r="3634" customFormat="false" ht="11.25" hidden="false" customHeight="true" outlineLevel="0" collapsed="false">
      <c r="A3634" s="257" t="s">
        <v>2954</v>
      </c>
      <c r="B3634" s="252" t="n">
        <v>44158</v>
      </c>
      <c r="C3634" s="253" t="n">
        <v>50000</v>
      </c>
      <c r="D3634" s="258" t="s">
        <v>30</v>
      </c>
      <c r="E3634" s="255" t="s">
        <v>174</v>
      </c>
      <c r="F3634" s="255" t="s">
        <v>32</v>
      </c>
      <c r="G3634" s="255"/>
      <c r="H3634" s="256"/>
    </row>
    <row r="3635" customFormat="false" ht="11.25" hidden="false" customHeight="true" outlineLevel="0" collapsed="false">
      <c r="A3635" s="257" t="s">
        <v>2954</v>
      </c>
      <c r="B3635" s="252" t="n">
        <v>44158</v>
      </c>
      <c r="C3635" s="253" t="n">
        <v>300</v>
      </c>
      <c r="D3635" s="265" t="s">
        <v>80</v>
      </c>
      <c r="E3635" s="255" t="s">
        <v>110</v>
      </c>
      <c r="F3635" s="255" t="s">
        <v>3168</v>
      </c>
      <c r="G3635" s="255" t="s">
        <v>4871</v>
      </c>
      <c r="H3635" s="256"/>
    </row>
    <row r="3636" customFormat="false" ht="11.25" hidden="false" customHeight="true" outlineLevel="0" collapsed="false">
      <c r="A3636" s="260" t="s">
        <v>2954</v>
      </c>
      <c r="B3636" s="252" t="n">
        <v>44158</v>
      </c>
      <c r="C3636" s="253" t="n">
        <v>300</v>
      </c>
      <c r="D3636" s="266" t="s">
        <v>2943</v>
      </c>
      <c r="E3636" s="255" t="s">
        <v>2974</v>
      </c>
      <c r="F3636" s="255" t="s">
        <v>3157</v>
      </c>
      <c r="G3636" s="255"/>
      <c r="H3636" s="256"/>
    </row>
    <row r="3637" customFormat="false" ht="11.25" hidden="false" customHeight="true" outlineLevel="0" collapsed="false">
      <c r="A3637" s="257" t="s">
        <v>2954</v>
      </c>
      <c r="B3637" s="252" t="n">
        <v>44158</v>
      </c>
      <c r="C3637" s="253" t="n">
        <v>780</v>
      </c>
      <c r="D3637" s="262" t="s">
        <v>113</v>
      </c>
      <c r="E3637" s="255" t="s">
        <v>114</v>
      </c>
      <c r="F3637" s="255" t="s">
        <v>4872</v>
      </c>
      <c r="G3637" s="255"/>
      <c r="H3637" s="256"/>
    </row>
    <row r="3638" customFormat="false" ht="11.25" hidden="false" customHeight="true" outlineLevel="0" collapsed="false">
      <c r="A3638" s="260" t="s">
        <v>2954</v>
      </c>
      <c r="B3638" s="252" t="n">
        <v>44158</v>
      </c>
      <c r="C3638" s="253" t="n">
        <v>400</v>
      </c>
      <c r="D3638" s="263" t="s">
        <v>2952</v>
      </c>
      <c r="E3638" s="255" t="s">
        <v>54</v>
      </c>
      <c r="F3638" s="255" t="s">
        <v>4501</v>
      </c>
      <c r="G3638" s="255"/>
      <c r="H3638" s="256"/>
    </row>
    <row r="3639" customFormat="false" ht="11.25" hidden="false" customHeight="true" outlineLevel="0" collapsed="false">
      <c r="A3639" s="257" t="s">
        <v>2954</v>
      </c>
      <c r="B3639" s="252" t="n">
        <v>44158</v>
      </c>
      <c r="C3639" s="253" t="n">
        <v>3500</v>
      </c>
      <c r="D3639" s="258" t="s">
        <v>30</v>
      </c>
      <c r="E3639" s="255" t="s">
        <v>61</v>
      </c>
      <c r="F3639" s="255" t="s">
        <v>137</v>
      </c>
      <c r="G3639" s="255" t="s">
        <v>4873</v>
      </c>
      <c r="H3639" s="256"/>
    </row>
    <row r="3640" customFormat="false" ht="11.25" hidden="false" customHeight="true" outlineLevel="0" collapsed="false">
      <c r="A3640" s="260" t="s">
        <v>2954</v>
      </c>
      <c r="B3640" s="252" t="n">
        <v>44158</v>
      </c>
      <c r="C3640" s="253" t="n">
        <v>500</v>
      </c>
      <c r="D3640" s="266" t="s">
        <v>2943</v>
      </c>
      <c r="E3640" s="255" t="s">
        <v>2974</v>
      </c>
      <c r="F3640" s="255" t="s">
        <v>2982</v>
      </c>
      <c r="G3640" s="255"/>
      <c r="H3640" s="256"/>
    </row>
    <row r="3641" customFormat="false" ht="11.25" hidden="false" customHeight="true" outlineLevel="0" collapsed="false">
      <c r="A3641" s="251" t="s">
        <v>2954</v>
      </c>
      <c r="B3641" s="252" t="n">
        <v>44158</v>
      </c>
      <c r="C3641" s="253" t="n">
        <v>2200</v>
      </c>
      <c r="D3641" s="254" t="s">
        <v>25</v>
      </c>
      <c r="E3641" s="255"/>
      <c r="F3641" s="255" t="s">
        <v>3012</v>
      </c>
      <c r="G3641" s="255" t="s">
        <v>4874</v>
      </c>
      <c r="H3641" s="256"/>
    </row>
    <row r="3642" customFormat="false" ht="11.25" hidden="false" customHeight="true" outlineLevel="0" collapsed="false">
      <c r="A3642" s="292" t="s">
        <v>322</v>
      </c>
      <c r="B3642" s="252" t="n">
        <v>44158</v>
      </c>
      <c r="C3642" s="253" t="n">
        <v>25000</v>
      </c>
      <c r="D3642" s="287" t="s">
        <v>2947</v>
      </c>
      <c r="E3642" s="287" t="s">
        <v>2947</v>
      </c>
      <c r="F3642" s="255" t="s">
        <v>4875</v>
      </c>
      <c r="G3642" s="255" t="s">
        <v>4876</v>
      </c>
      <c r="H3642" s="256"/>
    </row>
    <row r="3643" customFormat="false" ht="11.25" hidden="false" customHeight="true" outlineLevel="0" collapsed="false">
      <c r="A3643" s="251" t="s">
        <v>2954</v>
      </c>
      <c r="B3643" s="252" t="n">
        <v>44159</v>
      </c>
      <c r="C3643" s="253" t="n">
        <v>11500</v>
      </c>
      <c r="D3643" s="254" t="s">
        <v>25</v>
      </c>
      <c r="E3643" s="255"/>
      <c r="F3643" s="255" t="s">
        <v>3293</v>
      </c>
      <c r="G3643" s="255"/>
      <c r="H3643" s="256"/>
    </row>
    <row r="3644" customFormat="false" ht="11.25" hidden="false" customHeight="true" outlineLevel="0" collapsed="false">
      <c r="A3644" s="251" t="s">
        <v>2954</v>
      </c>
      <c r="B3644" s="252" t="n">
        <v>44159</v>
      </c>
      <c r="C3644" s="253" t="n">
        <v>4000</v>
      </c>
      <c r="D3644" s="254" t="s">
        <v>25</v>
      </c>
      <c r="E3644" s="255"/>
      <c r="F3644" s="255" t="s">
        <v>3293</v>
      </c>
      <c r="G3644" s="255"/>
      <c r="H3644" s="256"/>
    </row>
    <row r="3645" customFormat="false" ht="11.25" hidden="false" customHeight="true" outlineLevel="0" collapsed="false">
      <c r="A3645" s="257" t="s">
        <v>2954</v>
      </c>
      <c r="B3645" s="252" t="n">
        <v>44159</v>
      </c>
      <c r="C3645" s="253" t="n">
        <v>14430</v>
      </c>
      <c r="D3645" s="287" t="s">
        <v>2947</v>
      </c>
      <c r="E3645" s="287" t="s">
        <v>2947</v>
      </c>
      <c r="F3645" s="255" t="s">
        <v>4877</v>
      </c>
      <c r="G3645" s="255" t="s">
        <v>4878</v>
      </c>
      <c r="H3645" s="256"/>
    </row>
    <row r="3646" customFormat="false" ht="11.25" hidden="false" customHeight="true" outlineLevel="0" collapsed="false">
      <c r="A3646" s="257" t="s">
        <v>2954</v>
      </c>
      <c r="B3646" s="252" t="n">
        <v>44159</v>
      </c>
      <c r="C3646" s="253" t="n">
        <v>1300</v>
      </c>
      <c r="D3646" s="265" t="s">
        <v>80</v>
      </c>
      <c r="E3646" s="255" t="s">
        <v>81</v>
      </c>
      <c r="F3646" s="255" t="s">
        <v>4879</v>
      </c>
      <c r="G3646" s="255" t="s">
        <v>4880</v>
      </c>
      <c r="H3646" s="256"/>
    </row>
    <row r="3647" customFormat="false" ht="11.25" hidden="false" customHeight="true" outlineLevel="0" collapsed="false">
      <c r="A3647" s="257" t="s">
        <v>2954</v>
      </c>
      <c r="B3647" s="252" t="n">
        <v>44159</v>
      </c>
      <c r="C3647" s="253" t="n">
        <v>3800</v>
      </c>
      <c r="D3647" s="258" t="s">
        <v>30</v>
      </c>
      <c r="E3647" s="255" t="s">
        <v>61</v>
      </c>
      <c r="F3647" s="255" t="s">
        <v>62</v>
      </c>
      <c r="G3647" s="255" t="s">
        <v>3119</v>
      </c>
      <c r="H3647" s="256"/>
    </row>
    <row r="3648" customFormat="false" ht="11.25" hidden="false" customHeight="true" outlineLevel="0" collapsed="false">
      <c r="A3648" s="260" t="s">
        <v>2954</v>
      </c>
      <c r="B3648" s="252" t="n">
        <v>44159</v>
      </c>
      <c r="C3648" s="253" t="n">
        <v>800</v>
      </c>
      <c r="D3648" s="266" t="s">
        <v>2943</v>
      </c>
      <c r="E3648" s="255" t="s">
        <v>2974</v>
      </c>
      <c r="F3648" s="255" t="s">
        <v>3009</v>
      </c>
      <c r="G3648" s="255"/>
      <c r="H3648" s="256"/>
    </row>
    <row r="3649" customFormat="false" ht="11.25" hidden="false" customHeight="true" outlineLevel="0" collapsed="false">
      <c r="A3649" s="251" t="s">
        <v>2954</v>
      </c>
      <c r="B3649" s="252" t="n">
        <v>44159</v>
      </c>
      <c r="C3649" s="253" t="n">
        <v>734</v>
      </c>
      <c r="D3649" s="254" t="s">
        <v>25</v>
      </c>
      <c r="E3649" s="255"/>
      <c r="F3649" s="255" t="s">
        <v>3012</v>
      </c>
      <c r="G3649" s="255" t="s">
        <v>4881</v>
      </c>
      <c r="H3649" s="256"/>
    </row>
    <row r="3650" customFormat="false" ht="11.25" hidden="false" customHeight="true" outlineLevel="0" collapsed="false">
      <c r="A3650" s="251" t="s">
        <v>2954</v>
      </c>
      <c r="B3650" s="252" t="n">
        <v>44159</v>
      </c>
      <c r="C3650" s="253" t="n">
        <v>734</v>
      </c>
      <c r="D3650" s="254" t="s">
        <v>25</v>
      </c>
      <c r="E3650" s="255"/>
      <c r="F3650" s="255" t="s">
        <v>4270</v>
      </c>
      <c r="G3650" s="255" t="s">
        <v>4881</v>
      </c>
      <c r="H3650" s="256"/>
    </row>
    <row r="3651" customFormat="false" ht="11.25" hidden="false" customHeight="true" outlineLevel="0" collapsed="false">
      <c r="A3651" s="251" t="s">
        <v>2954</v>
      </c>
      <c r="B3651" s="252" t="n">
        <v>44159</v>
      </c>
      <c r="C3651" s="253" t="n">
        <v>734</v>
      </c>
      <c r="D3651" s="254" t="s">
        <v>25</v>
      </c>
      <c r="E3651" s="255"/>
      <c r="F3651" s="255" t="s">
        <v>3293</v>
      </c>
      <c r="G3651" s="255" t="s">
        <v>4881</v>
      </c>
      <c r="H3651" s="256"/>
    </row>
    <row r="3652" customFormat="false" ht="11.25" hidden="false" customHeight="true" outlineLevel="0" collapsed="false">
      <c r="A3652" s="260" t="s">
        <v>2954</v>
      </c>
      <c r="B3652" s="252" t="n">
        <v>44159</v>
      </c>
      <c r="C3652" s="253" t="n">
        <v>195</v>
      </c>
      <c r="D3652" s="268" t="s">
        <v>48</v>
      </c>
      <c r="E3652" s="255" t="s">
        <v>3004</v>
      </c>
      <c r="F3652" s="255" t="s">
        <v>3018</v>
      </c>
      <c r="G3652" s="255" t="s">
        <v>4882</v>
      </c>
      <c r="H3652" s="256"/>
    </row>
    <row r="3653" customFormat="false" ht="11.25" hidden="false" customHeight="true" outlineLevel="0" collapsed="false">
      <c r="A3653" s="257" t="s">
        <v>2954</v>
      </c>
      <c r="B3653" s="252" t="n">
        <v>44159</v>
      </c>
      <c r="C3653" s="253" t="n">
        <v>15000</v>
      </c>
      <c r="D3653" s="258" t="s">
        <v>30</v>
      </c>
      <c r="E3653" s="255" t="s">
        <v>174</v>
      </c>
      <c r="F3653" s="255" t="s">
        <v>187</v>
      </c>
      <c r="G3653" s="255"/>
      <c r="H3653" s="256"/>
    </row>
    <row r="3654" customFormat="false" ht="11.25" hidden="false" customHeight="true" outlineLevel="0" collapsed="false">
      <c r="A3654" s="257" t="s">
        <v>2954</v>
      </c>
      <c r="B3654" s="252" t="n">
        <v>44159</v>
      </c>
      <c r="C3654" s="253" t="n">
        <v>2800</v>
      </c>
      <c r="D3654" s="258" t="s">
        <v>30</v>
      </c>
      <c r="E3654" s="255" t="s">
        <v>61</v>
      </c>
      <c r="F3654" s="255" t="s">
        <v>270</v>
      </c>
      <c r="G3654" s="255" t="s">
        <v>4883</v>
      </c>
      <c r="H3654" s="256"/>
    </row>
    <row r="3655" customFormat="false" ht="11.25" hidden="false" customHeight="true" outlineLevel="0" collapsed="false">
      <c r="A3655" s="257" t="s">
        <v>2954</v>
      </c>
      <c r="B3655" s="252" t="n">
        <v>44159</v>
      </c>
      <c r="C3655" s="253" t="n">
        <v>3000</v>
      </c>
      <c r="D3655" s="258" t="s">
        <v>30</v>
      </c>
      <c r="E3655" s="255" t="s">
        <v>61</v>
      </c>
      <c r="F3655" s="255" t="s">
        <v>137</v>
      </c>
      <c r="G3655" s="255" t="s">
        <v>4884</v>
      </c>
      <c r="H3655" s="256"/>
    </row>
    <row r="3656" customFormat="false" ht="11.25" hidden="false" customHeight="true" outlineLevel="0" collapsed="false">
      <c r="A3656" s="260" t="s">
        <v>2954</v>
      </c>
      <c r="B3656" s="252" t="n">
        <v>44159</v>
      </c>
      <c r="C3656" s="253" t="n">
        <v>1300</v>
      </c>
      <c r="D3656" s="266" t="s">
        <v>2943</v>
      </c>
      <c r="E3656" s="255" t="s">
        <v>2974</v>
      </c>
      <c r="F3656" s="255" t="s">
        <v>2982</v>
      </c>
      <c r="G3656" s="255"/>
      <c r="H3656" s="256"/>
    </row>
    <row r="3657" customFormat="false" ht="11.25" hidden="false" customHeight="true" outlineLevel="0" collapsed="false">
      <c r="A3657" s="257" t="s">
        <v>2954</v>
      </c>
      <c r="B3657" s="252" t="n">
        <v>44159</v>
      </c>
      <c r="C3657" s="253" t="n">
        <v>350</v>
      </c>
      <c r="D3657" s="265" t="s">
        <v>80</v>
      </c>
      <c r="E3657" s="255" t="s">
        <v>3032</v>
      </c>
      <c r="F3657" s="255" t="s">
        <v>3033</v>
      </c>
      <c r="G3657" s="255" t="s">
        <v>4885</v>
      </c>
      <c r="H3657" s="256"/>
    </row>
    <row r="3658" customFormat="false" ht="11.25" hidden="false" customHeight="true" outlineLevel="0" collapsed="false">
      <c r="A3658" s="257" t="s">
        <v>2954</v>
      </c>
      <c r="B3658" s="252" t="n">
        <v>44159</v>
      </c>
      <c r="C3658" s="253" t="n">
        <v>3000</v>
      </c>
      <c r="D3658" s="272" t="s">
        <v>64</v>
      </c>
      <c r="E3658" s="255" t="s">
        <v>3600</v>
      </c>
      <c r="F3658" s="255" t="s">
        <v>3008</v>
      </c>
      <c r="G3658" s="255" t="s">
        <v>260</v>
      </c>
      <c r="H3658" s="256"/>
    </row>
    <row r="3659" customFormat="false" ht="11.25" hidden="false" customHeight="true" outlineLevel="0" collapsed="false">
      <c r="A3659" s="257" t="s">
        <v>322</v>
      </c>
      <c r="B3659" s="252" t="n">
        <v>44159</v>
      </c>
      <c r="C3659" s="253" t="n">
        <v>1600</v>
      </c>
      <c r="D3659" s="272" t="s">
        <v>64</v>
      </c>
      <c r="E3659" s="255" t="s">
        <v>3600</v>
      </c>
      <c r="F3659" s="255" t="s">
        <v>4886</v>
      </c>
      <c r="G3659" s="255" t="s">
        <v>4887</v>
      </c>
      <c r="H3659" s="256"/>
    </row>
    <row r="3660" customFormat="false" ht="11.25" hidden="false" customHeight="true" outlineLevel="0" collapsed="false">
      <c r="A3660" s="260" t="s">
        <v>322</v>
      </c>
      <c r="B3660" s="252" t="n">
        <v>44159</v>
      </c>
      <c r="C3660" s="253" t="n">
        <v>200</v>
      </c>
      <c r="D3660" s="246" t="s">
        <v>110</v>
      </c>
      <c r="E3660" s="255" t="s">
        <v>184</v>
      </c>
      <c r="F3660" s="255" t="s">
        <v>3017</v>
      </c>
      <c r="G3660" s="255" t="s">
        <v>4888</v>
      </c>
      <c r="H3660" s="256"/>
    </row>
    <row r="3661" customFormat="false" ht="11.25" hidden="false" customHeight="true" outlineLevel="0" collapsed="false">
      <c r="A3661" s="269" t="s">
        <v>322</v>
      </c>
      <c r="B3661" s="252" t="n">
        <v>44159</v>
      </c>
      <c r="C3661" s="253" t="n">
        <v>7155</v>
      </c>
      <c r="D3661" s="274" t="s">
        <v>2951</v>
      </c>
      <c r="E3661" s="255" t="s">
        <v>4044</v>
      </c>
      <c r="F3661" s="255" t="n">
        <v>0</v>
      </c>
      <c r="G3661" s="255" t="s">
        <v>4889</v>
      </c>
      <c r="H3661" s="256"/>
    </row>
    <row r="3662" customFormat="false" ht="11.25" hidden="false" customHeight="true" outlineLevel="0" collapsed="false">
      <c r="A3662" s="251" t="s">
        <v>2954</v>
      </c>
      <c r="B3662" s="252" t="n">
        <v>44160</v>
      </c>
      <c r="C3662" s="253" t="n">
        <v>25000</v>
      </c>
      <c r="D3662" s="254" t="s">
        <v>25</v>
      </c>
      <c r="E3662" s="255"/>
      <c r="F3662" s="255" t="s">
        <v>3008</v>
      </c>
      <c r="G3662" s="255"/>
      <c r="H3662" s="256"/>
    </row>
    <row r="3663" customFormat="false" ht="11.25" hidden="false" customHeight="true" outlineLevel="0" collapsed="false">
      <c r="A3663" s="260" t="s">
        <v>2954</v>
      </c>
      <c r="B3663" s="252" t="n">
        <v>44160</v>
      </c>
      <c r="C3663" s="253" t="n">
        <v>400</v>
      </c>
      <c r="D3663" s="266" t="s">
        <v>2943</v>
      </c>
      <c r="E3663" s="255" t="s">
        <v>2974</v>
      </c>
      <c r="F3663" s="255" t="s">
        <v>3138</v>
      </c>
      <c r="G3663" s="255"/>
      <c r="H3663" s="256"/>
    </row>
    <row r="3664" customFormat="false" ht="11.25" hidden="false" customHeight="true" outlineLevel="0" collapsed="false">
      <c r="A3664" s="260" t="s">
        <v>2954</v>
      </c>
      <c r="B3664" s="252" t="n">
        <v>44160</v>
      </c>
      <c r="C3664" s="253" t="n">
        <v>290</v>
      </c>
      <c r="D3664" s="268" t="s">
        <v>48</v>
      </c>
      <c r="E3664" s="255" t="s">
        <v>161</v>
      </c>
      <c r="F3664" s="255" t="s">
        <v>4890</v>
      </c>
      <c r="G3664" s="255" t="s">
        <v>4891</v>
      </c>
      <c r="H3664" s="256"/>
    </row>
    <row r="3665" customFormat="false" ht="11.25" hidden="false" customHeight="true" outlineLevel="0" collapsed="false">
      <c r="A3665" s="257" t="s">
        <v>2954</v>
      </c>
      <c r="B3665" s="252" t="n">
        <v>44160</v>
      </c>
      <c r="C3665" s="253" t="n">
        <v>300</v>
      </c>
      <c r="D3665" s="272" t="s">
        <v>64</v>
      </c>
      <c r="E3665" s="255" t="s">
        <v>3026</v>
      </c>
      <c r="F3665" s="255" t="s">
        <v>4512</v>
      </c>
      <c r="G3665" s="255"/>
      <c r="H3665" s="256"/>
    </row>
    <row r="3666" customFormat="false" ht="11.25" hidden="false" customHeight="true" outlineLevel="0" collapsed="false">
      <c r="A3666" s="251" t="s">
        <v>2954</v>
      </c>
      <c r="B3666" s="252" t="n">
        <v>44160</v>
      </c>
      <c r="C3666" s="253" t="n">
        <v>5000</v>
      </c>
      <c r="D3666" s="254" t="s">
        <v>25</v>
      </c>
      <c r="E3666" s="255"/>
      <c r="F3666" s="255" t="s">
        <v>2983</v>
      </c>
      <c r="G3666" s="255"/>
      <c r="H3666" s="256"/>
    </row>
    <row r="3667" customFormat="false" ht="11.25" hidden="false" customHeight="true" outlineLevel="0" collapsed="false">
      <c r="A3667" s="257" t="s">
        <v>2954</v>
      </c>
      <c r="B3667" s="252" t="n">
        <v>44160</v>
      </c>
      <c r="C3667" s="253" t="n">
        <v>2900</v>
      </c>
      <c r="D3667" s="258" t="s">
        <v>30</v>
      </c>
      <c r="E3667" s="255" t="s">
        <v>61</v>
      </c>
      <c r="F3667" s="255" t="s">
        <v>270</v>
      </c>
      <c r="G3667" s="255" t="s">
        <v>4892</v>
      </c>
      <c r="H3667" s="256"/>
    </row>
    <row r="3668" customFormat="false" ht="11.25" hidden="false" customHeight="true" outlineLevel="0" collapsed="false">
      <c r="A3668" s="251" t="s">
        <v>2954</v>
      </c>
      <c r="B3668" s="252" t="n">
        <v>44160</v>
      </c>
      <c r="C3668" s="253" t="n">
        <v>160</v>
      </c>
      <c r="D3668" s="254" t="s">
        <v>25</v>
      </c>
      <c r="E3668" s="255"/>
      <c r="F3668" s="255" t="s">
        <v>43</v>
      </c>
      <c r="G3668" s="255"/>
      <c r="H3668" s="256"/>
    </row>
    <row r="3669" customFormat="false" ht="11.25" hidden="false" customHeight="true" outlineLevel="0" collapsed="false">
      <c r="A3669" s="257" t="s">
        <v>2954</v>
      </c>
      <c r="B3669" s="252" t="n">
        <v>44160</v>
      </c>
      <c r="C3669" s="253" t="n">
        <v>11700</v>
      </c>
      <c r="D3669" s="258" t="s">
        <v>30</v>
      </c>
      <c r="E3669" s="255" t="s">
        <v>174</v>
      </c>
      <c r="F3669" s="255" t="s">
        <v>187</v>
      </c>
      <c r="G3669" s="255"/>
      <c r="H3669" s="256"/>
    </row>
    <row r="3670" customFormat="false" ht="11.25" hidden="false" customHeight="true" outlineLevel="0" collapsed="false">
      <c r="A3670" s="257" t="s">
        <v>2954</v>
      </c>
      <c r="B3670" s="252" t="n">
        <v>44160</v>
      </c>
      <c r="C3670" s="253" t="n">
        <v>15990</v>
      </c>
      <c r="D3670" s="258" t="s">
        <v>30</v>
      </c>
      <c r="E3670" s="255" t="s">
        <v>174</v>
      </c>
      <c r="F3670" s="255" t="s">
        <v>32</v>
      </c>
      <c r="G3670" s="255"/>
      <c r="H3670" s="256"/>
    </row>
    <row r="3671" customFormat="false" ht="11.25" hidden="false" customHeight="true" outlineLevel="0" collapsed="false">
      <c r="A3671" s="269" t="s">
        <v>2954</v>
      </c>
      <c r="B3671" s="252" t="n">
        <v>44160</v>
      </c>
      <c r="C3671" s="253" t="n">
        <v>1000</v>
      </c>
      <c r="D3671" s="270" t="s">
        <v>2948</v>
      </c>
      <c r="E3671" s="255" t="s">
        <v>4893</v>
      </c>
      <c r="F3671" s="255" t="s">
        <v>3053</v>
      </c>
      <c r="G3671" s="255" t="s">
        <v>4894</v>
      </c>
      <c r="H3671" s="256"/>
    </row>
    <row r="3672" customFormat="false" ht="11.25" hidden="false" customHeight="true" outlineLevel="0" collapsed="false">
      <c r="A3672" s="251" t="s">
        <v>2954</v>
      </c>
      <c r="B3672" s="252" t="n">
        <v>44160</v>
      </c>
      <c r="C3672" s="253" t="n">
        <v>200</v>
      </c>
      <c r="D3672" s="254" t="s">
        <v>25</v>
      </c>
      <c r="E3672" s="255"/>
      <c r="F3672" s="255" t="s">
        <v>4406</v>
      </c>
      <c r="G3672" s="255"/>
      <c r="H3672" s="256"/>
    </row>
    <row r="3673" customFormat="false" ht="11.25" hidden="false" customHeight="true" outlineLevel="0" collapsed="false">
      <c r="A3673" s="251" t="s">
        <v>2954</v>
      </c>
      <c r="B3673" s="252" t="n">
        <v>44160</v>
      </c>
      <c r="C3673" s="253" t="n">
        <v>2500</v>
      </c>
      <c r="D3673" s="271" t="s">
        <v>59</v>
      </c>
      <c r="E3673" s="255" t="s">
        <v>3103</v>
      </c>
      <c r="F3673" s="255" t="s">
        <v>3104</v>
      </c>
      <c r="G3673" s="255" t="s">
        <v>4895</v>
      </c>
      <c r="H3673" s="256"/>
    </row>
    <row r="3674" customFormat="false" ht="11.25" hidden="false" customHeight="true" outlineLevel="0" collapsed="false">
      <c r="A3674" s="260" t="s">
        <v>2954</v>
      </c>
      <c r="B3674" s="252" t="n">
        <v>44160</v>
      </c>
      <c r="C3674" s="253" t="n">
        <v>2000</v>
      </c>
      <c r="D3674" s="266" t="s">
        <v>2943</v>
      </c>
      <c r="E3674" s="255" t="s">
        <v>2974</v>
      </c>
      <c r="F3674" s="255" t="s">
        <v>2982</v>
      </c>
      <c r="G3674" s="255"/>
      <c r="H3674" s="256"/>
    </row>
    <row r="3675" customFormat="false" ht="11.25" hidden="false" customHeight="true" outlineLevel="0" collapsed="false">
      <c r="A3675" s="257" t="s">
        <v>2954</v>
      </c>
      <c r="B3675" s="252" t="n">
        <v>44160</v>
      </c>
      <c r="C3675" s="253" t="n">
        <v>3500</v>
      </c>
      <c r="D3675" s="258" t="s">
        <v>30</v>
      </c>
      <c r="E3675" s="255" t="s">
        <v>61</v>
      </c>
      <c r="F3675" s="255" t="s">
        <v>137</v>
      </c>
      <c r="G3675" s="255" t="s">
        <v>4896</v>
      </c>
      <c r="H3675" s="256"/>
    </row>
    <row r="3676" customFormat="false" ht="11.25" hidden="false" customHeight="true" outlineLevel="0" collapsed="false">
      <c r="A3676" s="257" t="s">
        <v>322</v>
      </c>
      <c r="B3676" s="252" t="n">
        <v>44160</v>
      </c>
      <c r="C3676" s="253" t="n">
        <v>1000</v>
      </c>
      <c r="D3676" s="272" t="s">
        <v>64</v>
      </c>
      <c r="E3676" s="255" t="s">
        <v>3600</v>
      </c>
      <c r="F3676" s="255" t="s">
        <v>4727</v>
      </c>
      <c r="G3676" s="255" t="s">
        <v>4897</v>
      </c>
      <c r="H3676" s="256"/>
    </row>
    <row r="3677" customFormat="false" ht="11.25" hidden="false" customHeight="true" outlineLevel="0" collapsed="false">
      <c r="A3677" s="251" t="s">
        <v>2954</v>
      </c>
      <c r="B3677" s="252" t="n">
        <v>44161</v>
      </c>
      <c r="C3677" s="253" t="n">
        <v>30240</v>
      </c>
      <c r="D3677" s="254" t="s">
        <v>25</v>
      </c>
      <c r="E3677" s="255"/>
      <c r="F3677" s="255" t="s">
        <v>3625</v>
      </c>
      <c r="G3677" s="255"/>
      <c r="H3677" s="256"/>
    </row>
    <row r="3678" customFormat="false" ht="11.25" hidden="false" customHeight="true" outlineLevel="0" collapsed="false">
      <c r="A3678" s="257" t="s">
        <v>2954</v>
      </c>
      <c r="B3678" s="252" t="n">
        <v>44161</v>
      </c>
      <c r="C3678" s="253" t="n">
        <v>2800</v>
      </c>
      <c r="D3678" s="258" t="s">
        <v>30</v>
      </c>
      <c r="E3678" s="255" t="s">
        <v>61</v>
      </c>
      <c r="F3678" s="255" t="s">
        <v>270</v>
      </c>
      <c r="G3678" s="255" t="s">
        <v>4898</v>
      </c>
      <c r="H3678" s="256"/>
    </row>
    <row r="3679" customFormat="false" ht="11.25" hidden="false" customHeight="true" outlineLevel="0" collapsed="false">
      <c r="A3679" s="257" t="s">
        <v>2954</v>
      </c>
      <c r="B3679" s="252" t="n">
        <v>44161</v>
      </c>
      <c r="C3679" s="253" t="n">
        <v>916</v>
      </c>
      <c r="D3679" s="262" t="s">
        <v>113</v>
      </c>
      <c r="E3679" s="255" t="s">
        <v>139</v>
      </c>
      <c r="F3679" s="255" t="s">
        <v>3700</v>
      </c>
      <c r="G3679" s="255" t="s">
        <v>3821</v>
      </c>
      <c r="H3679" s="256"/>
    </row>
    <row r="3680" customFormat="false" ht="11.25" hidden="false" customHeight="true" outlineLevel="0" collapsed="false">
      <c r="A3680" s="257" t="s">
        <v>2954</v>
      </c>
      <c r="B3680" s="252" t="n">
        <v>44161</v>
      </c>
      <c r="C3680" s="253" t="n">
        <v>2700</v>
      </c>
      <c r="D3680" s="258" t="s">
        <v>30</v>
      </c>
      <c r="E3680" s="255" t="s">
        <v>61</v>
      </c>
      <c r="F3680" s="255" t="s">
        <v>270</v>
      </c>
      <c r="G3680" s="255" t="s">
        <v>4173</v>
      </c>
      <c r="H3680" s="256"/>
    </row>
    <row r="3681" customFormat="false" ht="11.25" hidden="false" customHeight="true" outlineLevel="0" collapsed="false">
      <c r="A3681" s="260" t="s">
        <v>2954</v>
      </c>
      <c r="B3681" s="252" t="n">
        <v>44161</v>
      </c>
      <c r="C3681" s="253" t="n">
        <v>660</v>
      </c>
      <c r="D3681" s="263" t="s">
        <v>2952</v>
      </c>
      <c r="E3681" s="255" t="s">
        <v>2963</v>
      </c>
      <c r="F3681" s="255" t="s">
        <v>2964</v>
      </c>
      <c r="G3681" s="255"/>
      <c r="H3681" s="256"/>
    </row>
    <row r="3682" customFormat="false" ht="11.25" hidden="false" customHeight="true" outlineLevel="0" collapsed="false">
      <c r="A3682" s="257" t="s">
        <v>2954</v>
      </c>
      <c r="B3682" s="252" t="n">
        <v>44161</v>
      </c>
      <c r="C3682" s="253" t="n">
        <v>910</v>
      </c>
      <c r="D3682" s="262" t="s">
        <v>113</v>
      </c>
      <c r="E3682" s="255" t="s">
        <v>139</v>
      </c>
      <c r="F3682" s="255" t="s">
        <v>4899</v>
      </c>
      <c r="G3682" s="255"/>
      <c r="H3682" s="256"/>
    </row>
    <row r="3683" customFormat="false" ht="11.25" hidden="false" customHeight="true" outlineLevel="0" collapsed="false">
      <c r="A3683" s="257" t="s">
        <v>2954</v>
      </c>
      <c r="B3683" s="252" t="n">
        <v>44161</v>
      </c>
      <c r="C3683" s="253" t="n">
        <v>744</v>
      </c>
      <c r="D3683" s="272" t="s">
        <v>64</v>
      </c>
      <c r="E3683" s="255" t="s">
        <v>3026</v>
      </c>
      <c r="F3683" s="255" t="s">
        <v>4900</v>
      </c>
      <c r="G3683" s="255"/>
      <c r="H3683" s="256"/>
    </row>
    <row r="3684" customFormat="false" ht="11.25" hidden="false" customHeight="true" outlineLevel="0" collapsed="false">
      <c r="A3684" s="257" t="s">
        <v>2954</v>
      </c>
      <c r="B3684" s="252" t="n">
        <v>44161</v>
      </c>
      <c r="C3684" s="253" t="n">
        <v>850</v>
      </c>
      <c r="D3684" s="272" t="s">
        <v>64</v>
      </c>
      <c r="E3684" s="255" t="s">
        <v>3026</v>
      </c>
      <c r="F3684" s="255" t="s">
        <v>4901</v>
      </c>
      <c r="G3684" s="255" t="s">
        <v>4902</v>
      </c>
      <c r="H3684" s="256"/>
    </row>
    <row r="3685" customFormat="false" ht="11.25" hidden="false" customHeight="true" outlineLevel="0" collapsed="false">
      <c r="A3685" s="260" t="s">
        <v>2954</v>
      </c>
      <c r="B3685" s="252" t="n">
        <v>44161</v>
      </c>
      <c r="C3685" s="253" t="n">
        <v>400</v>
      </c>
      <c r="D3685" s="263" t="s">
        <v>2952</v>
      </c>
      <c r="E3685" s="255" t="s">
        <v>118</v>
      </c>
      <c r="F3685" s="255" t="s">
        <v>243</v>
      </c>
      <c r="G3685" s="255"/>
      <c r="H3685" s="256"/>
    </row>
    <row r="3686" customFormat="false" ht="11.25" hidden="false" customHeight="true" outlineLevel="0" collapsed="false">
      <c r="A3686" s="257" t="s">
        <v>2954</v>
      </c>
      <c r="B3686" s="252" t="n">
        <v>44161</v>
      </c>
      <c r="C3686" s="253" t="n">
        <v>2000</v>
      </c>
      <c r="D3686" s="258" t="s">
        <v>30</v>
      </c>
      <c r="E3686" s="255" t="s">
        <v>61</v>
      </c>
      <c r="F3686" s="255" t="s">
        <v>62</v>
      </c>
      <c r="G3686" s="255" t="s">
        <v>4903</v>
      </c>
      <c r="H3686" s="256"/>
    </row>
    <row r="3687" customFormat="false" ht="11.25" hidden="false" customHeight="true" outlineLevel="0" collapsed="false">
      <c r="A3687" s="251" t="s">
        <v>2954</v>
      </c>
      <c r="B3687" s="252" t="n">
        <v>44161</v>
      </c>
      <c r="C3687" s="253" t="n">
        <v>16930</v>
      </c>
      <c r="D3687" s="254" t="s">
        <v>25</v>
      </c>
      <c r="E3687" s="255"/>
      <c r="F3687" s="255" t="s">
        <v>4367</v>
      </c>
      <c r="G3687" s="255" t="s">
        <v>4904</v>
      </c>
      <c r="H3687" s="256"/>
    </row>
    <row r="3688" customFormat="false" ht="11.25" hidden="false" customHeight="true" outlineLevel="0" collapsed="false">
      <c r="A3688" s="269" t="s">
        <v>2954</v>
      </c>
      <c r="B3688" s="252" t="n">
        <v>44161</v>
      </c>
      <c r="C3688" s="253" t="n">
        <v>1000</v>
      </c>
      <c r="D3688" s="276" t="s">
        <v>58</v>
      </c>
      <c r="E3688" s="255" t="s">
        <v>91</v>
      </c>
      <c r="F3688" s="255" t="s">
        <v>3254</v>
      </c>
      <c r="G3688" s="255" t="s">
        <v>4905</v>
      </c>
      <c r="H3688" s="256"/>
    </row>
    <row r="3689" customFormat="false" ht="11.25" hidden="false" customHeight="true" outlineLevel="0" collapsed="false">
      <c r="A3689" s="260" t="s">
        <v>2954</v>
      </c>
      <c r="B3689" s="252" t="n">
        <v>44161</v>
      </c>
      <c r="C3689" s="253" t="n">
        <v>300</v>
      </c>
      <c r="D3689" s="266" t="s">
        <v>2943</v>
      </c>
      <c r="E3689" s="255" t="s">
        <v>2974</v>
      </c>
      <c r="F3689" s="255" t="s">
        <v>2973</v>
      </c>
      <c r="G3689" s="255"/>
      <c r="H3689" s="256"/>
    </row>
    <row r="3690" customFormat="false" ht="11.25" hidden="false" customHeight="true" outlineLevel="0" collapsed="false">
      <c r="A3690" s="251" t="s">
        <v>2954</v>
      </c>
      <c r="B3690" s="252" t="n">
        <v>44161</v>
      </c>
      <c r="C3690" s="253" t="n">
        <v>1360</v>
      </c>
      <c r="D3690" s="254" t="s">
        <v>25</v>
      </c>
      <c r="E3690" s="255"/>
      <c r="F3690" s="255" t="s">
        <v>3012</v>
      </c>
      <c r="G3690" s="255" t="s">
        <v>4906</v>
      </c>
      <c r="H3690" s="256"/>
    </row>
    <row r="3691" customFormat="false" ht="11.25" hidden="false" customHeight="true" outlineLevel="0" collapsed="false">
      <c r="A3691" s="251" t="s">
        <v>2954</v>
      </c>
      <c r="B3691" s="252" t="n">
        <v>44161</v>
      </c>
      <c r="C3691" s="253" t="n">
        <v>15000</v>
      </c>
      <c r="D3691" s="254" t="s">
        <v>25</v>
      </c>
      <c r="E3691" s="255"/>
      <c r="F3691" s="255" t="s">
        <v>2955</v>
      </c>
      <c r="G3691" s="255"/>
      <c r="H3691" s="256"/>
    </row>
    <row r="3692" customFormat="false" ht="11.25" hidden="false" customHeight="true" outlineLevel="0" collapsed="false">
      <c r="A3692" s="251" t="s">
        <v>2954</v>
      </c>
      <c r="B3692" s="252" t="n">
        <v>44161</v>
      </c>
      <c r="C3692" s="253" t="n">
        <v>10000</v>
      </c>
      <c r="D3692" s="254" t="s">
        <v>25</v>
      </c>
      <c r="E3692" s="255"/>
      <c r="F3692" s="255" t="s">
        <v>43</v>
      </c>
      <c r="G3692" s="255"/>
      <c r="H3692" s="256"/>
    </row>
    <row r="3693" customFormat="false" ht="11.25" hidden="false" customHeight="true" outlineLevel="0" collapsed="false">
      <c r="A3693" s="257" t="s">
        <v>2954</v>
      </c>
      <c r="B3693" s="252" t="n">
        <v>44161</v>
      </c>
      <c r="C3693" s="253" t="n">
        <v>2000</v>
      </c>
      <c r="D3693" s="258" t="s">
        <v>30</v>
      </c>
      <c r="E3693" s="255" t="s">
        <v>61</v>
      </c>
      <c r="F3693" s="255" t="s">
        <v>62</v>
      </c>
      <c r="G3693" s="255" t="s">
        <v>4907</v>
      </c>
      <c r="H3693" s="256"/>
    </row>
    <row r="3694" customFormat="false" ht="11.25" hidden="false" customHeight="true" outlineLevel="0" collapsed="false">
      <c r="A3694" s="251" t="s">
        <v>2954</v>
      </c>
      <c r="B3694" s="252" t="n">
        <v>44162</v>
      </c>
      <c r="C3694" s="253" t="n">
        <v>15000</v>
      </c>
      <c r="D3694" s="254" t="s">
        <v>25</v>
      </c>
      <c r="E3694" s="255"/>
      <c r="F3694" s="255" t="s">
        <v>4674</v>
      </c>
      <c r="G3694" s="255"/>
      <c r="H3694" s="256"/>
    </row>
    <row r="3695" customFormat="false" ht="11.25" hidden="false" customHeight="true" outlineLevel="0" collapsed="false">
      <c r="A3695" s="251" t="s">
        <v>2954</v>
      </c>
      <c r="B3695" s="252" t="n">
        <v>44162</v>
      </c>
      <c r="C3695" s="253" t="n">
        <v>15000</v>
      </c>
      <c r="D3695" s="254" t="s">
        <v>25</v>
      </c>
      <c r="E3695" s="255"/>
      <c r="F3695" s="255" t="s">
        <v>3489</v>
      </c>
      <c r="G3695" s="255"/>
      <c r="H3695" s="256"/>
    </row>
    <row r="3696" customFormat="false" ht="11.25" hidden="false" customHeight="true" outlineLevel="0" collapsed="false">
      <c r="A3696" s="251" t="s">
        <v>2954</v>
      </c>
      <c r="B3696" s="252" t="n">
        <v>44162</v>
      </c>
      <c r="C3696" s="253" t="n">
        <v>400</v>
      </c>
      <c r="D3696" s="254" t="s">
        <v>25</v>
      </c>
      <c r="E3696" s="255"/>
      <c r="F3696" s="255" t="s">
        <v>71</v>
      </c>
      <c r="G3696" s="255" t="s">
        <v>4908</v>
      </c>
      <c r="H3696" s="256"/>
    </row>
    <row r="3697" customFormat="false" ht="11.25" hidden="false" customHeight="true" outlineLevel="0" collapsed="false">
      <c r="A3697" s="257" t="s">
        <v>2954</v>
      </c>
      <c r="B3697" s="252" t="n">
        <v>44162</v>
      </c>
      <c r="C3697" s="253" t="n">
        <v>6350</v>
      </c>
      <c r="D3697" s="258" t="s">
        <v>30</v>
      </c>
      <c r="E3697" s="255" t="s">
        <v>174</v>
      </c>
      <c r="F3697" s="255" t="s">
        <v>187</v>
      </c>
      <c r="G3697" s="255"/>
      <c r="H3697" s="256"/>
    </row>
    <row r="3698" customFormat="false" ht="11.25" hidden="false" customHeight="true" outlineLevel="0" collapsed="false">
      <c r="A3698" s="257" t="s">
        <v>2954</v>
      </c>
      <c r="B3698" s="252" t="n">
        <v>44162</v>
      </c>
      <c r="C3698" s="253" t="n">
        <v>1700</v>
      </c>
      <c r="D3698" s="258" t="s">
        <v>30</v>
      </c>
      <c r="E3698" s="255" t="s">
        <v>61</v>
      </c>
      <c r="F3698" s="255" t="s">
        <v>62</v>
      </c>
      <c r="G3698" s="255" t="s">
        <v>4909</v>
      </c>
      <c r="H3698" s="256"/>
    </row>
    <row r="3699" customFormat="false" ht="11.25" hidden="false" customHeight="true" outlineLevel="0" collapsed="false">
      <c r="A3699" s="257" t="s">
        <v>2954</v>
      </c>
      <c r="B3699" s="252" t="n">
        <v>44162</v>
      </c>
      <c r="C3699" s="253" t="n">
        <v>9100</v>
      </c>
      <c r="D3699" s="272" t="s">
        <v>64</v>
      </c>
      <c r="E3699" s="255" t="s">
        <v>3600</v>
      </c>
      <c r="F3699" s="255" t="s">
        <v>4536</v>
      </c>
      <c r="G3699" s="255" t="s">
        <v>4910</v>
      </c>
      <c r="H3699" s="256"/>
    </row>
    <row r="3700" customFormat="false" ht="11.25" hidden="false" customHeight="true" outlineLevel="0" collapsed="false">
      <c r="A3700" s="260" t="s">
        <v>2954</v>
      </c>
      <c r="B3700" s="252" t="n">
        <v>44162</v>
      </c>
      <c r="C3700" s="253" t="n">
        <v>4700</v>
      </c>
      <c r="D3700" s="246" t="s">
        <v>110</v>
      </c>
      <c r="E3700" s="255" t="s">
        <v>4535</v>
      </c>
      <c r="F3700" s="255" t="s">
        <v>4536</v>
      </c>
      <c r="G3700" s="255" t="s">
        <v>4911</v>
      </c>
      <c r="H3700" s="256"/>
    </row>
    <row r="3701" customFormat="false" ht="11.25" hidden="false" customHeight="true" outlineLevel="0" collapsed="false">
      <c r="A3701" s="251" t="s">
        <v>2954</v>
      </c>
      <c r="B3701" s="252" t="n">
        <v>44162</v>
      </c>
      <c r="C3701" s="253" t="n">
        <v>3000</v>
      </c>
      <c r="D3701" s="254" t="s">
        <v>25</v>
      </c>
      <c r="E3701" s="255"/>
      <c r="F3701" s="255" t="s">
        <v>4629</v>
      </c>
      <c r="G3701" s="255"/>
      <c r="H3701" s="256"/>
    </row>
    <row r="3702" customFormat="false" ht="11.25" hidden="false" customHeight="true" outlineLevel="0" collapsed="false">
      <c r="A3702" s="260" t="s">
        <v>2954</v>
      </c>
      <c r="B3702" s="252" t="n">
        <v>44162</v>
      </c>
      <c r="C3702" s="253" t="n">
        <v>2000</v>
      </c>
      <c r="D3702" s="266" t="s">
        <v>2943</v>
      </c>
      <c r="E3702" s="255" t="s">
        <v>2974</v>
      </c>
      <c r="F3702" s="255" t="s">
        <v>283</v>
      </c>
      <c r="G3702" s="255"/>
      <c r="H3702" s="256"/>
    </row>
    <row r="3703" customFormat="false" ht="11.25" hidden="false" customHeight="true" outlineLevel="0" collapsed="false">
      <c r="A3703" s="251" t="s">
        <v>2954</v>
      </c>
      <c r="B3703" s="252" t="n">
        <v>44162</v>
      </c>
      <c r="C3703" s="253" t="n">
        <v>5000</v>
      </c>
      <c r="D3703" s="254" t="s">
        <v>25</v>
      </c>
      <c r="E3703" s="255"/>
      <c r="F3703" s="255" t="s">
        <v>3001</v>
      </c>
      <c r="G3703" s="255"/>
      <c r="H3703" s="256"/>
    </row>
    <row r="3704" customFormat="false" ht="11.25" hidden="false" customHeight="true" outlineLevel="0" collapsed="false">
      <c r="A3704" s="260" t="s">
        <v>2954</v>
      </c>
      <c r="B3704" s="252" t="n">
        <v>44162</v>
      </c>
      <c r="C3704" s="253" t="n">
        <v>7300</v>
      </c>
      <c r="D3704" s="246" t="s">
        <v>110</v>
      </c>
      <c r="E3704" s="255" t="s">
        <v>4535</v>
      </c>
      <c r="F3704" s="255" t="s">
        <v>197</v>
      </c>
      <c r="G3704" s="255" t="s">
        <v>4912</v>
      </c>
      <c r="H3704" s="256"/>
    </row>
    <row r="3705" customFormat="false" ht="11.25" hidden="false" customHeight="true" outlineLevel="0" collapsed="false">
      <c r="A3705" s="260" t="s">
        <v>2954</v>
      </c>
      <c r="B3705" s="252" t="n">
        <v>44162</v>
      </c>
      <c r="C3705" s="253" t="n">
        <v>1000</v>
      </c>
      <c r="D3705" s="266" t="s">
        <v>2943</v>
      </c>
      <c r="E3705" s="255" t="s">
        <v>2974</v>
      </c>
      <c r="F3705" s="255" t="s">
        <v>2982</v>
      </c>
      <c r="G3705" s="255"/>
      <c r="H3705" s="256"/>
    </row>
    <row r="3706" customFormat="false" ht="11.25" hidden="false" customHeight="true" outlineLevel="0" collapsed="false">
      <c r="A3706" s="257" t="s">
        <v>322</v>
      </c>
      <c r="B3706" s="252" t="n">
        <v>44162</v>
      </c>
      <c r="C3706" s="253" t="n">
        <v>2200</v>
      </c>
      <c r="D3706" s="272" t="s">
        <v>64</v>
      </c>
      <c r="E3706" s="255" t="s">
        <v>191</v>
      </c>
      <c r="F3706" s="255" t="s">
        <v>4913</v>
      </c>
      <c r="G3706" s="255" t="s">
        <v>4914</v>
      </c>
      <c r="H3706" s="256"/>
    </row>
    <row r="3707" customFormat="false" ht="11.25" hidden="false" customHeight="true" outlineLevel="0" collapsed="false">
      <c r="A3707" s="257" t="s">
        <v>322</v>
      </c>
      <c r="B3707" s="252" t="n">
        <v>44162</v>
      </c>
      <c r="C3707" s="253" t="n">
        <v>3760</v>
      </c>
      <c r="D3707" s="272" t="s">
        <v>64</v>
      </c>
      <c r="E3707" s="255" t="s">
        <v>3600</v>
      </c>
      <c r="F3707" s="255" t="s">
        <v>3017</v>
      </c>
      <c r="G3707" s="255" t="s">
        <v>4915</v>
      </c>
      <c r="H3707" s="256"/>
    </row>
    <row r="3708" customFormat="false" ht="11.25" hidden="false" customHeight="true" outlineLevel="0" collapsed="false">
      <c r="A3708" s="257" t="s">
        <v>2954</v>
      </c>
      <c r="B3708" s="252" t="n">
        <v>44163</v>
      </c>
      <c r="C3708" s="253" t="n">
        <v>1280</v>
      </c>
      <c r="D3708" s="258" t="s">
        <v>30</v>
      </c>
      <c r="E3708" s="255" t="s">
        <v>61</v>
      </c>
      <c r="F3708" s="255" t="s">
        <v>87</v>
      </c>
      <c r="G3708" s="255" t="s">
        <v>4916</v>
      </c>
      <c r="H3708" s="256"/>
    </row>
    <row r="3709" customFormat="false" ht="11.25" hidden="false" customHeight="true" outlineLevel="0" collapsed="false">
      <c r="A3709" s="257" t="s">
        <v>2954</v>
      </c>
      <c r="B3709" s="252" t="n">
        <v>44163</v>
      </c>
      <c r="C3709" s="253" t="n">
        <v>1360</v>
      </c>
      <c r="D3709" s="258" t="s">
        <v>30</v>
      </c>
      <c r="E3709" s="255" t="s">
        <v>61</v>
      </c>
      <c r="F3709" s="255" t="s">
        <v>87</v>
      </c>
      <c r="G3709" s="255" t="s">
        <v>4917</v>
      </c>
      <c r="H3709" s="256"/>
    </row>
    <row r="3710" customFormat="false" ht="11.25" hidden="false" customHeight="true" outlineLevel="0" collapsed="false">
      <c r="A3710" s="257" t="s">
        <v>2954</v>
      </c>
      <c r="B3710" s="252" t="n">
        <v>44163</v>
      </c>
      <c r="C3710" s="253" t="n">
        <v>2800</v>
      </c>
      <c r="D3710" s="258" t="s">
        <v>30</v>
      </c>
      <c r="E3710" s="255" t="s">
        <v>61</v>
      </c>
      <c r="F3710" s="255" t="s">
        <v>87</v>
      </c>
      <c r="G3710" s="255" t="s">
        <v>4918</v>
      </c>
      <c r="H3710" s="256"/>
    </row>
    <row r="3711" customFormat="false" ht="11.25" hidden="false" customHeight="true" outlineLevel="0" collapsed="false">
      <c r="A3711" s="257" t="s">
        <v>2954</v>
      </c>
      <c r="B3711" s="252" t="n">
        <v>44163</v>
      </c>
      <c r="C3711" s="253" t="n">
        <v>1040</v>
      </c>
      <c r="D3711" s="258" t="s">
        <v>30</v>
      </c>
      <c r="E3711" s="255" t="s">
        <v>61</v>
      </c>
      <c r="F3711" s="255" t="s">
        <v>87</v>
      </c>
      <c r="G3711" s="255" t="s">
        <v>4919</v>
      </c>
      <c r="H3711" s="256"/>
    </row>
    <row r="3712" customFormat="false" ht="11.25" hidden="false" customHeight="true" outlineLevel="0" collapsed="false">
      <c r="A3712" s="257" t="s">
        <v>2954</v>
      </c>
      <c r="B3712" s="252" t="n">
        <v>44163</v>
      </c>
      <c r="C3712" s="253" t="n">
        <v>2900</v>
      </c>
      <c r="D3712" s="258" t="s">
        <v>30</v>
      </c>
      <c r="E3712" s="255" t="s">
        <v>61</v>
      </c>
      <c r="F3712" s="255" t="s">
        <v>137</v>
      </c>
      <c r="G3712" s="255" t="s">
        <v>4920</v>
      </c>
      <c r="H3712" s="256"/>
    </row>
    <row r="3713" customFormat="false" ht="11.25" hidden="false" customHeight="true" outlineLevel="0" collapsed="false">
      <c r="A3713" s="269" t="s">
        <v>2954</v>
      </c>
      <c r="B3713" s="252" t="n">
        <v>44163</v>
      </c>
      <c r="C3713" s="253" t="n">
        <v>300</v>
      </c>
      <c r="D3713" s="278" t="s">
        <v>3093</v>
      </c>
      <c r="E3713" s="255" t="s">
        <v>3260</v>
      </c>
      <c r="F3713" s="255" t="s">
        <v>4921</v>
      </c>
      <c r="G3713" s="255" t="s">
        <v>4922</v>
      </c>
      <c r="H3713" s="256"/>
    </row>
    <row r="3714" customFormat="false" ht="11.25" hidden="false" customHeight="true" outlineLevel="0" collapsed="false">
      <c r="A3714" s="257" t="s">
        <v>2954</v>
      </c>
      <c r="B3714" s="252" t="n">
        <v>44163</v>
      </c>
      <c r="C3714" s="253" t="n">
        <v>350</v>
      </c>
      <c r="D3714" s="272" t="s">
        <v>64</v>
      </c>
      <c r="E3714" s="255" t="s">
        <v>3026</v>
      </c>
      <c r="F3714" s="255" t="s">
        <v>4923</v>
      </c>
      <c r="G3714" s="255"/>
      <c r="H3714" s="256"/>
    </row>
    <row r="3715" customFormat="false" ht="11.25" hidden="false" customHeight="true" outlineLevel="0" collapsed="false">
      <c r="A3715" s="257" t="s">
        <v>2954</v>
      </c>
      <c r="B3715" s="252" t="n">
        <v>44163</v>
      </c>
      <c r="C3715" s="253" t="n">
        <v>2500</v>
      </c>
      <c r="D3715" s="265" t="s">
        <v>80</v>
      </c>
      <c r="E3715" s="255" t="s">
        <v>110</v>
      </c>
      <c r="F3715" s="255" t="s">
        <v>2998</v>
      </c>
      <c r="G3715" s="255" t="s">
        <v>4924</v>
      </c>
      <c r="H3715" s="256"/>
    </row>
    <row r="3716" customFormat="false" ht="11.25" hidden="false" customHeight="true" outlineLevel="0" collapsed="false">
      <c r="A3716" s="257" t="s">
        <v>2954</v>
      </c>
      <c r="B3716" s="252" t="n">
        <v>44163</v>
      </c>
      <c r="C3716" s="253" t="n">
        <v>245</v>
      </c>
      <c r="D3716" s="272" t="s">
        <v>64</v>
      </c>
      <c r="E3716" s="255" t="s">
        <v>3026</v>
      </c>
      <c r="F3716" s="255" t="s">
        <v>4925</v>
      </c>
      <c r="G3716" s="255"/>
      <c r="H3716" s="256"/>
    </row>
    <row r="3717" customFormat="false" ht="11.25" hidden="false" customHeight="true" outlineLevel="0" collapsed="false">
      <c r="A3717" s="251" t="s">
        <v>2954</v>
      </c>
      <c r="B3717" s="252" t="n">
        <v>44163</v>
      </c>
      <c r="C3717" s="253" t="n">
        <v>5000</v>
      </c>
      <c r="D3717" s="254" t="s">
        <v>25</v>
      </c>
      <c r="E3717" s="255"/>
      <c r="F3717" s="255" t="s">
        <v>2955</v>
      </c>
      <c r="G3717" s="255"/>
      <c r="H3717" s="256"/>
    </row>
    <row r="3718" customFormat="false" ht="11.25" hidden="false" customHeight="true" outlineLevel="0" collapsed="false">
      <c r="A3718" s="251" t="s">
        <v>2954</v>
      </c>
      <c r="B3718" s="252" t="n">
        <v>44163</v>
      </c>
      <c r="C3718" s="253" t="n">
        <v>25000</v>
      </c>
      <c r="D3718" s="254" t="s">
        <v>25</v>
      </c>
      <c r="E3718" s="255"/>
      <c r="F3718" s="255" t="s">
        <v>4406</v>
      </c>
      <c r="G3718" s="255"/>
      <c r="H3718" s="256"/>
    </row>
    <row r="3719" customFormat="false" ht="11.25" hidden="false" customHeight="true" outlineLevel="0" collapsed="false">
      <c r="A3719" s="251" t="s">
        <v>2954</v>
      </c>
      <c r="B3719" s="252" t="n">
        <v>44163</v>
      </c>
      <c r="C3719" s="253" t="n">
        <v>15000</v>
      </c>
      <c r="D3719" s="254" t="s">
        <v>25</v>
      </c>
      <c r="E3719" s="255"/>
      <c r="F3719" s="255" t="s">
        <v>3077</v>
      </c>
      <c r="G3719" s="255"/>
      <c r="H3719" s="256"/>
    </row>
    <row r="3720" customFormat="false" ht="11.25" hidden="false" customHeight="true" outlineLevel="0" collapsed="false">
      <c r="A3720" s="251" t="s">
        <v>2954</v>
      </c>
      <c r="B3720" s="252" t="n">
        <v>44163</v>
      </c>
      <c r="C3720" s="253" t="n">
        <v>3000</v>
      </c>
      <c r="D3720" s="254" t="s">
        <v>25</v>
      </c>
      <c r="E3720" s="255"/>
      <c r="F3720" s="255" t="s">
        <v>3293</v>
      </c>
      <c r="G3720" s="255"/>
      <c r="H3720" s="256"/>
    </row>
    <row r="3721" customFormat="false" ht="11.25" hidden="false" customHeight="true" outlineLevel="0" collapsed="false">
      <c r="A3721" s="251" t="s">
        <v>2954</v>
      </c>
      <c r="B3721" s="252" t="n">
        <v>44164</v>
      </c>
      <c r="C3721" s="253" t="n">
        <v>30000</v>
      </c>
      <c r="D3721" s="254" t="s">
        <v>25</v>
      </c>
      <c r="E3721" s="255"/>
      <c r="F3721" s="255" t="s">
        <v>3150</v>
      </c>
      <c r="G3721" s="255"/>
      <c r="H3721" s="256"/>
    </row>
    <row r="3722" customFormat="false" ht="11.25" hidden="false" customHeight="true" outlineLevel="0" collapsed="false">
      <c r="A3722" s="257" t="s">
        <v>2954</v>
      </c>
      <c r="B3722" s="252" t="n">
        <v>44164</v>
      </c>
      <c r="C3722" s="253" t="n">
        <v>8000</v>
      </c>
      <c r="D3722" s="258" t="s">
        <v>30</v>
      </c>
      <c r="E3722" s="255" t="s">
        <v>61</v>
      </c>
      <c r="F3722" s="255" t="s">
        <v>137</v>
      </c>
      <c r="G3722" s="255" t="s">
        <v>4926</v>
      </c>
      <c r="H3722" s="256"/>
    </row>
    <row r="3723" customFormat="false" ht="11.25" hidden="false" customHeight="true" outlineLevel="0" collapsed="false">
      <c r="A3723" s="257" t="s">
        <v>2954</v>
      </c>
      <c r="B3723" s="252" t="n">
        <v>44164</v>
      </c>
      <c r="C3723" s="253" t="n">
        <v>3000</v>
      </c>
      <c r="D3723" s="258" t="s">
        <v>30</v>
      </c>
      <c r="E3723" s="255" t="s">
        <v>61</v>
      </c>
      <c r="F3723" s="255" t="s">
        <v>137</v>
      </c>
      <c r="G3723" s="255" t="s">
        <v>4385</v>
      </c>
      <c r="H3723" s="256"/>
    </row>
    <row r="3724" customFormat="false" ht="11.25" hidden="false" customHeight="true" outlineLevel="0" collapsed="false">
      <c r="A3724" s="260" t="s">
        <v>2954</v>
      </c>
      <c r="B3724" s="252" t="n">
        <v>44164</v>
      </c>
      <c r="C3724" s="253" t="n">
        <v>300</v>
      </c>
      <c r="D3724" s="266" t="s">
        <v>2943</v>
      </c>
      <c r="E3724" s="255" t="s">
        <v>2974</v>
      </c>
      <c r="F3724" s="255" t="s">
        <v>3138</v>
      </c>
      <c r="G3724" s="255"/>
      <c r="H3724" s="256"/>
    </row>
    <row r="3725" customFormat="false" ht="11.25" hidden="false" customHeight="true" outlineLevel="0" collapsed="false">
      <c r="A3725" s="257" t="s">
        <v>2954</v>
      </c>
      <c r="B3725" s="252" t="n">
        <v>44164</v>
      </c>
      <c r="C3725" s="253" t="n">
        <v>2900</v>
      </c>
      <c r="D3725" s="258" t="s">
        <v>30</v>
      </c>
      <c r="E3725" s="255" t="s">
        <v>61</v>
      </c>
      <c r="F3725" s="255" t="s">
        <v>137</v>
      </c>
      <c r="G3725" s="255" t="s">
        <v>4927</v>
      </c>
      <c r="H3725" s="256"/>
    </row>
    <row r="3726" customFormat="false" ht="11.25" hidden="false" customHeight="true" outlineLevel="0" collapsed="false">
      <c r="A3726" s="257" t="s">
        <v>2954</v>
      </c>
      <c r="B3726" s="252" t="n">
        <v>44164</v>
      </c>
      <c r="C3726" s="253" t="n">
        <v>2900</v>
      </c>
      <c r="D3726" s="258" t="s">
        <v>30</v>
      </c>
      <c r="E3726" s="255" t="s">
        <v>61</v>
      </c>
      <c r="F3726" s="255" t="s">
        <v>137</v>
      </c>
      <c r="G3726" s="255" t="s">
        <v>4928</v>
      </c>
      <c r="H3726" s="256"/>
    </row>
    <row r="3727" customFormat="false" ht="11.25" hidden="false" customHeight="true" outlineLevel="0" collapsed="false">
      <c r="A3727" s="251" t="s">
        <v>2954</v>
      </c>
      <c r="B3727" s="252" t="n">
        <v>44164</v>
      </c>
      <c r="C3727" s="253" t="n">
        <v>300</v>
      </c>
      <c r="D3727" s="254" t="s">
        <v>25</v>
      </c>
      <c r="E3727" s="255"/>
      <c r="F3727" s="255" t="s">
        <v>3001</v>
      </c>
      <c r="G3727" s="255" t="s">
        <v>4929</v>
      </c>
      <c r="H3727" s="256"/>
    </row>
    <row r="3728" customFormat="false" ht="11.25" hidden="false" customHeight="true" outlineLevel="0" collapsed="false">
      <c r="A3728" s="251" t="s">
        <v>2954</v>
      </c>
      <c r="B3728" s="252" t="n">
        <v>44164</v>
      </c>
      <c r="C3728" s="253" t="n">
        <v>300</v>
      </c>
      <c r="D3728" s="254" t="s">
        <v>25</v>
      </c>
      <c r="E3728" s="255"/>
      <c r="F3728" s="255" t="s">
        <v>3138</v>
      </c>
      <c r="G3728" s="255" t="s">
        <v>4929</v>
      </c>
      <c r="H3728" s="256"/>
    </row>
    <row r="3729" customFormat="false" ht="11.25" hidden="false" customHeight="true" outlineLevel="0" collapsed="false">
      <c r="A3729" s="260" t="s">
        <v>2954</v>
      </c>
      <c r="B3729" s="252" t="n">
        <v>44164</v>
      </c>
      <c r="C3729" s="253" t="n">
        <v>2000</v>
      </c>
      <c r="D3729" s="266" t="s">
        <v>2943</v>
      </c>
      <c r="E3729" s="255" t="s">
        <v>2974</v>
      </c>
      <c r="F3729" s="255" t="s">
        <v>2982</v>
      </c>
      <c r="G3729" s="255"/>
      <c r="H3729" s="256"/>
    </row>
    <row r="3730" customFormat="false" ht="11.25" hidden="false" customHeight="true" outlineLevel="0" collapsed="false">
      <c r="A3730" s="260" t="s">
        <v>2954</v>
      </c>
      <c r="B3730" s="252" t="n">
        <v>44164</v>
      </c>
      <c r="C3730" s="253" t="n">
        <v>300</v>
      </c>
      <c r="D3730" s="263" t="s">
        <v>2952</v>
      </c>
      <c r="E3730" s="255" t="s">
        <v>54</v>
      </c>
      <c r="F3730" s="255" t="s">
        <v>4930</v>
      </c>
      <c r="G3730" s="255"/>
      <c r="H3730" s="256"/>
    </row>
    <row r="3731" customFormat="false" ht="11.25" hidden="false" customHeight="true" outlineLevel="0" collapsed="false">
      <c r="A3731" s="251" t="s">
        <v>2954</v>
      </c>
      <c r="B3731" s="252" t="n">
        <v>44165</v>
      </c>
      <c r="C3731" s="253" t="n">
        <v>300</v>
      </c>
      <c r="D3731" s="254" t="s">
        <v>25</v>
      </c>
      <c r="E3731" s="255" t="s">
        <v>3107</v>
      </c>
      <c r="F3731" s="255" t="s">
        <v>3150</v>
      </c>
      <c r="G3731" s="255" t="s">
        <v>4931</v>
      </c>
      <c r="H3731" s="256"/>
    </row>
    <row r="3732" customFormat="false" ht="11.25" hidden="false" customHeight="true" outlineLevel="0" collapsed="false">
      <c r="A3732" s="257" t="s">
        <v>2954</v>
      </c>
      <c r="B3732" s="252" t="n">
        <v>44165</v>
      </c>
      <c r="C3732" s="253" t="n">
        <v>240</v>
      </c>
      <c r="D3732" s="272" t="s">
        <v>64</v>
      </c>
      <c r="E3732" s="255" t="s">
        <v>3187</v>
      </c>
      <c r="F3732" s="255" t="s">
        <v>4932</v>
      </c>
      <c r="G3732" s="255" t="s">
        <v>4091</v>
      </c>
      <c r="H3732" s="256"/>
    </row>
    <row r="3733" customFormat="false" ht="11.25" hidden="false" customHeight="true" outlineLevel="0" collapsed="false">
      <c r="A3733" s="257" t="s">
        <v>2954</v>
      </c>
      <c r="B3733" s="252" t="n">
        <v>44165</v>
      </c>
      <c r="C3733" s="253" t="n">
        <v>500</v>
      </c>
      <c r="D3733" s="272" t="s">
        <v>64</v>
      </c>
      <c r="E3733" s="255" t="s">
        <v>3600</v>
      </c>
      <c r="F3733" s="255" t="s">
        <v>3008</v>
      </c>
      <c r="G3733" s="255" t="s">
        <v>4933</v>
      </c>
      <c r="H3733" s="256"/>
    </row>
    <row r="3734" customFormat="false" ht="11.25" hidden="false" customHeight="true" outlineLevel="0" collapsed="false">
      <c r="A3734" s="257" t="s">
        <v>2954</v>
      </c>
      <c r="B3734" s="252" t="n">
        <v>44165</v>
      </c>
      <c r="C3734" s="253" t="n">
        <v>17300</v>
      </c>
      <c r="D3734" s="258" t="s">
        <v>30</v>
      </c>
      <c r="E3734" s="255" t="s">
        <v>174</v>
      </c>
      <c r="F3734" s="255" t="s">
        <v>187</v>
      </c>
      <c r="G3734" s="255"/>
      <c r="H3734" s="256"/>
    </row>
    <row r="3735" customFormat="false" ht="11.25" hidden="false" customHeight="true" outlineLevel="0" collapsed="false">
      <c r="A3735" s="257" t="s">
        <v>2954</v>
      </c>
      <c r="B3735" s="252" t="n">
        <v>44165</v>
      </c>
      <c r="C3735" s="253" t="n">
        <v>65</v>
      </c>
      <c r="D3735" s="272" t="s">
        <v>64</v>
      </c>
      <c r="E3735" s="255" t="s">
        <v>3026</v>
      </c>
      <c r="F3735" s="255" t="s">
        <v>2973</v>
      </c>
      <c r="G3735" s="255" t="s">
        <v>67</v>
      </c>
      <c r="H3735" s="256"/>
    </row>
    <row r="3736" customFormat="false" ht="11.25" hidden="false" customHeight="true" outlineLevel="0" collapsed="false">
      <c r="A3736" s="260" t="s">
        <v>2954</v>
      </c>
      <c r="B3736" s="252" t="n">
        <v>44165</v>
      </c>
      <c r="C3736" s="253" t="n">
        <v>500</v>
      </c>
      <c r="D3736" s="268" t="s">
        <v>48</v>
      </c>
      <c r="E3736" s="255" t="s">
        <v>49</v>
      </c>
      <c r="F3736" s="255" t="s">
        <v>239</v>
      </c>
      <c r="G3736" s="255" t="s">
        <v>4934</v>
      </c>
      <c r="H3736" s="256"/>
    </row>
    <row r="3737" customFormat="false" ht="11.25" hidden="false" customHeight="true" outlineLevel="0" collapsed="false">
      <c r="A3737" s="257" t="s">
        <v>2954</v>
      </c>
      <c r="B3737" s="252" t="n">
        <v>44165</v>
      </c>
      <c r="C3737" s="253" t="n">
        <v>145</v>
      </c>
      <c r="D3737" s="272" t="s">
        <v>64</v>
      </c>
      <c r="E3737" s="255" t="s">
        <v>3374</v>
      </c>
      <c r="F3737" s="255" t="s">
        <v>4935</v>
      </c>
      <c r="G3737" s="255"/>
      <c r="H3737" s="256"/>
    </row>
    <row r="3738" customFormat="false" ht="11.25" hidden="false" customHeight="true" outlineLevel="0" collapsed="false">
      <c r="A3738" s="260" t="s">
        <v>2954</v>
      </c>
      <c r="B3738" s="252" t="n">
        <v>44165</v>
      </c>
      <c r="C3738" s="253" t="n">
        <v>175000</v>
      </c>
      <c r="D3738" s="261" t="s">
        <v>105</v>
      </c>
      <c r="E3738" s="255" t="s">
        <v>106</v>
      </c>
      <c r="F3738" s="255" t="s">
        <v>204</v>
      </c>
      <c r="G3738" s="255"/>
      <c r="H3738" s="256"/>
    </row>
    <row r="3739" customFormat="false" ht="11.25" hidden="false" customHeight="true" outlineLevel="0" collapsed="false">
      <c r="A3739" s="257" t="s">
        <v>2954</v>
      </c>
      <c r="B3739" s="252" t="n">
        <v>44165</v>
      </c>
      <c r="C3739" s="253" t="n">
        <v>3000</v>
      </c>
      <c r="D3739" s="258" t="s">
        <v>30</v>
      </c>
      <c r="E3739" s="255" t="s">
        <v>61</v>
      </c>
      <c r="F3739" s="255" t="s">
        <v>137</v>
      </c>
      <c r="G3739" s="255" t="s">
        <v>4936</v>
      </c>
      <c r="H3739" s="256"/>
    </row>
    <row r="3740" customFormat="false" ht="11.25" hidden="false" customHeight="true" outlineLevel="0" collapsed="false">
      <c r="A3740" s="269" t="s">
        <v>2954</v>
      </c>
      <c r="B3740" s="252" t="n">
        <v>44165</v>
      </c>
      <c r="C3740" s="253" t="n">
        <v>15000</v>
      </c>
      <c r="D3740" s="274" t="s">
        <v>2951</v>
      </c>
      <c r="E3740" s="255" t="s">
        <v>59</v>
      </c>
      <c r="F3740" s="255" t="s">
        <v>265</v>
      </c>
      <c r="G3740" s="255"/>
      <c r="H3740" s="256"/>
    </row>
    <row r="3741" customFormat="false" ht="11.25" hidden="false" customHeight="true" outlineLevel="0" collapsed="false">
      <c r="A3741" s="251" t="s">
        <v>2954</v>
      </c>
      <c r="B3741" s="252" t="n">
        <v>44165</v>
      </c>
      <c r="C3741" s="253" t="n">
        <v>10000</v>
      </c>
      <c r="D3741" s="254" t="s">
        <v>25</v>
      </c>
      <c r="E3741" s="255"/>
      <c r="F3741" s="255" t="s">
        <v>294</v>
      </c>
      <c r="G3741" s="255"/>
      <c r="H3741" s="256"/>
    </row>
    <row r="3742" customFormat="false" ht="11.25" hidden="false" customHeight="true" outlineLevel="0" collapsed="false">
      <c r="A3742" s="251" t="s">
        <v>2954</v>
      </c>
      <c r="B3742" s="252" t="n">
        <v>44165</v>
      </c>
      <c r="C3742" s="253" t="n">
        <v>5000</v>
      </c>
      <c r="D3742" s="254" t="s">
        <v>25</v>
      </c>
      <c r="E3742" s="255"/>
      <c r="F3742" s="255" t="s">
        <v>283</v>
      </c>
      <c r="G3742" s="255"/>
      <c r="H3742" s="256"/>
    </row>
    <row r="3743" customFormat="false" ht="11.25" hidden="false" customHeight="true" outlineLevel="0" collapsed="false">
      <c r="A3743" s="260" t="s">
        <v>2954</v>
      </c>
      <c r="B3743" s="252" t="n">
        <v>44165</v>
      </c>
      <c r="C3743" s="253" t="n">
        <v>1000</v>
      </c>
      <c r="D3743" s="266" t="s">
        <v>2943</v>
      </c>
      <c r="E3743" s="255" t="s">
        <v>2974</v>
      </c>
      <c r="F3743" s="255" t="s">
        <v>4848</v>
      </c>
      <c r="G3743" s="255"/>
      <c r="H3743" s="256"/>
    </row>
    <row r="3744" customFormat="false" ht="11.25" hidden="false" customHeight="true" outlineLevel="0" collapsed="false">
      <c r="A3744" s="251" t="s">
        <v>2954</v>
      </c>
      <c r="B3744" s="252" t="n">
        <v>44165</v>
      </c>
      <c r="C3744" s="253" t="n">
        <v>3300</v>
      </c>
      <c r="D3744" s="254" t="s">
        <v>25</v>
      </c>
      <c r="E3744" s="255"/>
      <c r="F3744" s="255" t="s">
        <v>68</v>
      </c>
      <c r="G3744" s="255"/>
      <c r="H3744" s="256"/>
    </row>
    <row r="3745" customFormat="false" ht="11.25" hidden="false" customHeight="true" outlineLevel="0" collapsed="false">
      <c r="A3745" s="251" t="s">
        <v>2954</v>
      </c>
      <c r="B3745" s="252" t="n">
        <v>44165</v>
      </c>
      <c r="C3745" s="253" t="n">
        <v>1800</v>
      </c>
      <c r="D3745" s="254" t="s">
        <v>25</v>
      </c>
      <c r="E3745" s="255"/>
      <c r="F3745" s="255" t="s">
        <v>4759</v>
      </c>
      <c r="G3745" s="255"/>
      <c r="H3745" s="256"/>
    </row>
    <row r="3746" customFormat="false" ht="11.25" hidden="false" customHeight="true" outlineLevel="0" collapsed="false">
      <c r="A3746" s="257" t="s">
        <v>322</v>
      </c>
      <c r="B3746" s="252" t="n">
        <v>44165</v>
      </c>
      <c r="C3746" s="253" t="n">
        <v>450</v>
      </c>
      <c r="D3746" s="272" t="s">
        <v>64</v>
      </c>
      <c r="E3746" s="255" t="s">
        <v>3026</v>
      </c>
      <c r="F3746" s="255" t="s">
        <v>4937</v>
      </c>
      <c r="G3746" s="255" t="s">
        <v>4938</v>
      </c>
      <c r="H3746" s="256"/>
    </row>
    <row r="3747" customFormat="false" ht="11.25" hidden="false" customHeight="true" outlineLevel="0" collapsed="false">
      <c r="A3747" s="257" t="s">
        <v>322</v>
      </c>
      <c r="B3747" s="252" t="n">
        <v>44165</v>
      </c>
      <c r="C3747" s="253" t="n">
        <v>720</v>
      </c>
      <c r="D3747" s="272" t="s">
        <v>64</v>
      </c>
      <c r="E3747" s="255" t="s">
        <v>3187</v>
      </c>
      <c r="F3747" s="255" t="s">
        <v>4939</v>
      </c>
      <c r="G3747" s="255" t="s">
        <v>4940</v>
      </c>
      <c r="H3747" s="256"/>
    </row>
    <row r="3748" customFormat="false" ht="11.25" hidden="false" customHeight="true" outlineLevel="0" collapsed="false">
      <c r="A3748" s="257" t="s">
        <v>2954</v>
      </c>
      <c r="B3748" s="252" t="n">
        <v>44166</v>
      </c>
      <c r="C3748" s="253" t="n">
        <v>2800</v>
      </c>
      <c r="D3748" s="258" t="s">
        <v>30</v>
      </c>
      <c r="E3748" s="255" t="s">
        <v>61</v>
      </c>
      <c r="F3748" s="255" t="s">
        <v>270</v>
      </c>
      <c r="G3748" s="255" t="s">
        <v>4921</v>
      </c>
      <c r="H3748" s="256"/>
    </row>
    <row r="3749" customFormat="false" ht="11.25" hidden="false" customHeight="true" outlineLevel="0" collapsed="false">
      <c r="A3749" s="257" t="s">
        <v>2954</v>
      </c>
      <c r="B3749" s="252" t="n">
        <v>44166</v>
      </c>
      <c r="C3749" s="253" t="n">
        <v>4380</v>
      </c>
      <c r="D3749" s="258" t="s">
        <v>30</v>
      </c>
      <c r="E3749" s="255" t="s">
        <v>174</v>
      </c>
      <c r="F3749" s="255" t="s">
        <v>187</v>
      </c>
      <c r="G3749" s="255" t="s">
        <v>4941</v>
      </c>
      <c r="H3749" s="256"/>
    </row>
    <row r="3750" customFormat="false" ht="11.25" hidden="false" customHeight="true" outlineLevel="0" collapsed="false">
      <c r="A3750" s="257" t="s">
        <v>2954</v>
      </c>
      <c r="B3750" s="252" t="n">
        <v>44166</v>
      </c>
      <c r="C3750" s="253" t="n">
        <v>3600</v>
      </c>
      <c r="D3750" s="265" t="s">
        <v>80</v>
      </c>
      <c r="E3750" s="255" t="s">
        <v>151</v>
      </c>
      <c r="F3750" s="255" t="s">
        <v>190</v>
      </c>
      <c r="G3750" s="255" t="s">
        <v>3460</v>
      </c>
      <c r="H3750" s="256"/>
    </row>
    <row r="3751" customFormat="false" ht="11.25" hidden="false" customHeight="true" outlineLevel="0" collapsed="false">
      <c r="A3751" s="257" t="s">
        <v>2954</v>
      </c>
      <c r="B3751" s="252" t="n">
        <v>44166</v>
      </c>
      <c r="C3751" s="253" t="n">
        <v>20</v>
      </c>
      <c r="D3751" s="258" t="s">
        <v>30</v>
      </c>
      <c r="E3751" s="255" t="s">
        <v>174</v>
      </c>
      <c r="F3751" s="255" t="s">
        <v>187</v>
      </c>
      <c r="G3751" s="255" t="s">
        <v>119</v>
      </c>
      <c r="H3751" s="256"/>
    </row>
    <row r="3752" customFormat="false" ht="11.25" hidden="false" customHeight="true" outlineLevel="0" collapsed="false">
      <c r="A3752" s="260" t="s">
        <v>2954</v>
      </c>
      <c r="B3752" s="252" t="n">
        <v>44166</v>
      </c>
      <c r="C3752" s="253" t="n">
        <v>110</v>
      </c>
      <c r="D3752" s="263" t="s">
        <v>2952</v>
      </c>
      <c r="E3752" s="255" t="s">
        <v>2963</v>
      </c>
      <c r="F3752" s="255" t="s">
        <v>2964</v>
      </c>
      <c r="G3752" s="255"/>
      <c r="H3752" s="256"/>
    </row>
    <row r="3753" customFormat="false" ht="11.25" hidden="false" customHeight="true" outlineLevel="0" collapsed="false">
      <c r="A3753" s="257" t="s">
        <v>2954</v>
      </c>
      <c r="B3753" s="252" t="n">
        <v>44166</v>
      </c>
      <c r="C3753" s="253" t="n">
        <v>50</v>
      </c>
      <c r="D3753" s="262" t="s">
        <v>113</v>
      </c>
      <c r="E3753" s="255" t="s">
        <v>139</v>
      </c>
      <c r="F3753" s="255" t="s">
        <v>4942</v>
      </c>
      <c r="G3753" s="255"/>
      <c r="H3753" s="256"/>
    </row>
    <row r="3754" customFormat="false" ht="11.25" hidden="false" customHeight="true" outlineLevel="0" collapsed="false">
      <c r="A3754" s="257" t="s">
        <v>2954</v>
      </c>
      <c r="B3754" s="252" t="n">
        <v>44166</v>
      </c>
      <c r="C3754" s="253" t="n">
        <v>350</v>
      </c>
      <c r="D3754" s="265" t="s">
        <v>80</v>
      </c>
      <c r="E3754" s="255" t="s">
        <v>3032</v>
      </c>
      <c r="F3754" s="255" t="s">
        <v>3941</v>
      </c>
      <c r="G3754" s="255" t="s">
        <v>4943</v>
      </c>
      <c r="H3754" s="256"/>
    </row>
    <row r="3755" customFormat="false" ht="11.25" hidden="false" customHeight="true" outlineLevel="0" collapsed="false">
      <c r="A3755" s="269" t="s">
        <v>2954</v>
      </c>
      <c r="B3755" s="252" t="n">
        <v>44166</v>
      </c>
      <c r="C3755" s="253" t="n">
        <v>3000</v>
      </c>
      <c r="D3755" s="270" t="s">
        <v>2948</v>
      </c>
      <c r="E3755" s="255" t="s">
        <v>195</v>
      </c>
      <c r="F3755" s="255" t="s">
        <v>283</v>
      </c>
      <c r="G3755" s="255" t="s">
        <v>4944</v>
      </c>
      <c r="H3755" s="256"/>
    </row>
    <row r="3756" customFormat="false" ht="11.25" hidden="false" customHeight="true" outlineLevel="0" collapsed="false">
      <c r="A3756" s="260" t="s">
        <v>2954</v>
      </c>
      <c r="B3756" s="252" t="n">
        <v>44166</v>
      </c>
      <c r="C3756" s="253" t="n">
        <v>1050</v>
      </c>
      <c r="D3756" s="264" t="s">
        <v>2940</v>
      </c>
      <c r="E3756" s="255" t="s">
        <v>2968</v>
      </c>
      <c r="F3756" s="255" t="s">
        <v>199</v>
      </c>
      <c r="G3756" s="255"/>
      <c r="H3756" s="256"/>
    </row>
    <row r="3757" customFormat="false" ht="11.25" hidden="false" customHeight="true" outlineLevel="0" collapsed="false">
      <c r="A3757" s="257" t="s">
        <v>2954</v>
      </c>
      <c r="B3757" s="252" t="n">
        <v>44166</v>
      </c>
      <c r="C3757" s="253" t="n">
        <v>2900</v>
      </c>
      <c r="D3757" s="258" t="s">
        <v>30</v>
      </c>
      <c r="E3757" s="255" t="s">
        <v>61</v>
      </c>
      <c r="F3757" s="255" t="s">
        <v>270</v>
      </c>
      <c r="G3757" s="255" t="s">
        <v>4186</v>
      </c>
      <c r="H3757" s="256"/>
    </row>
    <row r="3758" customFormat="false" ht="11.25" hidden="false" customHeight="true" outlineLevel="0" collapsed="false">
      <c r="A3758" s="251" t="s">
        <v>2954</v>
      </c>
      <c r="B3758" s="252" t="n">
        <v>44166</v>
      </c>
      <c r="C3758" s="253" t="n">
        <v>3000</v>
      </c>
      <c r="D3758" s="254" t="s">
        <v>25</v>
      </c>
      <c r="E3758" s="255"/>
      <c r="F3758" s="255" t="s">
        <v>68</v>
      </c>
      <c r="G3758" s="255" t="s">
        <v>4945</v>
      </c>
      <c r="H3758" s="256"/>
    </row>
    <row r="3759" customFormat="false" ht="11.25" hidden="false" customHeight="true" outlineLevel="0" collapsed="false">
      <c r="A3759" s="260" t="s">
        <v>2954</v>
      </c>
      <c r="B3759" s="252" t="n">
        <v>44166</v>
      </c>
      <c r="C3759" s="253" t="n">
        <v>270</v>
      </c>
      <c r="D3759" s="268" t="s">
        <v>48</v>
      </c>
      <c r="E3759" s="255" t="s">
        <v>49</v>
      </c>
      <c r="F3759" s="255" t="s">
        <v>3614</v>
      </c>
      <c r="G3759" s="255" t="s">
        <v>4946</v>
      </c>
      <c r="H3759" s="256"/>
    </row>
    <row r="3760" customFormat="false" ht="11.25" hidden="false" customHeight="true" outlineLevel="0" collapsed="false">
      <c r="A3760" s="260" t="s">
        <v>2954</v>
      </c>
      <c r="B3760" s="252" t="n">
        <v>44166</v>
      </c>
      <c r="C3760" s="253" t="n">
        <v>400</v>
      </c>
      <c r="D3760" s="266" t="s">
        <v>2943</v>
      </c>
      <c r="E3760" s="255" t="s">
        <v>2974</v>
      </c>
      <c r="F3760" s="255" t="s">
        <v>3157</v>
      </c>
      <c r="G3760" s="255"/>
      <c r="H3760" s="256"/>
    </row>
    <row r="3761" customFormat="false" ht="11.25" hidden="false" customHeight="true" outlineLevel="0" collapsed="false">
      <c r="A3761" s="251" t="s">
        <v>2954</v>
      </c>
      <c r="B3761" s="252" t="n">
        <v>44166</v>
      </c>
      <c r="C3761" s="253" t="n">
        <v>300</v>
      </c>
      <c r="D3761" s="254" t="s">
        <v>25</v>
      </c>
      <c r="E3761" s="255" t="s">
        <v>3107</v>
      </c>
      <c r="F3761" s="255" t="s">
        <v>68</v>
      </c>
      <c r="G3761" s="255"/>
      <c r="H3761" s="256"/>
    </row>
    <row r="3762" customFormat="false" ht="11.25" hidden="false" customHeight="true" outlineLevel="0" collapsed="false">
      <c r="A3762" s="251" t="s">
        <v>2954</v>
      </c>
      <c r="B3762" s="252" t="n">
        <v>44166</v>
      </c>
      <c r="C3762" s="253" t="n">
        <v>15000</v>
      </c>
      <c r="D3762" s="254" t="s">
        <v>25</v>
      </c>
      <c r="E3762" s="255"/>
      <c r="F3762" s="255" t="s">
        <v>68</v>
      </c>
      <c r="G3762" s="255"/>
      <c r="H3762" s="256"/>
    </row>
    <row r="3763" customFormat="false" ht="11.25" hidden="false" customHeight="true" outlineLevel="0" collapsed="false">
      <c r="A3763" s="257" t="s">
        <v>2954</v>
      </c>
      <c r="B3763" s="252" t="n">
        <v>44166</v>
      </c>
      <c r="C3763" s="253" t="n">
        <v>75000</v>
      </c>
      <c r="D3763" s="258" t="s">
        <v>30</v>
      </c>
      <c r="E3763" s="255" t="s">
        <v>174</v>
      </c>
      <c r="F3763" s="255" t="s">
        <v>32</v>
      </c>
      <c r="G3763" s="255"/>
      <c r="H3763" s="256"/>
    </row>
    <row r="3764" customFormat="false" ht="11.25" hidden="false" customHeight="true" outlineLevel="0" collapsed="false">
      <c r="A3764" s="257" t="s">
        <v>2954</v>
      </c>
      <c r="B3764" s="252" t="n">
        <v>44167</v>
      </c>
      <c r="C3764" s="253" t="n">
        <v>6700</v>
      </c>
      <c r="D3764" s="258" t="s">
        <v>30</v>
      </c>
      <c r="E3764" s="255" t="s">
        <v>31</v>
      </c>
      <c r="F3764" s="255" t="s">
        <v>147</v>
      </c>
      <c r="G3764" s="255" t="s">
        <v>4947</v>
      </c>
      <c r="H3764" s="256"/>
    </row>
    <row r="3765" customFormat="false" ht="11.25" hidden="false" customHeight="true" outlineLevel="0" collapsed="false">
      <c r="A3765" s="257" t="s">
        <v>2954</v>
      </c>
      <c r="B3765" s="252" t="n">
        <v>44167</v>
      </c>
      <c r="C3765" s="253" t="n">
        <v>3400</v>
      </c>
      <c r="D3765" s="258" t="s">
        <v>30</v>
      </c>
      <c r="E3765" s="255" t="s">
        <v>61</v>
      </c>
      <c r="F3765" s="255" t="s">
        <v>137</v>
      </c>
      <c r="G3765" s="255" t="s">
        <v>4948</v>
      </c>
      <c r="H3765" s="256"/>
    </row>
    <row r="3766" customFormat="false" ht="11.25" hidden="false" customHeight="true" outlineLevel="0" collapsed="false">
      <c r="A3766" s="257" t="s">
        <v>2954</v>
      </c>
      <c r="B3766" s="252" t="n">
        <v>44167</v>
      </c>
      <c r="C3766" s="253" t="n">
        <v>5000</v>
      </c>
      <c r="D3766" s="258" t="s">
        <v>30</v>
      </c>
      <c r="E3766" s="255" t="s">
        <v>61</v>
      </c>
      <c r="F3766" s="255" t="s">
        <v>137</v>
      </c>
      <c r="G3766" s="255" t="s">
        <v>4949</v>
      </c>
      <c r="H3766" s="256"/>
    </row>
    <row r="3767" customFormat="false" ht="11.25" hidden="false" customHeight="true" outlineLevel="0" collapsed="false">
      <c r="A3767" s="251" t="s">
        <v>2954</v>
      </c>
      <c r="B3767" s="252" t="n">
        <v>44167</v>
      </c>
      <c r="C3767" s="253" t="n">
        <v>1000</v>
      </c>
      <c r="D3767" s="254" t="s">
        <v>25</v>
      </c>
      <c r="E3767" s="255"/>
      <c r="F3767" s="255" t="s">
        <v>3009</v>
      </c>
      <c r="G3767" s="255" t="s">
        <v>3814</v>
      </c>
      <c r="H3767" s="256"/>
    </row>
    <row r="3768" customFormat="false" ht="11.25" hidden="false" customHeight="true" outlineLevel="0" collapsed="false">
      <c r="A3768" s="260" t="s">
        <v>2954</v>
      </c>
      <c r="B3768" s="252" t="n">
        <v>44167</v>
      </c>
      <c r="C3768" s="253" t="n">
        <v>400</v>
      </c>
      <c r="D3768" s="266" t="s">
        <v>2943</v>
      </c>
      <c r="E3768" s="255" t="s">
        <v>2974</v>
      </c>
      <c r="F3768" s="255" t="s">
        <v>3009</v>
      </c>
      <c r="G3768" s="255"/>
      <c r="H3768" s="256"/>
    </row>
    <row r="3769" customFormat="false" ht="11.25" hidden="false" customHeight="true" outlineLevel="0" collapsed="false">
      <c r="A3769" s="251" t="s">
        <v>2954</v>
      </c>
      <c r="B3769" s="252" t="n">
        <v>44167</v>
      </c>
      <c r="C3769" s="253" t="n">
        <v>125</v>
      </c>
      <c r="D3769" s="254" t="s">
        <v>25</v>
      </c>
      <c r="E3769" s="255"/>
      <c r="F3769" s="255" t="s">
        <v>68</v>
      </c>
      <c r="G3769" s="255" t="s">
        <v>4950</v>
      </c>
      <c r="H3769" s="256"/>
    </row>
    <row r="3770" customFormat="false" ht="11.25" hidden="false" customHeight="true" outlineLevel="0" collapsed="false">
      <c r="A3770" s="251" t="s">
        <v>2954</v>
      </c>
      <c r="B3770" s="252" t="n">
        <v>44167</v>
      </c>
      <c r="C3770" s="253" t="n">
        <v>125</v>
      </c>
      <c r="D3770" s="254" t="s">
        <v>25</v>
      </c>
      <c r="E3770" s="255"/>
      <c r="F3770" s="255" t="s">
        <v>3001</v>
      </c>
      <c r="G3770" s="255" t="s">
        <v>4950</v>
      </c>
      <c r="H3770" s="256"/>
    </row>
    <row r="3771" customFormat="false" ht="11.25" hidden="false" customHeight="true" outlineLevel="0" collapsed="false">
      <c r="A3771" s="257" t="s">
        <v>2954</v>
      </c>
      <c r="B3771" s="252" t="n">
        <v>44167</v>
      </c>
      <c r="C3771" s="253" t="n">
        <v>23395</v>
      </c>
      <c r="D3771" s="258" t="s">
        <v>30</v>
      </c>
      <c r="E3771" s="255" t="s">
        <v>174</v>
      </c>
      <c r="F3771" s="255" t="s">
        <v>32</v>
      </c>
      <c r="G3771" s="255"/>
      <c r="H3771" s="256"/>
    </row>
    <row r="3772" customFormat="false" ht="11.25" hidden="false" customHeight="true" outlineLevel="0" collapsed="false">
      <c r="A3772" s="257" t="s">
        <v>2954</v>
      </c>
      <c r="B3772" s="252" t="n">
        <v>44167</v>
      </c>
      <c r="C3772" s="253" t="n">
        <v>395</v>
      </c>
      <c r="D3772" s="272" t="s">
        <v>64</v>
      </c>
      <c r="E3772" s="255" t="s">
        <v>191</v>
      </c>
      <c r="F3772" s="255" t="s">
        <v>4951</v>
      </c>
      <c r="G3772" s="255"/>
      <c r="H3772" s="256"/>
    </row>
    <row r="3773" customFormat="false" ht="11.25" hidden="false" customHeight="true" outlineLevel="0" collapsed="false">
      <c r="A3773" s="251" t="s">
        <v>2954</v>
      </c>
      <c r="B3773" s="252" t="n">
        <v>44167</v>
      </c>
      <c r="C3773" s="253" t="n">
        <v>15000</v>
      </c>
      <c r="D3773" s="254" t="s">
        <v>25</v>
      </c>
      <c r="E3773" s="255"/>
      <c r="F3773" s="255" t="s">
        <v>3491</v>
      </c>
      <c r="G3773" s="255"/>
      <c r="H3773" s="256"/>
    </row>
    <row r="3774" customFormat="false" ht="11.25" hidden="false" customHeight="true" outlineLevel="0" collapsed="false">
      <c r="A3774" s="251" t="s">
        <v>2954</v>
      </c>
      <c r="B3774" s="252" t="n">
        <v>44167</v>
      </c>
      <c r="C3774" s="253" t="n">
        <v>3900</v>
      </c>
      <c r="D3774" s="254" t="s">
        <v>25</v>
      </c>
      <c r="E3774" s="255"/>
      <c r="F3774" s="255" t="s">
        <v>3114</v>
      </c>
      <c r="G3774" s="255"/>
      <c r="H3774" s="256"/>
    </row>
    <row r="3775" customFormat="false" ht="11.25" hidden="false" customHeight="true" outlineLevel="0" collapsed="false">
      <c r="A3775" s="269" t="s">
        <v>322</v>
      </c>
      <c r="B3775" s="252" t="n">
        <v>44167</v>
      </c>
      <c r="C3775" s="253" t="n">
        <v>25975.9</v>
      </c>
      <c r="D3775" s="274" t="s">
        <v>2951</v>
      </c>
      <c r="E3775" s="255" t="s">
        <v>4044</v>
      </c>
      <c r="F3775" s="255" t="s">
        <v>4952</v>
      </c>
      <c r="G3775" s="255" t="s">
        <v>4953</v>
      </c>
      <c r="H3775" s="256"/>
    </row>
    <row r="3776" customFormat="false" ht="11.25" hidden="false" customHeight="true" outlineLevel="0" collapsed="false">
      <c r="A3776" s="251" t="s">
        <v>2954</v>
      </c>
      <c r="B3776" s="252" t="n">
        <v>44168</v>
      </c>
      <c r="C3776" s="253" t="n">
        <v>1100</v>
      </c>
      <c r="D3776" s="254" t="s">
        <v>25</v>
      </c>
      <c r="E3776" s="255"/>
      <c r="F3776" s="255" t="s">
        <v>3114</v>
      </c>
      <c r="G3776" s="255"/>
      <c r="H3776" s="256"/>
    </row>
    <row r="3777" customFormat="false" ht="11.25" hidden="false" customHeight="true" outlineLevel="0" collapsed="false">
      <c r="A3777" s="257" t="s">
        <v>2954</v>
      </c>
      <c r="B3777" s="252" t="n">
        <v>44168</v>
      </c>
      <c r="C3777" s="253" t="n">
        <v>3280</v>
      </c>
      <c r="D3777" s="258" t="s">
        <v>30</v>
      </c>
      <c r="E3777" s="255" t="s">
        <v>174</v>
      </c>
      <c r="F3777" s="255" t="s">
        <v>187</v>
      </c>
      <c r="G3777" s="255"/>
      <c r="H3777" s="256"/>
    </row>
    <row r="3778" customFormat="false" ht="11.25" hidden="false" customHeight="true" outlineLevel="0" collapsed="false">
      <c r="A3778" s="260" t="s">
        <v>2954</v>
      </c>
      <c r="B3778" s="252" t="n">
        <v>44168</v>
      </c>
      <c r="C3778" s="253" t="n">
        <v>2500</v>
      </c>
      <c r="D3778" s="266" t="s">
        <v>2943</v>
      </c>
      <c r="E3778" s="255" t="s">
        <v>2974</v>
      </c>
      <c r="F3778" s="255" t="s">
        <v>4668</v>
      </c>
      <c r="G3778" s="255"/>
      <c r="H3778" s="256"/>
    </row>
    <row r="3779" customFormat="false" ht="11.25" hidden="false" customHeight="true" outlineLevel="0" collapsed="false">
      <c r="A3779" s="257" t="s">
        <v>2954</v>
      </c>
      <c r="B3779" s="252" t="n">
        <v>44168</v>
      </c>
      <c r="C3779" s="253" t="n">
        <v>2000</v>
      </c>
      <c r="D3779" s="265" t="s">
        <v>80</v>
      </c>
      <c r="E3779" s="255" t="s">
        <v>110</v>
      </c>
      <c r="F3779" s="255" t="s">
        <v>3168</v>
      </c>
      <c r="G3779" s="255" t="s">
        <v>4954</v>
      </c>
      <c r="H3779" s="256"/>
    </row>
    <row r="3780" customFormat="false" ht="11.25" hidden="false" customHeight="true" outlineLevel="0" collapsed="false">
      <c r="A3780" s="251" t="s">
        <v>2954</v>
      </c>
      <c r="B3780" s="252" t="n">
        <v>44168</v>
      </c>
      <c r="C3780" s="253" t="n">
        <v>10000</v>
      </c>
      <c r="D3780" s="254" t="s">
        <v>25</v>
      </c>
      <c r="E3780" s="255"/>
      <c r="F3780" s="255" t="s">
        <v>3245</v>
      </c>
      <c r="G3780" s="255"/>
      <c r="H3780" s="256"/>
    </row>
    <row r="3781" customFormat="false" ht="11.25" hidden="false" customHeight="true" outlineLevel="0" collapsed="false">
      <c r="A3781" s="257" t="s">
        <v>2954</v>
      </c>
      <c r="B3781" s="252" t="n">
        <v>44168</v>
      </c>
      <c r="C3781" s="253" t="n">
        <v>1500</v>
      </c>
      <c r="D3781" s="265" t="s">
        <v>80</v>
      </c>
      <c r="E3781" s="255" t="s">
        <v>110</v>
      </c>
      <c r="F3781" s="255" t="s">
        <v>3168</v>
      </c>
      <c r="G3781" s="255" t="s">
        <v>4319</v>
      </c>
      <c r="H3781" s="256"/>
    </row>
    <row r="3782" customFormat="false" ht="11.25" hidden="false" customHeight="true" outlineLevel="0" collapsed="false">
      <c r="A3782" s="257" t="s">
        <v>2954</v>
      </c>
      <c r="B3782" s="252" t="n">
        <v>44168</v>
      </c>
      <c r="C3782" s="253" t="n">
        <v>1500</v>
      </c>
      <c r="D3782" s="265" t="s">
        <v>80</v>
      </c>
      <c r="E3782" s="255" t="s">
        <v>110</v>
      </c>
      <c r="F3782" s="255" t="s">
        <v>3168</v>
      </c>
      <c r="G3782" s="255" t="s">
        <v>4955</v>
      </c>
      <c r="H3782" s="256"/>
    </row>
    <row r="3783" customFormat="false" ht="11.25" hidden="false" customHeight="true" outlineLevel="0" collapsed="false">
      <c r="A3783" s="257" t="s">
        <v>2954</v>
      </c>
      <c r="B3783" s="252" t="n">
        <v>44168</v>
      </c>
      <c r="C3783" s="253" t="n">
        <v>1500</v>
      </c>
      <c r="D3783" s="265" t="s">
        <v>80</v>
      </c>
      <c r="E3783" s="255" t="s">
        <v>110</v>
      </c>
      <c r="F3783" s="255" t="s">
        <v>3168</v>
      </c>
      <c r="G3783" s="255" t="s">
        <v>4956</v>
      </c>
      <c r="H3783" s="256"/>
    </row>
    <row r="3784" customFormat="false" ht="11.25" hidden="false" customHeight="true" outlineLevel="0" collapsed="false">
      <c r="A3784" s="251" t="s">
        <v>2954</v>
      </c>
      <c r="B3784" s="252" t="n">
        <v>44168</v>
      </c>
      <c r="C3784" s="253" t="n">
        <v>15000</v>
      </c>
      <c r="D3784" s="254" t="s">
        <v>25</v>
      </c>
      <c r="E3784" s="255"/>
      <c r="F3784" s="255" t="s">
        <v>2961</v>
      </c>
      <c r="G3784" s="255"/>
      <c r="H3784" s="256"/>
    </row>
    <row r="3785" customFormat="false" ht="11.25" hidden="false" customHeight="true" outlineLevel="0" collapsed="false">
      <c r="A3785" s="269" t="s">
        <v>2954</v>
      </c>
      <c r="B3785" s="252" t="n">
        <v>44168</v>
      </c>
      <c r="C3785" s="253" t="n">
        <v>1700</v>
      </c>
      <c r="D3785" s="278" t="s">
        <v>3093</v>
      </c>
      <c r="E3785" s="255" t="s">
        <v>3260</v>
      </c>
      <c r="F3785" s="255" t="s">
        <v>4957</v>
      </c>
      <c r="G3785" s="255" t="s">
        <v>4958</v>
      </c>
      <c r="H3785" s="256"/>
    </row>
    <row r="3786" customFormat="false" ht="11.25" hidden="false" customHeight="true" outlineLevel="0" collapsed="false">
      <c r="A3786" s="251" t="s">
        <v>2954</v>
      </c>
      <c r="B3786" s="252" t="n">
        <v>44168</v>
      </c>
      <c r="C3786" s="253" t="n">
        <v>2000</v>
      </c>
      <c r="D3786" s="254" t="s">
        <v>25</v>
      </c>
      <c r="E3786" s="255" t="s">
        <v>3061</v>
      </c>
      <c r="F3786" s="255" t="s">
        <v>4414</v>
      </c>
      <c r="G3786" s="255"/>
      <c r="H3786" s="256"/>
    </row>
    <row r="3787" customFormat="false" ht="11.25" hidden="false" customHeight="true" outlineLevel="0" collapsed="false">
      <c r="A3787" s="269" t="s">
        <v>2954</v>
      </c>
      <c r="B3787" s="252" t="n">
        <v>44168</v>
      </c>
      <c r="C3787" s="253" t="n">
        <v>30000</v>
      </c>
      <c r="D3787" s="274" t="s">
        <v>2951</v>
      </c>
      <c r="E3787" s="255" t="s">
        <v>59</v>
      </c>
      <c r="F3787" s="255" t="s">
        <v>265</v>
      </c>
      <c r="G3787" s="255"/>
      <c r="H3787" s="256"/>
    </row>
    <row r="3788" customFormat="false" ht="11.25" hidden="false" customHeight="true" outlineLevel="0" collapsed="false">
      <c r="A3788" s="251" t="s">
        <v>322</v>
      </c>
      <c r="B3788" s="252" t="n">
        <v>44168</v>
      </c>
      <c r="C3788" s="253" t="n">
        <v>20000</v>
      </c>
      <c r="D3788" s="254" t="s">
        <v>25</v>
      </c>
      <c r="E3788" s="255"/>
      <c r="F3788" s="255" t="s">
        <v>3003</v>
      </c>
      <c r="G3788" s="255" t="s">
        <v>4959</v>
      </c>
      <c r="H3788" s="256"/>
    </row>
    <row r="3789" customFormat="false" ht="11.25" hidden="false" customHeight="true" outlineLevel="0" collapsed="false">
      <c r="A3789" s="269" t="s">
        <v>322</v>
      </c>
      <c r="B3789" s="252" t="n">
        <v>44168</v>
      </c>
      <c r="C3789" s="253" t="n">
        <v>6450</v>
      </c>
      <c r="D3789" s="274" t="s">
        <v>2951</v>
      </c>
      <c r="E3789" s="255" t="s">
        <v>4044</v>
      </c>
      <c r="F3789" s="255" t="s">
        <v>4960</v>
      </c>
      <c r="G3789" s="255" t="s">
        <v>4961</v>
      </c>
      <c r="H3789" s="256"/>
    </row>
    <row r="3790" customFormat="false" ht="11.25" hidden="false" customHeight="true" outlineLevel="0" collapsed="false">
      <c r="A3790" s="251" t="s">
        <v>2954</v>
      </c>
      <c r="B3790" s="252" t="n">
        <v>44169</v>
      </c>
      <c r="C3790" s="253" t="n">
        <v>20000</v>
      </c>
      <c r="D3790" s="254" t="s">
        <v>25</v>
      </c>
      <c r="E3790" s="255"/>
      <c r="F3790" s="255" t="s">
        <v>3053</v>
      </c>
      <c r="G3790" s="255"/>
      <c r="H3790" s="256"/>
    </row>
    <row r="3791" customFormat="false" ht="11.25" hidden="false" customHeight="true" outlineLevel="0" collapsed="false">
      <c r="A3791" s="260" t="s">
        <v>2954</v>
      </c>
      <c r="B3791" s="252" t="n">
        <v>44169</v>
      </c>
      <c r="C3791" s="253" t="n">
        <v>1000</v>
      </c>
      <c r="D3791" s="266" t="s">
        <v>2943</v>
      </c>
      <c r="E3791" s="255" t="s">
        <v>2974</v>
      </c>
      <c r="F3791" s="255" t="s">
        <v>2982</v>
      </c>
      <c r="G3791" s="255"/>
      <c r="H3791" s="256"/>
    </row>
    <row r="3792" customFormat="false" ht="11.25" hidden="false" customHeight="true" outlineLevel="0" collapsed="false">
      <c r="A3792" s="257" t="s">
        <v>2954</v>
      </c>
      <c r="B3792" s="252" t="n">
        <v>44169</v>
      </c>
      <c r="C3792" s="253" t="n">
        <v>12000</v>
      </c>
      <c r="D3792" s="258" t="s">
        <v>30</v>
      </c>
      <c r="E3792" s="255" t="s">
        <v>174</v>
      </c>
      <c r="F3792" s="255" t="s">
        <v>187</v>
      </c>
      <c r="G3792" s="255"/>
      <c r="H3792" s="256"/>
    </row>
    <row r="3793" customFormat="false" ht="11.25" hidden="false" customHeight="true" outlineLevel="0" collapsed="false">
      <c r="A3793" s="260" t="s">
        <v>2954</v>
      </c>
      <c r="B3793" s="252" t="n">
        <v>44169</v>
      </c>
      <c r="C3793" s="253" t="n">
        <v>400</v>
      </c>
      <c r="D3793" s="266" t="s">
        <v>2943</v>
      </c>
      <c r="E3793" s="255" t="s">
        <v>3163</v>
      </c>
      <c r="F3793" s="255" t="s">
        <v>4706</v>
      </c>
      <c r="G3793" s="255" t="s">
        <v>4707</v>
      </c>
      <c r="H3793" s="256"/>
    </row>
    <row r="3794" customFormat="false" ht="11.25" hidden="false" customHeight="true" outlineLevel="0" collapsed="false">
      <c r="A3794" s="260" t="s">
        <v>2954</v>
      </c>
      <c r="B3794" s="252" t="n">
        <v>44169</v>
      </c>
      <c r="C3794" s="253" t="n">
        <v>400</v>
      </c>
      <c r="D3794" s="266" t="s">
        <v>2943</v>
      </c>
      <c r="E3794" s="255" t="s">
        <v>2974</v>
      </c>
      <c r="F3794" s="255" t="s">
        <v>3157</v>
      </c>
      <c r="G3794" s="255"/>
      <c r="H3794" s="256"/>
    </row>
    <row r="3795" customFormat="false" ht="11.25" hidden="false" customHeight="true" outlineLevel="0" collapsed="false">
      <c r="A3795" s="251" t="s">
        <v>2954</v>
      </c>
      <c r="B3795" s="252" t="n">
        <v>44169</v>
      </c>
      <c r="C3795" s="253" t="n">
        <v>6000</v>
      </c>
      <c r="D3795" s="254" t="s">
        <v>25</v>
      </c>
      <c r="E3795" s="255"/>
      <c r="F3795" s="255" t="s">
        <v>68</v>
      </c>
      <c r="G3795" s="255"/>
      <c r="H3795" s="256"/>
    </row>
    <row r="3796" customFormat="false" ht="11.25" hidden="false" customHeight="true" outlineLevel="0" collapsed="false">
      <c r="A3796" s="251" t="s">
        <v>2954</v>
      </c>
      <c r="B3796" s="252" t="n">
        <v>44169</v>
      </c>
      <c r="C3796" s="253" t="n">
        <v>10000</v>
      </c>
      <c r="D3796" s="254" t="s">
        <v>25</v>
      </c>
      <c r="E3796" s="255"/>
      <c r="F3796" s="255" t="s">
        <v>294</v>
      </c>
      <c r="G3796" s="255"/>
      <c r="H3796" s="256"/>
    </row>
    <row r="3797" customFormat="false" ht="11.25" hidden="false" customHeight="true" outlineLevel="0" collapsed="false">
      <c r="A3797" s="251" t="s">
        <v>2954</v>
      </c>
      <c r="B3797" s="252" t="n">
        <v>44169</v>
      </c>
      <c r="C3797" s="253" t="n">
        <v>15000</v>
      </c>
      <c r="D3797" s="254" t="s">
        <v>25</v>
      </c>
      <c r="E3797" s="255"/>
      <c r="F3797" s="255" t="s">
        <v>3001</v>
      </c>
      <c r="G3797" s="255"/>
      <c r="H3797" s="256"/>
    </row>
    <row r="3798" customFormat="false" ht="11.25" hidden="false" customHeight="true" outlineLevel="0" collapsed="false">
      <c r="A3798" s="260" t="s">
        <v>2954</v>
      </c>
      <c r="B3798" s="252" t="n">
        <v>44169</v>
      </c>
      <c r="C3798" s="253" t="n">
        <v>230</v>
      </c>
      <c r="D3798" s="268" t="s">
        <v>48</v>
      </c>
      <c r="E3798" s="255" t="s">
        <v>161</v>
      </c>
      <c r="F3798" s="255" t="s">
        <v>3756</v>
      </c>
      <c r="G3798" s="255" t="s">
        <v>3150</v>
      </c>
      <c r="H3798" s="256"/>
    </row>
    <row r="3799" customFormat="false" ht="11.25" hidden="false" customHeight="true" outlineLevel="0" collapsed="false">
      <c r="A3799" s="251" t="s">
        <v>2954</v>
      </c>
      <c r="B3799" s="252" t="n">
        <v>44169</v>
      </c>
      <c r="C3799" s="253" t="n">
        <v>10000</v>
      </c>
      <c r="D3799" s="254" t="s">
        <v>25</v>
      </c>
      <c r="E3799" s="255"/>
      <c r="F3799" s="255" t="s">
        <v>3012</v>
      </c>
      <c r="G3799" s="255"/>
      <c r="H3799" s="256"/>
    </row>
    <row r="3800" customFormat="false" ht="11.25" hidden="false" customHeight="true" outlineLevel="0" collapsed="false">
      <c r="A3800" s="251" t="s">
        <v>2954</v>
      </c>
      <c r="B3800" s="252" t="n">
        <v>44169</v>
      </c>
      <c r="C3800" s="253" t="n">
        <v>10000</v>
      </c>
      <c r="D3800" s="254" t="s">
        <v>25</v>
      </c>
      <c r="E3800" s="255"/>
      <c r="F3800" s="255" t="s">
        <v>3489</v>
      </c>
      <c r="G3800" s="255"/>
      <c r="H3800" s="256"/>
    </row>
    <row r="3801" customFormat="false" ht="11.25" hidden="false" customHeight="true" outlineLevel="0" collapsed="false">
      <c r="A3801" s="251" t="s">
        <v>2954</v>
      </c>
      <c r="B3801" s="252" t="n">
        <v>44169</v>
      </c>
      <c r="C3801" s="253" t="n">
        <v>1000</v>
      </c>
      <c r="D3801" s="254" t="s">
        <v>25</v>
      </c>
      <c r="E3801" s="255"/>
      <c r="F3801" s="255" t="s">
        <v>4115</v>
      </c>
      <c r="G3801" s="255"/>
      <c r="H3801" s="256"/>
    </row>
    <row r="3802" customFormat="false" ht="11.25" hidden="false" customHeight="true" outlineLevel="0" collapsed="false">
      <c r="A3802" s="257" t="s">
        <v>2954</v>
      </c>
      <c r="B3802" s="252" t="n">
        <v>44170</v>
      </c>
      <c r="C3802" s="253" t="n">
        <v>320</v>
      </c>
      <c r="D3802" s="258" t="s">
        <v>30</v>
      </c>
      <c r="E3802" s="255" t="s">
        <v>61</v>
      </c>
      <c r="F3802" s="255" t="s">
        <v>87</v>
      </c>
      <c r="G3802" s="255" t="s">
        <v>4962</v>
      </c>
      <c r="H3802" s="256"/>
    </row>
    <row r="3803" customFormat="false" ht="11.25" hidden="false" customHeight="true" outlineLevel="0" collapsed="false">
      <c r="A3803" s="257" t="s">
        <v>2954</v>
      </c>
      <c r="B3803" s="252" t="n">
        <v>44170</v>
      </c>
      <c r="C3803" s="253" t="n">
        <v>6080</v>
      </c>
      <c r="D3803" s="262" t="s">
        <v>113</v>
      </c>
      <c r="E3803" s="255" t="s">
        <v>139</v>
      </c>
      <c r="F3803" s="255" t="s">
        <v>235</v>
      </c>
      <c r="G3803" s="255" t="s">
        <v>4963</v>
      </c>
      <c r="H3803" s="256"/>
    </row>
    <row r="3804" customFormat="false" ht="11.25" hidden="false" customHeight="true" outlineLevel="0" collapsed="false">
      <c r="A3804" s="260" t="s">
        <v>2954</v>
      </c>
      <c r="B3804" s="252" t="n">
        <v>44170</v>
      </c>
      <c r="C3804" s="253" t="n">
        <v>300</v>
      </c>
      <c r="D3804" s="263" t="s">
        <v>2952</v>
      </c>
      <c r="E3804" s="255" t="s">
        <v>54</v>
      </c>
      <c r="F3804" s="255" t="s">
        <v>4501</v>
      </c>
      <c r="G3804" s="255" t="s">
        <v>54</v>
      </c>
      <c r="H3804" s="256"/>
    </row>
    <row r="3805" customFormat="false" ht="11.25" hidden="false" customHeight="true" outlineLevel="0" collapsed="false">
      <c r="A3805" s="257" t="s">
        <v>2954</v>
      </c>
      <c r="B3805" s="252" t="n">
        <v>44170</v>
      </c>
      <c r="C3805" s="253" t="n">
        <v>520</v>
      </c>
      <c r="D3805" s="272" t="s">
        <v>64</v>
      </c>
      <c r="E3805" s="255" t="s">
        <v>3026</v>
      </c>
      <c r="F3805" s="255" t="s">
        <v>4964</v>
      </c>
      <c r="G3805" s="255"/>
      <c r="H3805" s="256"/>
    </row>
    <row r="3806" customFormat="false" ht="11.25" hidden="false" customHeight="true" outlineLevel="0" collapsed="false">
      <c r="A3806" s="257" t="s">
        <v>2954</v>
      </c>
      <c r="B3806" s="252" t="n">
        <v>44170</v>
      </c>
      <c r="C3806" s="253" t="n">
        <v>1500</v>
      </c>
      <c r="D3806" s="272" t="s">
        <v>64</v>
      </c>
      <c r="E3806" s="255" t="s">
        <v>3600</v>
      </c>
      <c r="F3806" s="255" t="s">
        <v>3008</v>
      </c>
      <c r="G3806" s="255" t="s">
        <v>4965</v>
      </c>
      <c r="H3806" s="256"/>
    </row>
    <row r="3807" customFormat="false" ht="11.25" hidden="false" customHeight="true" outlineLevel="0" collapsed="false">
      <c r="A3807" s="251" t="s">
        <v>2954</v>
      </c>
      <c r="B3807" s="252" t="n">
        <v>44170</v>
      </c>
      <c r="C3807" s="253" t="n">
        <v>5000</v>
      </c>
      <c r="D3807" s="254" t="s">
        <v>25</v>
      </c>
      <c r="E3807" s="255"/>
      <c r="F3807" s="255" t="s">
        <v>3012</v>
      </c>
      <c r="G3807" s="255"/>
      <c r="H3807" s="256"/>
    </row>
    <row r="3808" customFormat="false" ht="11.25" hidden="false" customHeight="true" outlineLevel="0" collapsed="false">
      <c r="A3808" s="257" t="s">
        <v>2954</v>
      </c>
      <c r="B3808" s="252" t="n">
        <v>44171</v>
      </c>
      <c r="C3808" s="253" t="n">
        <v>300</v>
      </c>
      <c r="D3808" s="265" t="s">
        <v>80</v>
      </c>
      <c r="E3808" s="255" t="s">
        <v>81</v>
      </c>
      <c r="F3808" s="255" t="s">
        <v>4966</v>
      </c>
      <c r="G3808" s="255" t="s">
        <v>4967</v>
      </c>
      <c r="H3808" s="256"/>
    </row>
    <row r="3809" customFormat="false" ht="11.25" hidden="false" customHeight="true" outlineLevel="0" collapsed="false">
      <c r="A3809" s="251" t="s">
        <v>2954</v>
      </c>
      <c r="B3809" s="252" t="n">
        <v>44171</v>
      </c>
      <c r="C3809" s="253" t="n">
        <v>10000</v>
      </c>
      <c r="D3809" s="254" t="s">
        <v>25</v>
      </c>
      <c r="E3809" s="255"/>
      <c r="F3809" s="255" t="s">
        <v>2961</v>
      </c>
      <c r="G3809" s="255"/>
      <c r="H3809" s="256"/>
    </row>
    <row r="3810" customFormat="false" ht="11.25" hidden="false" customHeight="true" outlineLevel="0" collapsed="false">
      <c r="A3810" s="251" t="s">
        <v>2954</v>
      </c>
      <c r="B3810" s="252" t="n">
        <v>44172</v>
      </c>
      <c r="C3810" s="253" t="n">
        <v>10000</v>
      </c>
      <c r="D3810" s="254" t="s">
        <v>25</v>
      </c>
      <c r="E3810" s="255"/>
      <c r="F3810" s="255" t="s">
        <v>4813</v>
      </c>
      <c r="G3810" s="255"/>
      <c r="H3810" s="256"/>
    </row>
    <row r="3811" customFormat="false" ht="11.25" hidden="false" customHeight="true" outlineLevel="0" collapsed="false">
      <c r="A3811" s="251" t="s">
        <v>2954</v>
      </c>
      <c r="B3811" s="252" t="n">
        <v>44172</v>
      </c>
      <c r="C3811" s="253" t="n">
        <v>8000</v>
      </c>
      <c r="D3811" s="254" t="s">
        <v>25</v>
      </c>
      <c r="E3811" s="255"/>
      <c r="F3811" s="255" t="s">
        <v>3489</v>
      </c>
      <c r="G3811" s="255"/>
      <c r="H3811" s="256"/>
    </row>
    <row r="3812" customFormat="false" ht="11.25" hidden="false" customHeight="true" outlineLevel="0" collapsed="false">
      <c r="A3812" s="251" t="s">
        <v>2954</v>
      </c>
      <c r="B3812" s="252" t="n">
        <v>44172</v>
      </c>
      <c r="C3812" s="253" t="n">
        <v>15000</v>
      </c>
      <c r="D3812" s="254" t="s">
        <v>25</v>
      </c>
      <c r="E3812" s="255"/>
      <c r="F3812" s="255" t="s">
        <v>3017</v>
      </c>
      <c r="G3812" s="255"/>
      <c r="H3812" s="256"/>
    </row>
    <row r="3813" customFormat="false" ht="11.25" hidden="false" customHeight="true" outlineLevel="0" collapsed="false">
      <c r="A3813" s="251" t="s">
        <v>2954</v>
      </c>
      <c r="B3813" s="252" t="n">
        <v>44172</v>
      </c>
      <c r="C3813" s="253" t="n">
        <v>5000</v>
      </c>
      <c r="D3813" s="254" t="s">
        <v>25</v>
      </c>
      <c r="E3813" s="255"/>
      <c r="F3813" s="255" t="s">
        <v>43</v>
      </c>
      <c r="G3813" s="255"/>
      <c r="H3813" s="256"/>
    </row>
    <row r="3814" customFormat="false" ht="11.25" hidden="false" customHeight="true" outlineLevel="0" collapsed="false">
      <c r="A3814" s="257" t="s">
        <v>2954</v>
      </c>
      <c r="B3814" s="252" t="n">
        <v>44172</v>
      </c>
      <c r="C3814" s="253" t="n">
        <v>1600</v>
      </c>
      <c r="D3814" s="258" t="s">
        <v>30</v>
      </c>
      <c r="E3814" s="255" t="s">
        <v>174</v>
      </c>
      <c r="F3814" s="255" t="s">
        <v>187</v>
      </c>
      <c r="G3814" s="255" t="s">
        <v>4968</v>
      </c>
      <c r="H3814" s="256"/>
    </row>
    <row r="3815" customFormat="false" ht="11.25" hidden="false" customHeight="true" outlineLevel="0" collapsed="false">
      <c r="A3815" s="257" t="s">
        <v>2954</v>
      </c>
      <c r="B3815" s="252" t="n">
        <v>44172</v>
      </c>
      <c r="C3815" s="253" t="n">
        <v>1700</v>
      </c>
      <c r="D3815" s="258" t="s">
        <v>30</v>
      </c>
      <c r="E3815" s="255" t="s">
        <v>61</v>
      </c>
      <c r="F3815" s="255" t="s">
        <v>62</v>
      </c>
      <c r="G3815" s="255" t="s">
        <v>4969</v>
      </c>
      <c r="H3815" s="256"/>
    </row>
    <row r="3816" customFormat="false" ht="11.25" hidden="false" customHeight="true" outlineLevel="0" collapsed="false">
      <c r="A3816" s="260" t="s">
        <v>2954</v>
      </c>
      <c r="B3816" s="252" t="n">
        <v>44172</v>
      </c>
      <c r="C3816" s="253" t="n">
        <v>2000</v>
      </c>
      <c r="D3816" s="266" t="s">
        <v>2943</v>
      </c>
      <c r="E3816" s="255" t="s">
        <v>2974</v>
      </c>
      <c r="F3816" s="255" t="s">
        <v>4970</v>
      </c>
      <c r="G3816" s="255"/>
      <c r="H3816" s="256"/>
    </row>
    <row r="3817" customFormat="false" ht="11.25" hidden="false" customHeight="true" outlineLevel="0" collapsed="false">
      <c r="A3817" s="257" t="s">
        <v>2954</v>
      </c>
      <c r="B3817" s="252" t="n">
        <v>44172</v>
      </c>
      <c r="C3817" s="253" t="n">
        <v>2100</v>
      </c>
      <c r="D3817" s="262" t="s">
        <v>113</v>
      </c>
      <c r="E3817" s="255" t="s">
        <v>139</v>
      </c>
      <c r="F3817" s="255" t="s">
        <v>3507</v>
      </c>
      <c r="G3817" s="255"/>
      <c r="H3817" s="256"/>
    </row>
    <row r="3818" customFormat="false" ht="11.25" hidden="false" customHeight="true" outlineLevel="0" collapsed="false">
      <c r="A3818" s="257" t="s">
        <v>2954</v>
      </c>
      <c r="B3818" s="252" t="n">
        <v>44172</v>
      </c>
      <c r="C3818" s="253" t="n">
        <v>300</v>
      </c>
      <c r="D3818" s="262" t="s">
        <v>113</v>
      </c>
      <c r="E3818" s="255" t="s">
        <v>139</v>
      </c>
      <c r="F3818" s="255" t="s">
        <v>3675</v>
      </c>
      <c r="G3818" s="255"/>
      <c r="H3818" s="256"/>
    </row>
    <row r="3819" customFormat="false" ht="11.25" hidden="false" customHeight="true" outlineLevel="0" collapsed="false">
      <c r="A3819" s="251" t="s">
        <v>2954</v>
      </c>
      <c r="B3819" s="252" t="n">
        <v>44173</v>
      </c>
      <c r="C3819" s="253" t="n">
        <v>10000</v>
      </c>
      <c r="D3819" s="254" t="s">
        <v>25</v>
      </c>
      <c r="E3819" s="255"/>
      <c r="F3819" s="255" t="s">
        <v>46</v>
      </c>
      <c r="G3819" s="255"/>
      <c r="H3819" s="256"/>
    </row>
    <row r="3820" customFormat="false" ht="11.25" hidden="false" customHeight="true" outlineLevel="0" collapsed="false">
      <c r="A3820" s="257" t="s">
        <v>2954</v>
      </c>
      <c r="B3820" s="252" t="n">
        <v>44173</v>
      </c>
      <c r="C3820" s="253" t="n">
        <v>4500</v>
      </c>
      <c r="D3820" s="258" t="s">
        <v>30</v>
      </c>
      <c r="E3820" s="255" t="s">
        <v>61</v>
      </c>
      <c r="F3820" s="255" t="s">
        <v>62</v>
      </c>
      <c r="G3820" s="255" t="s">
        <v>4971</v>
      </c>
      <c r="H3820" s="256"/>
    </row>
    <row r="3821" customFormat="false" ht="11.25" hidden="false" customHeight="true" outlineLevel="0" collapsed="false">
      <c r="A3821" s="257" t="s">
        <v>2954</v>
      </c>
      <c r="B3821" s="252" t="n">
        <v>44173</v>
      </c>
      <c r="C3821" s="253" t="n">
        <v>1700</v>
      </c>
      <c r="D3821" s="258" t="s">
        <v>30</v>
      </c>
      <c r="E3821" s="255" t="s">
        <v>61</v>
      </c>
      <c r="F3821" s="255" t="s">
        <v>62</v>
      </c>
      <c r="G3821" s="255" t="s">
        <v>4972</v>
      </c>
      <c r="H3821" s="256"/>
    </row>
    <row r="3822" customFormat="false" ht="11.25" hidden="false" customHeight="true" outlineLevel="0" collapsed="false">
      <c r="A3822" s="260" t="s">
        <v>2954</v>
      </c>
      <c r="B3822" s="252" t="n">
        <v>44173</v>
      </c>
      <c r="C3822" s="253" t="n">
        <v>400</v>
      </c>
      <c r="D3822" s="266" t="s">
        <v>2943</v>
      </c>
      <c r="E3822" s="255" t="s">
        <v>2974</v>
      </c>
      <c r="F3822" s="255" t="s">
        <v>3157</v>
      </c>
      <c r="G3822" s="255"/>
      <c r="H3822" s="256"/>
    </row>
    <row r="3823" customFormat="false" ht="11.25" hidden="false" customHeight="true" outlineLevel="0" collapsed="false">
      <c r="A3823" s="260" t="s">
        <v>2954</v>
      </c>
      <c r="B3823" s="252" t="n">
        <v>44173</v>
      </c>
      <c r="C3823" s="253" t="n">
        <v>250</v>
      </c>
      <c r="D3823" s="268" t="s">
        <v>48</v>
      </c>
      <c r="E3823" s="255" t="s">
        <v>3004</v>
      </c>
      <c r="F3823" s="255" t="s">
        <v>3018</v>
      </c>
      <c r="G3823" s="255"/>
      <c r="H3823" s="256"/>
    </row>
    <row r="3824" customFormat="false" ht="11.25" hidden="false" customHeight="true" outlineLevel="0" collapsed="false">
      <c r="A3824" s="257" t="s">
        <v>2954</v>
      </c>
      <c r="B3824" s="252" t="n">
        <v>44173</v>
      </c>
      <c r="C3824" s="253" t="n">
        <v>2800</v>
      </c>
      <c r="D3824" s="258" t="s">
        <v>30</v>
      </c>
      <c r="E3824" s="255" t="s">
        <v>61</v>
      </c>
      <c r="F3824" s="255" t="s">
        <v>62</v>
      </c>
      <c r="G3824" s="255" t="s">
        <v>4182</v>
      </c>
      <c r="H3824" s="256"/>
    </row>
    <row r="3825" customFormat="false" ht="11.25" hidden="false" customHeight="true" outlineLevel="0" collapsed="false">
      <c r="A3825" s="257" t="s">
        <v>2954</v>
      </c>
      <c r="B3825" s="252" t="n">
        <v>44173</v>
      </c>
      <c r="C3825" s="253" t="n">
        <v>300</v>
      </c>
      <c r="D3825" s="265" t="s">
        <v>80</v>
      </c>
      <c r="E3825" s="255" t="s">
        <v>110</v>
      </c>
      <c r="F3825" s="255" t="s">
        <v>4973</v>
      </c>
      <c r="G3825" s="255"/>
      <c r="H3825" s="256"/>
    </row>
    <row r="3826" customFormat="false" ht="11.25" hidden="false" customHeight="true" outlineLevel="0" collapsed="false">
      <c r="A3826" s="269" t="s">
        <v>2954</v>
      </c>
      <c r="B3826" s="252" t="n">
        <v>44173</v>
      </c>
      <c r="C3826" s="253" t="n">
        <v>2000</v>
      </c>
      <c r="D3826" s="270" t="s">
        <v>2948</v>
      </c>
      <c r="E3826" s="255" t="s">
        <v>195</v>
      </c>
      <c r="F3826" s="255" t="s">
        <v>3150</v>
      </c>
      <c r="G3826" s="255" t="s">
        <v>3064</v>
      </c>
      <c r="H3826" s="256"/>
    </row>
    <row r="3827" customFormat="false" ht="11.25" hidden="false" customHeight="true" outlineLevel="0" collapsed="false">
      <c r="A3827" s="257" t="s">
        <v>2954</v>
      </c>
      <c r="B3827" s="252" t="n">
        <v>44173</v>
      </c>
      <c r="C3827" s="253" t="n">
        <v>2700</v>
      </c>
      <c r="D3827" s="258" t="s">
        <v>30</v>
      </c>
      <c r="E3827" s="255" t="s">
        <v>61</v>
      </c>
      <c r="F3827" s="255" t="s">
        <v>270</v>
      </c>
      <c r="G3827" s="255" t="s">
        <v>4974</v>
      </c>
      <c r="H3827" s="256"/>
    </row>
    <row r="3828" customFormat="false" ht="11.25" hidden="false" customHeight="true" outlineLevel="0" collapsed="false">
      <c r="A3828" s="257" t="s">
        <v>2954</v>
      </c>
      <c r="B3828" s="252" t="n">
        <v>44173</v>
      </c>
      <c r="C3828" s="253" t="n">
        <v>34900</v>
      </c>
      <c r="D3828" s="258" t="s">
        <v>30</v>
      </c>
      <c r="E3828" s="255" t="s">
        <v>174</v>
      </c>
      <c r="F3828" s="255" t="s">
        <v>187</v>
      </c>
      <c r="G3828" s="255"/>
      <c r="H3828" s="256"/>
    </row>
    <row r="3829" customFormat="false" ht="11.25" hidden="false" customHeight="true" outlineLevel="0" collapsed="false">
      <c r="A3829" s="260" t="s">
        <v>2954</v>
      </c>
      <c r="B3829" s="252" t="n">
        <v>44173</v>
      </c>
      <c r="C3829" s="253" t="n">
        <v>80</v>
      </c>
      <c r="D3829" s="266" t="s">
        <v>2943</v>
      </c>
      <c r="E3829" s="255" t="s">
        <v>2974</v>
      </c>
      <c r="F3829" s="255" t="s">
        <v>2982</v>
      </c>
      <c r="G3829" s="255" t="s">
        <v>4975</v>
      </c>
      <c r="H3829" s="256"/>
    </row>
    <row r="3830" customFormat="false" ht="11.25" hidden="false" customHeight="true" outlineLevel="0" collapsed="false">
      <c r="A3830" s="251" t="s">
        <v>2954</v>
      </c>
      <c r="B3830" s="252" t="n">
        <v>44173</v>
      </c>
      <c r="C3830" s="253" t="n">
        <v>10000</v>
      </c>
      <c r="D3830" s="254" t="s">
        <v>25</v>
      </c>
      <c r="E3830" s="255"/>
      <c r="F3830" s="255" t="s">
        <v>2960</v>
      </c>
      <c r="G3830" s="255"/>
      <c r="H3830" s="256"/>
    </row>
    <row r="3831" customFormat="false" ht="11.25" hidden="false" customHeight="true" outlineLevel="0" collapsed="false">
      <c r="A3831" s="257" t="s">
        <v>2954</v>
      </c>
      <c r="B3831" s="252" t="n">
        <v>44173</v>
      </c>
      <c r="C3831" s="253" t="n">
        <v>200</v>
      </c>
      <c r="D3831" s="262" t="s">
        <v>113</v>
      </c>
      <c r="E3831" s="255" t="s">
        <v>139</v>
      </c>
      <c r="F3831" s="255" t="s">
        <v>4976</v>
      </c>
      <c r="G3831" s="255"/>
      <c r="H3831" s="256"/>
    </row>
    <row r="3832" customFormat="false" ht="11.25" hidden="false" customHeight="true" outlineLevel="0" collapsed="false">
      <c r="A3832" s="251" t="s">
        <v>2954</v>
      </c>
      <c r="B3832" s="252" t="n">
        <v>44173</v>
      </c>
      <c r="C3832" s="253" t="n">
        <v>1000</v>
      </c>
      <c r="D3832" s="254" t="s">
        <v>25</v>
      </c>
      <c r="E3832" s="255"/>
      <c r="F3832" s="255" t="s">
        <v>41</v>
      </c>
      <c r="G3832" s="255"/>
      <c r="H3832" s="256"/>
    </row>
    <row r="3833" customFormat="false" ht="11.25" hidden="false" customHeight="true" outlineLevel="0" collapsed="false">
      <c r="A3833" s="251" t="s">
        <v>2954</v>
      </c>
      <c r="B3833" s="252" t="n">
        <v>44173</v>
      </c>
      <c r="C3833" s="253" t="n">
        <v>10000</v>
      </c>
      <c r="D3833" s="254" t="s">
        <v>25</v>
      </c>
      <c r="E3833" s="255"/>
      <c r="F3833" s="255" t="s">
        <v>71</v>
      </c>
      <c r="G3833" s="255"/>
      <c r="H3833" s="256"/>
    </row>
    <row r="3834" customFormat="false" ht="11.25" hidden="false" customHeight="true" outlineLevel="0" collapsed="false">
      <c r="A3834" s="257" t="s">
        <v>2954</v>
      </c>
      <c r="B3834" s="252" t="n">
        <v>44173</v>
      </c>
      <c r="C3834" s="253" t="n">
        <v>43280</v>
      </c>
      <c r="D3834" s="258" t="s">
        <v>30</v>
      </c>
      <c r="E3834" s="255" t="s">
        <v>174</v>
      </c>
      <c r="F3834" s="255" t="s">
        <v>32</v>
      </c>
      <c r="G3834" s="255"/>
      <c r="H3834" s="256"/>
    </row>
    <row r="3835" customFormat="false" ht="11.25" hidden="false" customHeight="true" outlineLevel="0" collapsed="false">
      <c r="A3835" s="257" t="s">
        <v>2954</v>
      </c>
      <c r="B3835" s="252" t="n">
        <v>44174</v>
      </c>
      <c r="C3835" s="253" t="n">
        <v>3800</v>
      </c>
      <c r="D3835" s="258" t="s">
        <v>30</v>
      </c>
      <c r="E3835" s="255" t="s">
        <v>174</v>
      </c>
      <c r="F3835" s="255" t="s">
        <v>187</v>
      </c>
      <c r="G3835" s="255"/>
      <c r="H3835" s="256"/>
    </row>
    <row r="3836" customFormat="false" ht="11.25" hidden="false" customHeight="true" outlineLevel="0" collapsed="false">
      <c r="A3836" s="257" t="s">
        <v>2954</v>
      </c>
      <c r="B3836" s="252" t="n">
        <v>44174</v>
      </c>
      <c r="C3836" s="253" t="n">
        <v>400</v>
      </c>
      <c r="D3836" s="265" t="s">
        <v>80</v>
      </c>
      <c r="E3836" s="255" t="s">
        <v>110</v>
      </c>
      <c r="F3836" s="255" t="s">
        <v>4977</v>
      </c>
      <c r="G3836" s="255" t="s">
        <v>4978</v>
      </c>
      <c r="H3836" s="256"/>
    </row>
    <row r="3837" customFormat="false" ht="11.25" hidden="false" customHeight="true" outlineLevel="0" collapsed="false">
      <c r="A3837" s="257" t="s">
        <v>2954</v>
      </c>
      <c r="B3837" s="252" t="n">
        <v>44174</v>
      </c>
      <c r="C3837" s="253" t="n">
        <v>445</v>
      </c>
      <c r="D3837" s="272" t="s">
        <v>64</v>
      </c>
      <c r="E3837" s="255" t="s">
        <v>3026</v>
      </c>
      <c r="F3837" s="255" t="s">
        <v>4979</v>
      </c>
      <c r="G3837" s="255"/>
      <c r="H3837" s="256"/>
    </row>
    <row r="3838" customFormat="false" ht="11.25" hidden="false" customHeight="true" outlineLevel="0" collapsed="false">
      <c r="A3838" s="269" t="s">
        <v>2954</v>
      </c>
      <c r="B3838" s="252" t="n">
        <v>44174</v>
      </c>
      <c r="C3838" s="253" t="n">
        <v>3000</v>
      </c>
      <c r="D3838" s="276" t="s">
        <v>58</v>
      </c>
      <c r="E3838" s="255" t="s">
        <v>118</v>
      </c>
      <c r="F3838" s="255" t="s">
        <v>3459</v>
      </c>
      <c r="G3838" s="255" t="s">
        <v>4980</v>
      </c>
      <c r="H3838" s="256"/>
    </row>
    <row r="3839" customFormat="false" ht="11.25" hidden="false" customHeight="true" outlineLevel="0" collapsed="false">
      <c r="A3839" s="251" t="s">
        <v>2954</v>
      </c>
      <c r="B3839" s="252" t="n">
        <v>44174</v>
      </c>
      <c r="C3839" s="253" t="n">
        <v>2725</v>
      </c>
      <c r="D3839" s="254" t="s">
        <v>25</v>
      </c>
      <c r="E3839" s="255"/>
      <c r="F3839" s="255" t="s">
        <v>71</v>
      </c>
      <c r="G3839" s="255" t="s">
        <v>4981</v>
      </c>
      <c r="H3839" s="256"/>
    </row>
    <row r="3840" customFormat="false" ht="11.25" hidden="false" customHeight="true" outlineLevel="0" collapsed="false">
      <c r="A3840" s="251" t="s">
        <v>2954</v>
      </c>
      <c r="B3840" s="252" t="n">
        <v>44174</v>
      </c>
      <c r="C3840" s="253" t="n">
        <v>2725</v>
      </c>
      <c r="D3840" s="254" t="s">
        <v>25</v>
      </c>
      <c r="E3840" s="255"/>
      <c r="F3840" s="255" t="s">
        <v>3001</v>
      </c>
      <c r="G3840" s="255" t="s">
        <v>4981</v>
      </c>
      <c r="H3840" s="256"/>
    </row>
    <row r="3841" customFormat="false" ht="11.25" hidden="false" customHeight="true" outlineLevel="0" collapsed="false">
      <c r="A3841" s="260" t="s">
        <v>2954</v>
      </c>
      <c r="B3841" s="252" t="n">
        <v>44174</v>
      </c>
      <c r="C3841" s="253" t="n">
        <v>300</v>
      </c>
      <c r="D3841" s="266" t="s">
        <v>2943</v>
      </c>
      <c r="E3841" s="255" t="s">
        <v>3163</v>
      </c>
      <c r="F3841" s="255" t="s">
        <v>4706</v>
      </c>
      <c r="G3841" s="255" t="s">
        <v>2982</v>
      </c>
      <c r="H3841" s="256"/>
    </row>
    <row r="3842" customFormat="false" ht="11.25" hidden="false" customHeight="true" outlineLevel="0" collapsed="false">
      <c r="A3842" s="260" t="s">
        <v>2954</v>
      </c>
      <c r="B3842" s="252" t="n">
        <v>44174</v>
      </c>
      <c r="C3842" s="253" t="n">
        <v>400</v>
      </c>
      <c r="D3842" s="266" t="s">
        <v>2943</v>
      </c>
      <c r="E3842" s="255" t="s">
        <v>2974</v>
      </c>
      <c r="F3842" s="255" t="s">
        <v>3157</v>
      </c>
      <c r="G3842" s="255"/>
      <c r="H3842" s="256"/>
    </row>
    <row r="3843" customFormat="false" ht="11.25" hidden="false" customHeight="true" outlineLevel="0" collapsed="false">
      <c r="A3843" s="251" t="s">
        <v>2954</v>
      </c>
      <c r="B3843" s="252" t="n">
        <v>44174</v>
      </c>
      <c r="C3843" s="253" t="n">
        <v>6000</v>
      </c>
      <c r="D3843" s="254" t="s">
        <v>25</v>
      </c>
      <c r="E3843" s="255"/>
      <c r="F3843" s="255" t="s">
        <v>3012</v>
      </c>
      <c r="G3843" s="255"/>
      <c r="H3843" s="256"/>
    </row>
    <row r="3844" customFormat="false" ht="11.25" hidden="false" customHeight="true" outlineLevel="0" collapsed="false">
      <c r="A3844" s="251" t="s">
        <v>2954</v>
      </c>
      <c r="B3844" s="252" t="n">
        <v>44174</v>
      </c>
      <c r="C3844" s="253" t="n">
        <v>10000</v>
      </c>
      <c r="D3844" s="254" t="s">
        <v>25</v>
      </c>
      <c r="E3844" s="255"/>
      <c r="F3844" s="255" t="s">
        <v>4629</v>
      </c>
      <c r="G3844" s="255"/>
      <c r="H3844" s="256"/>
    </row>
    <row r="3845" customFormat="false" ht="11.25" hidden="false" customHeight="true" outlineLevel="0" collapsed="false">
      <c r="A3845" s="269" t="s">
        <v>2954</v>
      </c>
      <c r="B3845" s="252" t="n">
        <v>44175</v>
      </c>
      <c r="C3845" s="253" t="n">
        <v>628</v>
      </c>
      <c r="D3845" s="278" t="s">
        <v>3093</v>
      </c>
      <c r="E3845" s="255" t="s">
        <v>3094</v>
      </c>
      <c r="F3845" s="255" t="s">
        <v>3018</v>
      </c>
      <c r="G3845" s="255" t="s">
        <v>4982</v>
      </c>
      <c r="H3845" s="256"/>
    </row>
    <row r="3846" customFormat="false" ht="11.25" hidden="false" customHeight="true" outlineLevel="0" collapsed="false">
      <c r="A3846" s="257" t="s">
        <v>2954</v>
      </c>
      <c r="B3846" s="252" t="n">
        <v>44175</v>
      </c>
      <c r="C3846" s="253" t="n">
        <v>535</v>
      </c>
      <c r="D3846" s="258" t="s">
        <v>30</v>
      </c>
      <c r="E3846" s="255" t="s">
        <v>174</v>
      </c>
      <c r="F3846" s="255" t="s">
        <v>187</v>
      </c>
      <c r="G3846" s="255" t="s">
        <v>4766</v>
      </c>
      <c r="H3846" s="256"/>
    </row>
    <row r="3847" customFormat="false" ht="11.25" hidden="false" customHeight="true" outlineLevel="0" collapsed="false">
      <c r="A3847" s="257" t="s">
        <v>2954</v>
      </c>
      <c r="B3847" s="252" t="n">
        <v>44175</v>
      </c>
      <c r="C3847" s="253" t="n">
        <v>9465</v>
      </c>
      <c r="D3847" s="265" t="s">
        <v>80</v>
      </c>
      <c r="E3847" s="255" t="s">
        <v>81</v>
      </c>
      <c r="F3847" s="255" t="s">
        <v>190</v>
      </c>
      <c r="G3847" s="255"/>
      <c r="H3847" s="256"/>
    </row>
    <row r="3848" customFormat="false" ht="11.25" hidden="false" customHeight="true" outlineLevel="0" collapsed="false">
      <c r="A3848" s="257" t="s">
        <v>2954</v>
      </c>
      <c r="B3848" s="252" t="n">
        <v>44175</v>
      </c>
      <c r="C3848" s="253" t="n">
        <v>3300</v>
      </c>
      <c r="D3848" s="258" t="s">
        <v>30</v>
      </c>
      <c r="E3848" s="255" t="s">
        <v>61</v>
      </c>
      <c r="F3848" s="255" t="s">
        <v>137</v>
      </c>
      <c r="G3848" s="255"/>
      <c r="H3848" s="256"/>
    </row>
    <row r="3849" customFormat="false" ht="11.25" hidden="false" customHeight="true" outlineLevel="0" collapsed="false">
      <c r="A3849" s="257" t="s">
        <v>2954</v>
      </c>
      <c r="B3849" s="252" t="n">
        <v>44175</v>
      </c>
      <c r="C3849" s="253" t="n">
        <v>2700</v>
      </c>
      <c r="D3849" s="258" t="s">
        <v>30</v>
      </c>
      <c r="E3849" s="255" t="s">
        <v>61</v>
      </c>
      <c r="F3849" s="255" t="s">
        <v>270</v>
      </c>
      <c r="G3849" s="255" t="s">
        <v>4983</v>
      </c>
      <c r="H3849" s="256"/>
    </row>
    <row r="3850" customFormat="false" ht="11.25" hidden="false" customHeight="true" outlineLevel="0" collapsed="false">
      <c r="A3850" s="257" t="s">
        <v>2954</v>
      </c>
      <c r="B3850" s="252" t="n">
        <v>44175</v>
      </c>
      <c r="C3850" s="253" t="n">
        <v>2600</v>
      </c>
      <c r="D3850" s="258" t="s">
        <v>30</v>
      </c>
      <c r="E3850" s="255" t="s">
        <v>61</v>
      </c>
      <c r="F3850" s="255" t="s">
        <v>270</v>
      </c>
      <c r="G3850" s="255" t="s">
        <v>4133</v>
      </c>
      <c r="H3850" s="256"/>
    </row>
    <row r="3851" customFormat="false" ht="11.25" hidden="false" customHeight="true" outlineLevel="0" collapsed="false">
      <c r="A3851" s="257" t="s">
        <v>2954</v>
      </c>
      <c r="B3851" s="252" t="n">
        <v>44175</v>
      </c>
      <c r="C3851" s="253" t="n">
        <v>4000</v>
      </c>
      <c r="D3851" s="258" t="s">
        <v>30</v>
      </c>
      <c r="E3851" s="255" t="s">
        <v>31</v>
      </c>
      <c r="F3851" s="255" t="s">
        <v>147</v>
      </c>
      <c r="G3851" s="255" t="s">
        <v>4984</v>
      </c>
      <c r="H3851" s="256"/>
    </row>
    <row r="3852" customFormat="false" ht="11.25" hidden="false" customHeight="true" outlineLevel="0" collapsed="false">
      <c r="A3852" s="251" t="s">
        <v>2954</v>
      </c>
      <c r="B3852" s="252" t="n">
        <v>44175</v>
      </c>
      <c r="C3852" s="253" t="n">
        <v>1000</v>
      </c>
      <c r="D3852" s="254" t="s">
        <v>25</v>
      </c>
      <c r="E3852" s="255"/>
      <c r="F3852" s="255" t="s">
        <v>41</v>
      </c>
      <c r="G3852" s="255"/>
      <c r="H3852" s="256"/>
    </row>
    <row r="3853" customFormat="false" ht="11.25" hidden="false" customHeight="true" outlineLevel="0" collapsed="false">
      <c r="A3853" s="251" t="s">
        <v>2954</v>
      </c>
      <c r="B3853" s="252" t="n">
        <v>44175</v>
      </c>
      <c r="C3853" s="253" t="n">
        <v>600</v>
      </c>
      <c r="D3853" s="254" t="s">
        <v>25</v>
      </c>
      <c r="E3853" s="255"/>
      <c r="F3853" s="255" t="s">
        <v>4759</v>
      </c>
      <c r="G3853" s="255" t="s">
        <v>4985</v>
      </c>
      <c r="H3853" s="256"/>
    </row>
    <row r="3854" customFormat="false" ht="11.25" hidden="false" customHeight="true" outlineLevel="0" collapsed="false">
      <c r="A3854" s="251" t="s">
        <v>2954</v>
      </c>
      <c r="B3854" s="252" t="n">
        <v>44175</v>
      </c>
      <c r="C3854" s="253" t="n">
        <v>1250</v>
      </c>
      <c r="D3854" s="254" t="s">
        <v>25</v>
      </c>
      <c r="E3854" s="255"/>
      <c r="F3854" s="255" t="s">
        <v>3293</v>
      </c>
      <c r="G3854" s="255" t="s">
        <v>4986</v>
      </c>
      <c r="H3854" s="256"/>
    </row>
    <row r="3855" customFormat="false" ht="11.25" hidden="false" customHeight="true" outlineLevel="0" collapsed="false">
      <c r="A3855" s="260" t="s">
        <v>2954</v>
      </c>
      <c r="B3855" s="252" t="n">
        <v>44175</v>
      </c>
      <c r="C3855" s="253" t="n">
        <v>3400</v>
      </c>
      <c r="D3855" s="266" t="s">
        <v>2943</v>
      </c>
      <c r="E3855" s="255" t="s">
        <v>2974</v>
      </c>
      <c r="F3855" s="255" t="s">
        <v>4987</v>
      </c>
      <c r="G3855" s="255" t="s">
        <v>4988</v>
      </c>
      <c r="H3855" s="256"/>
    </row>
    <row r="3856" customFormat="false" ht="11.25" hidden="false" customHeight="true" outlineLevel="0" collapsed="false">
      <c r="A3856" s="269" t="s">
        <v>2954</v>
      </c>
      <c r="B3856" s="252" t="n">
        <v>44175</v>
      </c>
      <c r="C3856" s="253" t="n">
        <v>255</v>
      </c>
      <c r="D3856" s="270" t="s">
        <v>2948</v>
      </c>
      <c r="E3856" s="255" t="s">
        <v>4989</v>
      </c>
      <c r="F3856" s="255" t="s">
        <v>4990</v>
      </c>
      <c r="G3856" s="255" t="s">
        <v>4991</v>
      </c>
      <c r="H3856" s="256"/>
    </row>
    <row r="3857" customFormat="false" ht="11.25" hidden="false" customHeight="true" outlineLevel="0" collapsed="false">
      <c r="A3857" s="251" t="s">
        <v>2954</v>
      </c>
      <c r="B3857" s="252" t="n">
        <v>44175</v>
      </c>
      <c r="C3857" s="253" t="n">
        <v>5000</v>
      </c>
      <c r="D3857" s="254" t="s">
        <v>25</v>
      </c>
      <c r="E3857" s="255"/>
      <c r="F3857" s="255" t="s">
        <v>2955</v>
      </c>
      <c r="G3857" s="255"/>
      <c r="H3857" s="256"/>
    </row>
    <row r="3858" customFormat="false" ht="11.25" hidden="false" customHeight="true" outlineLevel="0" collapsed="false">
      <c r="A3858" s="251" t="s">
        <v>2954</v>
      </c>
      <c r="B3858" s="252" t="n">
        <v>44175</v>
      </c>
      <c r="C3858" s="253" t="n">
        <v>1250</v>
      </c>
      <c r="D3858" s="254" t="s">
        <v>25</v>
      </c>
      <c r="E3858" s="255"/>
      <c r="F3858" s="255" t="s">
        <v>3017</v>
      </c>
      <c r="G3858" s="255"/>
      <c r="H3858" s="256"/>
    </row>
    <row r="3859" customFormat="false" ht="11.25" hidden="false" customHeight="true" outlineLevel="0" collapsed="false">
      <c r="A3859" s="257" t="s">
        <v>2954</v>
      </c>
      <c r="B3859" s="252" t="n">
        <v>44176</v>
      </c>
      <c r="C3859" s="253" t="n">
        <v>19700</v>
      </c>
      <c r="D3859" s="258" t="s">
        <v>30</v>
      </c>
      <c r="E3859" s="255" t="s">
        <v>174</v>
      </c>
      <c r="F3859" s="255" t="s">
        <v>187</v>
      </c>
      <c r="G3859" s="255"/>
      <c r="H3859" s="256"/>
    </row>
    <row r="3860" customFormat="false" ht="11.25" hidden="false" customHeight="true" outlineLevel="0" collapsed="false">
      <c r="A3860" s="260" t="s">
        <v>2954</v>
      </c>
      <c r="B3860" s="252" t="n">
        <v>44176</v>
      </c>
      <c r="C3860" s="253" t="n">
        <v>1000</v>
      </c>
      <c r="D3860" s="266" t="s">
        <v>2943</v>
      </c>
      <c r="E3860" s="255" t="s">
        <v>2974</v>
      </c>
      <c r="F3860" s="255" t="s">
        <v>4668</v>
      </c>
      <c r="G3860" s="255"/>
      <c r="H3860" s="256"/>
    </row>
    <row r="3861" customFormat="false" ht="11.25" hidden="false" customHeight="true" outlineLevel="0" collapsed="false">
      <c r="A3861" s="269" t="s">
        <v>2954</v>
      </c>
      <c r="B3861" s="252" t="n">
        <v>44176</v>
      </c>
      <c r="C3861" s="253" t="n">
        <v>50000</v>
      </c>
      <c r="D3861" s="274" t="s">
        <v>2951</v>
      </c>
      <c r="E3861" s="255" t="s">
        <v>59</v>
      </c>
      <c r="F3861" s="255" t="s">
        <v>265</v>
      </c>
      <c r="G3861" s="255" t="s">
        <v>4992</v>
      </c>
      <c r="H3861" s="256"/>
    </row>
    <row r="3862" customFormat="false" ht="11.25" hidden="false" customHeight="true" outlineLevel="0" collapsed="false">
      <c r="A3862" s="251" t="s">
        <v>2954</v>
      </c>
      <c r="B3862" s="252" t="n">
        <v>44176</v>
      </c>
      <c r="C3862" s="253" t="n">
        <v>300</v>
      </c>
      <c r="D3862" s="254" t="s">
        <v>25</v>
      </c>
      <c r="E3862" s="255" t="s">
        <v>3107</v>
      </c>
      <c r="F3862" s="255" t="s">
        <v>3245</v>
      </c>
      <c r="G3862" s="255" t="s">
        <v>4993</v>
      </c>
      <c r="H3862" s="256"/>
    </row>
    <row r="3863" customFormat="false" ht="11.25" hidden="false" customHeight="true" outlineLevel="0" collapsed="false">
      <c r="A3863" s="251" t="s">
        <v>2954</v>
      </c>
      <c r="B3863" s="252" t="n">
        <v>44176</v>
      </c>
      <c r="C3863" s="253" t="n">
        <v>650</v>
      </c>
      <c r="D3863" s="254" t="s">
        <v>25</v>
      </c>
      <c r="E3863" s="255"/>
      <c r="F3863" s="255" t="s">
        <v>2955</v>
      </c>
      <c r="G3863" s="255" t="s">
        <v>4994</v>
      </c>
      <c r="H3863" s="256"/>
    </row>
    <row r="3864" customFormat="false" ht="11.25" hidden="false" customHeight="true" outlineLevel="0" collapsed="false">
      <c r="A3864" s="251" t="s">
        <v>2954</v>
      </c>
      <c r="B3864" s="252" t="n">
        <v>44176</v>
      </c>
      <c r="C3864" s="253" t="n">
        <v>650</v>
      </c>
      <c r="D3864" s="254" t="s">
        <v>25</v>
      </c>
      <c r="E3864" s="255"/>
      <c r="F3864" s="255" t="s">
        <v>3625</v>
      </c>
      <c r="G3864" s="255" t="s">
        <v>4994</v>
      </c>
      <c r="H3864" s="256"/>
    </row>
    <row r="3865" customFormat="false" ht="11.25" hidden="false" customHeight="true" outlineLevel="0" collapsed="false">
      <c r="A3865" s="257" t="s">
        <v>2954</v>
      </c>
      <c r="B3865" s="252" t="n">
        <v>44176</v>
      </c>
      <c r="C3865" s="253" t="n">
        <v>2400</v>
      </c>
      <c r="D3865" s="265" t="s">
        <v>80</v>
      </c>
      <c r="E3865" s="255" t="s">
        <v>2970</v>
      </c>
      <c r="F3865" s="255" t="s">
        <v>148</v>
      </c>
      <c r="G3865" s="255" t="s">
        <v>4995</v>
      </c>
      <c r="H3865" s="256"/>
    </row>
    <row r="3866" customFormat="false" ht="11.25" hidden="false" customHeight="true" outlineLevel="0" collapsed="false">
      <c r="A3866" s="257" t="s">
        <v>2954</v>
      </c>
      <c r="B3866" s="252" t="n">
        <v>44176</v>
      </c>
      <c r="C3866" s="253" t="n">
        <v>3600</v>
      </c>
      <c r="D3866" s="262" t="s">
        <v>113</v>
      </c>
      <c r="E3866" s="255" t="s">
        <v>65</v>
      </c>
      <c r="F3866" s="255" t="s">
        <v>148</v>
      </c>
      <c r="G3866" s="255" t="s">
        <v>4824</v>
      </c>
      <c r="H3866" s="256"/>
    </row>
    <row r="3867" customFormat="false" ht="11.25" hidden="false" customHeight="true" outlineLevel="0" collapsed="false">
      <c r="A3867" s="257" t="s">
        <v>2954</v>
      </c>
      <c r="B3867" s="252" t="n">
        <v>44176</v>
      </c>
      <c r="C3867" s="253" t="n">
        <v>1500</v>
      </c>
      <c r="D3867" s="272" t="s">
        <v>64</v>
      </c>
      <c r="E3867" s="255" t="s">
        <v>3600</v>
      </c>
      <c r="F3867" s="255" t="s">
        <v>4996</v>
      </c>
      <c r="G3867" s="255" t="s">
        <v>4997</v>
      </c>
      <c r="H3867" s="256"/>
    </row>
    <row r="3868" customFormat="false" ht="11.25" hidden="false" customHeight="true" outlineLevel="0" collapsed="false">
      <c r="A3868" s="251" t="s">
        <v>2954</v>
      </c>
      <c r="B3868" s="252" t="n">
        <v>44176</v>
      </c>
      <c r="C3868" s="253" t="n">
        <v>4000</v>
      </c>
      <c r="D3868" s="254" t="s">
        <v>25</v>
      </c>
      <c r="E3868" s="255"/>
      <c r="F3868" s="255" t="s">
        <v>2969</v>
      </c>
      <c r="G3868" s="255"/>
      <c r="H3868" s="256"/>
    </row>
    <row r="3869" customFormat="false" ht="11.25" hidden="false" customHeight="true" outlineLevel="0" collapsed="false">
      <c r="A3869" s="251" t="s">
        <v>2954</v>
      </c>
      <c r="B3869" s="252" t="n">
        <v>44177</v>
      </c>
      <c r="C3869" s="253" t="n">
        <v>15000</v>
      </c>
      <c r="D3869" s="254" t="s">
        <v>25</v>
      </c>
      <c r="E3869" s="255"/>
      <c r="F3869" s="255" t="s">
        <v>43</v>
      </c>
      <c r="G3869" s="255"/>
      <c r="H3869" s="256"/>
    </row>
    <row r="3870" customFormat="false" ht="11.25" hidden="false" customHeight="true" outlineLevel="0" collapsed="false">
      <c r="A3870" s="257" t="s">
        <v>2954</v>
      </c>
      <c r="B3870" s="252" t="n">
        <v>44177</v>
      </c>
      <c r="C3870" s="253" t="n">
        <v>2800</v>
      </c>
      <c r="D3870" s="258" t="s">
        <v>30</v>
      </c>
      <c r="E3870" s="255" t="s">
        <v>61</v>
      </c>
      <c r="F3870" s="255" t="s">
        <v>87</v>
      </c>
      <c r="G3870" s="255" t="s">
        <v>4124</v>
      </c>
      <c r="H3870" s="256"/>
    </row>
    <row r="3871" customFormat="false" ht="11.25" hidden="false" customHeight="true" outlineLevel="0" collapsed="false">
      <c r="A3871" s="257" t="s">
        <v>2954</v>
      </c>
      <c r="B3871" s="252" t="n">
        <v>44177</v>
      </c>
      <c r="C3871" s="253" t="n">
        <v>960</v>
      </c>
      <c r="D3871" s="258" t="s">
        <v>30</v>
      </c>
      <c r="E3871" s="255" t="s">
        <v>61</v>
      </c>
      <c r="F3871" s="255" t="s">
        <v>87</v>
      </c>
      <c r="G3871" s="255" t="s">
        <v>4636</v>
      </c>
      <c r="H3871" s="256"/>
    </row>
    <row r="3872" customFormat="false" ht="11.25" hidden="false" customHeight="true" outlineLevel="0" collapsed="false">
      <c r="A3872" s="257" t="s">
        <v>2954</v>
      </c>
      <c r="B3872" s="252" t="n">
        <v>44177</v>
      </c>
      <c r="C3872" s="253" t="n">
        <v>2700</v>
      </c>
      <c r="D3872" s="258" t="s">
        <v>30</v>
      </c>
      <c r="E3872" s="255" t="s">
        <v>61</v>
      </c>
      <c r="F3872" s="255" t="s">
        <v>87</v>
      </c>
      <c r="G3872" s="255" t="s">
        <v>3487</v>
      </c>
      <c r="H3872" s="256"/>
    </row>
    <row r="3873" customFormat="false" ht="11.25" hidden="false" customHeight="true" outlineLevel="0" collapsed="false">
      <c r="A3873" s="257" t="s">
        <v>2954</v>
      </c>
      <c r="B3873" s="252" t="n">
        <v>44177</v>
      </c>
      <c r="C3873" s="253" t="n">
        <v>560</v>
      </c>
      <c r="D3873" s="258" t="s">
        <v>30</v>
      </c>
      <c r="E3873" s="255" t="s">
        <v>61</v>
      </c>
      <c r="F3873" s="255" t="s">
        <v>87</v>
      </c>
      <c r="G3873" s="255" t="s">
        <v>4998</v>
      </c>
      <c r="H3873" s="256"/>
    </row>
    <row r="3874" customFormat="false" ht="11.25" hidden="false" customHeight="true" outlineLevel="0" collapsed="false">
      <c r="A3874" s="257" t="s">
        <v>2954</v>
      </c>
      <c r="B3874" s="252" t="n">
        <v>44177</v>
      </c>
      <c r="C3874" s="253" t="n">
        <v>2080</v>
      </c>
      <c r="D3874" s="258" t="s">
        <v>30</v>
      </c>
      <c r="E3874" s="255" t="s">
        <v>61</v>
      </c>
      <c r="F3874" s="255" t="s">
        <v>87</v>
      </c>
      <c r="G3874" s="255" t="s">
        <v>4999</v>
      </c>
      <c r="H3874" s="256"/>
    </row>
    <row r="3875" customFormat="false" ht="11.25" hidden="false" customHeight="true" outlineLevel="0" collapsed="false">
      <c r="A3875" s="257" t="s">
        <v>2954</v>
      </c>
      <c r="B3875" s="252" t="n">
        <v>44177</v>
      </c>
      <c r="C3875" s="253" t="n">
        <v>2240</v>
      </c>
      <c r="D3875" s="258" t="s">
        <v>30</v>
      </c>
      <c r="E3875" s="255" t="s">
        <v>61</v>
      </c>
      <c r="F3875" s="255" t="s">
        <v>87</v>
      </c>
      <c r="G3875" s="255" t="s">
        <v>5000</v>
      </c>
      <c r="H3875" s="256"/>
    </row>
    <row r="3876" customFormat="false" ht="11.25" hidden="false" customHeight="true" outlineLevel="0" collapsed="false">
      <c r="A3876" s="251" t="s">
        <v>2954</v>
      </c>
      <c r="B3876" s="252" t="n">
        <v>44177</v>
      </c>
      <c r="C3876" s="253" t="n">
        <v>6000</v>
      </c>
      <c r="D3876" s="254" t="s">
        <v>25</v>
      </c>
      <c r="E3876" s="255"/>
      <c r="F3876" s="255" t="s">
        <v>2969</v>
      </c>
      <c r="G3876" s="255"/>
      <c r="H3876" s="256"/>
    </row>
    <row r="3877" customFormat="false" ht="11.25" hidden="false" customHeight="true" outlineLevel="0" collapsed="false">
      <c r="A3877" s="251" t="s">
        <v>2954</v>
      </c>
      <c r="B3877" s="252" t="n">
        <v>44177</v>
      </c>
      <c r="C3877" s="253" t="n">
        <v>5000</v>
      </c>
      <c r="D3877" s="254" t="s">
        <v>25</v>
      </c>
      <c r="E3877" s="255"/>
      <c r="F3877" s="255" t="s">
        <v>294</v>
      </c>
      <c r="G3877" s="255"/>
      <c r="H3877" s="256"/>
    </row>
    <row r="3878" customFormat="false" ht="11.25" hidden="false" customHeight="true" outlineLevel="0" collapsed="false">
      <c r="A3878" s="251" t="s">
        <v>2954</v>
      </c>
      <c r="B3878" s="252" t="n">
        <v>44177</v>
      </c>
      <c r="C3878" s="253" t="n">
        <v>16000</v>
      </c>
      <c r="D3878" s="254" t="s">
        <v>25</v>
      </c>
      <c r="E3878" s="255"/>
      <c r="F3878" s="255" t="s">
        <v>3008</v>
      </c>
      <c r="G3878" s="255"/>
      <c r="H3878" s="256"/>
    </row>
    <row r="3879" customFormat="false" ht="11.25" hidden="false" customHeight="true" outlineLevel="0" collapsed="false">
      <c r="A3879" s="251" t="s">
        <v>2954</v>
      </c>
      <c r="B3879" s="252" t="n">
        <v>44177</v>
      </c>
      <c r="C3879" s="253" t="n">
        <v>1000</v>
      </c>
      <c r="D3879" s="254" t="s">
        <v>25</v>
      </c>
      <c r="E3879" s="255"/>
      <c r="F3879" s="255" t="s">
        <v>3101</v>
      </c>
      <c r="G3879" s="255"/>
      <c r="H3879" s="256"/>
    </row>
    <row r="3880" customFormat="false" ht="11.25" hidden="false" customHeight="true" outlineLevel="0" collapsed="false">
      <c r="A3880" s="257" t="s">
        <v>2954</v>
      </c>
      <c r="B3880" s="252" t="n">
        <v>44177</v>
      </c>
      <c r="C3880" s="253" t="n">
        <v>2900</v>
      </c>
      <c r="D3880" s="258" t="s">
        <v>30</v>
      </c>
      <c r="E3880" s="255" t="s">
        <v>61</v>
      </c>
      <c r="F3880" s="255" t="s">
        <v>137</v>
      </c>
      <c r="G3880" s="255" t="s">
        <v>5001</v>
      </c>
      <c r="H3880" s="256"/>
    </row>
    <row r="3881" customFormat="false" ht="11.25" hidden="false" customHeight="true" outlineLevel="0" collapsed="false">
      <c r="A3881" s="260" t="s">
        <v>2954</v>
      </c>
      <c r="B3881" s="252" t="n">
        <v>44177</v>
      </c>
      <c r="C3881" s="253" t="n">
        <v>2000</v>
      </c>
      <c r="D3881" s="266" t="s">
        <v>2943</v>
      </c>
      <c r="E3881" s="255" t="s">
        <v>2974</v>
      </c>
      <c r="F3881" s="255" t="s">
        <v>2982</v>
      </c>
      <c r="G3881" s="255"/>
      <c r="H3881" s="256"/>
    </row>
    <row r="3882" customFormat="false" ht="11.25" hidden="false" customHeight="true" outlineLevel="0" collapsed="false">
      <c r="A3882" s="257" t="s">
        <v>2954</v>
      </c>
      <c r="B3882" s="252" t="n">
        <v>44177</v>
      </c>
      <c r="C3882" s="253" t="n">
        <v>150</v>
      </c>
      <c r="D3882" s="262" t="s">
        <v>113</v>
      </c>
      <c r="E3882" s="255" t="s">
        <v>139</v>
      </c>
      <c r="F3882" s="255" t="s">
        <v>5002</v>
      </c>
      <c r="G3882" s="255"/>
      <c r="H3882" s="256"/>
    </row>
    <row r="3883" customFormat="false" ht="11.25" hidden="false" customHeight="true" outlineLevel="0" collapsed="false">
      <c r="A3883" s="257" t="s">
        <v>2954</v>
      </c>
      <c r="B3883" s="252" t="n">
        <v>44177</v>
      </c>
      <c r="C3883" s="253" t="n">
        <v>3800</v>
      </c>
      <c r="D3883" s="258" t="s">
        <v>30</v>
      </c>
      <c r="E3883" s="255" t="s">
        <v>61</v>
      </c>
      <c r="F3883" s="255" t="s">
        <v>62</v>
      </c>
      <c r="G3883" s="255" t="s">
        <v>5003</v>
      </c>
      <c r="H3883" s="256"/>
    </row>
    <row r="3884" customFormat="false" ht="11.25" hidden="false" customHeight="true" outlineLevel="0" collapsed="false">
      <c r="A3884" s="251" t="s">
        <v>2954</v>
      </c>
      <c r="B3884" s="252" t="n">
        <v>44178</v>
      </c>
      <c r="C3884" s="253" t="n">
        <v>3000</v>
      </c>
      <c r="D3884" s="254" t="s">
        <v>25</v>
      </c>
      <c r="E3884" s="255"/>
      <c r="F3884" s="255" t="s">
        <v>3012</v>
      </c>
      <c r="G3884" s="255"/>
      <c r="H3884" s="256"/>
    </row>
    <row r="3885" customFormat="false" ht="11.25" hidden="false" customHeight="true" outlineLevel="0" collapsed="false">
      <c r="A3885" s="251" t="s">
        <v>2954</v>
      </c>
      <c r="B3885" s="252" t="n">
        <v>44178</v>
      </c>
      <c r="C3885" s="253" t="n">
        <v>10000</v>
      </c>
      <c r="D3885" s="254" t="s">
        <v>25</v>
      </c>
      <c r="E3885" s="255"/>
      <c r="F3885" s="255" t="s">
        <v>4406</v>
      </c>
      <c r="G3885" s="255"/>
      <c r="H3885" s="256"/>
    </row>
    <row r="3886" customFormat="false" ht="11.25" hidden="false" customHeight="true" outlineLevel="0" collapsed="false">
      <c r="A3886" s="260" t="s">
        <v>2954</v>
      </c>
      <c r="B3886" s="252" t="n">
        <v>44179</v>
      </c>
      <c r="C3886" s="253" t="n">
        <v>400</v>
      </c>
      <c r="D3886" s="266" t="s">
        <v>2943</v>
      </c>
      <c r="E3886" s="255" t="s">
        <v>2974</v>
      </c>
      <c r="F3886" s="255" t="s">
        <v>3157</v>
      </c>
      <c r="G3886" s="255"/>
      <c r="H3886" s="256"/>
    </row>
    <row r="3887" customFormat="false" ht="11.25" hidden="false" customHeight="true" outlineLevel="0" collapsed="false">
      <c r="A3887" s="260" t="s">
        <v>2954</v>
      </c>
      <c r="B3887" s="252" t="n">
        <v>44179</v>
      </c>
      <c r="C3887" s="253" t="n">
        <v>175000</v>
      </c>
      <c r="D3887" s="261" t="s">
        <v>105</v>
      </c>
      <c r="E3887" s="255" t="s">
        <v>106</v>
      </c>
      <c r="F3887" s="255" t="s">
        <v>204</v>
      </c>
      <c r="G3887" s="255" t="s">
        <v>3727</v>
      </c>
      <c r="H3887" s="256"/>
    </row>
    <row r="3888" customFormat="false" ht="11.25" hidden="false" customHeight="true" outlineLevel="0" collapsed="false">
      <c r="A3888" s="251" t="s">
        <v>2954</v>
      </c>
      <c r="B3888" s="252" t="n">
        <v>44179</v>
      </c>
      <c r="C3888" s="253" t="n">
        <v>155</v>
      </c>
      <c r="D3888" s="254" t="s">
        <v>25</v>
      </c>
      <c r="E3888" s="255"/>
      <c r="F3888" s="255" t="s">
        <v>5004</v>
      </c>
      <c r="G3888" s="255" t="s">
        <v>5005</v>
      </c>
      <c r="H3888" s="256"/>
    </row>
    <row r="3889" customFormat="false" ht="11.25" hidden="false" customHeight="true" outlineLevel="0" collapsed="false">
      <c r="A3889" s="260" t="s">
        <v>2954</v>
      </c>
      <c r="B3889" s="252" t="n">
        <v>44179</v>
      </c>
      <c r="C3889" s="253" t="n">
        <v>2600</v>
      </c>
      <c r="D3889" s="266" t="s">
        <v>2943</v>
      </c>
      <c r="E3889" s="255" t="s">
        <v>2974</v>
      </c>
      <c r="F3889" s="255" t="s">
        <v>4848</v>
      </c>
      <c r="G3889" s="255"/>
      <c r="H3889" s="256"/>
    </row>
    <row r="3890" customFormat="false" ht="11.25" hidden="false" customHeight="true" outlineLevel="0" collapsed="false">
      <c r="A3890" s="260" t="s">
        <v>2954</v>
      </c>
      <c r="B3890" s="252" t="n">
        <v>44179</v>
      </c>
      <c r="C3890" s="253" t="n">
        <v>12000</v>
      </c>
      <c r="D3890" s="275" t="s">
        <v>133</v>
      </c>
      <c r="E3890" s="255" t="s">
        <v>49</v>
      </c>
      <c r="F3890" s="255" t="s">
        <v>5006</v>
      </c>
      <c r="G3890" s="255" t="s">
        <v>133</v>
      </c>
      <c r="H3890" s="256"/>
    </row>
    <row r="3891" customFormat="false" ht="11.25" hidden="false" customHeight="true" outlineLevel="0" collapsed="false">
      <c r="A3891" s="257" t="s">
        <v>2954</v>
      </c>
      <c r="B3891" s="252" t="n">
        <v>44179</v>
      </c>
      <c r="C3891" s="253" t="n">
        <v>8415</v>
      </c>
      <c r="D3891" s="258" t="s">
        <v>30</v>
      </c>
      <c r="E3891" s="255" t="s">
        <v>174</v>
      </c>
      <c r="F3891" s="255" t="s">
        <v>187</v>
      </c>
      <c r="G3891" s="255"/>
      <c r="H3891" s="256"/>
    </row>
    <row r="3892" customFormat="false" ht="11.25" hidden="false" customHeight="true" outlineLevel="0" collapsed="false">
      <c r="A3892" s="257" t="s">
        <v>2954</v>
      </c>
      <c r="B3892" s="252" t="n">
        <v>44179</v>
      </c>
      <c r="C3892" s="253" t="n">
        <v>4000</v>
      </c>
      <c r="D3892" s="258" t="s">
        <v>30</v>
      </c>
      <c r="E3892" s="255" t="s">
        <v>61</v>
      </c>
      <c r="F3892" s="255" t="s">
        <v>62</v>
      </c>
      <c r="G3892" s="255" t="s">
        <v>5007</v>
      </c>
      <c r="H3892" s="256"/>
    </row>
    <row r="3893" customFormat="false" ht="11.25" hidden="false" customHeight="true" outlineLevel="0" collapsed="false">
      <c r="A3893" s="257" t="s">
        <v>2954</v>
      </c>
      <c r="B3893" s="252" t="n">
        <v>44179</v>
      </c>
      <c r="C3893" s="253" t="n">
        <v>500</v>
      </c>
      <c r="D3893" s="265" t="s">
        <v>80</v>
      </c>
      <c r="E3893" s="255" t="s">
        <v>110</v>
      </c>
      <c r="F3893" s="255" t="s">
        <v>4423</v>
      </c>
      <c r="G3893" s="255" t="s">
        <v>5007</v>
      </c>
      <c r="H3893" s="256"/>
    </row>
    <row r="3894" customFormat="false" ht="11.25" hidden="false" customHeight="true" outlineLevel="0" collapsed="false">
      <c r="A3894" s="257" t="s">
        <v>2954</v>
      </c>
      <c r="B3894" s="252" t="n">
        <v>44179</v>
      </c>
      <c r="C3894" s="253" t="n">
        <v>3000</v>
      </c>
      <c r="D3894" s="258" t="s">
        <v>30</v>
      </c>
      <c r="E3894" s="255" t="s">
        <v>61</v>
      </c>
      <c r="F3894" s="255" t="s">
        <v>137</v>
      </c>
      <c r="G3894" s="255" t="s">
        <v>5008</v>
      </c>
      <c r="H3894" s="256"/>
    </row>
    <row r="3895" customFormat="false" ht="11.25" hidden="false" customHeight="true" outlineLevel="0" collapsed="false">
      <c r="A3895" s="257" t="s">
        <v>2954</v>
      </c>
      <c r="B3895" s="252" t="n">
        <v>44179</v>
      </c>
      <c r="C3895" s="253" t="n">
        <v>3000</v>
      </c>
      <c r="D3895" s="287" t="s">
        <v>2947</v>
      </c>
      <c r="E3895" s="287" t="s">
        <v>2947</v>
      </c>
      <c r="F3895" s="255" t="s">
        <v>5009</v>
      </c>
      <c r="G3895" s="255"/>
      <c r="H3895" s="256"/>
    </row>
    <row r="3896" customFormat="false" ht="11.25" hidden="false" customHeight="true" outlineLevel="0" collapsed="false">
      <c r="A3896" s="251" t="s">
        <v>2954</v>
      </c>
      <c r="B3896" s="252" t="n">
        <v>44179</v>
      </c>
      <c r="C3896" s="253" t="n">
        <v>2000</v>
      </c>
      <c r="D3896" s="254" t="s">
        <v>25</v>
      </c>
      <c r="E3896" s="255"/>
      <c r="F3896" s="255" t="s">
        <v>68</v>
      </c>
      <c r="G3896" s="255"/>
      <c r="H3896" s="256"/>
    </row>
    <row r="3897" customFormat="false" ht="11.25" hidden="false" customHeight="true" outlineLevel="0" collapsed="false">
      <c r="A3897" s="251" t="s">
        <v>2954</v>
      </c>
      <c r="B3897" s="252" t="n">
        <v>44180</v>
      </c>
      <c r="C3897" s="253" t="n">
        <v>20000</v>
      </c>
      <c r="D3897" s="254" t="s">
        <v>25</v>
      </c>
      <c r="E3897" s="255"/>
      <c r="F3897" s="255" t="s">
        <v>3053</v>
      </c>
      <c r="G3897" s="255"/>
      <c r="H3897" s="256"/>
    </row>
    <row r="3898" customFormat="false" ht="11.25" hidden="false" customHeight="true" outlineLevel="0" collapsed="false">
      <c r="A3898" s="251" t="s">
        <v>2954</v>
      </c>
      <c r="B3898" s="252" t="n">
        <v>44180</v>
      </c>
      <c r="C3898" s="253" t="n">
        <v>10000</v>
      </c>
      <c r="D3898" s="254" t="s">
        <v>25</v>
      </c>
      <c r="E3898" s="255"/>
      <c r="F3898" s="255" t="s">
        <v>4813</v>
      </c>
      <c r="G3898" s="255"/>
      <c r="H3898" s="256"/>
    </row>
    <row r="3899" customFormat="false" ht="11.25" hidden="false" customHeight="true" outlineLevel="0" collapsed="false">
      <c r="A3899" s="257" t="s">
        <v>2954</v>
      </c>
      <c r="B3899" s="252" t="n">
        <v>44180</v>
      </c>
      <c r="C3899" s="253" t="n">
        <v>3100</v>
      </c>
      <c r="D3899" s="258" t="s">
        <v>30</v>
      </c>
      <c r="E3899" s="255" t="s">
        <v>61</v>
      </c>
      <c r="F3899" s="255" t="s">
        <v>270</v>
      </c>
      <c r="G3899" s="255" t="s">
        <v>5010</v>
      </c>
      <c r="H3899" s="256"/>
    </row>
    <row r="3900" customFormat="false" ht="11.25" hidden="false" customHeight="true" outlineLevel="0" collapsed="false">
      <c r="A3900" s="257" t="s">
        <v>2954</v>
      </c>
      <c r="B3900" s="252" t="n">
        <v>44180</v>
      </c>
      <c r="C3900" s="253" t="n">
        <v>3300</v>
      </c>
      <c r="D3900" s="258" t="s">
        <v>30</v>
      </c>
      <c r="E3900" s="255" t="s">
        <v>61</v>
      </c>
      <c r="F3900" s="255" t="s">
        <v>62</v>
      </c>
      <c r="G3900" s="255" t="s">
        <v>5011</v>
      </c>
      <c r="H3900" s="256"/>
    </row>
    <row r="3901" customFormat="false" ht="11.25" hidden="false" customHeight="true" outlineLevel="0" collapsed="false">
      <c r="A3901" s="260" t="s">
        <v>2954</v>
      </c>
      <c r="B3901" s="252" t="n">
        <v>44180</v>
      </c>
      <c r="C3901" s="253" t="n">
        <v>400</v>
      </c>
      <c r="D3901" s="266" t="s">
        <v>2943</v>
      </c>
      <c r="E3901" s="255" t="s">
        <v>2974</v>
      </c>
      <c r="F3901" s="255" t="s">
        <v>3700</v>
      </c>
      <c r="G3901" s="255"/>
      <c r="H3901" s="256"/>
    </row>
    <row r="3902" customFormat="false" ht="11.25" hidden="false" customHeight="true" outlineLevel="0" collapsed="false">
      <c r="A3902" s="257" t="s">
        <v>2954</v>
      </c>
      <c r="B3902" s="252" t="n">
        <v>44180</v>
      </c>
      <c r="C3902" s="253" t="n">
        <v>2800</v>
      </c>
      <c r="D3902" s="258" t="s">
        <v>30</v>
      </c>
      <c r="E3902" s="255" t="s">
        <v>61</v>
      </c>
      <c r="F3902" s="255" t="s">
        <v>270</v>
      </c>
      <c r="G3902" s="255" t="s">
        <v>4288</v>
      </c>
      <c r="H3902" s="256"/>
    </row>
    <row r="3903" customFormat="false" ht="11.25" hidden="false" customHeight="true" outlineLevel="0" collapsed="false">
      <c r="A3903" s="257" t="s">
        <v>2954</v>
      </c>
      <c r="B3903" s="252" t="n">
        <v>44180</v>
      </c>
      <c r="C3903" s="253" t="n">
        <v>6950</v>
      </c>
      <c r="D3903" s="258" t="s">
        <v>30</v>
      </c>
      <c r="E3903" s="255" t="s">
        <v>174</v>
      </c>
      <c r="F3903" s="255" t="s">
        <v>187</v>
      </c>
      <c r="G3903" s="255" t="s">
        <v>4680</v>
      </c>
      <c r="H3903" s="256"/>
    </row>
    <row r="3904" customFormat="false" ht="11.25" hidden="false" customHeight="true" outlineLevel="0" collapsed="false">
      <c r="A3904" s="260" t="s">
        <v>2954</v>
      </c>
      <c r="B3904" s="252" t="n">
        <v>44180</v>
      </c>
      <c r="C3904" s="253" t="n">
        <v>187</v>
      </c>
      <c r="D3904" s="268" t="s">
        <v>48</v>
      </c>
      <c r="E3904" s="255" t="s">
        <v>49</v>
      </c>
      <c r="F3904" s="255" t="s">
        <v>3198</v>
      </c>
      <c r="G3904" s="255"/>
      <c r="H3904" s="256"/>
    </row>
    <row r="3905" customFormat="false" ht="11.25" hidden="false" customHeight="true" outlineLevel="0" collapsed="false">
      <c r="A3905" s="257" t="s">
        <v>2954</v>
      </c>
      <c r="B3905" s="252" t="n">
        <v>44180</v>
      </c>
      <c r="C3905" s="253" t="n">
        <v>260</v>
      </c>
      <c r="D3905" s="262" t="s">
        <v>113</v>
      </c>
      <c r="E3905" s="255" t="s">
        <v>139</v>
      </c>
      <c r="F3905" s="255" t="n">
        <v>0</v>
      </c>
      <c r="G3905" s="255" t="s">
        <v>5012</v>
      </c>
      <c r="H3905" s="256"/>
    </row>
    <row r="3906" customFormat="false" ht="11.25" hidden="false" customHeight="true" outlineLevel="0" collapsed="false">
      <c r="A3906" s="257" t="s">
        <v>2954</v>
      </c>
      <c r="B3906" s="252" t="n">
        <v>44180</v>
      </c>
      <c r="C3906" s="253" t="n">
        <v>1185</v>
      </c>
      <c r="D3906" s="272" t="s">
        <v>64</v>
      </c>
      <c r="E3906" s="255" t="s">
        <v>3026</v>
      </c>
      <c r="F3906" s="255" t="s">
        <v>3317</v>
      </c>
      <c r="G3906" s="255"/>
      <c r="H3906" s="256"/>
    </row>
    <row r="3907" customFormat="false" ht="11.25" hidden="false" customHeight="true" outlineLevel="0" collapsed="false">
      <c r="A3907" s="257" t="s">
        <v>2954</v>
      </c>
      <c r="B3907" s="252" t="n">
        <v>44180</v>
      </c>
      <c r="C3907" s="253" t="n">
        <v>230</v>
      </c>
      <c r="D3907" s="272" t="s">
        <v>64</v>
      </c>
      <c r="E3907" s="255" t="s">
        <v>3026</v>
      </c>
      <c r="F3907" s="255" t="s">
        <v>3976</v>
      </c>
      <c r="G3907" s="255"/>
      <c r="H3907" s="256"/>
    </row>
    <row r="3908" customFormat="false" ht="11.25" hidden="false" customHeight="true" outlineLevel="0" collapsed="false">
      <c r="A3908" s="257" t="s">
        <v>2954</v>
      </c>
      <c r="B3908" s="252" t="n">
        <v>44180</v>
      </c>
      <c r="C3908" s="253" t="n">
        <v>13530</v>
      </c>
      <c r="D3908" s="258" t="s">
        <v>30</v>
      </c>
      <c r="E3908" s="255" t="s">
        <v>182</v>
      </c>
      <c r="F3908" s="255" t="s">
        <v>5013</v>
      </c>
      <c r="G3908" s="255" t="s">
        <v>5014</v>
      </c>
      <c r="H3908" s="256"/>
    </row>
    <row r="3909" customFormat="false" ht="11.25" hidden="false" customHeight="true" outlineLevel="0" collapsed="false">
      <c r="A3909" s="257" t="s">
        <v>2954</v>
      </c>
      <c r="B3909" s="252" t="n">
        <v>44180</v>
      </c>
      <c r="C3909" s="253" t="n">
        <v>6500</v>
      </c>
      <c r="D3909" s="258" t="s">
        <v>30</v>
      </c>
      <c r="E3909" s="255" t="s">
        <v>72</v>
      </c>
      <c r="F3909" s="255" t="s">
        <v>228</v>
      </c>
      <c r="G3909" s="255" t="s">
        <v>5015</v>
      </c>
      <c r="H3909" s="256"/>
    </row>
    <row r="3910" customFormat="false" ht="11.25" hidden="false" customHeight="true" outlineLevel="0" collapsed="false">
      <c r="A3910" s="269" t="s">
        <v>2954</v>
      </c>
      <c r="B3910" s="252" t="n">
        <v>44180</v>
      </c>
      <c r="C3910" s="253" t="n">
        <v>2000</v>
      </c>
      <c r="D3910" s="276" t="s">
        <v>58</v>
      </c>
      <c r="E3910" s="255" t="s">
        <v>91</v>
      </c>
      <c r="F3910" s="255" t="s">
        <v>5016</v>
      </c>
      <c r="G3910" s="255" t="s">
        <v>5017</v>
      </c>
      <c r="H3910" s="256"/>
    </row>
    <row r="3911" customFormat="false" ht="11.25" hidden="false" customHeight="true" outlineLevel="0" collapsed="false">
      <c r="A3911" s="257" t="s">
        <v>2954</v>
      </c>
      <c r="B3911" s="252" t="n">
        <v>44180</v>
      </c>
      <c r="C3911" s="253" t="n">
        <v>3100</v>
      </c>
      <c r="D3911" s="258" t="s">
        <v>30</v>
      </c>
      <c r="E3911" s="255" t="s">
        <v>61</v>
      </c>
      <c r="F3911" s="255" t="s">
        <v>270</v>
      </c>
      <c r="G3911" s="255" t="s">
        <v>5018</v>
      </c>
      <c r="H3911" s="256"/>
    </row>
    <row r="3912" customFormat="false" ht="11.25" hidden="false" customHeight="true" outlineLevel="0" collapsed="false">
      <c r="A3912" s="251" t="s">
        <v>2954</v>
      </c>
      <c r="B3912" s="252" t="n">
        <v>44180</v>
      </c>
      <c r="C3912" s="253" t="n">
        <v>13000</v>
      </c>
      <c r="D3912" s="254" t="s">
        <v>25</v>
      </c>
      <c r="E3912" s="255"/>
      <c r="F3912" s="255" t="s">
        <v>5019</v>
      </c>
      <c r="G3912" s="255"/>
      <c r="H3912" s="256"/>
    </row>
    <row r="3913" customFormat="false" ht="11.25" hidden="false" customHeight="true" outlineLevel="0" collapsed="false">
      <c r="A3913" s="257" t="s">
        <v>2954</v>
      </c>
      <c r="B3913" s="252" t="n">
        <v>44180</v>
      </c>
      <c r="C3913" s="253" t="n">
        <v>9600</v>
      </c>
      <c r="D3913" s="258" t="s">
        <v>30</v>
      </c>
      <c r="E3913" s="255" t="s">
        <v>174</v>
      </c>
      <c r="F3913" s="255" t="s">
        <v>187</v>
      </c>
      <c r="G3913" s="255"/>
      <c r="H3913" s="256"/>
    </row>
    <row r="3914" customFormat="false" ht="11.25" hidden="false" customHeight="true" outlineLevel="0" collapsed="false">
      <c r="A3914" s="260" t="s">
        <v>322</v>
      </c>
      <c r="B3914" s="252" t="n">
        <v>44180</v>
      </c>
      <c r="C3914" s="253" t="n">
        <v>40000</v>
      </c>
      <c r="D3914" s="261" t="s">
        <v>105</v>
      </c>
      <c r="E3914" s="255" t="s">
        <v>106</v>
      </c>
      <c r="F3914" s="255" t="s">
        <v>107</v>
      </c>
      <c r="G3914" s="255" t="s">
        <v>3007</v>
      </c>
      <c r="H3914" s="256"/>
    </row>
    <row r="3915" customFormat="false" ht="11.25" hidden="false" customHeight="true" outlineLevel="0" collapsed="false">
      <c r="A3915" s="251" t="s">
        <v>322</v>
      </c>
      <c r="B3915" s="252" t="n">
        <v>44180</v>
      </c>
      <c r="C3915" s="253" t="n">
        <v>25000</v>
      </c>
      <c r="D3915" s="254" t="s">
        <v>25</v>
      </c>
      <c r="E3915" s="255"/>
      <c r="F3915" s="255" t="s">
        <v>3003</v>
      </c>
      <c r="G3915" s="255"/>
      <c r="H3915" s="256"/>
    </row>
    <row r="3916" customFormat="false" ht="11.25" hidden="false" customHeight="true" outlineLevel="0" collapsed="false">
      <c r="A3916" s="260" t="s">
        <v>322</v>
      </c>
      <c r="B3916" s="252" t="n">
        <v>44180</v>
      </c>
      <c r="C3916" s="253" t="n">
        <v>8250</v>
      </c>
      <c r="D3916" s="267" t="s">
        <v>186</v>
      </c>
      <c r="E3916" s="255" t="s">
        <v>2977</v>
      </c>
      <c r="F3916" s="255" t="n">
        <v>0</v>
      </c>
      <c r="G3916" s="255" t="s">
        <v>5020</v>
      </c>
      <c r="H3916" s="256"/>
    </row>
    <row r="3917" customFormat="false" ht="11.25" hidden="false" customHeight="true" outlineLevel="0" collapsed="false">
      <c r="A3917" s="260" t="s">
        <v>322</v>
      </c>
      <c r="B3917" s="252" t="n">
        <v>44180</v>
      </c>
      <c r="C3917" s="253" t="n">
        <v>715</v>
      </c>
      <c r="D3917" s="263" t="s">
        <v>2952</v>
      </c>
      <c r="E3917" s="255" t="s">
        <v>118</v>
      </c>
      <c r="F3917" s="255" t="n">
        <v>0</v>
      </c>
      <c r="G3917" s="255" t="s">
        <v>5021</v>
      </c>
      <c r="H3917" s="256"/>
    </row>
    <row r="3918" customFormat="false" ht="11.25" hidden="false" customHeight="true" outlineLevel="0" collapsed="false">
      <c r="A3918" s="257" t="s">
        <v>2954</v>
      </c>
      <c r="B3918" s="252" t="n">
        <v>44181</v>
      </c>
      <c r="C3918" s="253" t="n">
        <v>30000</v>
      </c>
      <c r="D3918" s="262" t="s">
        <v>113</v>
      </c>
      <c r="E3918" s="255" t="s">
        <v>139</v>
      </c>
      <c r="F3918" s="255" t="s">
        <v>5022</v>
      </c>
      <c r="G3918" s="255" t="s">
        <v>2992</v>
      </c>
      <c r="H3918" s="256"/>
    </row>
    <row r="3919" customFormat="false" ht="11.25" hidden="false" customHeight="true" outlineLevel="0" collapsed="false">
      <c r="A3919" s="260" t="s">
        <v>2954</v>
      </c>
      <c r="B3919" s="252" t="n">
        <v>44181</v>
      </c>
      <c r="C3919" s="253" t="n">
        <v>500</v>
      </c>
      <c r="D3919" s="268" t="s">
        <v>48</v>
      </c>
      <c r="E3919" s="255" t="s">
        <v>49</v>
      </c>
      <c r="F3919" s="255" t="s">
        <v>3155</v>
      </c>
      <c r="G3919" s="255" t="s">
        <v>3156</v>
      </c>
      <c r="H3919" s="256"/>
    </row>
    <row r="3920" customFormat="false" ht="11.25" hidden="false" customHeight="true" outlineLevel="0" collapsed="false">
      <c r="A3920" s="251" t="s">
        <v>2954</v>
      </c>
      <c r="B3920" s="252" t="n">
        <v>44181</v>
      </c>
      <c r="C3920" s="253" t="n">
        <v>1000</v>
      </c>
      <c r="D3920" s="254" t="s">
        <v>25</v>
      </c>
      <c r="E3920" s="255"/>
      <c r="F3920" s="255" t="s">
        <v>68</v>
      </c>
      <c r="G3920" s="255"/>
      <c r="H3920" s="256"/>
    </row>
    <row r="3921" customFormat="false" ht="11.25" hidden="false" customHeight="true" outlineLevel="0" collapsed="false">
      <c r="A3921" s="251" t="s">
        <v>2954</v>
      </c>
      <c r="B3921" s="252" t="n">
        <v>44181</v>
      </c>
      <c r="C3921" s="253" t="n">
        <v>16500</v>
      </c>
      <c r="D3921" s="254" t="s">
        <v>25</v>
      </c>
      <c r="E3921" s="255"/>
      <c r="F3921" s="255" t="s">
        <v>4629</v>
      </c>
      <c r="G3921" s="255" t="s">
        <v>5023</v>
      </c>
      <c r="H3921" s="256"/>
    </row>
    <row r="3922" customFormat="false" ht="11.25" hidden="false" customHeight="true" outlineLevel="0" collapsed="false">
      <c r="A3922" s="251" t="s">
        <v>2954</v>
      </c>
      <c r="B3922" s="252" t="n">
        <v>44181</v>
      </c>
      <c r="C3922" s="253" t="n">
        <v>1000</v>
      </c>
      <c r="D3922" s="254" t="s">
        <v>25</v>
      </c>
      <c r="E3922" s="255"/>
      <c r="F3922" s="255" t="s">
        <v>3012</v>
      </c>
      <c r="G3922" s="255"/>
      <c r="H3922" s="256"/>
    </row>
    <row r="3923" customFormat="false" ht="11.25" hidden="false" customHeight="true" outlineLevel="0" collapsed="false">
      <c r="A3923" s="260" t="s">
        <v>2954</v>
      </c>
      <c r="B3923" s="252" t="n">
        <v>44181</v>
      </c>
      <c r="C3923" s="253" t="n">
        <v>6800</v>
      </c>
      <c r="D3923" s="267" t="s">
        <v>186</v>
      </c>
      <c r="E3923" s="255" t="s">
        <v>2977</v>
      </c>
      <c r="F3923" s="255" t="s">
        <v>2978</v>
      </c>
      <c r="G3923" s="255" t="s">
        <v>5024</v>
      </c>
      <c r="H3923" s="256"/>
    </row>
    <row r="3924" customFormat="false" ht="11.25" hidden="false" customHeight="true" outlineLevel="0" collapsed="false">
      <c r="A3924" s="257" t="s">
        <v>2954</v>
      </c>
      <c r="B3924" s="252" t="n">
        <v>44181</v>
      </c>
      <c r="C3924" s="253" t="n">
        <v>3500</v>
      </c>
      <c r="D3924" s="258" t="s">
        <v>30</v>
      </c>
      <c r="E3924" s="255" t="s">
        <v>61</v>
      </c>
      <c r="F3924" s="255" t="s">
        <v>62</v>
      </c>
      <c r="G3924" s="255" t="s">
        <v>5025</v>
      </c>
      <c r="H3924" s="256"/>
    </row>
    <row r="3925" customFormat="false" ht="11.25" hidden="false" customHeight="true" outlineLevel="0" collapsed="false">
      <c r="A3925" s="260" t="s">
        <v>2954</v>
      </c>
      <c r="B3925" s="252" t="n">
        <v>44181</v>
      </c>
      <c r="C3925" s="253" t="n">
        <v>700</v>
      </c>
      <c r="D3925" s="261" t="s">
        <v>105</v>
      </c>
      <c r="E3925" s="255" t="s">
        <v>3023</v>
      </c>
      <c r="F3925" s="255" t="s">
        <v>5026</v>
      </c>
      <c r="G3925" s="255" t="s">
        <v>4454</v>
      </c>
      <c r="H3925" s="256"/>
    </row>
    <row r="3926" customFormat="false" ht="11.25" hidden="false" customHeight="true" outlineLevel="0" collapsed="false">
      <c r="A3926" s="251" t="s">
        <v>2954</v>
      </c>
      <c r="B3926" s="252" t="n">
        <v>44181</v>
      </c>
      <c r="C3926" s="253" t="n">
        <v>300</v>
      </c>
      <c r="D3926" s="254" t="s">
        <v>25</v>
      </c>
      <c r="E3926" s="255"/>
      <c r="F3926" s="255" t="s">
        <v>3012</v>
      </c>
      <c r="G3926" s="255" t="s">
        <v>3296</v>
      </c>
      <c r="H3926" s="256"/>
    </row>
    <row r="3927" customFormat="false" ht="11.25" hidden="false" customHeight="true" outlineLevel="0" collapsed="false">
      <c r="A3927" s="257" t="s">
        <v>2954</v>
      </c>
      <c r="B3927" s="252" t="n">
        <v>44181</v>
      </c>
      <c r="C3927" s="253" t="n">
        <v>3300</v>
      </c>
      <c r="D3927" s="258" t="s">
        <v>30</v>
      </c>
      <c r="E3927" s="255" t="s">
        <v>61</v>
      </c>
      <c r="F3927" s="255" t="s">
        <v>270</v>
      </c>
      <c r="G3927" s="255" t="s">
        <v>5027</v>
      </c>
      <c r="H3927" s="256"/>
    </row>
    <row r="3928" customFormat="false" ht="11.25" hidden="false" customHeight="true" outlineLevel="0" collapsed="false">
      <c r="A3928" s="251" t="s">
        <v>2954</v>
      </c>
      <c r="B3928" s="252" t="n">
        <v>44181</v>
      </c>
      <c r="C3928" s="253" t="n">
        <v>15000</v>
      </c>
      <c r="D3928" s="254" t="s">
        <v>25</v>
      </c>
      <c r="E3928" s="255"/>
      <c r="F3928" s="255" t="s">
        <v>3001</v>
      </c>
      <c r="G3928" s="255"/>
      <c r="H3928" s="256"/>
    </row>
    <row r="3929" customFormat="false" ht="11.25" hidden="false" customHeight="true" outlineLevel="0" collapsed="false">
      <c r="A3929" s="257" t="s">
        <v>2954</v>
      </c>
      <c r="B3929" s="252" t="n">
        <v>44181</v>
      </c>
      <c r="C3929" s="253" t="n">
        <v>265</v>
      </c>
      <c r="D3929" s="262" t="s">
        <v>113</v>
      </c>
      <c r="E3929" s="255" t="s">
        <v>139</v>
      </c>
      <c r="F3929" s="255" t="s">
        <v>5028</v>
      </c>
      <c r="G3929" s="255"/>
      <c r="H3929" s="256"/>
    </row>
    <row r="3930" customFormat="false" ht="11.25" hidden="false" customHeight="true" outlineLevel="0" collapsed="false">
      <c r="A3930" s="257" t="s">
        <v>322</v>
      </c>
      <c r="B3930" s="252" t="n">
        <v>44181</v>
      </c>
      <c r="C3930" s="253" t="n">
        <v>535</v>
      </c>
      <c r="D3930" s="272" t="s">
        <v>64</v>
      </c>
      <c r="E3930" s="255" t="s">
        <v>3600</v>
      </c>
      <c r="F3930" s="255" t="s">
        <v>5029</v>
      </c>
      <c r="G3930" s="255" t="s">
        <v>5030</v>
      </c>
      <c r="H3930" s="256"/>
    </row>
    <row r="3931" customFormat="false" ht="11.25" hidden="false" customHeight="true" outlineLevel="0" collapsed="false">
      <c r="A3931" s="260" t="s">
        <v>322</v>
      </c>
      <c r="B3931" s="252" t="n">
        <v>44181</v>
      </c>
      <c r="C3931" s="253" t="n">
        <v>3000</v>
      </c>
      <c r="D3931" s="267" t="s">
        <v>186</v>
      </c>
      <c r="E3931" s="255" t="s">
        <v>2977</v>
      </c>
      <c r="F3931" s="255" t="s">
        <v>5031</v>
      </c>
      <c r="G3931" s="255" t="s">
        <v>5032</v>
      </c>
      <c r="H3931" s="256"/>
    </row>
    <row r="3932" customFormat="false" ht="11.25" hidden="false" customHeight="true" outlineLevel="0" collapsed="false">
      <c r="A3932" s="251" t="s">
        <v>2954</v>
      </c>
      <c r="B3932" s="252" t="n">
        <v>44182</v>
      </c>
      <c r="C3932" s="253" t="n">
        <v>17000</v>
      </c>
      <c r="D3932" s="254" t="s">
        <v>25</v>
      </c>
      <c r="E3932" s="255"/>
      <c r="F3932" s="255" t="s">
        <v>68</v>
      </c>
      <c r="G3932" s="255"/>
      <c r="H3932" s="256"/>
    </row>
    <row r="3933" customFormat="false" ht="11.25" hidden="false" customHeight="true" outlineLevel="0" collapsed="false">
      <c r="A3933" s="251" t="s">
        <v>2954</v>
      </c>
      <c r="B3933" s="252" t="n">
        <v>44182</v>
      </c>
      <c r="C3933" s="253" t="n">
        <v>6800</v>
      </c>
      <c r="D3933" s="254" t="s">
        <v>25</v>
      </c>
      <c r="E3933" s="255"/>
      <c r="F3933" s="255" t="s">
        <v>3009</v>
      </c>
      <c r="G3933" s="255" t="s">
        <v>5033</v>
      </c>
      <c r="H3933" s="256"/>
    </row>
    <row r="3934" customFormat="false" ht="11.25" hidden="false" customHeight="true" outlineLevel="0" collapsed="false">
      <c r="A3934" s="257" t="s">
        <v>2954</v>
      </c>
      <c r="B3934" s="252" t="n">
        <v>44182</v>
      </c>
      <c r="C3934" s="253" t="n">
        <v>3000</v>
      </c>
      <c r="D3934" s="258" t="s">
        <v>30</v>
      </c>
      <c r="E3934" s="255" t="s">
        <v>61</v>
      </c>
      <c r="F3934" s="255" t="s">
        <v>137</v>
      </c>
      <c r="G3934" s="255" t="s">
        <v>5034</v>
      </c>
      <c r="H3934" s="256"/>
    </row>
    <row r="3935" customFormat="false" ht="11.25" hidden="false" customHeight="true" outlineLevel="0" collapsed="false">
      <c r="A3935" s="260" t="s">
        <v>2954</v>
      </c>
      <c r="B3935" s="252" t="n">
        <v>44182</v>
      </c>
      <c r="C3935" s="253" t="n">
        <v>550</v>
      </c>
      <c r="D3935" s="263" t="s">
        <v>2952</v>
      </c>
      <c r="E3935" s="255" t="s">
        <v>2963</v>
      </c>
      <c r="F3935" s="255" t="s">
        <v>2964</v>
      </c>
      <c r="G3935" s="255"/>
      <c r="H3935" s="256"/>
    </row>
    <row r="3936" customFormat="false" ht="11.25" hidden="false" customHeight="true" outlineLevel="0" collapsed="false">
      <c r="A3936" s="257" t="s">
        <v>2954</v>
      </c>
      <c r="B3936" s="252" t="n">
        <v>44182</v>
      </c>
      <c r="C3936" s="253" t="n">
        <v>8035</v>
      </c>
      <c r="D3936" s="258" t="s">
        <v>30</v>
      </c>
      <c r="E3936" s="255" t="s">
        <v>174</v>
      </c>
      <c r="F3936" s="255" t="s">
        <v>187</v>
      </c>
      <c r="G3936" s="255"/>
      <c r="H3936" s="256"/>
    </row>
    <row r="3937" customFormat="false" ht="11.25" hidden="false" customHeight="true" outlineLevel="0" collapsed="false">
      <c r="A3937" s="257" t="s">
        <v>2954</v>
      </c>
      <c r="B3937" s="252" t="n">
        <v>44182</v>
      </c>
      <c r="C3937" s="253" t="n">
        <v>400</v>
      </c>
      <c r="D3937" s="272" t="s">
        <v>64</v>
      </c>
      <c r="E3937" s="255" t="s">
        <v>3264</v>
      </c>
      <c r="F3937" s="255" t="s">
        <v>5035</v>
      </c>
      <c r="G3937" s="255"/>
      <c r="H3937" s="256"/>
    </row>
    <row r="3938" customFormat="false" ht="11.25" hidden="false" customHeight="true" outlineLevel="0" collapsed="false">
      <c r="A3938" s="251" t="s">
        <v>2954</v>
      </c>
      <c r="B3938" s="252" t="n">
        <v>44182</v>
      </c>
      <c r="C3938" s="253" t="n">
        <v>333</v>
      </c>
      <c r="D3938" s="254" t="s">
        <v>25</v>
      </c>
      <c r="E3938" s="255"/>
      <c r="F3938" s="255" t="s">
        <v>3210</v>
      </c>
      <c r="G3938" s="255" t="s">
        <v>5036</v>
      </c>
      <c r="H3938" s="256"/>
    </row>
    <row r="3939" customFormat="false" ht="11.25" hidden="false" customHeight="true" outlineLevel="0" collapsed="false">
      <c r="A3939" s="251" t="s">
        <v>2954</v>
      </c>
      <c r="B3939" s="252" t="n">
        <v>44182</v>
      </c>
      <c r="C3939" s="253" t="n">
        <v>333</v>
      </c>
      <c r="D3939" s="254" t="s">
        <v>25</v>
      </c>
      <c r="E3939" s="255"/>
      <c r="F3939" s="255" t="s">
        <v>4425</v>
      </c>
      <c r="G3939" s="255" t="s">
        <v>5037</v>
      </c>
      <c r="H3939" s="256"/>
    </row>
    <row r="3940" customFormat="false" ht="11.25" hidden="false" customHeight="true" outlineLevel="0" collapsed="false">
      <c r="A3940" s="251" t="s">
        <v>2954</v>
      </c>
      <c r="B3940" s="252" t="n">
        <v>44182</v>
      </c>
      <c r="C3940" s="253" t="n">
        <v>334</v>
      </c>
      <c r="D3940" s="254" t="s">
        <v>25</v>
      </c>
      <c r="E3940" s="255"/>
      <c r="F3940" s="255" t="s">
        <v>2955</v>
      </c>
      <c r="G3940" s="255" t="s">
        <v>5037</v>
      </c>
      <c r="H3940" s="256"/>
    </row>
    <row r="3941" customFormat="false" ht="11.25" hidden="false" customHeight="true" outlineLevel="0" collapsed="false">
      <c r="A3941" s="260" t="s">
        <v>2954</v>
      </c>
      <c r="B3941" s="252" t="n">
        <v>44182</v>
      </c>
      <c r="C3941" s="253" t="n">
        <v>400</v>
      </c>
      <c r="D3941" s="266" t="s">
        <v>2943</v>
      </c>
      <c r="E3941" s="255" t="s">
        <v>2974</v>
      </c>
      <c r="F3941" s="255" t="s">
        <v>3157</v>
      </c>
      <c r="G3941" s="255"/>
      <c r="H3941" s="256"/>
    </row>
    <row r="3942" customFormat="false" ht="11.25" hidden="false" customHeight="true" outlineLevel="0" collapsed="false">
      <c r="A3942" s="260" t="s">
        <v>2954</v>
      </c>
      <c r="B3942" s="252" t="n">
        <v>44182</v>
      </c>
      <c r="C3942" s="253" t="n">
        <v>250</v>
      </c>
      <c r="D3942" s="266" t="s">
        <v>2943</v>
      </c>
      <c r="E3942" s="255" t="s">
        <v>3163</v>
      </c>
      <c r="F3942" s="255" t="s">
        <v>5038</v>
      </c>
      <c r="G3942" s="255"/>
      <c r="H3942" s="256"/>
    </row>
    <row r="3943" customFormat="false" ht="11.25" hidden="false" customHeight="true" outlineLevel="0" collapsed="false">
      <c r="A3943" s="260" t="s">
        <v>2954</v>
      </c>
      <c r="B3943" s="252" t="n">
        <v>44182</v>
      </c>
      <c r="C3943" s="253" t="n">
        <v>820</v>
      </c>
      <c r="D3943" s="264" t="s">
        <v>2940</v>
      </c>
      <c r="E3943" s="255" t="s">
        <v>2968</v>
      </c>
      <c r="F3943" s="255" t="s">
        <v>5039</v>
      </c>
      <c r="G3943" s="255"/>
      <c r="H3943" s="256"/>
    </row>
    <row r="3944" customFormat="false" ht="11.25" hidden="false" customHeight="true" outlineLevel="0" collapsed="false">
      <c r="A3944" s="251" t="s">
        <v>2954</v>
      </c>
      <c r="B3944" s="252" t="n">
        <v>44182</v>
      </c>
      <c r="C3944" s="253" t="n">
        <v>1000</v>
      </c>
      <c r="D3944" s="254" t="s">
        <v>25</v>
      </c>
      <c r="E3944" s="255"/>
      <c r="F3944" s="255" t="s">
        <v>3012</v>
      </c>
      <c r="G3944" s="255"/>
      <c r="H3944" s="256"/>
    </row>
    <row r="3945" customFormat="false" ht="11.25" hidden="false" customHeight="true" outlineLevel="0" collapsed="false">
      <c r="A3945" s="257" t="s">
        <v>2954</v>
      </c>
      <c r="B3945" s="252" t="n">
        <v>44183</v>
      </c>
      <c r="C3945" s="253" t="n">
        <v>6500</v>
      </c>
      <c r="D3945" s="258" t="s">
        <v>30</v>
      </c>
      <c r="E3945" s="255" t="s">
        <v>61</v>
      </c>
      <c r="F3945" s="255" t="s">
        <v>62</v>
      </c>
      <c r="G3945" s="255" t="s">
        <v>5040</v>
      </c>
      <c r="H3945" s="256"/>
    </row>
    <row r="3946" customFormat="false" ht="11.25" hidden="false" customHeight="true" outlineLevel="0" collapsed="false">
      <c r="A3946" s="260" t="s">
        <v>2954</v>
      </c>
      <c r="B3946" s="252" t="n">
        <v>44183</v>
      </c>
      <c r="C3946" s="253" t="n">
        <v>600</v>
      </c>
      <c r="D3946" s="266" t="s">
        <v>2943</v>
      </c>
      <c r="E3946" s="255" t="s">
        <v>2974</v>
      </c>
      <c r="F3946" s="255" t="s">
        <v>2982</v>
      </c>
      <c r="G3946" s="255"/>
      <c r="H3946" s="256"/>
    </row>
    <row r="3947" customFormat="false" ht="11.25" hidden="false" customHeight="true" outlineLevel="0" collapsed="false">
      <c r="A3947" s="257" t="s">
        <v>2954</v>
      </c>
      <c r="B3947" s="252" t="n">
        <v>44183</v>
      </c>
      <c r="C3947" s="253" t="n">
        <v>110072</v>
      </c>
      <c r="D3947" s="258" t="s">
        <v>30</v>
      </c>
      <c r="E3947" s="255" t="s">
        <v>31</v>
      </c>
      <c r="F3947" s="255" t="s">
        <v>5041</v>
      </c>
      <c r="G3947" s="255"/>
      <c r="H3947" s="256"/>
    </row>
    <row r="3948" customFormat="false" ht="11.25" hidden="false" customHeight="true" outlineLevel="0" collapsed="false">
      <c r="A3948" s="257" t="s">
        <v>2954</v>
      </c>
      <c r="B3948" s="252" t="n">
        <v>44183</v>
      </c>
      <c r="C3948" s="253" t="n">
        <v>800</v>
      </c>
      <c r="D3948" s="262" t="s">
        <v>113</v>
      </c>
      <c r="E3948" s="255" t="s">
        <v>139</v>
      </c>
      <c r="F3948" s="255" t="s">
        <v>287</v>
      </c>
      <c r="G3948" s="255" t="s">
        <v>4976</v>
      </c>
      <c r="H3948" s="256"/>
    </row>
    <row r="3949" customFormat="false" ht="11.25" hidden="false" customHeight="true" outlineLevel="0" collapsed="false">
      <c r="A3949" s="257" t="s">
        <v>2954</v>
      </c>
      <c r="B3949" s="252" t="n">
        <v>44183</v>
      </c>
      <c r="C3949" s="253" t="n">
        <v>11000</v>
      </c>
      <c r="D3949" s="262" t="s">
        <v>113</v>
      </c>
      <c r="E3949" s="255" t="s">
        <v>139</v>
      </c>
      <c r="F3949" s="255" t="s">
        <v>4431</v>
      </c>
      <c r="G3949" s="255" t="s">
        <v>5042</v>
      </c>
      <c r="H3949" s="256"/>
    </row>
    <row r="3950" customFormat="false" ht="11.25" hidden="false" customHeight="true" outlineLevel="0" collapsed="false">
      <c r="A3950" s="260" t="s">
        <v>2954</v>
      </c>
      <c r="B3950" s="252" t="n">
        <v>44183</v>
      </c>
      <c r="C3950" s="253" t="n">
        <v>240</v>
      </c>
      <c r="D3950" s="268" t="s">
        <v>48</v>
      </c>
      <c r="E3950" s="255" t="s">
        <v>3004</v>
      </c>
      <c r="F3950" s="255" t="s">
        <v>3018</v>
      </c>
      <c r="G3950" s="255" t="s">
        <v>5043</v>
      </c>
      <c r="H3950" s="256"/>
    </row>
    <row r="3951" customFormat="false" ht="11.25" hidden="false" customHeight="true" outlineLevel="0" collapsed="false">
      <c r="A3951" s="257" t="s">
        <v>2954</v>
      </c>
      <c r="B3951" s="252" t="n">
        <v>44183</v>
      </c>
      <c r="C3951" s="253" t="n">
        <v>8000</v>
      </c>
      <c r="D3951" s="258" t="s">
        <v>30</v>
      </c>
      <c r="E3951" s="255" t="s">
        <v>31</v>
      </c>
      <c r="F3951" s="255" t="s">
        <v>5041</v>
      </c>
      <c r="G3951" s="255" t="s">
        <v>3626</v>
      </c>
      <c r="H3951" s="256"/>
    </row>
    <row r="3952" customFormat="false" ht="11.25" hidden="false" customHeight="true" outlineLevel="0" collapsed="false">
      <c r="A3952" s="251" t="s">
        <v>2954</v>
      </c>
      <c r="B3952" s="252" t="n">
        <v>44183</v>
      </c>
      <c r="C3952" s="253" t="n">
        <v>18000</v>
      </c>
      <c r="D3952" s="254" t="s">
        <v>25</v>
      </c>
      <c r="E3952" s="255"/>
      <c r="F3952" s="255" t="s">
        <v>3114</v>
      </c>
      <c r="G3952" s="255"/>
      <c r="H3952" s="256"/>
    </row>
    <row r="3953" customFormat="false" ht="11.25" hidden="false" customHeight="true" outlineLevel="0" collapsed="false">
      <c r="A3953" s="269" t="s">
        <v>322</v>
      </c>
      <c r="B3953" s="252" t="n">
        <v>44183</v>
      </c>
      <c r="C3953" s="253" t="n">
        <v>8600</v>
      </c>
      <c r="D3953" s="274" t="s">
        <v>2951</v>
      </c>
      <c r="E3953" s="255" t="s">
        <v>4044</v>
      </c>
      <c r="F3953" s="255" t="s">
        <v>5044</v>
      </c>
      <c r="G3953" s="255" t="s">
        <v>5045</v>
      </c>
      <c r="H3953" s="256"/>
    </row>
    <row r="3954" customFormat="false" ht="11.25" hidden="false" customHeight="true" outlineLevel="0" collapsed="false">
      <c r="A3954" s="260" t="s">
        <v>322</v>
      </c>
      <c r="B3954" s="252" t="n">
        <v>44183</v>
      </c>
      <c r="C3954" s="253" t="n">
        <v>6668</v>
      </c>
      <c r="D3954" s="280" t="s">
        <v>156</v>
      </c>
      <c r="E3954" s="255" t="s">
        <v>157</v>
      </c>
      <c r="F3954" s="255" t="s">
        <v>107</v>
      </c>
      <c r="G3954" s="255" t="s">
        <v>5046</v>
      </c>
      <c r="H3954" s="256"/>
    </row>
    <row r="3955" customFormat="false" ht="11.25" hidden="false" customHeight="true" outlineLevel="0" collapsed="false">
      <c r="A3955" s="260" t="s">
        <v>322</v>
      </c>
      <c r="B3955" s="252" t="n">
        <v>44183</v>
      </c>
      <c r="C3955" s="253" t="n">
        <v>17000</v>
      </c>
      <c r="D3955" s="267" t="s">
        <v>186</v>
      </c>
      <c r="E3955" s="255" t="s">
        <v>2977</v>
      </c>
      <c r="F3955" s="255" t="s">
        <v>5031</v>
      </c>
      <c r="G3955" s="255" t="s">
        <v>5032</v>
      </c>
      <c r="H3955" s="256"/>
    </row>
    <row r="3956" customFormat="false" ht="11.25" hidden="false" customHeight="true" outlineLevel="0" collapsed="false">
      <c r="A3956" s="257" t="s">
        <v>2954</v>
      </c>
      <c r="B3956" s="252" t="n">
        <v>44184</v>
      </c>
      <c r="C3956" s="253" t="n">
        <v>3000</v>
      </c>
      <c r="D3956" s="262" t="s">
        <v>113</v>
      </c>
      <c r="E3956" s="255" t="s">
        <v>65</v>
      </c>
      <c r="F3956" s="255" t="s">
        <v>148</v>
      </c>
      <c r="G3956" s="255" t="s">
        <v>4824</v>
      </c>
      <c r="H3956" s="256"/>
    </row>
    <row r="3957" customFormat="false" ht="11.25" hidden="false" customHeight="true" outlineLevel="0" collapsed="false">
      <c r="A3957" s="251" t="s">
        <v>2954</v>
      </c>
      <c r="B3957" s="252" t="n">
        <v>44184</v>
      </c>
      <c r="C3957" s="253" t="n">
        <v>20000</v>
      </c>
      <c r="D3957" s="254" t="s">
        <v>25</v>
      </c>
      <c r="E3957" s="255"/>
      <c r="F3957" s="255" t="s">
        <v>283</v>
      </c>
      <c r="G3957" s="255"/>
      <c r="H3957" s="256"/>
    </row>
    <row r="3958" customFormat="false" ht="11.25" hidden="false" customHeight="true" outlineLevel="0" collapsed="false">
      <c r="A3958" s="251" t="s">
        <v>2954</v>
      </c>
      <c r="B3958" s="252" t="n">
        <v>44184</v>
      </c>
      <c r="C3958" s="253" t="n">
        <v>25000</v>
      </c>
      <c r="D3958" s="271" t="s">
        <v>59</v>
      </c>
      <c r="E3958" s="255" t="s">
        <v>3013</v>
      </c>
      <c r="F3958" s="255" t="s">
        <v>224</v>
      </c>
      <c r="G3958" s="255" t="s">
        <v>4848</v>
      </c>
      <c r="H3958" s="256"/>
    </row>
    <row r="3959" customFormat="false" ht="11.25" hidden="false" customHeight="true" outlineLevel="0" collapsed="false">
      <c r="A3959" s="257" t="s">
        <v>2954</v>
      </c>
      <c r="B3959" s="252" t="n">
        <v>44185</v>
      </c>
      <c r="C3959" s="253" t="n">
        <v>1520</v>
      </c>
      <c r="D3959" s="258" t="s">
        <v>30</v>
      </c>
      <c r="E3959" s="255" t="s">
        <v>61</v>
      </c>
      <c r="F3959" s="255" t="s">
        <v>87</v>
      </c>
      <c r="G3959" s="255" t="s">
        <v>5047</v>
      </c>
      <c r="H3959" s="256"/>
    </row>
    <row r="3960" customFormat="false" ht="11.25" hidden="false" customHeight="true" outlineLevel="0" collapsed="false">
      <c r="A3960" s="257" t="s">
        <v>2954</v>
      </c>
      <c r="B3960" s="252" t="n">
        <v>44185</v>
      </c>
      <c r="C3960" s="253" t="n">
        <v>2800</v>
      </c>
      <c r="D3960" s="258" t="s">
        <v>30</v>
      </c>
      <c r="E3960" s="255" t="s">
        <v>61</v>
      </c>
      <c r="F3960" s="255" t="s">
        <v>87</v>
      </c>
      <c r="G3960" s="255" t="s">
        <v>5048</v>
      </c>
      <c r="H3960" s="256"/>
    </row>
    <row r="3961" customFormat="false" ht="11.25" hidden="false" customHeight="true" outlineLevel="0" collapsed="false">
      <c r="A3961" s="257" t="s">
        <v>2954</v>
      </c>
      <c r="B3961" s="252" t="n">
        <v>44185</v>
      </c>
      <c r="C3961" s="253" t="n">
        <v>1600</v>
      </c>
      <c r="D3961" s="258" t="s">
        <v>30</v>
      </c>
      <c r="E3961" s="255" t="s">
        <v>61</v>
      </c>
      <c r="F3961" s="255" t="s">
        <v>87</v>
      </c>
      <c r="G3961" s="255" t="s">
        <v>5049</v>
      </c>
      <c r="H3961" s="256"/>
    </row>
    <row r="3962" customFormat="false" ht="11.25" hidden="false" customHeight="true" outlineLevel="0" collapsed="false">
      <c r="A3962" s="251" t="s">
        <v>2954</v>
      </c>
      <c r="B3962" s="252" t="n">
        <v>44185</v>
      </c>
      <c r="C3962" s="253" t="n">
        <v>15000</v>
      </c>
      <c r="D3962" s="254" t="s">
        <v>25</v>
      </c>
      <c r="E3962" s="255"/>
      <c r="F3962" s="255" t="s">
        <v>4425</v>
      </c>
      <c r="G3962" s="255"/>
      <c r="H3962" s="256"/>
    </row>
    <row r="3963" customFormat="false" ht="11.25" hidden="false" customHeight="true" outlineLevel="0" collapsed="false">
      <c r="A3963" s="251" t="s">
        <v>2954</v>
      </c>
      <c r="B3963" s="252" t="n">
        <v>44185</v>
      </c>
      <c r="C3963" s="253" t="n">
        <v>8000</v>
      </c>
      <c r="D3963" s="254" t="s">
        <v>25</v>
      </c>
      <c r="E3963" s="255"/>
      <c r="F3963" s="255" t="s">
        <v>2955</v>
      </c>
      <c r="G3963" s="255"/>
      <c r="H3963" s="256"/>
    </row>
    <row r="3964" customFormat="false" ht="11.25" hidden="false" customHeight="true" outlineLevel="0" collapsed="false">
      <c r="A3964" s="283" t="s">
        <v>2954</v>
      </c>
      <c r="B3964" s="252" t="n">
        <v>44185</v>
      </c>
      <c r="C3964" s="253" t="n">
        <v>30000</v>
      </c>
      <c r="D3964" s="279" t="s">
        <v>3112</v>
      </c>
      <c r="E3964" s="255" t="s">
        <v>59</v>
      </c>
      <c r="F3964" s="255" t="s">
        <v>3113</v>
      </c>
      <c r="G3964" s="255"/>
      <c r="H3964" s="256"/>
    </row>
    <row r="3965" customFormat="false" ht="11.25" hidden="false" customHeight="true" outlineLevel="0" collapsed="false">
      <c r="A3965" s="257" t="s">
        <v>2954</v>
      </c>
      <c r="B3965" s="252" t="n">
        <v>44185</v>
      </c>
      <c r="C3965" s="253" t="n">
        <v>3000</v>
      </c>
      <c r="D3965" s="258" t="s">
        <v>30</v>
      </c>
      <c r="E3965" s="255" t="s">
        <v>61</v>
      </c>
      <c r="F3965" s="255" t="s">
        <v>137</v>
      </c>
      <c r="G3965" s="255" t="s">
        <v>5050</v>
      </c>
      <c r="H3965" s="256"/>
    </row>
    <row r="3966" customFormat="false" ht="11.25" hidden="false" customHeight="true" outlineLevel="0" collapsed="false">
      <c r="A3966" s="257" t="s">
        <v>2954</v>
      </c>
      <c r="B3966" s="252" t="n">
        <v>44185</v>
      </c>
      <c r="C3966" s="253" t="n">
        <v>480</v>
      </c>
      <c r="D3966" s="272" t="s">
        <v>64</v>
      </c>
      <c r="E3966" s="255" t="s">
        <v>3026</v>
      </c>
      <c r="F3966" s="255" t="s">
        <v>5051</v>
      </c>
      <c r="G3966" s="255"/>
      <c r="H3966" s="256"/>
    </row>
    <row r="3967" customFormat="false" ht="11.25" hidden="false" customHeight="true" outlineLevel="0" collapsed="false">
      <c r="A3967" s="260" t="s">
        <v>2954</v>
      </c>
      <c r="B3967" s="252" t="n">
        <v>44185</v>
      </c>
      <c r="C3967" s="253" t="n">
        <v>1000</v>
      </c>
      <c r="D3967" s="266" t="s">
        <v>2943</v>
      </c>
      <c r="E3967" s="255" t="s">
        <v>2974</v>
      </c>
      <c r="F3967" s="255" t="s">
        <v>2982</v>
      </c>
      <c r="G3967" s="255"/>
      <c r="H3967" s="256"/>
    </row>
    <row r="3968" customFormat="false" ht="11.25" hidden="false" customHeight="true" outlineLevel="0" collapsed="false">
      <c r="A3968" s="251" t="s">
        <v>2954</v>
      </c>
      <c r="B3968" s="252" t="n">
        <v>44185</v>
      </c>
      <c r="C3968" s="253" t="n">
        <v>7000</v>
      </c>
      <c r="D3968" s="254" t="s">
        <v>25</v>
      </c>
      <c r="E3968" s="255"/>
      <c r="F3968" s="255" t="s">
        <v>3293</v>
      </c>
      <c r="G3968" s="255"/>
      <c r="H3968" s="256"/>
    </row>
    <row r="3969" customFormat="false" ht="11.25" hidden="false" customHeight="true" outlineLevel="0" collapsed="false">
      <c r="A3969" s="251" t="s">
        <v>2954</v>
      </c>
      <c r="B3969" s="252" t="n">
        <v>44185</v>
      </c>
      <c r="C3969" s="253" t="n">
        <v>20000</v>
      </c>
      <c r="D3969" s="254" t="s">
        <v>25</v>
      </c>
      <c r="E3969" s="255"/>
      <c r="F3969" s="255" t="s">
        <v>4759</v>
      </c>
      <c r="G3969" s="255"/>
      <c r="H3969" s="256"/>
    </row>
    <row r="3970" customFormat="false" ht="11.25" hidden="false" customHeight="true" outlineLevel="0" collapsed="false">
      <c r="A3970" s="251" t="s">
        <v>2954</v>
      </c>
      <c r="B3970" s="252" t="n">
        <v>44186</v>
      </c>
      <c r="C3970" s="253" t="n">
        <v>10000</v>
      </c>
      <c r="D3970" s="254" t="s">
        <v>25</v>
      </c>
      <c r="E3970" s="255"/>
      <c r="F3970" s="255" t="s">
        <v>2969</v>
      </c>
      <c r="G3970" s="255"/>
      <c r="H3970" s="256"/>
    </row>
    <row r="3971" customFormat="false" ht="11.25" hidden="false" customHeight="true" outlineLevel="0" collapsed="false">
      <c r="A3971" s="251" t="s">
        <v>2954</v>
      </c>
      <c r="B3971" s="252" t="n">
        <v>44186</v>
      </c>
      <c r="C3971" s="253" t="n">
        <v>20000</v>
      </c>
      <c r="D3971" s="254" t="s">
        <v>25</v>
      </c>
      <c r="E3971" s="255"/>
      <c r="F3971" s="255" t="s">
        <v>3017</v>
      </c>
      <c r="G3971" s="255"/>
      <c r="H3971" s="256"/>
    </row>
    <row r="3972" customFormat="false" ht="11.25" hidden="false" customHeight="true" outlineLevel="0" collapsed="false">
      <c r="A3972" s="251" t="s">
        <v>2954</v>
      </c>
      <c r="B3972" s="252" t="n">
        <v>44186</v>
      </c>
      <c r="C3972" s="253" t="n">
        <v>400</v>
      </c>
      <c r="D3972" s="254" t="s">
        <v>25</v>
      </c>
      <c r="E3972" s="255"/>
      <c r="F3972" s="255" t="s">
        <v>2966</v>
      </c>
      <c r="G3972" s="255"/>
      <c r="H3972" s="256"/>
    </row>
    <row r="3973" customFormat="false" ht="11.25" hidden="false" customHeight="true" outlineLevel="0" collapsed="false">
      <c r="A3973" s="257" t="s">
        <v>2954</v>
      </c>
      <c r="B3973" s="252" t="n">
        <v>44186</v>
      </c>
      <c r="C3973" s="253" t="n">
        <v>1500</v>
      </c>
      <c r="D3973" s="265" t="s">
        <v>80</v>
      </c>
      <c r="E3973" s="255" t="s">
        <v>110</v>
      </c>
      <c r="F3973" s="255" t="s">
        <v>2998</v>
      </c>
      <c r="G3973" s="255" t="s">
        <v>5052</v>
      </c>
      <c r="H3973" s="256"/>
    </row>
    <row r="3974" customFormat="false" ht="11.25" hidden="false" customHeight="true" outlineLevel="0" collapsed="false">
      <c r="A3974" s="257" t="s">
        <v>2954</v>
      </c>
      <c r="B3974" s="252" t="n">
        <v>44186</v>
      </c>
      <c r="C3974" s="253" t="n">
        <v>13000</v>
      </c>
      <c r="D3974" s="258" t="s">
        <v>30</v>
      </c>
      <c r="E3974" s="255" t="s">
        <v>174</v>
      </c>
      <c r="F3974" s="255" t="s">
        <v>187</v>
      </c>
      <c r="G3974" s="255"/>
      <c r="H3974" s="256"/>
    </row>
    <row r="3975" customFormat="false" ht="11.25" hidden="false" customHeight="true" outlineLevel="0" collapsed="false">
      <c r="A3975" s="260" t="s">
        <v>2954</v>
      </c>
      <c r="B3975" s="252" t="n">
        <v>44186</v>
      </c>
      <c r="C3975" s="253" t="n">
        <v>500</v>
      </c>
      <c r="D3975" s="266" t="s">
        <v>2943</v>
      </c>
      <c r="E3975" s="255" t="s">
        <v>2974</v>
      </c>
      <c r="F3975" s="255" t="s">
        <v>3157</v>
      </c>
      <c r="G3975" s="255"/>
      <c r="H3975" s="256"/>
    </row>
    <row r="3976" customFormat="false" ht="11.25" hidden="false" customHeight="true" outlineLevel="0" collapsed="false">
      <c r="A3976" s="257" t="s">
        <v>2954</v>
      </c>
      <c r="B3976" s="252" t="n">
        <v>44186</v>
      </c>
      <c r="C3976" s="253" t="n">
        <v>4000</v>
      </c>
      <c r="D3976" s="258" t="s">
        <v>30</v>
      </c>
      <c r="E3976" s="255" t="s">
        <v>61</v>
      </c>
      <c r="F3976" s="255" t="s">
        <v>62</v>
      </c>
      <c r="G3976" s="255" t="s">
        <v>5053</v>
      </c>
      <c r="H3976" s="256"/>
    </row>
    <row r="3977" customFormat="false" ht="11.25" hidden="false" customHeight="true" outlineLevel="0" collapsed="false">
      <c r="A3977" s="257" t="s">
        <v>2954</v>
      </c>
      <c r="B3977" s="252" t="n">
        <v>44186</v>
      </c>
      <c r="C3977" s="253" t="n">
        <v>2400</v>
      </c>
      <c r="D3977" s="262" t="s">
        <v>113</v>
      </c>
      <c r="E3977" s="255" t="s">
        <v>114</v>
      </c>
      <c r="F3977" s="255" t="s">
        <v>3317</v>
      </c>
      <c r="G3977" s="255"/>
      <c r="H3977" s="256"/>
    </row>
    <row r="3978" customFormat="false" ht="11.25" hidden="false" customHeight="true" outlineLevel="0" collapsed="false">
      <c r="A3978" s="257" t="s">
        <v>2954</v>
      </c>
      <c r="B3978" s="252" t="n">
        <v>44186</v>
      </c>
      <c r="C3978" s="253" t="n">
        <v>1515</v>
      </c>
      <c r="D3978" s="287" t="s">
        <v>2947</v>
      </c>
      <c r="E3978" s="287" t="s">
        <v>2947</v>
      </c>
      <c r="F3978" s="255" t="s">
        <v>5054</v>
      </c>
      <c r="G3978" s="255"/>
      <c r="H3978" s="256"/>
    </row>
    <row r="3979" customFormat="false" ht="11.25" hidden="false" customHeight="true" outlineLevel="0" collapsed="false">
      <c r="A3979" s="260" t="s">
        <v>2954</v>
      </c>
      <c r="B3979" s="252" t="n">
        <v>44186</v>
      </c>
      <c r="C3979" s="253" t="n">
        <v>1100</v>
      </c>
      <c r="D3979" s="268" t="s">
        <v>48</v>
      </c>
      <c r="E3979" s="255" t="s">
        <v>49</v>
      </c>
      <c r="F3979" s="255" t="s">
        <v>239</v>
      </c>
      <c r="G3979" s="255" t="s">
        <v>5055</v>
      </c>
      <c r="H3979" s="256"/>
    </row>
    <row r="3980" customFormat="false" ht="11.25" hidden="false" customHeight="true" outlineLevel="0" collapsed="false">
      <c r="A3980" s="257" t="s">
        <v>2954</v>
      </c>
      <c r="B3980" s="252" t="n">
        <v>44186</v>
      </c>
      <c r="C3980" s="253" t="n">
        <v>250</v>
      </c>
      <c r="D3980" s="272" t="s">
        <v>64</v>
      </c>
      <c r="E3980" s="255" t="s">
        <v>3026</v>
      </c>
      <c r="F3980" s="255" t="s">
        <v>3475</v>
      </c>
      <c r="G3980" s="255"/>
      <c r="H3980" s="256"/>
    </row>
    <row r="3981" customFormat="false" ht="11.25" hidden="false" customHeight="true" outlineLevel="0" collapsed="false">
      <c r="A3981" s="269" t="s">
        <v>322</v>
      </c>
      <c r="B3981" s="252" t="n">
        <v>44186</v>
      </c>
      <c r="C3981" s="253" t="n">
        <v>895901</v>
      </c>
      <c r="D3981" s="274" t="s">
        <v>2951</v>
      </c>
      <c r="E3981" s="255" t="s">
        <v>4044</v>
      </c>
      <c r="F3981" s="255" t="s">
        <v>5056</v>
      </c>
      <c r="G3981" s="255" t="s">
        <v>5057</v>
      </c>
      <c r="H3981" s="256"/>
    </row>
    <row r="3982" customFormat="false" ht="11.25" hidden="false" customHeight="true" outlineLevel="0" collapsed="false">
      <c r="A3982" s="257" t="s">
        <v>2954</v>
      </c>
      <c r="B3982" s="252" t="n">
        <v>44187</v>
      </c>
      <c r="C3982" s="253" t="n">
        <v>3680</v>
      </c>
      <c r="D3982" s="272" t="s">
        <v>64</v>
      </c>
      <c r="E3982" s="255" t="s">
        <v>143</v>
      </c>
      <c r="F3982" s="255" t="s">
        <v>3766</v>
      </c>
      <c r="G3982" s="255" t="s">
        <v>5058</v>
      </c>
      <c r="H3982" s="256"/>
    </row>
    <row r="3983" customFormat="false" ht="11.25" hidden="false" customHeight="true" outlineLevel="0" collapsed="false">
      <c r="A3983" s="257" t="s">
        <v>2954</v>
      </c>
      <c r="B3983" s="252" t="n">
        <v>44187</v>
      </c>
      <c r="C3983" s="253" t="n">
        <v>5000</v>
      </c>
      <c r="D3983" s="258" t="s">
        <v>30</v>
      </c>
      <c r="E3983" s="255" t="s">
        <v>61</v>
      </c>
      <c r="F3983" s="255" t="s">
        <v>252</v>
      </c>
      <c r="G3983" s="255" t="s">
        <v>5059</v>
      </c>
      <c r="H3983" s="256"/>
    </row>
    <row r="3984" customFormat="false" ht="11.25" hidden="false" customHeight="true" outlineLevel="0" collapsed="false">
      <c r="A3984" s="257" t="s">
        <v>2954</v>
      </c>
      <c r="B3984" s="252" t="n">
        <v>44187</v>
      </c>
      <c r="C3984" s="253" t="n">
        <v>3000</v>
      </c>
      <c r="D3984" s="258" t="s">
        <v>30</v>
      </c>
      <c r="E3984" s="255" t="s">
        <v>174</v>
      </c>
      <c r="F3984" s="255" t="s">
        <v>187</v>
      </c>
      <c r="G3984" s="255"/>
      <c r="H3984" s="256"/>
    </row>
    <row r="3985" customFormat="false" ht="11.25" hidden="false" customHeight="true" outlineLevel="0" collapsed="false">
      <c r="A3985" s="257" t="s">
        <v>2954</v>
      </c>
      <c r="B3985" s="252" t="n">
        <v>44187</v>
      </c>
      <c r="C3985" s="253" t="n">
        <v>400</v>
      </c>
      <c r="D3985" s="272" t="s">
        <v>64</v>
      </c>
      <c r="E3985" s="255" t="s">
        <v>73</v>
      </c>
      <c r="F3985" s="255" t="s">
        <v>5060</v>
      </c>
      <c r="G3985" s="255"/>
      <c r="H3985" s="256"/>
    </row>
    <row r="3986" customFormat="false" ht="11.25" hidden="false" customHeight="true" outlineLevel="0" collapsed="false">
      <c r="A3986" s="260" t="s">
        <v>2954</v>
      </c>
      <c r="B3986" s="252" t="n">
        <v>44187</v>
      </c>
      <c r="C3986" s="253" t="n">
        <v>40</v>
      </c>
      <c r="D3986" s="268" t="s">
        <v>48</v>
      </c>
      <c r="E3986" s="255" t="s">
        <v>3004</v>
      </c>
      <c r="F3986" s="255" t="s">
        <v>3018</v>
      </c>
      <c r="G3986" s="255"/>
      <c r="H3986" s="256"/>
    </row>
    <row r="3987" customFormat="false" ht="11.25" hidden="false" customHeight="true" outlineLevel="0" collapsed="false">
      <c r="A3987" s="257" t="s">
        <v>2954</v>
      </c>
      <c r="B3987" s="252" t="n">
        <v>44187</v>
      </c>
      <c r="C3987" s="253" t="n">
        <v>7150</v>
      </c>
      <c r="D3987" s="258" t="s">
        <v>30</v>
      </c>
      <c r="E3987" s="255" t="s">
        <v>174</v>
      </c>
      <c r="F3987" s="255" t="s">
        <v>187</v>
      </c>
      <c r="G3987" s="255" t="s">
        <v>5061</v>
      </c>
      <c r="H3987" s="256"/>
    </row>
    <row r="3988" customFormat="false" ht="11.25" hidden="false" customHeight="true" outlineLevel="0" collapsed="false">
      <c r="A3988" s="257" t="s">
        <v>2954</v>
      </c>
      <c r="B3988" s="252" t="n">
        <v>44187</v>
      </c>
      <c r="C3988" s="253" t="n">
        <v>321</v>
      </c>
      <c r="D3988" s="272" t="s">
        <v>64</v>
      </c>
      <c r="E3988" s="255" t="s">
        <v>3026</v>
      </c>
      <c r="F3988" s="255" t="s">
        <v>5062</v>
      </c>
      <c r="G3988" s="255"/>
      <c r="H3988" s="256"/>
    </row>
    <row r="3989" customFormat="false" ht="11.25" hidden="false" customHeight="true" outlineLevel="0" collapsed="false">
      <c r="A3989" s="251" t="s">
        <v>2954</v>
      </c>
      <c r="B3989" s="252" t="n">
        <v>44187</v>
      </c>
      <c r="C3989" s="253" t="n">
        <v>750</v>
      </c>
      <c r="D3989" s="254" t="s">
        <v>25</v>
      </c>
      <c r="E3989" s="255"/>
      <c r="F3989" s="255" t="s">
        <v>4425</v>
      </c>
      <c r="G3989" s="255" t="s">
        <v>4296</v>
      </c>
      <c r="H3989" s="256"/>
    </row>
    <row r="3990" customFormat="false" ht="11.25" hidden="false" customHeight="true" outlineLevel="0" collapsed="false">
      <c r="A3990" s="251" t="s">
        <v>2954</v>
      </c>
      <c r="B3990" s="252" t="n">
        <v>44188</v>
      </c>
      <c r="C3990" s="253" t="n">
        <v>5000</v>
      </c>
      <c r="D3990" s="254" t="s">
        <v>25</v>
      </c>
      <c r="E3990" s="255"/>
      <c r="F3990" s="255" t="s">
        <v>5063</v>
      </c>
      <c r="G3990" s="255"/>
      <c r="H3990" s="256"/>
    </row>
    <row r="3991" customFormat="false" ht="11.25" hidden="false" customHeight="true" outlineLevel="0" collapsed="false">
      <c r="A3991" s="257" t="s">
        <v>2954</v>
      </c>
      <c r="B3991" s="252" t="n">
        <v>44188</v>
      </c>
      <c r="C3991" s="253" t="n">
        <v>12000</v>
      </c>
      <c r="D3991" s="258" t="s">
        <v>30</v>
      </c>
      <c r="E3991" s="255" t="s">
        <v>174</v>
      </c>
      <c r="F3991" s="255" t="s">
        <v>187</v>
      </c>
      <c r="G3991" s="255"/>
      <c r="H3991" s="256"/>
    </row>
    <row r="3992" customFormat="false" ht="11.25" hidden="false" customHeight="true" outlineLevel="0" collapsed="false">
      <c r="A3992" s="257" t="s">
        <v>2954</v>
      </c>
      <c r="B3992" s="252" t="n">
        <v>44188</v>
      </c>
      <c r="C3992" s="253" t="n">
        <v>3000</v>
      </c>
      <c r="D3992" s="258" t="s">
        <v>30</v>
      </c>
      <c r="E3992" s="255" t="s">
        <v>61</v>
      </c>
      <c r="F3992" s="255" t="s">
        <v>62</v>
      </c>
      <c r="G3992" s="255" t="s">
        <v>5064</v>
      </c>
      <c r="H3992" s="256"/>
    </row>
    <row r="3993" customFormat="false" ht="11.25" hidden="false" customHeight="true" outlineLevel="0" collapsed="false">
      <c r="A3993" s="260" t="s">
        <v>2954</v>
      </c>
      <c r="B3993" s="252" t="n">
        <v>44188</v>
      </c>
      <c r="C3993" s="253" t="n">
        <v>2000</v>
      </c>
      <c r="D3993" s="266" t="s">
        <v>2943</v>
      </c>
      <c r="E3993" s="255" t="s">
        <v>2974</v>
      </c>
      <c r="F3993" s="255" t="s">
        <v>5065</v>
      </c>
      <c r="G3993" s="255"/>
      <c r="H3993" s="256"/>
    </row>
    <row r="3994" customFormat="false" ht="11.25" hidden="false" customHeight="true" outlineLevel="0" collapsed="false">
      <c r="A3994" s="257" t="s">
        <v>2954</v>
      </c>
      <c r="B3994" s="252" t="n">
        <v>44188</v>
      </c>
      <c r="C3994" s="253" t="n">
        <v>286115</v>
      </c>
      <c r="D3994" s="258" t="s">
        <v>30</v>
      </c>
      <c r="E3994" s="255" t="s">
        <v>31</v>
      </c>
      <c r="F3994" s="255" t="s">
        <v>231</v>
      </c>
      <c r="G3994" s="255" t="s">
        <v>5066</v>
      </c>
      <c r="H3994" s="256"/>
    </row>
    <row r="3995" customFormat="false" ht="11.25" hidden="false" customHeight="true" outlineLevel="0" collapsed="false">
      <c r="A3995" s="257" t="s">
        <v>2954</v>
      </c>
      <c r="B3995" s="252" t="n">
        <v>44188</v>
      </c>
      <c r="C3995" s="253" t="n">
        <v>3000</v>
      </c>
      <c r="D3995" s="258" t="s">
        <v>30</v>
      </c>
      <c r="E3995" s="255" t="s">
        <v>61</v>
      </c>
      <c r="F3995" s="255" t="s">
        <v>62</v>
      </c>
      <c r="G3995" s="255" t="s">
        <v>5067</v>
      </c>
      <c r="H3995" s="256"/>
    </row>
    <row r="3996" customFormat="false" ht="11.25" hidden="false" customHeight="true" outlineLevel="0" collapsed="false">
      <c r="A3996" s="251" t="s">
        <v>2954</v>
      </c>
      <c r="B3996" s="252" t="n">
        <v>44188</v>
      </c>
      <c r="C3996" s="253" t="n">
        <v>90</v>
      </c>
      <c r="D3996" s="254" t="s">
        <v>25</v>
      </c>
      <c r="E3996" s="255"/>
      <c r="F3996" s="255" t="s">
        <v>3101</v>
      </c>
      <c r="G3996" s="255"/>
      <c r="H3996" s="256"/>
    </row>
    <row r="3997" customFormat="false" ht="11.25" hidden="false" customHeight="true" outlineLevel="0" collapsed="false">
      <c r="A3997" s="251" t="s">
        <v>2954</v>
      </c>
      <c r="B3997" s="252" t="n">
        <v>44188</v>
      </c>
      <c r="C3997" s="253" t="n">
        <v>1000</v>
      </c>
      <c r="D3997" s="254" t="s">
        <v>25</v>
      </c>
      <c r="E3997" s="255"/>
      <c r="F3997" s="255" t="s">
        <v>41</v>
      </c>
      <c r="G3997" s="255"/>
      <c r="H3997" s="256"/>
    </row>
    <row r="3998" customFormat="false" ht="11.25" hidden="false" customHeight="true" outlineLevel="0" collapsed="false">
      <c r="A3998" s="260" t="s">
        <v>2954</v>
      </c>
      <c r="B3998" s="252" t="n">
        <v>44188</v>
      </c>
      <c r="C3998" s="253" t="n">
        <v>500</v>
      </c>
      <c r="D3998" s="266" t="s">
        <v>2943</v>
      </c>
      <c r="E3998" s="255" t="s">
        <v>2974</v>
      </c>
      <c r="F3998" s="255" t="s">
        <v>3517</v>
      </c>
      <c r="G3998" s="255"/>
      <c r="H3998" s="256"/>
    </row>
    <row r="3999" customFormat="false" ht="11.25" hidden="false" customHeight="true" outlineLevel="0" collapsed="false">
      <c r="A3999" s="257" t="s">
        <v>2954</v>
      </c>
      <c r="B3999" s="252" t="n">
        <v>44188</v>
      </c>
      <c r="C3999" s="253" t="n">
        <v>2860</v>
      </c>
      <c r="D3999" s="258" t="s">
        <v>30</v>
      </c>
      <c r="E3999" s="255" t="s">
        <v>174</v>
      </c>
      <c r="F3999" s="255" t="s">
        <v>187</v>
      </c>
      <c r="G3999" s="255" t="s">
        <v>5068</v>
      </c>
      <c r="H3999" s="256"/>
    </row>
    <row r="4000" customFormat="false" ht="11.25" hidden="false" customHeight="true" outlineLevel="0" collapsed="false">
      <c r="A4000" s="251" t="s">
        <v>2954</v>
      </c>
      <c r="B4000" s="252" t="n">
        <v>44188</v>
      </c>
      <c r="C4000" s="253" t="n">
        <v>10000</v>
      </c>
      <c r="D4000" s="254" t="s">
        <v>25</v>
      </c>
      <c r="E4000" s="255"/>
      <c r="F4000" s="255" t="s">
        <v>46</v>
      </c>
      <c r="G4000" s="255"/>
      <c r="H4000" s="256"/>
    </row>
    <row r="4001" customFormat="false" ht="11.25" hidden="false" customHeight="true" outlineLevel="0" collapsed="false">
      <c r="A4001" s="251" t="s">
        <v>322</v>
      </c>
      <c r="B4001" s="252" t="n">
        <v>44188</v>
      </c>
      <c r="C4001" s="253" t="n">
        <v>15000</v>
      </c>
      <c r="D4001" s="254" t="s">
        <v>25</v>
      </c>
      <c r="E4001" s="255"/>
      <c r="F4001" s="255" t="s">
        <v>3003</v>
      </c>
      <c r="G4001" s="255" t="s">
        <v>4959</v>
      </c>
      <c r="H4001" s="256"/>
    </row>
    <row r="4002" customFormat="false" ht="11.25" hidden="false" customHeight="true" outlineLevel="0" collapsed="false">
      <c r="A4002" s="257" t="s">
        <v>322</v>
      </c>
      <c r="B4002" s="252" t="n">
        <v>44188</v>
      </c>
      <c r="C4002" s="253" t="n">
        <v>446</v>
      </c>
      <c r="D4002" s="272" t="s">
        <v>64</v>
      </c>
      <c r="E4002" s="255" t="s">
        <v>3600</v>
      </c>
      <c r="F4002" s="255" t="s">
        <v>3017</v>
      </c>
      <c r="G4002" s="255" t="s">
        <v>5069</v>
      </c>
      <c r="H4002" s="256"/>
    </row>
    <row r="4003" customFormat="false" ht="11.25" hidden="false" customHeight="true" outlineLevel="0" collapsed="false">
      <c r="A4003" s="257" t="s">
        <v>322</v>
      </c>
      <c r="B4003" s="252" t="n">
        <v>44188</v>
      </c>
      <c r="C4003" s="253" t="n">
        <v>998</v>
      </c>
      <c r="D4003" s="272" t="s">
        <v>64</v>
      </c>
      <c r="E4003" s="255" t="s">
        <v>3026</v>
      </c>
      <c r="F4003" s="255" t="s">
        <v>3017</v>
      </c>
      <c r="G4003" s="255" t="s">
        <v>5070</v>
      </c>
      <c r="H4003" s="256"/>
    </row>
    <row r="4004" customFormat="false" ht="11.25" hidden="false" customHeight="true" outlineLevel="0" collapsed="false">
      <c r="A4004" s="257" t="s">
        <v>322</v>
      </c>
      <c r="B4004" s="252" t="n">
        <v>44188</v>
      </c>
      <c r="C4004" s="253" t="n">
        <v>771</v>
      </c>
      <c r="D4004" s="272" t="s">
        <v>64</v>
      </c>
      <c r="E4004" s="255" t="s">
        <v>3600</v>
      </c>
      <c r="F4004" s="255" t="s">
        <v>3017</v>
      </c>
      <c r="G4004" s="255" t="s">
        <v>5071</v>
      </c>
      <c r="H4004" s="256"/>
    </row>
    <row r="4005" customFormat="false" ht="11.25" hidden="false" customHeight="true" outlineLevel="0" collapsed="false">
      <c r="A4005" s="257" t="s">
        <v>322</v>
      </c>
      <c r="B4005" s="252" t="n">
        <v>44188</v>
      </c>
      <c r="C4005" s="253" t="n">
        <v>2182</v>
      </c>
      <c r="D4005" s="272" t="s">
        <v>64</v>
      </c>
      <c r="E4005" s="255" t="s">
        <v>3177</v>
      </c>
      <c r="F4005" s="255" t="s">
        <v>3017</v>
      </c>
      <c r="G4005" s="255" t="s">
        <v>5072</v>
      </c>
      <c r="H4005" s="256"/>
    </row>
    <row r="4006" customFormat="false" ht="11.25" hidden="false" customHeight="true" outlineLevel="0" collapsed="false">
      <c r="A4006" s="269" t="s">
        <v>322</v>
      </c>
      <c r="B4006" s="252" t="n">
        <v>44188</v>
      </c>
      <c r="C4006" s="253" t="n">
        <v>3092</v>
      </c>
      <c r="D4006" s="274" t="s">
        <v>2951</v>
      </c>
      <c r="E4006" s="255" t="s">
        <v>4044</v>
      </c>
      <c r="F4006" s="255" t="s">
        <v>5056</v>
      </c>
      <c r="G4006" s="255" t="s">
        <v>5073</v>
      </c>
      <c r="H4006" s="256"/>
    </row>
    <row r="4007" customFormat="false" ht="11.25" hidden="false" customHeight="true" outlineLevel="0" collapsed="false">
      <c r="A4007" s="251" t="s">
        <v>2954</v>
      </c>
      <c r="B4007" s="252" t="n">
        <v>44189</v>
      </c>
      <c r="C4007" s="253" t="n">
        <v>25000</v>
      </c>
      <c r="D4007" s="254" t="s">
        <v>25</v>
      </c>
      <c r="E4007" s="255"/>
      <c r="F4007" s="255" t="s">
        <v>3625</v>
      </c>
      <c r="G4007" s="255"/>
      <c r="H4007" s="256"/>
    </row>
    <row r="4008" customFormat="false" ht="11.25" hidden="false" customHeight="true" outlineLevel="0" collapsed="false">
      <c r="A4008" s="269" t="s">
        <v>2954</v>
      </c>
      <c r="B4008" s="252" t="n">
        <v>44189</v>
      </c>
      <c r="C4008" s="253" t="n">
        <v>400</v>
      </c>
      <c r="D4008" s="278" t="s">
        <v>3093</v>
      </c>
      <c r="E4008" s="255" t="s">
        <v>3260</v>
      </c>
      <c r="F4008" s="255" t="s">
        <v>3322</v>
      </c>
      <c r="G4008" s="255" t="s">
        <v>4296</v>
      </c>
      <c r="H4008" s="256"/>
    </row>
    <row r="4009" customFormat="false" ht="11.25" hidden="false" customHeight="true" outlineLevel="0" collapsed="false">
      <c r="A4009" s="269" t="s">
        <v>2954</v>
      </c>
      <c r="B4009" s="252" t="n">
        <v>44189</v>
      </c>
      <c r="C4009" s="253" t="n">
        <v>300</v>
      </c>
      <c r="D4009" s="278" t="s">
        <v>3093</v>
      </c>
      <c r="E4009" s="255" t="s">
        <v>3260</v>
      </c>
      <c r="F4009" s="255" t="s">
        <v>3612</v>
      </c>
      <c r="G4009" s="255" t="s">
        <v>5074</v>
      </c>
      <c r="H4009" s="256"/>
    </row>
    <row r="4010" customFormat="false" ht="11.25" hidden="false" customHeight="true" outlineLevel="0" collapsed="false">
      <c r="A4010" s="260" t="s">
        <v>2954</v>
      </c>
      <c r="B4010" s="252" t="n">
        <v>44189</v>
      </c>
      <c r="C4010" s="253" t="n">
        <v>1000</v>
      </c>
      <c r="D4010" s="266" t="s">
        <v>2943</v>
      </c>
      <c r="E4010" s="255" t="s">
        <v>2974</v>
      </c>
      <c r="F4010" s="255" t="s">
        <v>2982</v>
      </c>
      <c r="G4010" s="255"/>
      <c r="H4010" s="256"/>
    </row>
    <row r="4011" customFormat="false" ht="11.25" hidden="false" customHeight="true" outlineLevel="0" collapsed="false">
      <c r="A4011" s="257" t="s">
        <v>2954</v>
      </c>
      <c r="B4011" s="252" t="n">
        <v>44189</v>
      </c>
      <c r="C4011" s="253" t="n">
        <v>3515</v>
      </c>
      <c r="D4011" s="258" t="s">
        <v>30</v>
      </c>
      <c r="E4011" s="255" t="s">
        <v>174</v>
      </c>
      <c r="F4011" s="255" t="s">
        <v>187</v>
      </c>
      <c r="G4011" s="255"/>
      <c r="H4011" s="256"/>
    </row>
    <row r="4012" customFormat="false" ht="11.25" hidden="false" customHeight="true" outlineLevel="0" collapsed="false">
      <c r="A4012" s="257" t="s">
        <v>2954</v>
      </c>
      <c r="B4012" s="252" t="n">
        <v>44189</v>
      </c>
      <c r="C4012" s="253" t="n">
        <v>3500</v>
      </c>
      <c r="D4012" s="258" t="s">
        <v>30</v>
      </c>
      <c r="E4012" s="255" t="s">
        <v>61</v>
      </c>
      <c r="F4012" s="255" t="s">
        <v>62</v>
      </c>
      <c r="G4012" s="255" t="s">
        <v>5075</v>
      </c>
      <c r="H4012" s="256"/>
    </row>
    <row r="4013" customFormat="false" ht="11.25" hidden="false" customHeight="true" outlineLevel="0" collapsed="false">
      <c r="A4013" s="257" t="s">
        <v>2954</v>
      </c>
      <c r="B4013" s="252" t="n">
        <v>44189</v>
      </c>
      <c r="C4013" s="253" t="n">
        <v>10000</v>
      </c>
      <c r="D4013" s="258" t="s">
        <v>30</v>
      </c>
      <c r="E4013" s="255" t="s">
        <v>174</v>
      </c>
      <c r="F4013" s="255" t="s">
        <v>32</v>
      </c>
      <c r="G4013" s="255"/>
      <c r="H4013" s="256"/>
    </row>
    <row r="4014" customFormat="false" ht="11.25" hidden="false" customHeight="true" outlineLevel="0" collapsed="false">
      <c r="A4014" s="257" t="s">
        <v>2954</v>
      </c>
      <c r="B4014" s="252" t="n">
        <v>44189</v>
      </c>
      <c r="C4014" s="253" t="n">
        <v>300</v>
      </c>
      <c r="D4014" s="265" t="s">
        <v>80</v>
      </c>
      <c r="E4014" s="255" t="s">
        <v>110</v>
      </c>
      <c r="F4014" s="255" t="s">
        <v>95</v>
      </c>
      <c r="G4014" s="255" t="s">
        <v>4785</v>
      </c>
      <c r="H4014" s="256"/>
    </row>
    <row r="4015" customFormat="false" ht="11.25" hidden="false" customHeight="true" outlineLevel="0" collapsed="false">
      <c r="A4015" s="257" t="s">
        <v>2954</v>
      </c>
      <c r="B4015" s="252" t="n">
        <v>44189</v>
      </c>
      <c r="C4015" s="253" t="n">
        <v>400</v>
      </c>
      <c r="D4015" s="265" t="s">
        <v>80</v>
      </c>
      <c r="E4015" s="255" t="s">
        <v>110</v>
      </c>
      <c r="F4015" s="255" t="s">
        <v>95</v>
      </c>
      <c r="G4015" s="255" t="s">
        <v>4178</v>
      </c>
      <c r="H4015" s="256"/>
    </row>
    <row r="4016" customFormat="false" ht="11.25" hidden="false" customHeight="true" outlineLevel="0" collapsed="false">
      <c r="A4016" s="257" t="s">
        <v>2954</v>
      </c>
      <c r="B4016" s="252" t="n">
        <v>44189</v>
      </c>
      <c r="C4016" s="253" t="n">
        <v>4056</v>
      </c>
      <c r="D4016" s="265" t="s">
        <v>80</v>
      </c>
      <c r="E4016" s="255" t="s">
        <v>81</v>
      </c>
      <c r="F4016" s="255" t="s">
        <v>5076</v>
      </c>
      <c r="G4016" s="255" t="s">
        <v>5077</v>
      </c>
      <c r="H4016" s="256"/>
    </row>
    <row r="4017" customFormat="false" ht="11.25" hidden="false" customHeight="true" outlineLevel="0" collapsed="false">
      <c r="A4017" s="251" t="s">
        <v>2954</v>
      </c>
      <c r="B4017" s="252" t="n">
        <v>44189</v>
      </c>
      <c r="C4017" s="253" t="n">
        <v>15000</v>
      </c>
      <c r="D4017" s="254" t="s">
        <v>25</v>
      </c>
      <c r="E4017" s="255"/>
      <c r="F4017" s="255" t="s">
        <v>3293</v>
      </c>
      <c r="G4017" s="255"/>
      <c r="H4017" s="256"/>
    </row>
    <row r="4018" customFormat="false" ht="11.25" hidden="false" customHeight="true" outlineLevel="0" collapsed="false">
      <c r="A4018" s="251" t="s">
        <v>2954</v>
      </c>
      <c r="B4018" s="252" t="n">
        <v>44189</v>
      </c>
      <c r="C4018" s="253" t="n">
        <v>90</v>
      </c>
      <c r="D4018" s="254" t="s">
        <v>25</v>
      </c>
      <c r="E4018" s="255"/>
      <c r="F4018" s="255" t="s">
        <v>3008</v>
      </c>
      <c r="G4018" s="255"/>
      <c r="H4018" s="256"/>
    </row>
    <row r="4019" customFormat="false" ht="11.25" hidden="false" customHeight="true" outlineLevel="0" collapsed="false">
      <c r="A4019" s="257" t="s">
        <v>2954</v>
      </c>
      <c r="B4019" s="252" t="n">
        <v>44189</v>
      </c>
      <c r="C4019" s="253" t="n">
        <v>3200</v>
      </c>
      <c r="D4019" s="258" t="s">
        <v>30</v>
      </c>
      <c r="E4019" s="255" t="s">
        <v>61</v>
      </c>
      <c r="F4019" s="255" t="s">
        <v>137</v>
      </c>
      <c r="G4019" s="255" t="s">
        <v>5078</v>
      </c>
      <c r="H4019" s="256"/>
    </row>
    <row r="4020" customFormat="false" ht="11.25" hidden="false" customHeight="true" outlineLevel="0" collapsed="false">
      <c r="A4020" s="260" t="s">
        <v>2954</v>
      </c>
      <c r="B4020" s="252" t="n">
        <v>44189</v>
      </c>
      <c r="C4020" s="253" t="n">
        <v>200</v>
      </c>
      <c r="D4020" s="263" t="s">
        <v>2952</v>
      </c>
      <c r="E4020" s="255" t="s">
        <v>54</v>
      </c>
      <c r="F4020" s="255" t="s">
        <v>5079</v>
      </c>
      <c r="G4020" s="255"/>
      <c r="H4020" s="256"/>
    </row>
    <row r="4021" customFormat="false" ht="11.25" hidden="false" customHeight="true" outlineLevel="0" collapsed="false">
      <c r="A4021" s="251" t="s">
        <v>2954</v>
      </c>
      <c r="B4021" s="252" t="n">
        <v>44189</v>
      </c>
      <c r="C4021" s="253" t="n">
        <v>12000</v>
      </c>
      <c r="D4021" s="254" t="s">
        <v>25</v>
      </c>
      <c r="E4021" s="255"/>
      <c r="F4021" s="255" t="s">
        <v>46</v>
      </c>
      <c r="G4021" s="255"/>
      <c r="H4021" s="256"/>
    </row>
    <row r="4022" customFormat="false" ht="11.25" hidden="false" customHeight="true" outlineLevel="0" collapsed="false">
      <c r="A4022" s="251" t="s">
        <v>2954</v>
      </c>
      <c r="B4022" s="252" t="n">
        <v>44189</v>
      </c>
      <c r="C4022" s="253" t="n">
        <v>5000</v>
      </c>
      <c r="D4022" s="254" t="s">
        <v>25</v>
      </c>
      <c r="E4022" s="255"/>
      <c r="F4022" s="255" t="s">
        <v>43</v>
      </c>
      <c r="G4022" s="255"/>
      <c r="H4022" s="256"/>
    </row>
    <row r="4023" customFormat="false" ht="11.25" hidden="false" customHeight="true" outlineLevel="0" collapsed="false">
      <c r="A4023" s="251" t="s">
        <v>2954</v>
      </c>
      <c r="B4023" s="252" t="n">
        <v>44189</v>
      </c>
      <c r="C4023" s="253" t="n">
        <v>3000</v>
      </c>
      <c r="D4023" s="254" t="s">
        <v>25</v>
      </c>
      <c r="E4023" s="255"/>
      <c r="F4023" s="255" t="s">
        <v>3012</v>
      </c>
      <c r="G4023" s="255"/>
      <c r="H4023" s="256"/>
    </row>
    <row r="4024" customFormat="false" ht="11.25" hidden="false" customHeight="true" outlineLevel="0" collapsed="false">
      <c r="A4024" s="260" t="s">
        <v>322</v>
      </c>
      <c r="B4024" s="252" t="n">
        <v>44189</v>
      </c>
      <c r="C4024" s="253" t="n">
        <v>1000</v>
      </c>
      <c r="D4024" s="246" t="s">
        <v>110</v>
      </c>
      <c r="E4024" s="255" t="s">
        <v>245</v>
      </c>
      <c r="F4024" s="255" t="s">
        <v>5080</v>
      </c>
      <c r="G4024" s="255"/>
      <c r="H4024" s="256"/>
    </row>
    <row r="4025" customFormat="false" ht="11.25" hidden="false" customHeight="true" outlineLevel="0" collapsed="false">
      <c r="A4025" s="257" t="s">
        <v>2954</v>
      </c>
      <c r="B4025" s="252" t="n">
        <v>44190</v>
      </c>
      <c r="C4025" s="253" t="n">
        <v>15000</v>
      </c>
      <c r="D4025" s="258" t="s">
        <v>30</v>
      </c>
      <c r="E4025" s="255" t="s">
        <v>174</v>
      </c>
      <c r="F4025" s="255" t="s">
        <v>32</v>
      </c>
      <c r="G4025" s="255"/>
      <c r="H4025" s="256"/>
    </row>
    <row r="4026" customFormat="false" ht="11.25" hidden="false" customHeight="true" outlineLevel="0" collapsed="false">
      <c r="A4026" s="257" t="s">
        <v>2954</v>
      </c>
      <c r="B4026" s="252" t="n">
        <v>44190</v>
      </c>
      <c r="C4026" s="253" t="n">
        <v>8885</v>
      </c>
      <c r="D4026" s="272" t="s">
        <v>64</v>
      </c>
      <c r="E4026" s="255" t="s">
        <v>3600</v>
      </c>
      <c r="F4026" s="255" t="s">
        <v>3053</v>
      </c>
      <c r="G4026" s="255" t="s">
        <v>3600</v>
      </c>
      <c r="H4026" s="256"/>
    </row>
    <row r="4027" customFormat="false" ht="11.25" hidden="false" customHeight="true" outlineLevel="0" collapsed="false">
      <c r="A4027" s="257" t="s">
        <v>2954</v>
      </c>
      <c r="B4027" s="252" t="n">
        <v>44190</v>
      </c>
      <c r="C4027" s="253" t="n">
        <v>7650</v>
      </c>
      <c r="D4027" s="258" t="s">
        <v>30</v>
      </c>
      <c r="E4027" s="255" t="s">
        <v>174</v>
      </c>
      <c r="F4027" s="255" t="s">
        <v>187</v>
      </c>
      <c r="G4027" s="255"/>
      <c r="H4027" s="256"/>
    </row>
    <row r="4028" customFormat="false" ht="11.25" hidden="false" customHeight="true" outlineLevel="0" collapsed="false">
      <c r="A4028" s="260" t="s">
        <v>2954</v>
      </c>
      <c r="B4028" s="252" t="n">
        <v>44190</v>
      </c>
      <c r="C4028" s="253" t="n">
        <v>600</v>
      </c>
      <c r="D4028" s="268" t="s">
        <v>48</v>
      </c>
      <c r="E4028" s="255" t="s">
        <v>161</v>
      </c>
      <c r="F4028" s="255" t="s">
        <v>4048</v>
      </c>
      <c r="G4028" s="255"/>
      <c r="H4028" s="256"/>
    </row>
    <row r="4029" customFormat="false" ht="11.25" hidden="false" customHeight="true" outlineLevel="0" collapsed="false">
      <c r="A4029" s="257" t="s">
        <v>2954</v>
      </c>
      <c r="B4029" s="252" t="n">
        <v>44190</v>
      </c>
      <c r="C4029" s="253" t="n">
        <v>4000</v>
      </c>
      <c r="D4029" s="258" t="s">
        <v>30</v>
      </c>
      <c r="E4029" s="255" t="s">
        <v>61</v>
      </c>
      <c r="F4029" s="255" t="s">
        <v>62</v>
      </c>
      <c r="G4029" s="255" t="s">
        <v>5081</v>
      </c>
      <c r="H4029" s="256"/>
    </row>
    <row r="4030" customFormat="false" ht="11.25" hidden="false" customHeight="true" outlineLevel="0" collapsed="false">
      <c r="A4030" s="251" t="s">
        <v>2954</v>
      </c>
      <c r="B4030" s="252" t="n">
        <v>44190</v>
      </c>
      <c r="C4030" s="253" t="n">
        <v>180</v>
      </c>
      <c r="D4030" s="254" t="s">
        <v>25</v>
      </c>
      <c r="E4030" s="255"/>
      <c r="F4030" s="255" t="s">
        <v>2955</v>
      </c>
      <c r="G4030" s="255" t="s">
        <v>5082</v>
      </c>
      <c r="H4030" s="256"/>
    </row>
    <row r="4031" customFormat="false" ht="11.25" hidden="false" customHeight="true" outlineLevel="0" collapsed="false">
      <c r="A4031" s="269" t="s">
        <v>2954</v>
      </c>
      <c r="B4031" s="252" t="n">
        <v>44190</v>
      </c>
      <c r="C4031" s="253" t="n">
        <v>50000</v>
      </c>
      <c r="D4031" s="274" t="s">
        <v>2951</v>
      </c>
      <c r="E4031" s="255" t="s">
        <v>59</v>
      </c>
      <c r="F4031" s="255" t="s">
        <v>265</v>
      </c>
      <c r="G4031" s="255"/>
      <c r="H4031" s="256"/>
    </row>
    <row r="4032" customFormat="false" ht="11.25" hidden="false" customHeight="true" outlineLevel="0" collapsed="false">
      <c r="A4032" s="260" t="s">
        <v>2954</v>
      </c>
      <c r="B4032" s="252" t="n">
        <v>44190</v>
      </c>
      <c r="C4032" s="253" t="n">
        <v>500</v>
      </c>
      <c r="D4032" s="266" t="s">
        <v>2943</v>
      </c>
      <c r="E4032" s="255" t="s">
        <v>2974</v>
      </c>
      <c r="F4032" s="255" t="s">
        <v>3157</v>
      </c>
      <c r="G4032" s="255"/>
      <c r="H4032" s="256"/>
    </row>
    <row r="4033" customFormat="false" ht="11.25" hidden="false" customHeight="true" outlineLevel="0" collapsed="false">
      <c r="A4033" s="260" t="s">
        <v>2954</v>
      </c>
      <c r="B4033" s="252" t="n">
        <v>44190</v>
      </c>
      <c r="C4033" s="253" t="n">
        <v>2900</v>
      </c>
      <c r="D4033" s="266" t="s">
        <v>2943</v>
      </c>
      <c r="E4033" s="255" t="s">
        <v>2974</v>
      </c>
      <c r="F4033" s="255" t="s">
        <v>283</v>
      </c>
      <c r="G4033" s="255"/>
      <c r="H4033" s="256"/>
    </row>
    <row r="4034" customFormat="false" ht="11.25" hidden="false" customHeight="true" outlineLevel="0" collapsed="false">
      <c r="A4034" s="251" t="s">
        <v>2954</v>
      </c>
      <c r="B4034" s="252" t="n">
        <v>44190</v>
      </c>
      <c r="C4034" s="253" t="n">
        <v>15000</v>
      </c>
      <c r="D4034" s="254" t="s">
        <v>25</v>
      </c>
      <c r="E4034" s="255"/>
      <c r="F4034" s="255" t="s">
        <v>41</v>
      </c>
      <c r="G4034" s="255"/>
      <c r="H4034" s="256"/>
    </row>
    <row r="4035" customFormat="false" ht="11.25" hidden="false" customHeight="true" outlineLevel="0" collapsed="false">
      <c r="A4035" s="260" t="s">
        <v>2954</v>
      </c>
      <c r="B4035" s="252" t="n">
        <v>44190</v>
      </c>
      <c r="C4035" s="253" t="n">
        <v>840</v>
      </c>
      <c r="D4035" s="268" t="s">
        <v>48</v>
      </c>
      <c r="E4035" s="255" t="s">
        <v>49</v>
      </c>
      <c r="F4035" s="255" t="s">
        <v>213</v>
      </c>
      <c r="G4035" s="255" t="s">
        <v>5083</v>
      </c>
      <c r="H4035" s="256"/>
    </row>
    <row r="4036" customFormat="false" ht="11.25" hidden="false" customHeight="true" outlineLevel="0" collapsed="false">
      <c r="A4036" s="251" t="s">
        <v>2954</v>
      </c>
      <c r="B4036" s="252" t="n">
        <v>44190</v>
      </c>
      <c r="C4036" s="253" t="n">
        <v>11305</v>
      </c>
      <c r="D4036" s="254" t="s">
        <v>25</v>
      </c>
      <c r="E4036" s="255"/>
      <c r="F4036" s="255" t="s">
        <v>71</v>
      </c>
      <c r="G4036" s="255"/>
      <c r="H4036" s="256"/>
    </row>
    <row r="4037" customFormat="false" ht="11.25" hidden="false" customHeight="true" outlineLevel="0" collapsed="false">
      <c r="A4037" s="257" t="s">
        <v>2954</v>
      </c>
      <c r="B4037" s="252" t="n">
        <v>44191</v>
      </c>
      <c r="C4037" s="253" t="n">
        <v>2400</v>
      </c>
      <c r="D4037" s="258" t="s">
        <v>30</v>
      </c>
      <c r="E4037" s="255" t="s">
        <v>61</v>
      </c>
      <c r="F4037" s="255" t="s">
        <v>87</v>
      </c>
      <c r="G4037" s="255" t="s">
        <v>5084</v>
      </c>
      <c r="H4037" s="256"/>
    </row>
    <row r="4038" customFormat="false" ht="11.25" hidden="false" customHeight="true" outlineLevel="0" collapsed="false">
      <c r="A4038" s="257" t="s">
        <v>2954</v>
      </c>
      <c r="B4038" s="252" t="n">
        <v>44191</v>
      </c>
      <c r="C4038" s="253" t="n">
        <v>1600</v>
      </c>
      <c r="D4038" s="258" t="s">
        <v>30</v>
      </c>
      <c r="E4038" s="255" t="s">
        <v>61</v>
      </c>
      <c r="F4038" s="255" t="s">
        <v>87</v>
      </c>
      <c r="G4038" s="255" t="s">
        <v>5085</v>
      </c>
      <c r="H4038" s="256"/>
    </row>
    <row r="4039" customFormat="false" ht="11.25" hidden="false" customHeight="true" outlineLevel="0" collapsed="false">
      <c r="A4039" s="257" t="s">
        <v>2954</v>
      </c>
      <c r="B4039" s="252" t="n">
        <v>44191</v>
      </c>
      <c r="C4039" s="253" t="n">
        <v>3000</v>
      </c>
      <c r="D4039" s="258" t="s">
        <v>30</v>
      </c>
      <c r="E4039" s="255" t="s">
        <v>61</v>
      </c>
      <c r="F4039" s="255" t="s">
        <v>62</v>
      </c>
      <c r="G4039" s="255" t="s">
        <v>5086</v>
      </c>
      <c r="H4039" s="256"/>
    </row>
    <row r="4040" customFormat="false" ht="11.25" hidden="false" customHeight="true" outlineLevel="0" collapsed="false">
      <c r="A4040" s="260" t="s">
        <v>2954</v>
      </c>
      <c r="B4040" s="252" t="n">
        <v>44191</v>
      </c>
      <c r="C4040" s="253" t="n">
        <v>440</v>
      </c>
      <c r="D4040" s="263" t="s">
        <v>2952</v>
      </c>
      <c r="E4040" s="255" t="s">
        <v>2963</v>
      </c>
      <c r="F4040" s="255" t="s">
        <v>2964</v>
      </c>
      <c r="G4040" s="255"/>
      <c r="H4040" s="256"/>
    </row>
    <row r="4041" customFormat="false" ht="11.25" hidden="false" customHeight="true" outlineLevel="0" collapsed="false">
      <c r="A4041" s="260" t="s">
        <v>2954</v>
      </c>
      <c r="B4041" s="252" t="n">
        <v>44191</v>
      </c>
      <c r="C4041" s="253" t="n">
        <v>2000</v>
      </c>
      <c r="D4041" s="266" t="s">
        <v>2943</v>
      </c>
      <c r="E4041" s="255" t="s">
        <v>2974</v>
      </c>
      <c r="F4041" s="255" t="s">
        <v>2982</v>
      </c>
      <c r="G4041" s="255"/>
      <c r="H4041" s="256"/>
    </row>
    <row r="4042" customFormat="false" ht="11.25" hidden="false" customHeight="true" outlineLevel="0" collapsed="false">
      <c r="A4042" s="260" t="s">
        <v>2954</v>
      </c>
      <c r="B4042" s="252" t="n">
        <v>44191</v>
      </c>
      <c r="C4042" s="253" t="n">
        <v>100</v>
      </c>
      <c r="D4042" s="266" t="s">
        <v>2943</v>
      </c>
      <c r="E4042" s="255" t="s">
        <v>3067</v>
      </c>
      <c r="F4042" s="255" t="s">
        <v>4668</v>
      </c>
      <c r="G4042" s="255" t="s">
        <v>5087</v>
      </c>
      <c r="H4042" s="256"/>
    </row>
    <row r="4043" customFormat="false" ht="11.25" hidden="false" customHeight="true" outlineLevel="0" collapsed="false">
      <c r="A4043" s="269" t="s">
        <v>2954</v>
      </c>
      <c r="B4043" s="252" t="n">
        <v>44191</v>
      </c>
      <c r="C4043" s="253" t="n">
        <v>10950</v>
      </c>
      <c r="D4043" s="270" t="s">
        <v>2948</v>
      </c>
      <c r="E4043" s="255" t="s">
        <v>4208</v>
      </c>
      <c r="F4043" s="255" t="s">
        <v>5088</v>
      </c>
      <c r="G4043" s="255" t="s">
        <v>5089</v>
      </c>
      <c r="H4043" s="256"/>
    </row>
    <row r="4044" customFormat="false" ht="11.25" hidden="false" customHeight="true" outlineLevel="0" collapsed="false">
      <c r="A4044" s="251" t="s">
        <v>2954</v>
      </c>
      <c r="B4044" s="252" t="n">
        <v>44191</v>
      </c>
      <c r="C4044" s="253" t="n">
        <v>15000</v>
      </c>
      <c r="D4044" s="254" t="s">
        <v>25</v>
      </c>
      <c r="E4044" s="255"/>
      <c r="F4044" s="255" t="s">
        <v>3101</v>
      </c>
      <c r="G4044" s="255"/>
      <c r="H4044" s="256"/>
    </row>
    <row r="4045" customFormat="false" ht="11.25" hidden="false" customHeight="true" outlineLevel="0" collapsed="false">
      <c r="A4045" s="251" t="s">
        <v>2954</v>
      </c>
      <c r="B4045" s="252" t="n">
        <v>44191</v>
      </c>
      <c r="C4045" s="253" t="n">
        <v>11000</v>
      </c>
      <c r="D4045" s="254" t="s">
        <v>25</v>
      </c>
      <c r="E4045" s="255"/>
      <c r="F4045" s="255" t="s">
        <v>3293</v>
      </c>
      <c r="G4045" s="255"/>
      <c r="H4045" s="256"/>
    </row>
    <row r="4046" customFormat="false" ht="11.25" hidden="false" customHeight="true" outlineLevel="0" collapsed="false">
      <c r="A4046" s="251" t="s">
        <v>2954</v>
      </c>
      <c r="B4046" s="252" t="n">
        <v>44191</v>
      </c>
      <c r="C4046" s="253" t="n">
        <v>25000</v>
      </c>
      <c r="D4046" s="254" t="s">
        <v>25</v>
      </c>
      <c r="E4046" s="255"/>
      <c r="F4046" s="255" t="s">
        <v>3137</v>
      </c>
      <c r="G4046" s="255"/>
      <c r="H4046" s="256"/>
    </row>
    <row r="4047" customFormat="false" ht="11.25" hidden="false" customHeight="true" outlineLevel="0" collapsed="false">
      <c r="A4047" s="260" t="s">
        <v>2954</v>
      </c>
      <c r="B4047" s="252" t="n">
        <v>44191</v>
      </c>
      <c r="C4047" s="253" t="n">
        <v>16800</v>
      </c>
      <c r="D4047" s="267" t="s">
        <v>186</v>
      </c>
      <c r="E4047" s="255" t="s">
        <v>173</v>
      </c>
      <c r="F4047" s="255" t="s">
        <v>3645</v>
      </c>
      <c r="G4047" s="255" t="s">
        <v>3196</v>
      </c>
      <c r="H4047" s="256"/>
    </row>
    <row r="4048" customFormat="false" ht="11.25" hidden="false" customHeight="true" outlineLevel="0" collapsed="false">
      <c r="A4048" s="257" t="s">
        <v>2954</v>
      </c>
      <c r="B4048" s="252" t="n">
        <v>44192</v>
      </c>
      <c r="C4048" s="253" t="n">
        <v>8400</v>
      </c>
      <c r="D4048" s="262" t="s">
        <v>113</v>
      </c>
      <c r="E4048" s="255" t="s">
        <v>114</v>
      </c>
      <c r="F4048" s="255" t="s">
        <v>148</v>
      </c>
      <c r="G4048" s="255" t="s">
        <v>5090</v>
      </c>
      <c r="H4048" s="256"/>
    </row>
    <row r="4049" customFormat="false" ht="11.25" hidden="false" customHeight="true" outlineLevel="0" collapsed="false">
      <c r="A4049" s="257" t="s">
        <v>2954</v>
      </c>
      <c r="B4049" s="252" t="n">
        <v>44192</v>
      </c>
      <c r="C4049" s="253" t="n">
        <v>4200</v>
      </c>
      <c r="D4049" s="262" t="s">
        <v>113</v>
      </c>
      <c r="E4049" s="255" t="s">
        <v>114</v>
      </c>
      <c r="F4049" s="255" t="s">
        <v>148</v>
      </c>
      <c r="G4049" s="255" t="s">
        <v>5091</v>
      </c>
      <c r="H4049" s="256"/>
    </row>
    <row r="4050" customFormat="false" ht="11.25" hidden="false" customHeight="true" outlineLevel="0" collapsed="false">
      <c r="A4050" s="251" t="s">
        <v>2954</v>
      </c>
      <c r="B4050" s="252" t="n">
        <v>44192</v>
      </c>
      <c r="C4050" s="253" t="n">
        <v>15000</v>
      </c>
      <c r="D4050" s="254" t="s">
        <v>25</v>
      </c>
      <c r="E4050" s="255"/>
      <c r="F4050" s="255" t="s">
        <v>2955</v>
      </c>
      <c r="G4050" s="255"/>
      <c r="H4050" s="256"/>
    </row>
    <row r="4051" customFormat="false" ht="11.25" hidden="false" customHeight="true" outlineLevel="0" collapsed="false">
      <c r="A4051" s="257" t="s">
        <v>322</v>
      </c>
      <c r="B4051" s="252" t="n">
        <v>44192</v>
      </c>
      <c r="C4051" s="253" t="n">
        <v>2900</v>
      </c>
      <c r="D4051" s="258" t="s">
        <v>30</v>
      </c>
      <c r="E4051" s="255" t="s">
        <v>61</v>
      </c>
      <c r="F4051" s="255" t="s">
        <v>137</v>
      </c>
      <c r="G4051" s="255" t="s">
        <v>5092</v>
      </c>
      <c r="H4051" s="256"/>
    </row>
    <row r="4052" customFormat="false" ht="11.25" hidden="false" customHeight="true" outlineLevel="0" collapsed="false">
      <c r="A4052" s="251" t="s">
        <v>2954</v>
      </c>
      <c r="B4052" s="252" t="n">
        <v>44193</v>
      </c>
      <c r="C4052" s="253" t="n">
        <v>20000</v>
      </c>
      <c r="D4052" s="254" t="s">
        <v>25</v>
      </c>
      <c r="E4052" s="255"/>
      <c r="F4052" s="255" t="s">
        <v>43</v>
      </c>
      <c r="G4052" s="255"/>
      <c r="H4052" s="256"/>
    </row>
    <row r="4053" customFormat="false" ht="11.25" hidden="false" customHeight="true" outlineLevel="0" collapsed="false">
      <c r="A4053" s="260" t="s">
        <v>2954</v>
      </c>
      <c r="B4053" s="252" t="n">
        <v>44193</v>
      </c>
      <c r="C4053" s="253" t="n">
        <v>2500</v>
      </c>
      <c r="D4053" s="266" t="s">
        <v>2943</v>
      </c>
      <c r="E4053" s="255" t="s">
        <v>2974</v>
      </c>
      <c r="F4053" s="255" t="s">
        <v>4668</v>
      </c>
      <c r="G4053" s="255"/>
      <c r="H4053" s="256"/>
    </row>
    <row r="4054" customFormat="false" ht="11.25" hidden="false" customHeight="true" outlineLevel="0" collapsed="false">
      <c r="A4054" s="269" t="s">
        <v>2954</v>
      </c>
      <c r="B4054" s="252" t="n">
        <v>44193</v>
      </c>
      <c r="C4054" s="253" t="n">
        <v>32800</v>
      </c>
      <c r="D4054" s="270" t="s">
        <v>2948</v>
      </c>
      <c r="E4054" s="255" t="s">
        <v>4208</v>
      </c>
      <c r="F4054" s="255" t="s">
        <v>5093</v>
      </c>
      <c r="G4054" s="255" t="s">
        <v>4225</v>
      </c>
      <c r="H4054" s="256"/>
    </row>
    <row r="4055" customFormat="false" ht="11.25" hidden="false" customHeight="true" outlineLevel="0" collapsed="false">
      <c r="A4055" s="257" t="s">
        <v>2954</v>
      </c>
      <c r="B4055" s="252" t="n">
        <v>44193</v>
      </c>
      <c r="C4055" s="253" t="n">
        <v>1000</v>
      </c>
      <c r="D4055" s="272" t="s">
        <v>64</v>
      </c>
      <c r="E4055" s="255" t="s">
        <v>3026</v>
      </c>
      <c r="F4055" s="255" t="s">
        <v>5094</v>
      </c>
      <c r="G4055" s="255"/>
      <c r="H4055" s="256"/>
    </row>
    <row r="4056" customFormat="false" ht="11.25" hidden="false" customHeight="true" outlineLevel="0" collapsed="false">
      <c r="A4056" s="260" t="s">
        <v>2954</v>
      </c>
      <c r="B4056" s="252" t="n">
        <v>44193</v>
      </c>
      <c r="C4056" s="253" t="n">
        <v>500</v>
      </c>
      <c r="D4056" s="266" t="s">
        <v>2943</v>
      </c>
      <c r="E4056" s="255" t="s">
        <v>2974</v>
      </c>
      <c r="F4056" s="255" t="s">
        <v>4932</v>
      </c>
      <c r="G4056" s="255"/>
      <c r="H4056" s="256"/>
    </row>
    <row r="4057" customFormat="false" ht="11.25" hidden="false" customHeight="true" outlineLevel="0" collapsed="false">
      <c r="A4057" s="257" t="s">
        <v>2954</v>
      </c>
      <c r="B4057" s="252" t="n">
        <v>44193</v>
      </c>
      <c r="C4057" s="253" t="n">
        <v>3200</v>
      </c>
      <c r="D4057" s="258" t="s">
        <v>30</v>
      </c>
      <c r="E4057" s="255" t="s">
        <v>61</v>
      </c>
      <c r="F4057" s="255" t="s">
        <v>137</v>
      </c>
      <c r="G4057" s="255" t="s">
        <v>5095</v>
      </c>
      <c r="H4057" s="256"/>
    </row>
    <row r="4058" customFormat="false" ht="11.25" hidden="false" customHeight="true" outlineLevel="0" collapsed="false">
      <c r="A4058" s="257" t="s">
        <v>2954</v>
      </c>
      <c r="B4058" s="252" t="n">
        <v>44193</v>
      </c>
      <c r="C4058" s="253" t="n">
        <v>3500</v>
      </c>
      <c r="D4058" s="258" t="s">
        <v>30</v>
      </c>
      <c r="E4058" s="255" t="s">
        <v>174</v>
      </c>
      <c r="F4058" s="255" t="s">
        <v>187</v>
      </c>
      <c r="G4058" s="255"/>
      <c r="H4058" s="256"/>
    </row>
    <row r="4059" customFormat="false" ht="11.25" hidden="false" customHeight="true" outlineLevel="0" collapsed="false">
      <c r="A4059" s="251" t="s">
        <v>2954</v>
      </c>
      <c r="B4059" s="252" t="n">
        <v>44193</v>
      </c>
      <c r="C4059" s="253" t="n">
        <v>5600</v>
      </c>
      <c r="D4059" s="279" t="s">
        <v>3112</v>
      </c>
      <c r="E4059" s="255" t="s">
        <v>145</v>
      </c>
      <c r="F4059" s="255" t="s">
        <v>23</v>
      </c>
      <c r="G4059" s="255"/>
      <c r="H4059" s="256"/>
    </row>
    <row r="4060" customFormat="false" ht="11.25" hidden="false" customHeight="true" outlineLevel="0" collapsed="false">
      <c r="A4060" s="260" t="s">
        <v>2954</v>
      </c>
      <c r="B4060" s="252" t="n">
        <v>44193</v>
      </c>
      <c r="C4060" s="253" t="n">
        <v>300</v>
      </c>
      <c r="D4060" s="267" t="s">
        <v>186</v>
      </c>
      <c r="E4060" s="255" t="s">
        <v>5096</v>
      </c>
      <c r="F4060" s="255" t="s">
        <v>5097</v>
      </c>
      <c r="G4060" s="255" t="s">
        <v>5098</v>
      </c>
      <c r="H4060" s="256"/>
    </row>
    <row r="4061" customFormat="false" ht="11.25" hidden="false" customHeight="true" outlineLevel="0" collapsed="false">
      <c r="A4061" s="251" t="s">
        <v>2954</v>
      </c>
      <c r="B4061" s="252" t="n">
        <v>44193</v>
      </c>
      <c r="C4061" s="253" t="n">
        <v>900</v>
      </c>
      <c r="D4061" s="254" t="s">
        <v>25</v>
      </c>
      <c r="E4061" s="255"/>
      <c r="F4061" s="255" t="s">
        <v>2955</v>
      </c>
      <c r="G4061" s="255" t="s">
        <v>5099</v>
      </c>
      <c r="H4061" s="256"/>
    </row>
    <row r="4062" customFormat="false" ht="11.25" hidden="false" customHeight="true" outlineLevel="0" collapsed="false">
      <c r="A4062" s="251" t="s">
        <v>2954</v>
      </c>
      <c r="B4062" s="252" t="n">
        <v>44193</v>
      </c>
      <c r="C4062" s="253" t="n">
        <v>200</v>
      </c>
      <c r="D4062" s="254" t="s">
        <v>25</v>
      </c>
      <c r="E4062" s="255"/>
      <c r="F4062" s="255" t="s">
        <v>3012</v>
      </c>
      <c r="G4062" s="255"/>
      <c r="H4062" s="256"/>
    </row>
    <row r="4063" customFormat="false" ht="11.25" hidden="false" customHeight="true" outlineLevel="0" collapsed="false">
      <c r="A4063" s="260" t="s">
        <v>322</v>
      </c>
      <c r="B4063" s="252" t="n">
        <v>44193</v>
      </c>
      <c r="C4063" s="253" t="n">
        <v>10000</v>
      </c>
      <c r="D4063" s="268" t="s">
        <v>48</v>
      </c>
      <c r="E4063" s="255" t="s">
        <v>3004</v>
      </c>
      <c r="F4063" s="255" t="s">
        <v>3155</v>
      </c>
      <c r="G4063" s="255" t="s">
        <v>5100</v>
      </c>
      <c r="H4063" s="256"/>
    </row>
    <row r="4064" customFormat="false" ht="11.25" hidden="false" customHeight="true" outlineLevel="0" collapsed="false">
      <c r="A4064" s="257" t="s">
        <v>2954</v>
      </c>
      <c r="B4064" s="252" t="n">
        <v>44194</v>
      </c>
      <c r="C4064" s="253" t="n">
        <v>3000</v>
      </c>
      <c r="D4064" s="258" t="s">
        <v>30</v>
      </c>
      <c r="E4064" s="255" t="s">
        <v>61</v>
      </c>
      <c r="F4064" s="255" t="s">
        <v>62</v>
      </c>
      <c r="G4064" s="255" t="s">
        <v>5101</v>
      </c>
      <c r="H4064" s="256"/>
    </row>
    <row r="4065" customFormat="false" ht="11.25" hidden="false" customHeight="true" outlineLevel="0" collapsed="false">
      <c r="A4065" s="257" t="s">
        <v>2954</v>
      </c>
      <c r="B4065" s="252" t="n">
        <v>44194</v>
      </c>
      <c r="C4065" s="253" t="n">
        <v>16950</v>
      </c>
      <c r="D4065" s="258" t="s">
        <v>30</v>
      </c>
      <c r="E4065" s="255" t="s">
        <v>174</v>
      </c>
      <c r="F4065" s="255" t="s">
        <v>187</v>
      </c>
      <c r="G4065" s="255"/>
      <c r="H4065" s="256"/>
    </row>
    <row r="4066" customFormat="false" ht="11.25" hidden="false" customHeight="true" outlineLevel="0" collapsed="false">
      <c r="A4066" s="257" t="s">
        <v>2954</v>
      </c>
      <c r="B4066" s="252" t="n">
        <v>44194</v>
      </c>
      <c r="C4066" s="253" t="n">
        <v>1050</v>
      </c>
      <c r="D4066" s="262" t="s">
        <v>113</v>
      </c>
      <c r="E4066" s="255" t="s">
        <v>139</v>
      </c>
      <c r="F4066" s="255" t="s">
        <v>3507</v>
      </c>
      <c r="G4066" s="255"/>
      <c r="H4066" s="256"/>
    </row>
    <row r="4067" customFormat="false" ht="11.25" hidden="false" customHeight="true" outlineLevel="0" collapsed="false">
      <c r="A4067" s="260" t="s">
        <v>2954</v>
      </c>
      <c r="B4067" s="252" t="n">
        <v>44194</v>
      </c>
      <c r="C4067" s="253" t="n">
        <v>600</v>
      </c>
      <c r="D4067" s="268" t="s">
        <v>48</v>
      </c>
      <c r="E4067" s="255" t="s">
        <v>49</v>
      </c>
      <c r="F4067" s="255" t="s">
        <v>239</v>
      </c>
      <c r="G4067" s="255" t="s">
        <v>5102</v>
      </c>
      <c r="H4067" s="256"/>
    </row>
    <row r="4068" customFormat="false" ht="11.25" hidden="false" customHeight="true" outlineLevel="0" collapsed="false">
      <c r="A4068" s="260" t="s">
        <v>2954</v>
      </c>
      <c r="B4068" s="252" t="n">
        <v>44194</v>
      </c>
      <c r="C4068" s="253" t="n">
        <v>26</v>
      </c>
      <c r="D4068" s="268" t="s">
        <v>48</v>
      </c>
      <c r="E4068" s="255" t="s">
        <v>3004</v>
      </c>
      <c r="F4068" s="255" t="s">
        <v>3018</v>
      </c>
      <c r="G4068" s="255"/>
      <c r="H4068" s="256"/>
    </row>
    <row r="4069" customFormat="false" ht="11.25" hidden="false" customHeight="true" outlineLevel="0" collapsed="false">
      <c r="A4069" s="260" t="s">
        <v>2954</v>
      </c>
      <c r="B4069" s="252" t="n">
        <v>44194</v>
      </c>
      <c r="C4069" s="253" t="n">
        <v>500</v>
      </c>
      <c r="D4069" s="266" t="s">
        <v>2943</v>
      </c>
      <c r="E4069" s="255" t="s">
        <v>2974</v>
      </c>
      <c r="F4069" s="255" t="s">
        <v>3157</v>
      </c>
      <c r="G4069" s="255"/>
      <c r="H4069" s="256"/>
    </row>
    <row r="4070" customFormat="false" ht="11.25" hidden="false" customHeight="true" outlineLevel="0" collapsed="false">
      <c r="A4070" s="251" t="s">
        <v>2954</v>
      </c>
      <c r="B4070" s="252" t="n">
        <v>44194</v>
      </c>
      <c r="C4070" s="253" t="n">
        <v>2000</v>
      </c>
      <c r="D4070" s="254" t="s">
        <v>25</v>
      </c>
      <c r="E4070" s="255"/>
      <c r="F4070" s="255" t="s">
        <v>4813</v>
      </c>
      <c r="G4070" s="255"/>
      <c r="H4070" s="256"/>
    </row>
    <row r="4071" customFormat="false" ht="11.25" hidden="false" customHeight="true" outlineLevel="0" collapsed="false">
      <c r="A4071" s="257" t="s">
        <v>2954</v>
      </c>
      <c r="B4071" s="252" t="n">
        <v>44194</v>
      </c>
      <c r="C4071" s="253" t="n">
        <v>300</v>
      </c>
      <c r="D4071" s="272" t="s">
        <v>64</v>
      </c>
      <c r="E4071" s="255" t="s">
        <v>3026</v>
      </c>
      <c r="F4071" s="255" t="s">
        <v>5103</v>
      </c>
      <c r="G4071" s="255"/>
      <c r="H4071" s="256"/>
    </row>
    <row r="4072" customFormat="false" ht="11.25" hidden="false" customHeight="true" outlineLevel="0" collapsed="false">
      <c r="A4072" s="251" t="s">
        <v>2954</v>
      </c>
      <c r="B4072" s="252" t="n">
        <v>44194</v>
      </c>
      <c r="C4072" s="253" t="n">
        <v>300</v>
      </c>
      <c r="D4072" s="254" t="s">
        <v>25</v>
      </c>
      <c r="E4072" s="255" t="s">
        <v>3061</v>
      </c>
      <c r="F4072" s="255" t="s">
        <v>5104</v>
      </c>
      <c r="G4072" s="255"/>
      <c r="H4072" s="256"/>
    </row>
    <row r="4073" customFormat="false" ht="11.25" hidden="false" customHeight="true" outlineLevel="0" collapsed="false">
      <c r="A4073" s="251" t="s">
        <v>2954</v>
      </c>
      <c r="B4073" s="252" t="n">
        <v>44194</v>
      </c>
      <c r="C4073" s="253" t="n">
        <v>200000</v>
      </c>
      <c r="D4073" s="254" t="s">
        <v>25</v>
      </c>
      <c r="E4073" s="255"/>
      <c r="F4073" s="255" t="s">
        <v>3012</v>
      </c>
      <c r="G4073" s="255"/>
      <c r="H4073" s="256"/>
    </row>
    <row r="4074" customFormat="false" ht="11.25" hidden="false" customHeight="true" outlineLevel="0" collapsed="false">
      <c r="A4074" s="251" t="s">
        <v>2954</v>
      </c>
      <c r="B4074" s="252" t="n">
        <v>44194</v>
      </c>
      <c r="C4074" s="253" t="n">
        <v>7000</v>
      </c>
      <c r="D4074" s="254" t="s">
        <v>25</v>
      </c>
      <c r="E4074" s="255"/>
      <c r="F4074" s="255" t="s">
        <v>298</v>
      </c>
      <c r="G4074" s="255"/>
      <c r="H4074" s="256"/>
    </row>
    <row r="4075" customFormat="false" ht="11.25" hidden="false" customHeight="true" outlineLevel="0" collapsed="false">
      <c r="A4075" s="251" t="s">
        <v>2954</v>
      </c>
      <c r="B4075" s="252" t="n">
        <v>44194</v>
      </c>
      <c r="C4075" s="253" t="n">
        <v>5000</v>
      </c>
      <c r="D4075" s="254" t="s">
        <v>25</v>
      </c>
      <c r="E4075" s="255"/>
      <c r="F4075" s="255" t="s">
        <v>2955</v>
      </c>
      <c r="G4075" s="255"/>
      <c r="H4075" s="256"/>
    </row>
    <row r="4076" customFormat="false" ht="11.25" hidden="false" customHeight="true" outlineLevel="0" collapsed="false">
      <c r="A4076" s="260" t="s">
        <v>2954</v>
      </c>
      <c r="B4076" s="252" t="n">
        <v>44194</v>
      </c>
      <c r="C4076" s="253" t="n">
        <v>20000</v>
      </c>
      <c r="D4076" s="267" t="s">
        <v>186</v>
      </c>
      <c r="E4076" s="255" t="s">
        <v>173</v>
      </c>
      <c r="F4076" s="255" t="s">
        <v>2978</v>
      </c>
      <c r="G4076" s="255"/>
      <c r="H4076" s="256"/>
    </row>
    <row r="4077" customFormat="false" ht="11.25" hidden="false" customHeight="true" outlineLevel="0" collapsed="false">
      <c r="A4077" s="251" t="s">
        <v>2954</v>
      </c>
      <c r="B4077" s="252" t="n">
        <v>44194</v>
      </c>
      <c r="C4077" s="253" t="n">
        <v>5000</v>
      </c>
      <c r="D4077" s="254" t="s">
        <v>25</v>
      </c>
      <c r="E4077" s="255"/>
      <c r="F4077" s="255" t="s">
        <v>2960</v>
      </c>
      <c r="G4077" s="255"/>
      <c r="H4077" s="256"/>
    </row>
    <row r="4078" customFormat="false" ht="11.25" hidden="false" customHeight="true" outlineLevel="0" collapsed="false">
      <c r="A4078" s="269" t="s">
        <v>322</v>
      </c>
      <c r="B4078" s="252" t="n">
        <v>44194</v>
      </c>
      <c r="C4078" s="253" t="n">
        <v>58100</v>
      </c>
      <c r="D4078" s="274" t="s">
        <v>2951</v>
      </c>
      <c r="E4078" s="255" t="s">
        <v>4044</v>
      </c>
      <c r="F4078" s="255" t="s">
        <v>5056</v>
      </c>
      <c r="G4078" s="255" t="s">
        <v>5105</v>
      </c>
      <c r="H4078" s="256"/>
    </row>
    <row r="4079" customFormat="false" ht="11.25" hidden="false" customHeight="true" outlineLevel="0" collapsed="false">
      <c r="A4079" s="251" t="s">
        <v>2954</v>
      </c>
      <c r="B4079" s="252" t="n">
        <v>44195</v>
      </c>
      <c r="C4079" s="253" t="n">
        <v>10000</v>
      </c>
      <c r="D4079" s="254" t="s">
        <v>25</v>
      </c>
      <c r="E4079" s="255"/>
      <c r="F4079" s="255" t="s">
        <v>2966</v>
      </c>
      <c r="G4079" s="255" t="s">
        <v>5106</v>
      </c>
      <c r="H4079" s="256"/>
    </row>
    <row r="4080" customFormat="false" ht="11.25" hidden="false" customHeight="true" outlineLevel="0" collapsed="false">
      <c r="A4080" s="251" t="s">
        <v>2954</v>
      </c>
      <c r="B4080" s="252" t="n">
        <v>44195</v>
      </c>
      <c r="C4080" s="253" t="n">
        <v>10000</v>
      </c>
      <c r="D4080" s="254" t="s">
        <v>25</v>
      </c>
      <c r="E4080" s="255"/>
      <c r="F4080" s="255" t="s">
        <v>3053</v>
      </c>
      <c r="G4080" s="255"/>
      <c r="H4080" s="256"/>
    </row>
    <row r="4081" customFormat="false" ht="11.25" hidden="false" customHeight="true" outlineLevel="0" collapsed="false">
      <c r="A4081" s="251" t="s">
        <v>2954</v>
      </c>
      <c r="B4081" s="252" t="n">
        <v>44195</v>
      </c>
      <c r="C4081" s="253" t="n">
        <v>10000</v>
      </c>
      <c r="D4081" s="254" t="s">
        <v>25</v>
      </c>
      <c r="E4081" s="255"/>
      <c r="F4081" s="255" t="s">
        <v>5107</v>
      </c>
      <c r="G4081" s="255" t="s">
        <v>5106</v>
      </c>
      <c r="H4081" s="256"/>
    </row>
    <row r="4082" customFormat="false" ht="11.25" hidden="false" customHeight="true" outlineLevel="0" collapsed="false">
      <c r="A4082" s="251" t="s">
        <v>2954</v>
      </c>
      <c r="B4082" s="252" t="n">
        <v>44195</v>
      </c>
      <c r="C4082" s="253" t="n">
        <v>50000</v>
      </c>
      <c r="D4082" s="254" t="s">
        <v>25</v>
      </c>
      <c r="E4082" s="255"/>
      <c r="F4082" s="255" t="s">
        <v>283</v>
      </c>
      <c r="G4082" s="255"/>
      <c r="H4082" s="256"/>
    </row>
    <row r="4083" customFormat="false" ht="11.25" hidden="false" customHeight="true" outlineLevel="0" collapsed="false">
      <c r="A4083" s="257" t="s">
        <v>2954</v>
      </c>
      <c r="B4083" s="252" t="n">
        <v>44195</v>
      </c>
      <c r="C4083" s="253" t="n">
        <v>3000</v>
      </c>
      <c r="D4083" s="258" t="s">
        <v>30</v>
      </c>
      <c r="E4083" s="255" t="s">
        <v>61</v>
      </c>
      <c r="F4083" s="255" t="s">
        <v>62</v>
      </c>
      <c r="G4083" s="255" t="s">
        <v>5108</v>
      </c>
      <c r="H4083" s="256"/>
    </row>
    <row r="4084" customFormat="false" ht="11.25" hidden="false" customHeight="true" outlineLevel="0" collapsed="false">
      <c r="A4084" s="257" t="s">
        <v>2954</v>
      </c>
      <c r="B4084" s="252" t="n">
        <v>44195</v>
      </c>
      <c r="C4084" s="253" t="n">
        <v>3000</v>
      </c>
      <c r="D4084" s="258" t="s">
        <v>30</v>
      </c>
      <c r="E4084" s="255" t="s">
        <v>61</v>
      </c>
      <c r="F4084" s="255" t="s">
        <v>62</v>
      </c>
      <c r="G4084" s="255" t="s">
        <v>5109</v>
      </c>
      <c r="H4084" s="256"/>
    </row>
    <row r="4085" customFormat="false" ht="11.25" hidden="false" customHeight="true" outlineLevel="0" collapsed="false">
      <c r="A4085" s="257" t="s">
        <v>2954</v>
      </c>
      <c r="B4085" s="252" t="n">
        <v>44195</v>
      </c>
      <c r="C4085" s="253" t="n">
        <v>17300</v>
      </c>
      <c r="D4085" s="258" t="s">
        <v>30</v>
      </c>
      <c r="E4085" s="255" t="s">
        <v>174</v>
      </c>
      <c r="F4085" s="255" t="s">
        <v>187</v>
      </c>
      <c r="G4085" s="255" t="s">
        <v>5110</v>
      </c>
      <c r="H4085" s="256"/>
    </row>
    <row r="4086" customFormat="false" ht="11.25" hidden="false" customHeight="true" outlineLevel="0" collapsed="false">
      <c r="A4086" s="257" t="s">
        <v>2954</v>
      </c>
      <c r="B4086" s="252" t="n">
        <v>44195</v>
      </c>
      <c r="C4086" s="253" t="n">
        <v>3000</v>
      </c>
      <c r="D4086" s="262" t="s">
        <v>113</v>
      </c>
      <c r="E4086" s="255" t="s">
        <v>139</v>
      </c>
      <c r="F4086" s="255" t="s">
        <v>190</v>
      </c>
      <c r="G4086" s="255" t="s">
        <v>3148</v>
      </c>
      <c r="H4086" s="256"/>
    </row>
    <row r="4087" customFormat="false" ht="11.25" hidden="false" customHeight="true" outlineLevel="0" collapsed="false">
      <c r="A4087" s="257" t="s">
        <v>2954</v>
      </c>
      <c r="B4087" s="252" t="n">
        <v>44195</v>
      </c>
      <c r="C4087" s="253" t="n">
        <v>7200</v>
      </c>
      <c r="D4087" s="265" t="s">
        <v>80</v>
      </c>
      <c r="E4087" s="255" t="s">
        <v>151</v>
      </c>
      <c r="F4087" s="255" t="s">
        <v>190</v>
      </c>
      <c r="G4087" s="255" t="s">
        <v>3460</v>
      </c>
      <c r="H4087" s="256"/>
    </row>
    <row r="4088" customFormat="false" ht="11.25" hidden="false" customHeight="true" outlineLevel="0" collapsed="false">
      <c r="A4088" s="251" t="s">
        <v>2954</v>
      </c>
      <c r="B4088" s="252" t="n">
        <v>44195</v>
      </c>
      <c r="C4088" s="253" t="n">
        <v>20500</v>
      </c>
      <c r="D4088" s="254" t="s">
        <v>25</v>
      </c>
      <c r="E4088" s="255"/>
      <c r="F4088" s="255" t="s">
        <v>4813</v>
      </c>
      <c r="G4088" s="255" t="s">
        <v>5111</v>
      </c>
      <c r="H4088" s="256"/>
    </row>
    <row r="4089" customFormat="false" ht="11.25" hidden="false" customHeight="true" outlineLevel="0" collapsed="false">
      <c r="A4089" s="251" t="s">
        <v>2954</v>
      </c>
      <c r="B4089" s="252" t="n">
        <v>44195</v>
      </c>
      <c r="C4089" s="253" t="n">
        <v>100000</v>
      </c>
      <c r="D4089" s="254" t="s">
        <v>25</v>
      </c>
      <c r="E4089" s="255"/>
      <c r="F4089" s="255" t="s">
        <v>2961</v>
      </c>
      <c r="G4089" s="255"/>
      <c r="H4089" s="256"/>
    </row>
    <row r="4090" customFormat="false" ht="11.25" hidden="false" customHeight="true" outlineLevel="0" collapsed="false">
      <c r="A4090" s="251" t="s">
        <v>2954</v>
      </c>
      <c r="B4090" s="252" t="n">
        <v>44195</v>
      </c>
      <c r="C4090" s="253" t="n">
        <v>29915</v>
      </c>
      <c r="D4090" s="254" t="s">
        <v>25</v>
      </c>
      <c r="E4090" s="255"/>
      <c r="F4090" s="255" t="s">
        <v>4425</v>
      </c>
      <c r="G4090" s="255" t="s">
        <v>5111</v>
      </c>
      <c r="H4090" s="256"/>
    </row>
    <row r="4091" customFormat="false" ht="11.25" hidden="false" customHeight="true" outlineLevel="0" collapsed="false">
      <c r="A4091" s="251" t="s">
        <v>2954</v>
      </c>
      <c r="B4091" s="252" t="n">
        <v>44195</v>
      </c>
      <c r="C4091" s="253" t="n">
        <v>30000</v>
      </c>
      <c r="D4091" s="254" t="s">
        <v>25</v>
      </c>
      <c r="E4091" s="255"/>
      <c r="F4091" s="255" t="s">
        <v>3150</v>
      </c>
      <c r="G4091" s="255"/>
      <c r="H4091" s="256"/>
    </row>
    <row r="4092" customFormat="false" ht="11.25" hidden="false" customHeight="true" outlineLevel="0" collapsed="false">
      <c r="A4092" s="260" t="s">
        <v>2954</v>
      </c>
      <c r="B4092" s="252" t="n">
        <v>44195</v>
      </c>
      <c r="C4092" s="253" t="n">
        <v>360</v>
      </c>
      <c r="D4092" s="263" t="s">
        <v>2952</v>
      </c>
      <c r="E4092" s="255" t="s">
        <v>118</v>
      </c>
      <c r="F4092" s="255" t="s">
        <v>5112</v>
      </c>
      <c r="G4092" s="255"/>
      <c r="H4092" s="256"/>
    </row>
    <row r="4093" customFormat="false" ht="11.25" hidden="false" customHeight="true" outlineLevel="0" collapsed="false">
      <c r="A4093" s="257" t="s">
        <v>2954</v>
      </c>
      <c r="B4093" s="252" t="n">
        <v>44195</v>
      </c>
      <c r="C4093" s="253" t="n">
        <v>2900</v>
      </c>
      <c r="D4093" s="258" t="s">
        <v>30</v>
      </c>
      <c r="E4093" s="255" t="s">
        <v>61</v>
      </c>
      <c r="F4093" s="255" t="s">
        <v>137</v>
      </c>
      <c r="G4093" s="255" t="s">
        <v>5113</v>
      </c>
      <c r="H4093" s="256"/>
    </row>
    <row r="4094" customFormat="false" ht="11.25" hidden="false" customHeight="true" outlineLevel="0" collapsed="false">
      <c r="A4094" s="260" t="s">
        <v>2954</v>
      </c>
      <c r="B4094" s="252" t="n">
        <v>44195</v>
      </c>
      <c r="C4094" s="253" t="n">
        <v>390</v>
      </c>
      <c r="D4094" s="263" t="s">
        <v>2952</v>
      </c>
      <c r="E4094" s="255" t="s">
        <v>2963</v>
      </c>
      <c r="F4094" s="255" t="s">
        <v>218</v>
      </c>
      <c r="G4094" s="255"/>
      <c r="H4094" s="256"/>
    </row>
    <row r="4095" customFormat="false" ht="11.25" hidden="false" customHeight="true" outlineLevel="0" collapsed="false">
      <c r="A4095" s="260" t="s">
        <v>2954</v>
      </c>
      <c r="B4095" s="252" t="n">
        <v>44195</v>
      </c>
      <c r="C4095" s="253" t="n">
        <v>25</v>
      </c>
      <c r="D4095" s="268" t="s">
        <v>48</v>
      </c>
      <c r="E4095" s="255" t="s">
        <v>3004</v>
      </c>
      <c r="F4095" s="255" t="s">
        <v>3018</v>
      </c>
      <c r="G4095" s="255"/>
      <c r="H4095" s="256"/>
    </row>
    <row r="4096" customFormat="false" ht="11.25" hidden="false" customHeight="true" outlineLevel="0" collapsed="false">
      <c r="A4096" s="251" t="s">
        <v>2954</v>
      </c>
      <c r="B4096" s="252" t="n">
        <v>44195</v>
      </c>
      <c r="C4096" s="253" t="n">
        <v>10000</v>
      </c>
      <c r="D4096" s="254" t="s">
        <v>25</v>
      </c>
      <c r="E4096" s="255"/>
      <c r="F4096" s="255" t="s">
        <v>294</v>
      </c>
      <c r="G4096" s="255"/>
      <c r="H4096" s="256"/>
    </row>
    <row r="4097" customFormat="false" ht="11.25" hidden="false" customHeight="true" outlineLevel="0" collapsed="false">
      <c r="A4097" s="251" t="s">
        <v>2954</v>
      </c>
      <c r="B4097" s="252" t="n">
        <v>44195</v>
      </c>
      <c r="C4097" s="253" t="n">
        <v>20000</v>
      </c>
      <c r="D4097" s="254" t="s">
        <v>25</v>
      </c>
      <c r="E4097" s="255"/>
      <c r="F4097" s="255" t="s">
        <v>46</v>
      </c>
      <c r="G4097" s="255"/>
      <c r="H4097" s="256"/>
    </row>
    <row r="4098" customFormat="false" ht="11.25" hidden="false" customHeight="true" outlineLevel="0" collapsed="false">
      <c r="A4098" s="251" t="s">
        <v>2954</v>
      </c>
      <c r="B4098" s="252" t="n">
        <v>44195</v>
      </c>
      <c r="C4098" s="253" t="n">
        <v>18880</v>
      </c>
      <c r="D4098" s="254" t="s">
        <v>25</v>
      </c>
      <c r="E4098" s="255"/>
      <c r="F4098" s="255" t="s">
        <v>3008</v>
      </c>
      <c r="G4098" s="255"/>
      <c r="H4098" s="256"/>
    </row>
    <row r="4099" customFormat="false" ht="11.25" hidden="false" customHeight="true" outlineLevel="0" collapsed="false">
      <c r="A4099" s="260" t="s">
        <v>322</v>
      </c>
      <c r="B4099" s="252" t="n">
        <v>44195</v>
      </c>
      <c r="C4099" s="253" t="n">
        <v>5000</v>
      </c>
      <c r="D4099" s="267" t="s">
        <v>186</v>
      </c>
      <c r="E4099" s="255" t="s">
        <v>2977</v>
      </c>
      <c r="F4099" s="255" t="s">
        <v>5031</v>
      </c>
      <c r="G4099" s="255" t="s">
        <v>5114</v>
      </c>
      <c r="H4099" s="256"/>
    </row>
    <row r="4100" customFormat="false" ht="11.25" hidden="false" customHeight="true" outlineLevel="0" collapsed="false">
      <c r="A4100" s="257" t="s">
        <v>322</v>
      </c>
      <c r="B4100" s="252" t="n">
        <v>44195</v>
      </c>
      <c r="C4100" s="253" t="n">
        <v>128</v>
      </c>
      <c r="D4100" s="272" t="s">
        <v>64</v>
      </c>
      <c r="E4100" s="255" t="s">
        <v>191</v>
      </c>
      <c r="F4100" s="255" t="s">
        <v>5115</v>
      </c>
      <c r="G4100" s="255"/>
      <c r="H4100" s="256"/>
    </row>
    <row r="4101" customFormat="false" ht="11.25" hidden="false" customHeight="true" outlineLevel="0" collapsed="false">
      <c r="A4101" s="251" t="s">
        <v>322</v>
      </c>
      <c r="B4101" s="252" t="n">
        <v>44195</v>
      </c>
      <c r="C4101" s="253" t="n">
        <v>660</v>
      </c>
      <c r="D4101" s="254" t="s">
        <v>25</v>
      </c>
      <c r="E4101" s="255" t="s">
        <v>3107</v>
      </c>
      <c r="F4101" s="255" t="s">
        <v>5116</v>
      </c>
      <c r="G4101" s="255" t="s">
        <v>5117</v>
      </c>
      <c r="H4101" s="256"/>
    </row>
    <row r="4102" customFormat="false" ht="11.25" hidden="false" customHeight="true" outlineLevel="0" collapsed="false">
      <c r="A4102" s="260" t="s">
        <v>322</v>
      </c>
      <c r="B4102" s="252" t="n">
        <v>44195</v>
      </c>
      <c r="C4102" s="253" t="n">
        <v>6500</v>
      </c>
      <c r="D4102" s="267" t="s">
        <v>186</v>
      </c>
      <c r="E4102" s="255" t="s">
        <v>2977</v>
      </c>
      <c r="F4102" s="255" t="s">
        <v>3104</v>
      </c>
      <c r="G4102" s="255" t="s">
        <v>5118</v>
      </c>
      <c r="H4102" s="256"/>
    </row>
    <row r="4103" customFormat="false" ht="11.25" hidden="false" customHeight="true" outlineLevel="0" collapsed="false">
      <c r="A4103" s="260" t="s">
        <v>2954</v>
      </c>
      <c r="B4103" s="252" t="n">
        <v>44196</v>
      </c>
      <c r="C4103" s="253" t="n">
        <v>10000</v>
      </c>
      <c r="D4103" s="280" t="s">
        <v>156</v>
      </c>
      <c r="E4103" s="255" t="s">
        <v>3129</v>
      </c>
      <c r="F4103" s="255" t="s">
        <v>221</v>
      </c>
      <c r="G4103" s="255" t="s">
        <v>3514</v>
      </c>
      <c r="H4103" s="256"/>
    </row>
    <row r="4104" customFormat="false" ht="11.25" hidden="false" customHeight="true" outlineLevel="0" collapsed="false">
      <c r="A4104" s="251" t="s">
        <v>2954</v>
      </c>
      <c r="B4104" s="252" t="n">
        <v>44196</v>
      </c>
      <c r="C4104" s="253" t="n">
        <v>15000</v>
      </c>
      <c r="D4104" s="254" t="s">
        <v>25</v>
      </c>
      <c r="E4104" s="255"/>
      <c r="F4104" s="255" t="s">
        <v>2969</v>
      </c>
      <c r="G4104" s="255"/>
      <c r="H4104" s="256"/>
    </row>
    <row r="4105" customFormat="false" ht="11.25" hidden="false" customHeight="true" outlineLevel="0" collapsed="false">
      <c r="A4105" s="251" t="s">
        <v>2954</v>
      </c>
      <c r="B4105" s="252" t="n">
        <v>44196</v>
      </c>
      <c r="C4105" s="253" t="n">
        <v>25000</v>
      </c>
      <c r="D4105" s="254" t="s">
        <v>25</v>
      </c>
      <c r="E4105" s="255"/>
      <c r="F4105" s="255" t="s">
        <v>294</v>
      </c>
      <c r="G4105" s="255"/>
      <c r="H4105" s="256"/>
    </row>
    <row r="4106" customFormat="false" ht="11.25" hidden="false" customHeight="true" outlineLevel="0" collapsed="false">
      <c r="A4106" s="269" t="s">
        <v>2954</v>
      </c>
      <c r="B4106" s="252" t="n">
        <v>44196</v>
      </c>
      <c r="C4106" s="253" t="n">
        <v>600</v>
      </c>
      <c r="D4106" s="270" t="s">
        <v>2948</v>
      </c>
      <c r="E4106" s="255" t="s">
        <v>3289</v>
      </c>
      <c r="F4106" s="255" t="s">
        <v>2955</v>
      </c>
      <c r="G4106" s="255" t="s">
        <v>5119</v>
      </c>
      <c r="H4106" s="256"/>
    </row>
    <row r="4107" customFormat="false" ht="11.25" hidden="false" customHeight="true" outlineLevel="0" collapsed="false">
      <c r="A4107" s="251" t="s">
        <v>2954</v>
      </c>
      <c r="B4107" s="252" t="n">
        <v>44196</v>
      </c>
      <c r="C4107" s="253" t="n">
        <v>8105</v>
      </c>
      <c r="D4107" s="254" t="s">
        <v>25</v>
      </c>
      <c r="E4107" s="255"/>
      <c r="F4107" s="255" t="s">
        <v>3009</v>
      </c>
      <c r="G4107" s="255" t="s">
        <v>3626</v>
      </c>
      <c r="H4107" s="256"/>
    </row>
    <row r="4108" customFormat="false" ht="11.25" hidden="false" customHeight="true" outlineLevel="0" collapsed="false">
      <c r="A4108" s="251" t="s">
        <v>2954</v>
      </c>
      <c r="B4108" s="252" t="n">
        <v>44196</v>
      </c>
      <c r="C4108" s="253" t="n">
        <v>38160</v>
      </c>
      <c r="D4108" s="254" t="s">
        <v>25</v>
      </c>
      <c r="E4108" s="255"/>
      <c r="F4108" s="255" t="s">
        <v>3009</v>
      </c>
      <c r="G4108" s="255" t="s">
        <v>5120</v>
      </c>
      <c r="H4108" s="256"/>
    </row>
    <row r="4109" customFormat="false" ht="11.25" hidden="false" customHeight="true" outlineLevel="0" collapsed="false">
      <c r="A4109" s="251" t="s">
        <v>2954</v>
      </c>
      <c r="B4109" s="252" t="n">
        <v>45352</v>
      </c>
      <c r="C4109" s="253" t="n">
        <v>15000</v>
      </c>
      <c r="D4109" s="254" t="s">
        <v>25</v>
      </c>
      <c r="E4109" s="255" t="s">
        <v>25</v>
      </c>
      <c r="F4109" s="255" t="s">
        <v>26</v>
      </c>
      <c r="G4109" s="255"/>
      <c r="H4109" s="256"/>
    </row>
    <row r="4110" customFormat="false" ht="11.25" hidden="false" customHeight="true" outlineLevel="0" collapsed="false">
      <c r="A4110" s="251" t="s">
        <v>2954</v>
      </c>
      <c r="B4110" s="252" t="n">
        <v>45352</v>
      </c>
      <c r="C4110" s="253" t="n">
        <v>42855</v>
      </c>
      <c r="D4110" s="254" t="s">
        <v>25</v>
      </c>
      <c r="E4110" s="255" t="s">
        <v>25</v>
      </c>
      <c r="F4110" s="255" t="s">
        <v>27</v>
      </c>
      <c r="G4110" s="255"/>
      <c r="H4110" s="256"/>
    </row>
    <row r="4111" customFormat="false" ht="11.25" hidden="false" customHeight="true" outlineLevel="0" collapsed="false">
      <c r="A4111" s="251" t="s">
        <v>2954</v>
      </c>
      <c r="B4111" s="252" t="n">
        <v>45352</v>
      </c>
      <c r="C4111" s="253" t="n">
        <v>50000</v>
      </c>
      <c r="D4111" s="254" t="s">
        <v>25</v>
      </c>
      <c r="E4111" s="255" t="s">
        <v>25</v>
      </c>
      <c r="F4111" s="255" t="s">
        <v>28</v>
      </c>
      <c r="G4111" s="255"/>
      <c r="H4111" s="256"/>
    </row>
    <row r="4112" customFormat="false" ht="11.25" hidden="false" customHeight="true" outlineLevel="0" collapsed="false">
      <c r="A4112" s="251" t="s">
        <v>322</v>
      </c>
      <c r="B4112" s="252" t="n">
        <v>45352</v>
      </c>
      <c r="C4112" s="253" t="n">
        <v>44800</v>
      </c>
      <c r="D4112" s="254" t="s">
        <v>25</v>
      </c>
      <c r="E4112" s="255" t="s">
        <v>25</v>
      </c>
      <c r="F4112" s="255" t="s">
        <v>29</v>
      </c>
      <c r="G4112" s="255"/>
      <c r="H4112" s="256"/>
    </row>
    <row r="4113" customFormat="false" ht="11.25" hidden="false" customHeight="true" outlineLevel="0" collapsed="false">
      <c r="A4113" s="257" t="s">
        <v>2954</v>
      </c>
      <c r="B4113" s="252" t="n">
        <v>45352</v>
      </c>
      <c r="C4113" s="253" t="n">
        <v>64110</v>
      </c>
      <c r="D4113" s="257" t="s">
        <v>30</v>
      </c>
      <c r="E4113" s="255" t="s">
        <v>31</v>
      </c>
      <c r="F4113" s="255" t="s">
        <v>32</v>
      </c>
      <c r="G4113" s="255"/>
      <c r="H4113" s="256"/>
    </row>
    <row r="4114" customFormat="false" ht="11.25" hidden="false" customHeight="true" outlineLevel="0" collapsed="false">
      <c r="A4114" s="251" t="s">
        <v>2954</v>
      </c>
      <c r="B4114" s="252" t="n">
        <v>45352</v>
      </c>
      <c r="C4114" s="253" t="n">
        <v>5000</v>
      </c>
      <c r="D4114" s="254" t="s">
        <v>25</v>
      </c>
      <c r="E4114" s="255" t="s">
        <v>33</v>
      </c>
      <c r="F4114" s="255" t="s">
        <v>34</v>
      </c>
      <c r="G4114" s="255" t="s">
        <v>35</v>
      </c>
      <c r="H4114" s="256"/>
    </row>
    <row r="4115" customFormat="false" ht="11.25" hidden="false" customHeight="true" outlineLevel="0" collapsed="false">
      <c r="A4115" s="251" t="s">
        <v>2954</v>
      </c>
      <c r="B4115" s="252" t="n">
        <v>45352</v>
      </c>
      <c r="C4115" s="253" t="n">
        <v>10000</v>
      </c>
      <c r="D4115" s="254" t="s">
        <v>25</v>
      </c>
      <c r="E4115" s="255" t="s">
        <v>33</v>
      </c>
      <c r="F4115" s="255" t="s">
        <v>36</v>
      </c>
      <c r="G4115" s="255" t="s">
        <v>35</v>
      </c>
      <c r="H4115" s="256"/>
    </row>
    <row r="4116" customFormat="false" ht="11.25" hidden="false" customHeight="true" outlineLevel="0" collapsed="false">
      <c r="A4116" s="251" t="s">
        <v>2954</v>
      </c>
      <c r="B4116" s="252" t="n">
        <v>45352</v>
      </c>
      <c r="C4116" s="253" t="n">
        <v>5000</v>
      </c>
      <c r="D4116" s="254" t="s">
        <v>25</v>
      </c>
      <c r="E4116" s="255" t="s">
        <v>33</v>
      </c>
      <c r="F4116" s="255" t="s">
        <v>37</v>
      </c>
      <c r="G4116" s="255" t="s">
        <v>35</v>
      </c>
      <c r="H4116" s="256"/>
    </row>
    <row r="4117" customFormat="false" ht="11.25" hidden="false" customHeight="true" outlineLevel="0" collapsed="false">
      <c r="A4117" s="251" t="s">
        <v>2954</v>
      </c>
      <c r="B4117" s="252" t="n">
        <v>45352</v>
      </c>
      <c r="C4117" s="253" t="n">
        <v>10000</v>
      </c>
      <c r="D4117" s="254" t="s">
        <v>25</v>
      </c>
      <c r="E4117" s="255" t="s">
        <v>33</v>
      </c>
      <c r="F4117" s="255" t="s">
        <v>38</v>
      </c>
      <c r="G4117" s="255" t="s">
        <v>35</v>
      </c>
      <c r="H4117" s="256"/>
    </row>
    <row r="4118" customFormat="false" ht="11.25" hidden="false" customHeight="true" outlineLevel="0" collapsed="false">
      <c r="A4118" s="251" t="s">
        <v>2954</v>
      </c>
      <c r="B4118" s="252" t="n">
        <v>45352</v>
      </c>
      <c r="C4118" s="253" t="n">
        <v>10000</v>
      </c>
      <c r="D4118" s="254" t="s">
        <v>25</v>
      </c>
      <c r="E4118" s="255" t="s">
        <v>33</v>
      </c>
      <c r="F4118" s="255" t="s">
        <v>39</v>
      </c>
      <c r="G4118" s="255" t="s">
        <v>35</v>
      </c>
      <c r="H4118" s="256"/>
    </row>
    <row r="4119" customFormat="false" ht="11.25" hidden="false" customHeight="true" outlineLevel="0" collapsed="false">
      <c r="A4119" s="251" t="s">
        <v>2954</v>
      </c>
      <c r="B4119" s="252" t="n">
        <v>45352</v>
      </c>
      <c r="C4119" s="253" t="n">
        <v>12500</v>
      </c>
      <c r="D4119" s="254" t="s">
        <v>25</v>
      </c>
      <c r="E4119" s="255" t="s">
        <v>33</v>
      </c>
      <c r="F4119" s="255" t="s">
        <v>40</v>
      </c>
      <c r="G4119" s="255" t="s">
        <v>35</v>
      </c>
      <c r="H4119" s="256"/>
    </row>
    <row r="4120" customFormat="false" ht="11.25" hidden="false" customHeight="true" outlineLevel="0" collapsed="false">
      <c r="A4120" s="251" t="s">
        <v>2954</v>
      </c>
      <c r="B4120" s="252" t="n">
        <v>45352</v>
      </c>
      <c r="C4120" s="253" t="n">
        <v>5000</v>
      </c>
      <c r="D4120" s="254" t="s">
        <v>25</v>
      </c>
      <c r="E4120" s="255" t="s">
        <v>33</v>
      </c>
      <c r="F4120" s="255" t="s">
        <v>41</v>
      </c>
      <c r="G4120" s="255" t="s">
        <v>35</v>
      </c>
      <c r="H4120" s="256"/>
    </row>
    <row r="4121" customFormat="false" ht="11.25" hidden="false" customHeight="true" outlineLevel="0" collapsed="false">
      <c r="A4121" s="251" t="s">
        <v>2954</v>
      </c>
      <c r="B4121" s="252" t="n">
        <v>45352</v>
      </c>
      <c r="C4121" s="253" t="n">
        <v>10000</v>
      </c>
      <c r="D4121" s="254" t="s">
        <v>25</v>
      </c>
      <c r="E4121" s="255" t="s">
        <v>33</v>
      </c>
      <c r="F4121" s="255" t="s">
        <v>42</v>
      </c>
      <c r="G4121" s="255" t="s">
        <v>35</v>
      </c>
      <c r="H4121" s="256"/>
    </row>
    <row r="4122" customFormat="false" ht="11.25" hidden="false" customHeight="true" outlineLevel="0" collapsed="false">
      <c r="A4122" s="251" t="s">
        <v>2954</v>
      </c>
      <c r="B4122" s="252" t="n">
        <v>45352</v>
      </c>
      <c r="C4122" s="253" t="n">
        <v>10000</v>
      </c>
      <c r="D4122" s="254" t="s">
        <v>25</v>
      </c>
      <c r="E4122" s="255" t="s">
        <v>33</v>
      </c>
      <c r="F4122" s="255" t="s">
        <v>43</v>
      </c>
      <c r="G4122" s="255" t="s">
        <v>35</v>
      </c>
      <c r="H4122" s="256"/>
    </row>
    <row r="4123" customFormat="false" ht="11.25" hidden="false" customHeight="true" outlineLevel="0" collapsed="false">
      <c r="A4123" s="251" t="s">
        <v>2954</v>
      </c>
      <c r="B4123" s="252" t="n">
        <v>45352</v>
      </c>
      <c r="C4123" s="253" t="n">
        <v>10000</v>
      </c>
      <c r="D4123" s="254" t="s">
        <v>25</v>
      </c>
      <c r="E4123" s="255" t="s">
        <v>33</v>
      </c>
      <c r="F4123" s="255" t="s">
        <v>44</v>
      </c>
      <c r="G4123" s="255" t="s">
        <v>35</v>
      </c>
      <c r="H4123" s="256"/>
    </row>
    <row r="4124" customFormat="false" ht="11.25" hidden="false" customHeight="true" outlineLevel="0" collapsed="false">
      <c r="A4124" s="251" t="s">
        <v>2954</v>
      </c>
      <c r="B4124" s="252" t="n">
        <v>45352</v>
      </c>
      <c r="C4124" s="253" t="n">
        <v>3500</v>
      </c>
      <c r="D4124" s="254" t="s">
        <v>25</v>
      </c>
      <c r="E4124" s="255" t="s">
        <v>33</v>
      </c>
      <c r="F4124" s="255" t="s">
        <v>26</v>
      </c>
      <c r="G4124" s="255" t="s">
        <v>5121</v>
      </c>
      <c r="H4124" s="256"/>
    </row>
    <row r="4125" customFormat="false" ht="11.25" hidden="false" customHeight="true" outlineLevel="0" collapsed="false">
      <c r="A4125" s="251" t="s">
        <v>322</v>
      </c>
      <c r="B4125" s="252" t="n">
        <v>45352</v>
      </c>
      <c r="C4125" s="253" t="n">
        <v>10000</v>
      </c>
      <c r="D4125" s="254" t="s">
        <v>25</v>
      </c>
      <c r="E4125" s="255" t="s">
        <v>33</v>
      </c>
      <c r="F4125" s="255" t="s">
        <v>45</v>
      </c>
      <c r="G4125" s="255" t="s">
        <v>35</v>
      </c>
      <c r="H4125" s="256"/>
    </row>
    <row r="4126" customFormat="false" ht="11.25" hidden="false" customHeight="true" outlineLevel="0" collapsed="false">
      <c r="A4126" s="251" t="s">
        <v>2954</v>
      </c>
      <c r="B4126" s="252" t="n">
        <v>45352</v>
      </c>
      <c r="C4126" s="253" t="n">
        <v>10000</v>
      </c>
      <c r="D4126" s="254" t="s">
        <v>25</v>
      </c>
      <c r="E4126" s="255" t="s">
        <v>33</v>
      </c>
      <c r="F4126" s="255" t="s">
        <v>46</v>
      </c>
      <c r="G4126" s="255" t="s">
        <v>35</v>
      </c>
      <c r="H4126" s="256"/>
    </row>
    <row r="4127" customFormat="false" ht="11.25" hidden="false" customHeight="true" outlineLevel="0" collapsed="false">
      <c r="A4127" s="257" t="s">
        <v>322</v>
      </c>
      <c r="B4127" s="252" t="n">
        <v>45352</v>
      </c>
      <c r="C4127" s="253" t="n">
        <v>5000</v>
      </c>
      <c r="D4127" s="257" t="s">
        <v>30</v>
      </c>
      <c r="E4127" s="255"/>
      <c r="F4127" s="255" t="s">
        <v>5122</v>
      </c>
      <c r="G4127" s="255" t="s">
        <v>5123</v>
      </c>
      <c r="H4127" s="256"/>
    </row>
    <row r="4128" customFormat="false" ht="11.25" hidden="false" customHeight="true" outlineLevel="0" collapsed="false">
      <c r="A4128" s="260" t="s">
        <v>2954</v>
      </c>
      <c r="B4128" s="252" t="n">
        <v>45353</v>
      </c>
      <c r="C4128" s="253" t="n">
        <v>380</v>
      </c>
      <c r="D4128" s="268" t="s">
        <v>48</v>
      </c>
      <c r="E4128" s="255" t="s">
        <v>49</v>
      </c>
      <c r="F4128" s="255" t="s">
        <v>50</v>
      </c>
      <c r="G4128" s="255" t="s">
        <v>51</v>
      </c>
      <c r="H4128" s="256"/>
    </row>
    <row r="4129" customFormat="false" ht="11.25" hidden="false" customHeight="true" outlineLevel="0" collapsed="false">
      <c r="A4129" s="260" t="s">
        <v>2954</v>
      </c>
      <c r="B4129" s="252" t="n">
        <v>45353</v>
      </c>
      <c r="C4129" s="253" t="n">
        <v>400</v>
      </c>
      <c r="D4129" s="263" t="s">
        <v>2952</v>
      </c>
      <c r="E4129" s="255" t="s">
        <v>54</v>
      </c>
      <c r="F4129" s="255" t="s">
        <v>54</v>
      </c>
      <c r="G4129" s="255"/>
      <c r="H4129" s="256"/>
    </row>
    <row r="4130" customFormat="false" ht="11.25" hidden="false" customHeight="true" outlineLevel="0" collapsed="false">
      <c r="A4130" s="251" t="s">
        <v>2954</v>
      </c>
      <c r="B4130" s="252" t="n">
        <v>45353</v>
      </c>
      <c r="C4130" s="253" t="n">
        <v>52000</v>
      </c>
      <c r="D4130" s="293" t="s">
        <v>25</v>
      </c>
      <c r="E4130" s="255" t="s">
        <v>24</v>
      </c>
      <c r="F4130" s="255" t="s">
        <v>55</v>
      </c>
      <c r="G4130" s="255"/>
      <c r="H4130" s="256"/>
    </row>
    <row r="4131" customFormat="false" ht="11.25" hidden="false" customHeight="true" outlineLevel="0" collapsed="false">
      <c r="A4131" s="257" t="s">
        <v>322</v>
      </c>
      <c r="B4131" s="252" t="n">
        <v>45353</v>
      </c>
      <c r="C4131" s="253" t="n">
        <v>170</v>
      </c>
      <c r="D4131" s="272" t="s">
        <v>64</v>
      </c>
      <c r="E4131" s="255" t="s">
        <v>191</v>
      </c>
      <c r="F4131" s="255" t="s">
        <v>5124</v>
      </c>
      <c r="G4131" s="255" t="s">
        <v>5125</v>
      </c>
      <c r="H4131" s="256"/>
    </row>
    <row r="4132" customFormat="false" ht="11.25" hidden="false" customHeight="true" outlineLevel="0" collapsed="false">
      <c r="A4132" s="251" t="s">
        <v>2954</v>
      </c>
      <c r="B4132" s="252" t="n">
        <v>45354</v>
      </c>
      <c r="C4132" s="253" t="n">
        <v>39450</v>
      </c>
      <c r="D4132" s="254" t="s">
        <v>25</v>
      </c>
      <c r="E4132" s="255" t="s">
        <v>25</v>
      </c>
      <c r="F4132" s="255" t="s">
        <v>56</v>
      </c>
      <c r="G4132" s="255"/>
      <c r="H4132" s="256"/>
    </row>
    <row r="4133" customFormat="false" ht="11.25" hidden="false" customHeight="true" outlineLevel="0" collapsed="false">
      <c r="A4133" s="251" t="s">
        <v>2954</v>
      </c>
      <c r="B4133" s="252" t="n">
        <v>45354</v>
      </c>
      <c r="C4133" s="253" t="n">
        <v>40000</v>
      </c>
      <c r="D4133" s="254" t="s">
        <v>25</v>
      </c>
      <c r="E4133" s="255" t="s">
        <v>25</v>
      </c>
      <c r="F4133" s="255" t="s">
        <v>57</v>
      </c>
      <c r="G4133" s="255"/>
      <c r="H4133" s="256"/>
    </row>
    <row r="4134" customFormat="false" ht="11.25" hidden="false" customHeight="true" outlineLevel="0" collapsed="false">
      <c r="A4134" s="251" t="s">
        <v>2954</v>
      </c>
      <c r="B4134" s="252" t="n">
        <v>45354</v>
      </c>
      <c r="C4134" s="253" t="n">
        <v>30000</v>
      </c>
      <c r="D4134" s="279" t="s">
        <v>3112</v>
      </c>
      <c r="E4134" s="255" t="s">
        <v>59</v>
      </c>
      <c r="F4134" s="255" t="s">
        <v>60</v>
      </c>
      <c r="G4134" s="255"/>
      <c r="H4134" s="256"/>
    </row>
    <row r="4135" customFormat="false" ht="11.25" hidden="false" customHeight="true" outlineLevel="0" collapsed="false">
      <c r="A4135" s="257" t="s">
        <v>2954</v>
      </c>
      <c r="B4135" s="252" t="n">
        <v>45354</v>
      </c>
      <c r="C4135" s="253" t="n">
        <v>6500</v>
      </c>
      <c r="D4135" s="257" t="s">
        <v>30</v>
      </c>
      <c r="E4135" s="255" t="s">
        <v>61</v>
      </c>
      <c r="F4135" s="255" t="s">
        <v>62</v>
      </c>
      <c r="G4135" s="255" t="s">
        <v>63</v>
      </c>
      <c r="H4135" s="256"/>
    </row>
    <row r="4136" customFormat="false" ht="11.25" hidden="false" customHeight="true" outlineLevel="0" collapsed="false">
      <c r="A4136" s="257" t="s">
        <v>2954</v>
      </c>
      <c r="B4136" s="252" t="n">
        <v>45354</v>
      </c>
      <c r="C4136" s="253" t="n">
        <v>1100</v>
      </c>
      <c r="D4136" s="272" t="s">
        <v>64</v>
      </c>
      <c r="E4136" s="255" t="s">
        <v>3026</v>
      </c>
      <c r="F4136" s="255" t="s">
        <v>66</v>
      </c>
      <c r="G4136" s="255" t="s">
        <v>67</v>
      </c>
      <c r="H4136" s="256"/>
    </row>
    <row r="4137" customFormat="false" ht="11.25" hidden="false" customHeight="true" outlineLevel="0" collapsed="false">
      <c r="A4137" s="251" t="s">
        <v>2954</v>
      </c>
      <c r="B4137" s="252" t="n">
        <v>45355</v>
      </c>
      <c r="C4137" s="253" t="n">
        <v>25000</v>
      </c>
      <c r="D4137" s="254" t="s">
        <v>25</v>
      </c>
      <c r="E4137" s="255" t="s">
        <v>25</v>
      </c>
      <c r="F4137" s="255" t="s">
        <v>68</v>
      </c>
      <c r="G4137" s="255"/>
      <c r="H4137" s="256"/>
    </row>
    <row r="4138" customFormat="false" ht="11.25" hidden="false" customHeight="true" outlineLevel="0" collapsed="false">
      <c r="A4138" s="251" t="s">
        <v>2954</v>
      </c>
      <c r="B4138" s="252" t="n">
        <v>45355</v>
      </c>
      <c r="C4138" s="253" t="n">
        <v>33635</v>
      </c>
      <c r="D4138" s="254" t="s">
        <v>25</v>
      </c>
      <c r="E4138" s="255" t="s">
        <v>25</v>
      </c>
      <c r="F4138" s="255" t="s">
        <v>37</v>
      </c>
      <c r="G4138" s="255"/>
      <c r="H4138" s="256"/>
    </row>
    <row r="4139" customFormat="false" ht="11.25" hidden="false" customHeight="true" outlineLevel="0" collapsed="false">
      <c r="A4139" s="257" t="s">
        <v>2954</v>
      </c>
      <c r="B4139" s="252" t="n">
        <v>45355</v>
      </c>
      <c r="C4139" s="253" t="n">
        <v>1915</v>
      </c>
      <c r="D4139" s="272" t="s">
        <v>64</v>
      </c>
      <c r="E4139" s="255" t="s">
        <v>3026</v>
      </c>
      <c r="F4139" s="255" t="s">
        <v>66</v>
      </c>
      <c r="G4139" s="255" t="s">
        <v>69</v>
      </c>
      <c r="H4139" s="256"/>
    </row>
    <row r="4140" customFormat="false" ht="11.25" hidden="false" customHeight="true" outlineLevel="0" collapsed="false">
      <c r="A4140" s="260" t="s">
        <v>322</v>
      </c>
      <c r="B4140" s="252" t="n">
        <v>45355</v>
      </c>
      <c r="C4140" s="253" t="n">
        <v>300</v>
      </c>
      <c r="D4140" s="268" t="s">
        <v>48</v>
      </c>
      <c r="E4140" s="255" t="s">
        <v>161</v>
      </c>
      <c r="F4140" s="255" t="s">
        <v>78</v>
      </c>
      <c r="G4140" s="255" t="s">
        <v>5126</v>
      </c>
      <c r="H4140" s="256"/>
    </row>
    <row r="4141" customFormat="false" ht="11.25" hidden="false" customHeight="true" outlineLevel="0" collapsed="false">
      <c r="A4141" s="251" t="s">
        <v>2954</v>
      </c>
      <c r="B4141" s="252" t="n">
        <v>45356</v>
      </c>
      <c r="C4141" s="253" t="n">
        <v>30000</v>
      </c>
      <c r="D4141" s="254" t="s">
        <v>25</v>
      </c>
      <c r="E4141" s="255" t="s">
        <v>25</v>
      </c>
      <c r="F4141" s="255" t="s">
        <v>37</v>
      </c>
      <c r="G4141" s="255"/>
      <c r="H4141" s="256"/>
    </row>
    <row r="4142" customFormat="false" ht="11.25" hidden="false" customHeight="true" outlineLevel="0" collapsed="false">
      <c r="A4142" s="251" t="s">
        <v>2954</v>
      </c>
      <c r="B4142" s="252" t="n">
        <v>45356</v>
      </c>
      <c r="C4142" s="253" t="n">
        <v>10000</v>
      </c>
      <c r="D4142" s="254" t="s">
        <v>25</v>
      </c>
      <c r="E4142" s="255" t="s">
        <v>33</v>
      </c>
      <c r="F4142" s="255" t="s">
        <v>71</v>
      </c>
      <c r="G4142" s="255"/>
      <c r="H4142" s="256"/>
    </row>
    <row r="4143" customFormat="false" ht="11.25" hidden="false" customHeight="true" outlineLevel="0" collapsed="false">
      <c r="A4143" s="257" t="s">
        <v>2954</v>
      </c>
      <c r="B4143" s="252" t="n">
        <v>45356</v>
      </c>
      <c r="C4143" s="253" t="n">
        <v>1950</v>
      </c>
      <c r="D4143" s="257" t="s">
        <v>30</v>
      </c>
      <c r="E4143" s="255" t="s">
        <v>72</v>
      </c>
      <c r="F4143" s="255" t="s">
        <v>73</v>
      </c>
      <c r="G4143" s="255" t="s">
        <v>74</v>
      </c>
      <c r="H4143" s="256"/>
    </row>
    <row r="4144" customFormat="false" ht="11.25" hidden="false" customHeight="true" outlineLevel="0" collapsed="false">
      <c r="A4144" s="251" t="s">
        <v>2954</v>
      </c>
      <c r="B4144" s="252" t="n">
        <v>45356</v>
      </c>
      <c r="C4144" s="253" t="n">
        <v>40000</v>
      </c>
      <c r="D4144" s="254" t="s">
        <v>25</v>
      </c>
      <c r="E4144" s="255" t="s">
        <v>25</v>
      </c>
      <c r="F4144" s="255" t="s">
        <v>75</v>
      </c>
      <c r="G4144" s="255"/>
      <c r="H4144" s="256"/>
    </row>
    <row r="4145" customFormat="false" ht="11.25" hidden="false" customHeight="true" outlineLevel="0" collapsed="false">
      <c r="A4145" s="260" t="s">
        <v>322</v>
      </c>
      <c r="B4145" s="252" t="n">
        <v>45356</v>
      </c>
      <c r="C4145" s="253" t="n">
        <v>2500</v>
      </c>
      <c r="D4145" s="280" t="s">
        <v>156</v>
      </c>
      <c r="E4145" s="255" t="s">
        <v>3129</v>
      </c>
      <c r="F4145" s="255" t="s">
        <v>5127</v>
      </c>
      <c r="G4145" s="255"/>
      <c r="H4145" s="256"/>
    </row>
    <row r="4146" customFormat="false" ht="11.25" hidden="false" customHeight="true" outlineLevel="0" collapsed="false">
      <c r="A4146" s="251" t="s">
        <v>2954</v>
      </c>
      <c r="B4146" s="252" t="n">
        <v>45357</v>
      </c>
      <c r="C4146" s="253" t="n">
        <v>18800</v>
      </c>
      <c r="D4146" s="254" t="s">
        <v>25</v>
      </c>
      <c r="E4146" s="255" t="s">
        <v>25</v>
      </c>
      <c r="F4146" s="255" t="s">
        <v>76</v>
      </c>
      <c r="G4146" s="255" t="s">
        <v>77</v>
      </c>
      <c r="H4146" s="256"/>
    </row>
    <row r="4147" customFormat="false" ht="11.25" hidden="false" customHeight="true" outlineLevel="0" collapsed="false">
      <c r="A4147" s="251" t="s">
        <v>2954</v>
      </c>
      <c r="B4147" s="252" t="n">
        <v>45357</v>
      </c>
      <c r="C4147" s="253" t="n">
        <v>30000</v>
      </c>
      <c r="D4147" s="254" t="s">
        <v>25</v>
      </c>
      <c r="E4147" s="255" t="s">
        <v>25</v>
      </c>
      <c r="F4147" s="255" t="s">
        <v>41</v>
      </c>
      <c r="G4147" s="255"/>
      <c r="H4147" s="256"/>
    </row>
    <row r="4148" customFormat="false" ht="11.25" hidden="false" customHeight="true" outlineLevel="0" collapsed="false">
      <c r="A4148" s="251" t="s">
        <v>2954</v>
      </c>
      <c r="B4148" s="252" t="n">
        <v>45357</v>
      </c>
      <c r="C4148" s="253" t="n">
        <v>10000</v>
      </c>
      <c r="D4148" s="254" t="s">
        <v>25</v>
      </c>
      <c r="E4148" s="255" t="s">
        <v>25</v>
      </c>
      <c r="F4148" s="255" t="s">
        <v>78</v>
      </c>
      <c r="G4148" s="255"/>
      <c r="H4148" s="256"/>
    </row>
    <row r="4149" customFormat="false" ht="11.25" hidden="false" customHeight="true" outlineLevel="0" collapsed="false">
      <c r="A4149" s="251" t="s">
        <v>2954</v>
      </c>
      <c r="B4149" s="252" t="n">
        <v>45357</v>
      </c>
      <c r="C4149" s="253" t="n">
        <v>10000</v>
      </c>
      <c r="D4149" s="254" t="s">
        <v>25</v>
      </c>
      <c r="E4149" s="255" t="s">
        <v>25</v>
      </c>
      <c r="F4149" s="255" t="s">
        <v>79</v>
      </c>
      <c r="G4149" s="255"/>
      <c r="H4149" s="256"/>
    </row>
    <row r="4150" customFormat="false" ht="11.25" hidden="false" customHeight="true" outlineLevel="0" collapsed="false">
      <c r="A4150" s="257" t="s">
        <v>2954</v>
      </c>
      <c r="B4150" s="252" t="n">
        <v>45357</v>
      </c>
      <c r="C4150" s="253" t="n">
        <v>200</v>
      </c>
      <c r="D4150" s="262" t="s">
        <v>113</v>
      </c>
      <c r="E4150" s="255" t="s">
        <v>139</v>
      </c>
      <c r="F4150" s="255" t="s">
        <v>73</v>
      </c>
      <c r="G4150" s="255" t="s">
        <v>82</v>
      </c>
      <c r="H4150" s="256"/>
    </row>
    <row r="4151" customFormat="false" ht="11.25" hidden="false" customHeight="true" outlineLevel="0" collapsed="false">
      <c r="A4151" s="260" t="s">
        <v>322</v>
      </c>
      <c r="B4151" s="252" t="n">
        <v>45357</v>
      </c>
      <c r="C4151" s="253" t="n">
        <v>200</v>
      </c>
      <c r="D4151" s="268" t="s">
        <v>48</v>
      </c>
      <c r="E4151" s="255" t="s">
        <v>3004</v>
      </c>
      <c r="F4151" s="255" t="s">
        <v>3018</v>
      </c>
      <c r="G4151" s="255" t="s">
        <v>5128</v>
      </c>
      <c r="H4151" s="256"/>
    </row>
    <row r="4152" customFormat="false" ht="11.25" hidden="false" customHeight="true" outlineLevel="0" collapsed="false">
      <c r="A4152" s="251" t="s">
        <v>2954</v>
      </c>
      <c r="B4152" s="252" t="n">
        <v>45358</v>
      </c>
      <c r="C4152" s="253" t="n">
        <v>50000</v>
      </c>
      <c r="D4152" s="254" t="s">
        <v>25</v>
      </c>
      <c r="E4152" s="255" t="s">
        <v>25</v>
      </c>
      <c r="F4152" s="255" t="s">
        <v>38</v>
      </c>
      <c r="G4152" s="255"/>
      <c r="H4152" s="256"/>
    </row>
    <row r="4153" customFormat="false" ht="11.25" hidden="false" customHeight="true" outlineLevel="0" collapsed="false">
      <c r="A4153" s="251" t="s">
        <v>2954</v>
      </c>
      <c r="B4153" s="252" t="n">
        <v>45358</v>
      </c>
      <c r="C4153" s="253" t="n">
        <v>40000</v>
      </c>
      <c r="D4153" s="254" t="s">
        <v>25</v>
      </c>
      <c r="E4153" s="255" t="s">
        <v>25</v>
      </c>
      <c r="F4153" s="255" t="s">
        <v>43</v>
      </c>
      <c r="G4153" s="255"/>
      <c r="H4153" s="256"/>
    </row>
    <row r="4154" customFormat="false" ht="11.25" hidden="false" customHeight="true" outlineLevel="0" collapsed="false">
      <c r="A4154" s="251" t="s">
        <v>2954</v>
      </c>
      <c r="B4154" s="252" t="n">
        <v>45358</v>
      </c>
      <c r="C4154" s="253" t="n">
        <v>10000</v>
      </c>
      <c r="D4154" s="254" t="s">
        <v>25</v>
      </c>
      <c r="E4154" s="255" t="s">
        <v>25</v>
      </c>
      <c r="F4154" s="255" t="s">
        <v>42</v>
      </c>
      <c r="G4154" s="255"/>
      <c r="H4154" s="256"/>
    </row>
    <row r="4155" customFormat="false" ht="11.25" hidden="false" customHeight="true" outlineLevel="0" collapsed="false">
      <c r="A4155" s="251" t="s">
        <v>2954</v>
      </c>
      <c r="B4155" s="252" t="n">
        <v>45358</v>
      </c>
      <c r="C4155" s="253" t="n">
        <v>20000</v>
      </c>
      <c r="D4155" s="254" t="s">
        <v>25</v>
      </c>
      <c r="E4155" s="255" t="s">
        <v>25</v>
      </c>
      <c r="F4155" s="255" t="s">
        <v>83</v>
      </c>
      <c r="G4155" s="255"/>
      <c r="H4155" s="256"/>
    </row>
    <row r="4156" customFormat="false" ht="11.25" hidden="false" customHeight="true" outlineLevel="0" collapsed="false">
      <c r="A4156" s="251" t="s">
        <v>2954</v>
      </c>
      <c r="B4156" s="252" t="n">
        <v>45358</v>
      </c>
      <c r="C4156" s="253" t="n">
        <v>10000</v>
      </c>
      <c r="D4156" s="254" t="s">
        <v>25</v>
      </c>
      <c r="E4156" s="255" t="s">
        <v>33</v>
      </c>
      <c r="F4156" s="255" t="s">
        <v>84</v>
      </c>
      <c r="G4156" s="255"/>
      <c r="H4156" s="256"/>
    </row>
    <row r="4157" customFormat="false" ht="11.25" hidden="false" customHeight="true" outlineLevel="0" collapsed="false">
      <c r="A4157" s="251" t="s">
        <v>2954</v>
      </c>
      <c r="B4157" s="252" t="n">
        <v>45358</v>
      </c>
      <c r="C4157" s="253" t="n">
        <v>10000</v>
      </c>
      <c r="D4157" s="254" t="s">
        <v>25</v>
      </c>
      <c r="E4157" s="255" t="s">
        <v>33</v>
      </c>
      <c r="F4157" s="255" t="s">
        <v>85</v>
      </c>
      <c r="G4157" s="255"/>
      <c r="H4157" s="256"/>
    </row>
    <row r="4158" customFormat="false" ht="11.25" hidden="false" customHeight="true" outlineLevel="0" collapsed="false">
      <c r="A4158" s="251" t="s">
        <v>2954</v>
      </c>
      <c r="B4158" s="252" t="n">
        <v>45358</v>
      </c>
      <c r="C4158" s="253" t="n">
        <v>10000</v>
      </c>
      <c r="D4158" s="254" t="s">
        <v>25</v>
      </c>
      <c r="E4158" s="255" t="s">
        <v>33</v>
      </c>
      <c r="F4158" s="255" t="s">
        <v>86</v>
      </c>
      <c r="G4158" s="255"/>
      <c r="H4158" s="256"/>
    </row>
    <row r="4159" customFormat="false" ht="11.25" hidden="false" customHeight="true" outlineLevel="0" collapsed="false">
      <c r="A4159" s="257" t="s">
        <v>2954</v>
      </c>
      <c r="B4159" s="252" t="n">
        <v>45358</v>
      </c>
      <c r="C4159" s="253" t="n">
        <v>8700</v>
      </c>
      <c r="D4159" s="257" t="s">
        <v>30</v>
      </c>
      <c r="E4159" s="255" t="s">
        <v>61</v>
      </c>
      <c r="F4159" s="255" t="s">
        <v>87</v>
      </c>
      <c r="G4159" s="255"/>
      <c r="H4159" s="256"/>
    </row>
    <row r="4160" customFormat="false" ht="11.25" hidden="false" customHeight="true" outlineLevel="0" collapsed="false">
      <c r="A4160" s="257" t="s">
        <v>322</v>
      </c>
      <c r="B4160" s="252" t="n">
        <v>45358</v>
      </c>
      <c r="C4160" s="253" t="n">
        <v>4100</v>
      </c>
      <c r="D4160" s="257" t="s">
        <v>30</v>
      </c>
      <c r="E4160" s="255"/>
      <c r="F4160" s="255" t="s">
        <v>235</v>
      </c>
      <c r="G4160" s="255" t="s">
        <v>5129</v>
      </c>
      <c r="H4160" s="256"/>
    </row>
    <row r="4161" customFormat="false" ht="11.25" hidden="false" customHeight="true" outlineLevel="0" collapsed="false">
      <c r="A4161" s="260" t="s">
        <v>2954</v>
      </c>
      <c r="B4161" s="252" t="n">
        <v>45359</v>
      </c>
      <c r="C4161" s="253" t="n">
        <v>400</v>
      </c>
      <c r="D4161" s="266" t="s">
        <v>2943</v>
      </c>
      <c r="E4161" s="255" t="s">
        <v>3163</v>
      </c>
      <c r="F4161" s="255" t="s">
        <v>73</v>
      </c>
      <c r="G4161" s="255" t="s">
        <v>89</v>
      </c>
      <c r="H4161" s="256"/>
    </row>
    <row r="4162" customFormat="false" ht="11.25" hidden="false" customHeight="true" outlineLevel="0" collapsed="false">
      <c r="A4162" s="269" t="s">
        <v>2954</v>
      </c>
      <c r="B4162" s="252" t="n">
        <v>45359</v>
      </c>
      <c r="C4162" s="253" t="n">
        <v>8400</v>
      </c>
      <c r="D4162" s="270" t="s">
        <v>2948</v>
      </c>
      <c r="E4162" s="255" t="s">
        <v>3289</v>
      </c>
      <c r="F4162" s="255" t="s">
        <v>217</v>
      </c>
      <c r="G4162" s="255" t="s">
        <v>3358</v>
      </c>
      <c r="H4162" s="256"/>
    </row>
    <row r="4163" customFormat="false" ht="11.25" hidden="false" customHeight="true" outlineLevel="0" collapsed="false">
      <c r="A4163" s="257" t="s">
        <v>2954</v>
      </c>
      <c r="B4163" s="252" t="n">
        <v>45360</v>
      </c>
      <c r="C4163" s="253" t="n">
        <v>10000</v>
      </c>
      <c r="D4163" s="257" t="s">
        <v>30</v>
      </c>
      <c r="E4163" s="255" t="s">
        <v>61</v>
      </c>
      <c r="F4163" s="255" t="s">
        <v>62</v>
      </c>
      <c r="G4163" s="255" t="s">
        <v>90</v>
      </c>
      <c r="H4163" s="256"/>
    </row>
    <row r="4164" customFormat="false" ht="11.25" hidden="false" customHeight="true" outlineLevel="0" collapsed="false">
      <c r="A4164" s="269" t="s">
        <v>2954</v>
      </c>
      <c r="B4164" s="252" t="n">
        <v>45361</v>
      </c>
      <c r="C4164" s="253" t="n">
        <v>1000</v>
      </c>
      <c r="D4164" s="276" t="s">
        <v>58</v>
      </c>
      <c r="E4164" s="255" t="s">
        <v>91</v>
      </c>
      <c r="F4164" s="255" t="s">
        <v>73</v>
      </c>
      <c r="G4164" s="255" t="s">
        <v>92</v>
      </c>
      <c r="H4164" s="256" t="s">
        <v>93</v>
      </c>
    </row>
    <row r="4165" customFormat="false" ht="11.25" hidden="false" customHeight="true" outlineLevel="0" collapsed="false">
      <c r="A4165" s="257" t="s">
        <v>2954</v>
      </c>
      <c r="B4165" s="252" t="n">
        <v>45361</v>
      </c>
      <c r="C4165" s="253" t="n">
        <v>5000</v>
      </c>
      <c r="D4165" s="265" t="s">
        <v>80</v>
      </c>
      <c r="E4165" s="255" t="s">
        <v>110</v>
      </c>
      <c r="F4165" s="255" t="s">
        <v>95</v>
      </c>
      <c r="G4165" s="255" t="s">
        <v>96</v>
      </c>
      <c r="H4165" s="256"/>
    </row>
    <row r="4166" customFormat="false" ht="11.25" hidden="false" customHeight="true" outlineLevel="0" collapsed="false">
      <c r="A4166" s="257" t="s">
        <v>2954</v>
      </c>
      <c r="B4166" s="252" t="n">
        <v>45361</v>
      </c>
      <c r="C4166" s="253" t="n">
        <v>6000</v>
      </c>
      <c r="D4166" s="257" t="s">
        <v>30</v>
      </c>
      <c r="E4166" s="255" t="s">
        <v>61</v>
      </c>
      <c r="F4166" s="255" t="s">
        <v>62</v>
      </c>
      <c r="G4166" s="255" t="s">
        <v>5130</v>
      </c>
      <c r="H4166" s="256"/>
    </row>
    <row r="4167" customFormat="false" ht="11.25" hidden="false" customHeight="true" outlineLevel="0" collapsed="false">
      <c r="A4167" s="269" t="s">
        <v>2954</v>
      </c>
      <c r="B4167" s="252" t="n">
        <v>45361</v>
      </c>
      <c r="C4167" s="253" t="n">
        <v>600</v>
      </c>
      <c r="D4167" s="270" t="s">
        <v>2948</v>
      </c>
      <c r="E4167" s="255" t="s">
        <v>4893</v>
      </c>
      <c r="F4167" s="255" t="s">
        <v>73</v>
      </c>
      <c r="G4167" s="255" t="s">
        <v>99</v>
      </c>
      <c r="H4167" s="256"/>
    </row>
    <row r="4168" customFormat="false" ht="11.25" hidden="false" customHeight="true" outlineLevel="0" collapsed="false">
      <c r="A4168" s="251" t="s">
        <v>2954</v>
      </c>
      <c r="B4168" s="252" t="n">
        <v>45361</v>
      </c>
      <c r="C4168" s="253" t="n">
        <v>40000</v>
      </c>
      <c r="D4168" s="254" t="s">
        <v>25</v>
      </c>
      <c r="E4168" s="255" t="s">
        <v>25</v>
      </c>
      <c r="F4168" s="255" t="s">
        <v>42</v>
      </c>
      <c r="G4168" s="255"/>
      <c r="H4168" s="256"/>
    </row>
    <row r="4169" customFormat="false" ht="11.25" hidden="false" customHeight="true" outlineLevel="0" collapsed="false">
      <c r="A4169" s="260" t="s">
        <v>2954</v>
      </c>
      <c r="B4169" s="252" t="n">
        <v>45362</v>
      </c>
      <c r="C4169" s="253" t="n">
        <v>1000</v>
      </c>
      <c r="D4169" s="263" t="s">
        <v>2952</v>
      </c>
      <c r="E4169" s="255" t="s">
        <v>54</v>
      </c>
      <c r="F4169" s="255" t="s">
        <v>54</v>
      </c>
      <c r="G4169" s="255"/>
      <c r="H4169" s="256"/>
    </row>
    <row r="4170" customFormat="false" ht="11.25" hidden="false" customHeight="true" outlineLevel="0" collapsed="false">
      <c r="A4170" s="251" t="s">
        <v>2954</v>
      </c>
      <c r="B4170" s="252" t="n">
        <v>45362</v>
      </c>
      <c r="C4170" s="253" t="n">
        <v>20000</v>
      </c>
      <c r="D4170" s="293" t="s">
        <v>25</v>
      </c>
      <c r="E4170" s="255" t="s">
        <v>24</v>
      </c>
      <c r="F4170" s="255" t="s">
        <v>100</v>
      </c>
      <c r="G4170" s="255"/>
      <c r="H4170" s="256"/>
    </row>
    <row r="4171" customFormat="false" ht="11.25" hidden="false" customHeight="true" outlineLevel="0" collapsed="false">
      <c r="A4171" s="251" t="s">
        <v>2954</v>
      </c>
      <c r="B4171" s="252" t="n">
        <v>45362</v>
      </c>
      <c r="C4171" s="253" t="n">
        <v>1000</v>
      </c>
      <c r="D4171" s="254" t="s">
        <v>25</v>
      </c>
      <c r="E4171" s="255" t="s">
        <v>25</v>
      </c>
      <c r="F4171" s="255" t="s">
        <v>101</v>
      </c>
      <c r="G4171" s="255"/>
      <c r="H4171" s="256"/>
    </row>
    <row r="4172" customFormat="false" ht="11.25" hidden="false" customHeight="true" outlineLevel="0" collapsed="false">
      <c r="A4172" s="251" t="s">
        <v>2954</v>
      </c>
      <c r="B4172" s="252" t="n">
        <v>45362</v>
      </c>
      <c r="C4172" s="253" t="n">
        <v>20000</v>
      </c>
      <c r="D4172" s="254" t="s">
        <v>25</v>
      </c>
      <c r="E4172" s="255" t="s">
        <v>25</v>
      </c>
      <c r="F4172" s="255" t="s">
        <v>38</v>
      </c>
      <c r="G4172" s="255"/>
      <c r="H4172" s="256"/>
    </row>
    <row r="4173" customFormat="false" ht="11.25" hidden="false" customHeight="true" outlineLevel="0" collapsed="false">
      <c r="A4173" s="251" t="s">
        <v>2954</v>
      </c>
      <c r="B4173" s="252" t="n">
        <v>45362</v>
      </c>
      <c r="C4173" s="253" t="n">
        <v>10000</v>
      </c>
      <c r="D4173" s="254" t="s">
        <v>25</v>
      </c>
      <c r="E4173" s="255" t="s">
        <v>33</v>
      </c>
      <c r="F4173" s="255" t="s">
        <v>68</v>
      </c>
      <c r="G4173" s="255"/>
      <c r="H4173" s="256"/>
    </row>
    <row r="4174" customFormat="false" ht="11.25" hidden="false" customHeight="true" outlineLevel="0" collapsed="false">
      <c r="A4174" s="251" t="s">
        <v>2954</v>
      </c>
      <c r="B4174" s="252" t="n">
        <v>45362</v>
      </c>
      <c r="C4174" s="253" t="n">
        <v>5000</v>
      </c>
      <c r="D4174" s="254" t="s">
        <v>25</v>
      </c>
      <c r="E4174" s="255" t="s">
        <v>33</v>
      </c>
      <c r="F4174" s="255" t="s">
        <v>102</v>
      </c>
      <c r="G4174" s="255"/>
      <c r="H4174" s="256"/>
    </row>
    <row r="4175" customFormat="false" ht="11.25" hidden="false" customHeight="true" outlineLevel="0" collapsed="false">
      <c r="A4175" s="251" t="s">
        <v>2954</v>
      </c>
      <c r="B4175" s="252" t="n">
        <v>45362</v>
      </c>
      <c r="C4175" s="253" t="n">
        <v>5000</v>
      </c>
      <c r="D4175" s="254" t="s">
        <v>25</v>
      </c>
      <c r="E4175" s="255" t="s">
        <v>33</v>
      </c>
      <c r="F4175" s="255" t="s">
        <v>27</v>
      </c>
      <c r="G4175" s="255"/>
      <c r="H4175" s="256"/>
    </row>
    <row r="4176" customFormat="false" ht="11.25" hidden="false" customHeight="true" outlineLevel="0" collapsed="false">
      <c r="A4176" s="251" t="s">
        <v>2954</v>
      </c>
      <c r="B4176" s="252" t="n">
        <v>45362</v>
      </c>
      <c r="C4176" s="253" t="n">
        <v>5000</v>
      </c>
      <c r="D4176" s="254" t="s">
        <v>25</v>
      </c>
      <c r="E4176" s="255" t="s">
        <v>33</v>
      </c>
      <c r="F4176" s="255" t="s">
        <v>46</v>
      </c>
      <c r="G4176" s="255" t="s">
        <v>5131</v>
      </c>
      <c r="H4176" s="256"/>
    </row>
    <row r="4177" customFormat="false" ht="11.25" hidden="false" customHeight="true" outlineLevel="0" collapsed="false">
      <c r="A4177" s="260" t="s">
        <v>322</v>
      </c>
      <c r="B4177" s="252" t="n">
        <v>45362</v>
      </c>
      <c r="C4177" s="253" t="n">
        <v>3000</v>
      </c>
      <c r="D4177" s="280" t="s">
        <v>156</v>
      </c>
      <c r="E4177" s="255" t="s">
        <v>3129</v>
      </c>
      <c r="F4177" s="255" t="s">
        <v>5132</v>
      </c>
      <c r="G4177" s="255"/>
      <c r="H4177" s="256"/>
    </row>
    <row r="4178" customFormat="false" ht="11.25" hidden="false" customHeight="true" outlineLevel="0" collapsed="false">
      <c r="A4178" s="257" t="s">
        <v>2954</v>
      </c>
      <c r="B4178" s="252" t="n">
        <v>45363</v>
      </c>
      <c r="C4178" s="253" t="n">
        <v>74640</v>
      </c>
      <c r="D4178" s="257" t="s">
        <v>30</v>
      </c>
      <c r="E4178" s="255" t="s">
        <v>31</v>
      </c>
      <c r="F4178" s="255" t="s">
        <v>32</v>
      </c>
      <c r="G4178" s="255"/>
      <c r="H4178" s="256"/>
    </row>
    <row r="4179" customFormat="false" ht="11.25" hidden="false" customHeight="true" outlineLevel="0" collapsed="false">
      <c r="A4179" s="257" t="s">
        <v>2954</v>
      </c>
      <c r="B4179" s="252" t="n">
        <v>45363</v>
      </c>
      <c r="C4179" s="253" t="n">
        <v>900</v>
      </c>
      <c r="D4179" s="272" t="s">
        <v>64</v>
      </c>
      <c r="E4179" s="255" t="s">
        <v>3026</v>
      </c>
      <c r="F4179" s="255" t="s">
        <v>103</v>
      </c>
      <c r="G4179" s="255" t="s">
        <v>104</v>
      </c>
      <c r="H4179" s="256"/>
    </row>
    <row r="4180" customFormat="false" ht="11.25" hidden="false" customHeight="true" outlineLevel="0" collapsed="false">
      <c r="A4180" s="257" t="s">
        <v>2954</v>
      </c>
      <c r="B4180" s="252" t="n">
        <v>45363</v>
      </c>
      <c r="C4180" s="253" t="n">
        <v>495</v>
      </c>
      <c r="D4180" s="272" t="s">
        <v>64</v>
      </c>
      <c r="E4180" s="255" t="s">
        <v>3026</v>
      </c>
      <c r="F4180" s="255" t="s">
        <v>66</v>
      </c>
      <c r="G4180" s="255"/>
      <c r="H4180" s="256"/>
    </row>
    <row r="4181" customFormat="false" ht="11.25" hidden="false" customHeight="true" outlineLevel="0" collapsed="false">
      <c r="A4181" s="257" t="s">
        <v>322</v>
      </c>
      <c r="B4181" s="252" t="n">
        <v>45363</v>
      </c>
      <c r="C4181" s="253" t="n">
        <v>4000</v>
      </c>
      <c r="D4181" s="257" t="s">
        <v>30</v>
      </c>
      <c r="E4181" s="255"/>
      <c r="F4181" s="255" t="s">
        <v>235</v>
      </c>
      <c r="G4181" s="255" t="s">
        <v>5133</v>
      </c>
      <c r="H4181" s="256"/>
    </row>
    <row r="4182" customFormat="false" ht="11.25" hidden="false" customHeight="true" outlineLevel="0" collapsed="false">
      <c r="A4182" s="260" t="s">
        <v>2954</v>
      </c>
      <c r="B4182" s="252" t="n">
        <v>45364</v>
      </c>
      <c r="C4182" s="253" t="n">
        <v>100000</v>
      </c>
      <c r="D4182" s="294" t="s">
        <v>105</v>
      </c>
      <c r="E4182" s="255" t="s">
        <v>106</v>
      </c>
      <c r="F4182" s="255" t="s">
        <v>107</v>
      </c>
      <c r="G4182" s="255"/>
      <c r="H4182" s="256"/>
    </row>
    <row r="4183" customFormat="false" ht="11.25" hidden="false" customHeight="true" outlineLevel="0" collapsed="false">
      <c r="A4183" s="251" t="s">
        <v>2954</v>
      </c>
      <c r="B4183" s="252" t="n">
        <v>45364</v>
      </c>
      <c r="C4183" s="253" t="n">
        <v>10000</v>
      </c>
      <c r="D4183" s="254" t="s">
        <v>25</v>
      </c>
      <c r="E4183" s="255" t="s">
        <v>33</v>
      </c>
      <c r="F4183" s="255" t="s">
        <v>109</v>
      </c>
      <c r="G4183" s="255"/>
      <c r="H4183" s="256"/>
    </row>
    <row r="4184" customFormat="false" ht="11.25" hidden="false" customHeight="true" outlineLevel="0" collapsed="false">
      <c r="A4184" s="251" t="s">
        <v>2954</v>
      </c>
      <c r="B4184" s="252" t="n">
        <v>45364</v>
      </c>
      <c r="C4184" s="253" t="n">
        <v>5000</v>
      </c>
      <c r="D4184" s="254" t="s">
        <v>25</v>
      </c>
      <c r="E4184" s="255" t="s">
        <v>25</v>
      </c>
      <c r="F4184" s="255" t="s">
        <v>101</v>
      </c>
      <c r="G4184" s="255"/>
      <c r="H4184" s="256"/>
    </row>
    <row r="4185" customFormat="false" ht="11.25" hidden="false" customHeight="true" outlineLevel="0" collapsed="false">
      <c r="A4185" s="260" t="s">
        <v>2954</v>
      </c>
      <c r="B4185" s="252" t="n">
        <v>45364</v>
      </c>
      <c r="C4185" s="253" t="n">
        <v>1000</v>
      </c>
      <c r="D4185" s="263" t="s">
        <v>2952</v>
      </c>
      <c r="E4185" s="255" t="s">
        <v>54</v>
      </c>
      <c r="F4185" s="255" t="s">
        <v>54</v>
      </c>
      <c r="G4185" s="255"/>
      <c r="H4185" s="256"/>
    </row>
    <row r="4186" customFormat="false" ht="11.25" hidden="false" customHeight="true" outlineLevel="0" collapsed="false">
      <c r="A4186" s="251" t="s">
        <v>2954</v>
      </c>
      <c r="B4186" s="252" t="n">
        <v>45364</v>
      </c>
      <c r="C4186" s="253" t="n">
        <v>2000</v>
      </c>
      <c r="D4186" s="254" t="s">
        <v>25</v>
      </c>
      <c r="E4186" s="255" t="s">
        <v>24</v>
      </c>
      <c r="F4186" s="255" t="s">
        <v>73</v>
      </c>
      <c r="G4186" s="255" t="s">
        <v>112</v>
      </c>
      <c r="H4186" s="256"/>
    </row>
    <row r="4187" customFormat="false" ht="11.25" hidden="false" customHeight="true" outlineLevel="0" collapsed="false">
      <c r="A4187" s="257" t="s">
        <v>2954</v>
      </c>
      <c r="B4187" s="252" t="n">
        <v>45364</v>
      </c>
      <c r="C4187" s="253" t="n">
        <v>6000</v>
      </c>
      <c r="D4187" s="262" t="s">
        <v>113</v>
      </c>
      <c r="E4187" s="255" t="s">
        <v>114</v>
      </c>
      <c r="F4187" s="255" t="s">
        <v>73</v>
      </c>
      <c r="G4187" s="255" t="s">
        <v>115</v>
      </c>
      <c r="H4187" s="256"/>
    </row>
    <row r="4191" customFormat="false" ht="15" hidden="false" customHeight="false" outlineLevel="0" collapsed="false">
      <c r="D4191" s="258" t="s">
        <v>30</v>
      </c>
      <c r="E4191" s="259" t="s">
        <v>31</v>
      </c>
      <c r="F4191" s="255" t="s">
        <v>5041</v>
      </c>
      <c r="G4191" s="255" t="s">
        <v>3059</v>
      </c>
      <c r="H4191" s="255" t="s">
        <v>231</v>
      </c>
      <c r="I4191" s="255" t="s">
        <v>147</v>
      </c>
      <c r="J4191" s="255" t="s">
        <v>5134</v>
      </c>
    </row>
    <row r="4192" customFormat="false" ht="15" hidden="false" customHeight="false" outlineLevel="0" collapsed="false">
      <c r="D4192" s="258" t="s">
        <v>30</v>
      </c>
      <c r="E4192" s="259" t="s">
        <v>61</v>
      </c>
      <c r="F4192" s="255" t="s">
        <v>87</v>
      </c>
      <c r="G4192" s="255" t="s">
        <v>62</v>
      </c>
      <c r="H4192" s="255" t="s">
        <v>290</v>
      </c>
      <c r="I4192" s="255" t="s">
        <v>284</v>
      </c>
      <c r="J4192" s="255" t="s">
        <v>137</v>
      </c>
      <c r="K4192" s="255" t="s">
        <v>252</v>
      </c>
      <c r="L4192" s="255" t="s">
        <v>270</v>
      </c>
      <c r="M4192" s="255" t="s">
        <v>3586</v>
      </c>
    </row>
    <row r="4193" customFormat="false" ht="15" hidden="false" customHeight="false" outlineLevel="0" collapsed="false">
      <c r="D4193" s="258" t="s">
        <v>30</v>
      </c>
      <c r="E4193" s="259" t="s">
        <v>72</v>
      </c>
      <c r="F4193" s="255" t="s">
        <v>269</v>
      </c>
      <c r="G4193" s="255" t="s">
        <v>210</v>
      </c>
    </row>
    <row r="4194" customFormat="false" ht="15" hidden="false" customHeight="false" outlineLevel="0" collapsed="false">
      <c r="D4194" s="258" t="s">
        <v>30</v>
      </c>
      <c r="E4194" s="259" t="s">
        <v>174</v>
      </c>
      <c r="F4194" s="255" t="s">
        <v>32</v>
      </c>
      <c r="G4194" s="255" t="s">
        <v>187</v>
      </c>
      <c r="H4194" s="255" t="s">
        <v>2986</v>
      </c>
    </row>
    <row r="4195" customFormat="false" ht="15" hidden="false" customHeight="false" outlineLevel="0" collapsed="false">
      <c r="D4195" s="258" t="s">
        <v>30</v>
      </c>
      <c r="E4195" s="259" t="s">
        <v>182</v>
      </c>
    </row>
    <row r="4196" customFormat="false" ht="15" hidden="false" customHeight="false" outlineLevel="0" collapsed="false">
      <c r="D4196" s="258" t="s">
        <v>30</v>
      </c>
      <c r="E4196" s="259" t="s">
        <v>184</v>
      </c>
      <c r="F4196" s="247" t="s">
        <v>5135</v>
      </c>
      <c r="G4196" s="247" t="s">
        <v>4622</v>
      </c>
      <c r="H4196" s="247" t="s">
        <v>5136</v>
      </c>
    </row>
    <row r="4197" customFormat="false" ht="15" hidden="false" customHeight="false" outlineLevel="0" collapsed="false">
      <c r="C4197" s="248"/>
      <c r="D4197" s="265" t="s">
        <v>80</v>
      </c>
      <c r="E4197" s="255" t="s">
        <v>81</v>
      </c>
      <c r="F4197" s="255" t="s">
        <v>190</v>
      </c>
      <c r="G4197" s="247" t="s">
        <v>145</v>
      </c>
      <c r="H4197" s="247" t="s">
        <v>4296</v>
      </c>
      <c r="I4197" s="247" t="s">
        <v>145</v>
      </c>
      <c r="J4197" s="247" t="s">
        <v>4632</v>
      </c>
      <c r="K4197" s="247" t="s">
        <v>5137</v>
      </c>
      <c r="L4197" s="247" t="s">
        <v>5138</v>
      </c>
    </row>
    <row r="4198" customFormat="false" ht="15" hidden="false" customHeight="false" outlineLevel="0" collapsed="false">
      <c r="C4198" s="248"/>
      <c r="D4198" s="265" t="s">
        <v>80</v>
      </c>
      <c r="E4198" s="255" t="s">
        <v>151</v>
      </c>
      <c r="F4198" s="255" t="s">
        <v>148</v>
      </c>
      <c r="G4198" s="247" t="s">
        <v>2970</v>
      </c>
      <c r="H4198" s="247" t="s">
        <v>3460</v>
      </c>
    </row>
    <row r="4199" customFormat="false" ht="15" hidden="false" customHeight="false" outlineLevel="0" collapsed="false">
      <c r="C4199" s="248"/>
      <c r="D4199" s="265" t="s">
        <v>80</v>
      </c>
      <c r="E4199" s="255" t="s">
        <v>110</v>
      </c>
      <c r="F4199" s="255" t="s">
        <v>95</v>
      </c>
      <c r="G4199" s="255" t="s">
        <v>2998</v>
      </c>
      <c r="H4199" s="255" t="s">
        <v>3168</v>
      </c>
      <c r="I4199" s="295" t="s">
        <v>5139</v>
      </c>
      <c r="J4199" s="295" t="s">
        <v>3303</v>
      </c>
      <c r="K4199" s="295" t="s">
        <v>5140</v>
      </c>
    </row>
    <row r="4200" customFormat="false" ht="15" hidden="false" customHeight="false" outlineLevel="0" collapsed="false">
      <c r="C4200" s="248"/>
      <c r="D4200" s="265" t="s">
        <v>80</v>
      </c>
      <c r="E4200" s="255" t="s">
        <v>3032</v>
      </c>
    </row>
    <row r="4201" customFormat="false" ht="15" hidden="false" customHeight="false" outlineLevel="0" collapsed="false">
      <c r="C4201" s="248"/>
      <c r="D4201" s="268" t="s">
        <v>48</v>
      </c>
      <c r="E4201" s="255" t="s">
        <v>49</v>
      </c>
      <c r="F4201" s="255" t="s">
        <v>50</v>
      </c>
      <c r="G4201" s="255" t="s">
        <v>258</v>
      </c>
      <c r="H4201" s="255" t="s">
        <v>239</v>
      </c>
      <c r="I4201" s="255" t="s">
        <v>3087</v>
      </c>
      <c r="J4201" s="255" t="s">
        <v>3614</v>
      </c>
      <c r="K4201" s="255" t="s">
        <v>3532</v>
      </c>
      <c r="L4201" s="255" t="s">
        <v>213</v>
      </c>
      <c r="M4201" s="255" t="s">
        <v>3110</v>
      </c>
      <c r="N4201" s="255" t="s">
        <v>276</v>
      </c>
      <c r="O4201" s="255" t="s">
        <v>3155</v>
      </c>
      <c r="P4201" s="255" t="s">
        <v>5141</v>
      </c>
      <c r="Q4201" s="255" t="s">
        <v>5142</v>
      </c>
      <c r="R4201" s="255" t="s">
        <v>73</v>
      </c>
      <c r="S4201" s="255" t="s">
        <v>5143</v>
      </c>
      <c r="T4201" s="255" t="s">
        <v>3454</v>
      </c>
      <c r="U4201" s="255" t="s">
        <v>5144</v>
      </c>
      <c r="V4201" s="255" t="s">
        <v>3198</v>
      </c>
    </row>
    <row r="4202" customFormat="false" ht="15" hidden="false" customHeight="false" outlineLevel="0" collapsed="false">
      <c r="C4202" s="248"/>
      <c r="D4202" s="268" t="s">
        <v>48</v>
      </c>
      <c r="E4202" s="255" t="s">
        <v>161</v>
      </c>
      <c r="F4202" s="255" t="s">
        <v>4048</v>
      </c>
      <c r="G4202" s="255" t="s">
        <v>3756</v>
      </c>
      <c r="H4202" s="255" t="s">
        <v>5145</v>
      </c>
      <c r="I4202" s="255" t="s">
        <v>3155</v>
      </c>
      <c r="J4202" s="255" t="s">
        <v>73</v>
      </c>
      <c r="L4202" s="296" t="s">
        <v>5146</v>
      </c>
    </row>
    <row r="4203" customFormat="false" ht="15" hidden="false" customHeight="false" outlineLevel="0" collapsed="false">
      <c r="C4203" s="248"/>
      <c r="D4203" s="268" t="s">
        <v>48</v>
      </c>
      <c r="E4203" s="255" t="s">
        <v>3004</v>
      </c>
      <c r="F4203" s="255" t="s">
        <v>3134</v>
      </c>
      <c r="G4203" s="255" t="s">
        <v>5145</v>
      </c>
      <c r="H4203" s="255" t="s">
        <v>3155</v>
      </c>
      <c r="I4203" s="255" t="s">
        <v>3018</v>
      </c>
      <c r="K4203" s="296" t="s">
        <v>5147</v>
      </c>
      <c r="L4203" s="0" t="s">
        <v>5148</v>
      </c>
    </row>
    <row r="4204" customFormat="false" ht="15" hidden="false" customHeight="false" outlineLevel="0" collapsed="false">
      <c r="C4204" s="248"/>
      <c r="D4204" s="275" t="s">
        <v>133</v>
      </c>
      <c r="E4204" s="255" t="s">
        <v>49</v>
      </c>
    </row>
    <row r="4205" customFormat="false" ht="15" hidden="false" customHeight="false" outlineLevel="0" collapsed="false">
      <c r="C4205" s="248"/>
      <c r="D4205" s="275" t="s">
        <v>133</v>
      </c>
      <c r="E4205" s="255" t="s">
        <v>161</v>
      </c>
    </row>
    <row r="4206" customFormat="false" ht="15" hidden="false" customHeight="false" outlineLevel="0" collapsed="false">
      <c r="C4206" s="248"/>
      <c r="D4206" s="264" t="s">
        <v>2940</v>
      </c>
      <c r="E4206" s="255" t="s">
        <v>2968</v>
      </c>
      <c r="F4206" s="247" t="s">
        <v>5149</v>
      </c>
    </row>
    <row r="4207" customFormat="false" ht="15" hidden="false" customHeight="false" outlineLevel="0" collapsed="false">
      <c r="C4207" s="248"/>
      <c r="D4207" s="264" t="s">
        <v>2940</v>
      </c>
      <c r="E4207" s="255" t="s">
        <v>3495</v>
      </c>
    </row>
    <row r="4208" customFormat="false" ht="15" hidden="false" customHeight="false" outlineLevel="0" collapsed="false">
      <c r="C4208" s="248"/>
      <c r="D4208" s="279" t="s">
        <v>3112</v>
      </c>
      <c r="E4208" s="255" t="s">
        <v>5150</v>
      </c>
    </row>
    <row r="4209" customFormat="false" ht="15" hidden="false" customHeight="false" outlineLevel="0" collapsed="false">
      <c r="C4209" s="248"/>
      <c r="D4209" s="279" t="s">
        <v>3112</v>
      </c>
      <c r="E4209" s="255" t="s">
        <v>145</v>
      </c>
    </row>
    <row r="4210" customFormat="false" ht="15" hidden="false" customHeight="false" outlineLevel="0" collapsed="false">
      <c r="C4210" s="248"/>
      <c r="D4210" s="279" t="s">
        <v>3112</v>
      </c>
      <c r="E4210" s="255" t="s">
        <v>80</v>
      </c>
    </row>
    <row r="4211" customFormat="false" ht="15" hidden="false" customHeight="false" outlineLevel="0" collapsed="false">
      <c r="C4211" s="248"/>
      <c r="D4211" s="263" t="s">
        <v>2952</v>
      </c>
      <c r="E4211" s="255" t="s">
        <v>118</v>
      </c>
      <c r="F4211" s="247" t="s">
        <v>5151</v>
      </c>
    </row>
    <row r="4212" customFormat="false" ht="15" hidden="false" customHeight="false" outlineLevel="0" collapsed="false">
      <c r="C4212" s="248"/>
      <c r="D4212" s="263" t="s">
        <v>2952</v>
      </c>
      <c r="E4212" s="255" t="s">
        <v>54</v>
      </c>
    </row>
    <row r="4213" customFormat="false" ht="15" hidden="false" customHeight="false" outlineLevel="0" collapsed="false">
      <c r="C4213" s="248"/>
      <c r="D4213" s="263" t="s">
        <v>2952</v>
      </c>
      <c r="E4213" s="255" t="s">
        <v>2963</v>
      </c>
      <c r="F4213" s="247" t="s">
        <v>5152</v>
      </c>
    </row>
    <row r="4214" customFormat="false" ht="15" hidden="false" customHeight="false" outlineLevel="0" collapsed="false">
      <c r="C4214" s="248"/>
      <c r="D4214" s="262" t="s">
        <v>113</v>
      </c>
      <c r="E4214" s="255" t="s">
        <v>139</v>
      </c>
      <c r="F4214" s="247" t="s">
        <v>5153</v>
      </c>
    </row>
    <row r="4215" customFormat="false" ht="15" hidden="false" customHeight="false" outlineLevel="0" collapsed="false">
      <c r="C4215" s="248"/>
      <c r="D4215" s="262" t="s">
        <v>113</v>
      </c>
      <c r="E4215" s="255" t="s">
        <v>114</v>
      </c>
      <c r="F4215" s="247" t="s">
        <v>5154</v>
      </c>
    </row>
    <row r="4216" customFormat="false" ht="15" hidden="false" customHeight="false" outlineLevel="0" collapsed="false">
      <c r="C4216" s="248"/>
      <c r="D4216" s="262" t="s">
        <v>113</v>
      </c>
      <c r="E4216" s="255" t="s">
        <v>65</v>
      </c>
      <c r="F4216" s="247" t="s">
        <v>5155</v>
      </c>
    </row>
    <row r="4217" customFormat="false" ht="15" hidden="false" customHeight="false" outlineLevel="0" collapsed="false">
      <c r="C4217" s="248"/>
      <c r="D4217" s="262" t="s">
        <v>113</v>
      </c>
      <c r="E4217" s="255" t="s">
        <v>5156</v>
      </c>
      <c r="F4217" s="247" t="s">
        <v>5157</v>
      </c>
    </row>
    <row r="4218" customFormat="false" ht="15" hidden="false" customHeight="false" outlineLevel="0" collapsed="false">
      <c r="C4218" s="248"/>
      <c r="D4218" s="267" t="s">
        <v>186</v>
      </c>
      <c r="E4218" s="255" t="s">
        <v>173</v>
      </c>
      <c r="F4218" s="247" t="s">
        <v>5158</v>
      </c>
      <c r="G4218" s="247" t="s">
        <v>5159</v>
      </c>
    </row>
    <row r="4219" customFormat="false" ht="15" hidden="false" customHeight="false" outlineLevel="0" collapsed="false">
      <c r="C4219" s="248"/>
      <c r="D4219" s="267" t="s">
        <v>186</v>
      </c>
      <c r="E4219" s="255" t="s">
        <v>176</v>
      </c>
    </row>
    <row r="4220" customFormat="false" ht="15" hidden="false" customHeight="false" outlineLevel="0" collapsed="false">
      <c r="C4220" s="248"/>
      <c r="D4220" s="267" t="s">
        <v>186</v>
      </c>
      <c r="E4220" s="255" t="s">
        <v>2977</v>
      </c>
      <c r="F4220" s="247" t="s">
        <v>5160</v>
      </c>
    </row>
    <row r="4221" customFormat="false" ht="15" hidden="false" customHeight="false" outlineLevel="0" collapsed="false">
      <c r="C4221" s="248"/>
      <c r="D4221" s="267" t="s">
        <v>186</v>
      </c>
      <c r="E4221" s="255" t="s">
        <v>5096</v>
      </c>
      <c r="F4221" s="247" t="s">
        <v>5161</v>
      </c>
    </row>
    <row r="4222" customFormat="false" ht="15" hidden="false" customHeight="false" outlineLevel="0" collapsed="false">
      <c r="C4222" s="248"/>
      <c r="D4222" s="280" t="s">
        <v>156</v>
      </c>
      <c r="E4222" s="255" t="s">
        <v>157</v>
      </c>
      <c r="G4222" s="247" t="s">
        <v>5162</v>
      </c>
    </row>
    <row r="4223" customFormat="false" ht="15" hidden="false" customHeight="false" outlineLevel="0" collapsed="false">
      <c r="C4223" s="248"/>
      <c r="D4223" s="280" t="s">
        <v>156</v>
      </c>
      <c r="E4223" s="255" t="s">
        <v>218</v>
      </c>
    </row>
    <row r="4224" customFormat="false" ht="15" hidden="false" customHeight="false" outlineLevel="0" collapsed="false">
      <c r="C4224" s="248"/>
      <c r="D4224" s="280" t="s">
        <v>156</v>
      </c>
      <c r="E4224" s="255" t="s">
        <v>3129</v>
      </c>
      <c r="F4224" s="247" t="s">
        <v>5163</v>
      </c>
    </row>
    <row r="4225" customFormat="false" ht="15" hidden="false" customHeight="false" outlineLevel="0" collapsed="false">
      <c r="C4225" s="248"/>
      <c r="D4225" s="261" t="s">
        <v>105</v>
      </c>
      <c r="E4225" s="255" t="s">
        <v>106</v>
      </c>
    </row>
    <row r="4226" customFormat="false" ht="15" hidden="false" customHeight="false" outlineLevel="0" collapsed="false">
      <c r="C4226" s="248"/>
      <c r="D4226" s="261" t="s">
        <v>105</v>
      </c>
      <c r="E4226" s="255" t="s">
        <v>3023</v>
      </c>
      <c r="F4226" s="247" t="s">
        <v>5164</v>
      </c>
    </row>
    <row r="4227" customFormat="false" ht="15" hidden="false" customHeight="false" outlineLevel="0" collapsed="false">
      <c r="C4227" s="248"/>
      <c r="D4227" s="261" t="s">
        <v>105</v>
      </c>
      <c r="E4227" s="255" t="s">
        <v>3667</v>
      </c>
      <c r="F4227" s="247" t="s">
        <v>5165</v>
      </c>
    </row>
    <row r="4228" customFormat="false" ht="15" hidden="false" customHeight="false" outlineLevel="0" collapsed="false">
      <c r="C4228" s="248"/>
      <c r="D4228" s="266" t="s">
        <v>2943</v>
      </c>
      <c r="E4228" s="255" t="s">
        <v>2974</v>
      </c>
      <c r="G4228" s="247" t="s">
        <v>5166</v>
      </c>
    </row>
    <row r="4229" customFormat="false" ht="15" hidden="false" customHeight="false" outlineLevel="0" collapsed="false">
      <c r="C4229" s="248"/>
      <c r="D4229" s="266" t="s">
        <v>2943</v>
      </c>
      <c r="E4229" s="255" t="s">
        <v>3067</v>
      </c>
    </row>
    <row r="4230" customFormat="false" ht="15" hidden="false" customHeight="false" outlineLevel="0" collapsed="false">
      <c r="C4230" s="248"/>
      <c r="D4230" s="266" t="s">
        <v>2943</v>
      </c>
      <c r="E4230" s="255" t="s">
        <v>3723</v>
      </c>
    </row>
    <row r="4231" customFormat="false" ht="15" hidden="false" customHeight="false" outlineLevel="0" collapsed="false">
      <c r="C4231" s="248"/>
      <c r="D4231" s="266" t="s">
        <v>2943</v>
      </c>
      <c r="E4231" s="255" t="s">
        <v>3163</v>
      </c>
      <c r="F4231" s="247" t="s">
        <v>5167</v>
      </c>
    </row>
    <row r="4232" customFormat="false" ht="15" hidden="false" customHeight="false" outlineLevel="0" collapsed="false">
      <c r="C4232" s="248"/>
      <c r="D4232" s="272" t="s">
        <v>64</v>
      </c>
      <c r="E4232" s="255" t="s">
        <v>143</v>
      </c>
      <c r="H4232" s="247" t="s">
        <v>5168</v>
      </c>
    </row>
    <row r="4233" customFormat="false" ht="15" hidden="false" customHeight="false" outlineLevel="0" collapsed="false">
      <c r="C4233" s="248"/>
      <c r="D4233" s="272" t="s">
        <v>64</v>
      </c>
      <c r="E4233" s="255" t="s">
        <v>3264</v>
      </c>
      <c r="F4233" s="247" t="s">
        <v>261</v>
      </c>
      <c r="G4233" s="247" t="s">
        <v>5169</v>
      </c>
      <c r="H4233" s="247" t="s">
        <v>2946</v>
      </c>
    </row>
    <row r="4234" customFormat="false" ht="15" hidden="false" customHeight="false" outlineLevel="0" collapsed="false">
      <c r="C4234" s="248"/>
      <c r="D4234" s="272" t="s">
        <v>64</v>
      </c>
      <c r="E4234" s="255" t="s">
        <v>3374</v>
      </c>
      <c r="F4234" s="247" t="s">
        <v>5170</v>
      </c>
      <c r="G4234" s="247" t="s">
        <v>5171</v>
      </c>
      <c r="H4234" s="247" t="s">
        <v>2939</v>
      </c>
    </row>
    <row r="4235" customFormat="false" ht="15" hidden="false" customHeight="false" outlineLevel="0" collapsed="false">
      <c r="C4235" s="248"/>
      <c r="D4235" s="272" t="s">
        <v>64</v>
      </c>
      <c r="E4235" s="255" t="s">
        <v>3026</v>
      </c>
      <c r="F4235" s="247" t="s">
        <v>5172</v>
      </c>
      <c r="H4235" s="247" t="s">
        <v>5173</v>
      </c>
    </row>
    <row r="4236" customFormat="false" ht="15" hidden="false" customHeight="false" outlineLevel="0" collapsed="false">
      <c r="C4236" s="248"/>
      <c r="D4236" s="272" t="s">
        <v>64</v>
      </c>
      <c r="E4236" s="255" t="s">
        <v>3187</v>
      </c>
      <c r="G4236" s="247" t="s">
        <v>5174</v>
      </c>
      <c r="H4236" s="247" t="s">
        <v>5175</v>
      </c>
    </row>
    <row r="4237" customFormat="false" ht="15" hidden="false" customHeight="false" outlineLevel="0" collapsed="false">
      <c r="C4237" s="248"/>
      <c r="D4237" s="272" t="s">
        <v>64</v>
      </c>
      <c r="E4237" s="255" t="s">
        <v>191</v>
      </c>
      <c r="F4237" s="247" t="s">
        <v>5176</v>
      </c>
      <c r="G4237" s="247" t="s">
        <v>4914</v>
      </c>
      <c r="H4237" s="247" t="s">
        <v>5177</v>
      </c>
    </row>
    <row r="4238" customFormat="false" ht="15" hidden="false" customHeight="false" outlineLevel="0" collapsed="false">
      <c r="C4238" s="248"/>
      <c r="D4238" s="272" t="s">
        <v>64</v>
      </c>
      <c r="E4238" s="255" t="s">
        <v>3600</v>
      </c>
      <c r="F4238" s="247" t="s">
        <v>5178</v>
      </c>
      <c r="G4238" s="247" t="s">
        <v>5179</v>
      </c>
    </row>
    <row r="4239" customFormat="false" ht="15" hidden="false" customHeight="false" outlineLevel="0" collapsed="false">
      <c r="C4239" s="248"/>
      <c r="D4239" s="272" t="s">
        <v>64</v>
      </c>
      <c r="E4239" s="255" t="s">
        <v>3177</v>
      </c>
      <c r="F4239" s="247" t="s">
        <v>5180</v>
      </c>
      <c r="G4239" s="247" t="s">
        <v>5181</v>
      </c>
      <c r="H4239" s="247" t="s">
        <v>2939</v>
      </c>
    </row>
    <row r="4240" customFormat="false" ht="15" hidden="false" customHeight="false" outlineLevel="0" collapsed="false">
      <c r="C4240" s="248"/>
      <c r="D4240" s="272" t="s">
        <v>64</v>
      </c>
      <c r="E4240" s="255" t="s">
        <v>73</v>
      </c>
      <c r="G4240" s="247" t="s">
        <v>5182</v>
      </c>
    </row>
    <row r="4241" customFormat="false" ht="15" hidden="false" customHeight="false" outlineLevel="0" collapsed="false">
      <c r="C4241" s="248"/>
      <c r="D4241" s="287" t="s">
        <v>2947</v>
      </c>
      <c r="E4241" s="287" t="s">
        <v>2947</v>
      </c>
      <c r="G4241" s="247" t="s">
        <v>5183</v>
      </c>
      <c r="H4241" s="247" t="s">
        <v>5184</v>
      </c>
    </row>
    <row r="4242" customFormat="false" ht="15" hidden="false" customHeight="false" outlineLevel="0" collapsed="false">
      <c r="C4242" s="248"/>
      <c r="D4242" s="287" t="s">
        <v>2947</v>
      </c>
      <c r="E4242" s="287" t="s">
        <v>4835</v>
      </c>
      <c r="G4242" s="247" t="s">
        <v>5185</v>
      </c>
      <c r="H4242" s="247" t="s">
        <v>5184</v>
      </c>
    </row>
    <row r="4243" customFormat="false" ht="15" hidden="false" customHeight="false" outlineLevel="0" collapsed="false">
      <c r="C4243" s="248"/>
      <c r="D4243" s="290" t="s">
        <v>2944</v>
      </c>
      <c r="E4243" s="255" t="s">
        <v>2945</v>
      </c>
      <c r="F4243" s="247" t="s">
        <v>5186</v>
      </c>
    </row>
    <row r="4244" customFormat="false" ht="15" hidden="false" customHeight="false" outlineLevel="0" collapsed="false">
      <c r="C4244" s="248"/>
      <c r="D4244" s="290" t="s">
        <v>2944</v>
      </c>
      <c r="E4244" s="255" t="s">
        <v>4529</v>
      </c>
      <c r="F4244" s="247" t="s">
        <v>5187</v>
      </c>
    </row>
    <row r="4245" customFormat="false" ht="15" hidden="false" customHeight="false" outlineLevel="0" collapsed="false">
      <c r="C4245" s="248"/>
      <c r="D4245" s="290" t="s">
        <v>2944</v>
      </c>
      <c r="E4245" s="255" t="s">
        <v>5188</v>
      </c>
      <c r="F4245" s="247" t="s">
        <v>5189</v>
      </c>
      <c r="G4245" s="297"/>
    </row>
    <row r="4246" customFormat="false" ht="15" hidden="false" customHeight="false" outlineLevel="0" collapsed="false">
      <c r="C4246" s="248"/>
      <c r="D4246" s="270" t="s">
        <v>2948</v>
      </c>
      <c r="E4246" s="255" t="s">
        <v>195</v>
      </c>
      <c r="F4246" s="247" t="s">
        <v>5190</v>
      </c>
      <c r="H4246" s="247" t="s">
        <v>5191</v>
      </c>
    </row>
    <row r="4247" customFormat="false" ht="15" hidden="false" customHeight="false" outlineLevel="0" collapsed="false">
      <c r="C4247" s="248"/>
      <c r="D4247" s="270" t="s">
        <v>2948</v>
      </c>
      <c r="E4247" s="255" t="s">
        <v>3289</v>
      </c>
      <c r="F4247" s="247" t="s">
        <v>5192</v>
      </c>
      <c r="H4247" s="247" t="s">
        <v>65</v>
      </c>
    </row>
    <row r="4248" customFormat="false" ht="15" hidden="false" customHeight="false" outlineLevel="0" collapsed="false">
      <c r="C4248" s="248"/>
      <c r="D4248" s="270" t="s">
        <v>2948</v>
      </c>
      <c r="E4248" s="255" t="s">
        <v>4208</v>
      </c>
      <c r="F4248" s="247" t="s">
        <v>5193</v>
      </c>
      <c r="G4248" s="247" t="s">
        <v>5194</v>
      </c>
    </row>
    <row r="4249" customFormat="false" ht="15" hidden="false" customHeight="false" outlineLevel="0" collapsed="false">
      <c r="C4249" s="248"/>
      <c r="D4249" s="270" t="s">
        <v>2948</v>
      </c>
      <c r="E4249" s="255" t="s">
        <v>4989</v>
      </c>
      <c r="F4249" s="247" t="s">
        <v>5195</v>
      </c>
      <c r="H4249" s="247" t="s">
        <v>5196</v>
      </c>
    </row>
    <row r="4250" customFormat="false" ht="15" hidden="false" customHeight="false" outlineLevel="0" collapsed="false">
      <c r="C4250" s="248"/>
      <c r="D4250" s="270" t="s">
        <v>2948</v>
      </c>
      <c r="E4250" s="255" t="s">
        <v>4893</v>
      </c>
      <c r="F4250" s="247" t="s">
        <v>5197</v>
      </c>
      <c r="H4250" s="247" t="s">
        <v>5198</v>
      </c>
    </row>
    <row r="4251" customFormat="false" ht="15" hidden="false" customHeight="false" outlineLevel="0" collapsed="false">
      <c r="C4251" s="248"/>
      <c r="D4251" s="270" t="s">
        <v>2948</v>
      </c>
      <c r="E4251" s="255" t="s">
        <v>3971</v>
      </c>
      <c r="H4251" s="247" t="s">
        <v>5199</v>
      </c>
    </row>
    <row r="4252" customFormat="false" ht="15" hidden="false" customHeight="false" outlineLevel="0" collapsed="false">
      <c r="C4252" s="248"/>
      <c r="D4252" s="270" t="s">
        <v>2948</v>
      </c>
      <c r="E4252" s="255" t="s">
        <v>5200</v>
      </c>
    </row>
    <row r="4253" customFormat="false" ht="15" hidden="false" customHeight="true" outlineLevel="0" collapsed="false">
      <c r="C4253" s="248"/>
      <c r="D4253" s="293" t="s">
        <v>25</v>
      </c>
      <c r="E4253" s="255" t="s">
        <v>33</v>
      </c>
      <c r="F4253" s="247" t="s">
        <v>5201</v>
      </c>
      <c r="H4253" s="298" t="s">
        <v>5202</v>
      </c>
    </row>
    <row r="4254" customFormat="false" ht="15" hidden="false" customHeight="false" outlineLevel="0" collapsed="false">
      <c r="C4254" s="248"/>
      <c r="D4254" s="293" t="s">
        <v>25</v>
      </c>
      <c r="E4254" s="255" t="s">
        <v>24</v>
      </c>
      <c r="H4254" s="298"/>
    </row>
    <row r="4255" customFormat="false" ht="15" hidden="false" customHeight="false" outlineLevel="0" collapsed="false">
      <c r="C4255" s="248"/>
      <c r="D4255" s="293" t="s">
        <v>25</v>
      </c>
      <c r="E4255" s="255" t="s">
        <v>3498</v>
      </c>
      <c r="F4255" s="247" t="s">
        <v>179</v>
      </c>
      <c r="G4255" s="247" t="s">
        <v>5203</v>
      </c>
      <c r="H4255" s="298"/>
    </row>
    <row r="4256" customFormat="false" ht="15" hidden="false" customHeight="true" outlineLevel="0" collapsed="false">
      <c r="C4256" s="248"/>
      <c r="D4256" s="293" t="s">
        <v>25</v>
      </c>
      <c r="E4256" s="255" t="s">
        <v>3061</v>
      </c>
      <c r="F4256" s="247" t="s">
        <v>5204</v>
      </c>
      <c r="G4256" s="247" t="s">
        <v>5205</v>
      </c>
      <c r="H4256" s="298" t="s">
        <v>5206</v>
      </c>
    </row>
    <row r="4257" customFormat="false" ht="15" hidden="false" customHeight="false" outlineLevel="0" collapsed="false">
      <c r="C4257" s="248"/>
      <c r="D4257" s="293" t="s">
        <v>25</v>
      </c>
      <c r="E4257" s="255" t="s">
        <v>5207</v>
      </c>
      <c r="F4257" s="247" t="s">
        <v>5208</v>
      </c>
      <c r="H4257" s="298"/>
    </row>
    <row r="4258" customFormat="false" ht="15" hidden="false" customHeight="false" outlineLevel="0" collapsed="false">
      <c r="C4258" s="248"/>
      <c r="D4258" s="293" t="s">
        <v>25</v>
      </c>
      <c r="E4258" s="255" t="s">
        <v>3107</v>
      </c>
      <c r="F4258" s="247" t="s">
        <v>5209</v>
      </c>
      <c r="H4258" s="298"/>
    </row>
    <row r="4259" customFormat="false" ht="15" hidden="false" customHeight="false" outlineLevel="0" collapsed="false">
      <c r="C4259" s="248"/>
      <c r="D4259" s="277" t="s">
        <v>306</v>
      </c>
      <c r="E4259" s="247" t="s">
        <v>3074</v>
      </c>
    </row>
    <row r="4260" customFormat="false" ht="15" hidden="false" customHeight="false" outlineLevel="0" collapsed="false">
      <c r="C4260" s="248"/>
      <c r="D4260" s="271" t="s">
        <v>59</v>
      </c>
      <c r="E4260" s="255" t="s">
        <v>3013</v>
      </c>
    </row>
    <row r="4261" customFormat="false" ht="15" hidden="false" customHeight="false" outlineLevel="0" collapsed="false">
      <c r="C4261" s="248"/>
      <c r="D4261" s="271" t="s">
        <v>59</v>
      </c>
      <c r="E4261" s="255" t="s">
        <v>3103</v>
      </c>
    </row>
    <row r="4262" customFormat="false" ht="15" hidden="false" customHeight="false" outlineLevel="0" collapsed="false">
      <c r="C4262" s="248"/>
      <c r="D4262" s="274" t="s">
        <v>2951</v>
      </c>
      <c r="E4262" s="255" t="s">
        <v>59</v>
      </c>
      <c r="F4262" s="247" t="s">
        <v>5210</v>
      </c>
      <c r="H4262" s="299" t="s">
        <v>5211</v>
      </c>
    </row>
    <row r="4263" customFormat="false" ht="15" hidden="false" customHeight="false" outlineLevel="0" collapsed="false">
      <c r="C4263" s="248"/>
      <c r="D4263" s="274" t="s">
        <v>2951</v>
      </c>
      <c r="E4263" s="255" t="s">
        <v>4044</v>
      </c>
      <c r="F4263" s="247" t="s">
        <v>5212</v>
      </c>
      <c r="H4263" s="299"/>
    </row>
    <row r="4264" customFormat="false" ht="15" hidden="false" customHeight="true" outlineLevel="0" collapsed="false">
      <c r="C4264" s="248"/>
      <c r="D4264" s="276" t="s">
        <v>58</v>
      </c>
      <c r="E4264" s="255" t="s">
        <v>3127</v>
      </c>
      <c r="F4264" s="247" t="s">
        <v>5213</v>
      </c>
      <c r="H4264" s="298" t="s">
        <v>5214</v>
      </c>
    </row>
    <row r="4265" customFormat="false" ht="15" hidden="false" customHeight="false" outlineLevel="0" collapsed="false">
      <c r="C4265" s="248"/>
      <c r="D4265" s="276" t="s">
        <v>58</v>
      </c>
      <c r="E4265" s="255" t="s">
        <v>91</v>
      </c>
      <c r="H4265" s="298"/>
    </row>
    <row r="4266" customFormat="false" ht="15" hidden="false" customHeight="false" outlineLevel="0" collapsed="false">
      <c r="C4266" s="248"/>
      <c r="D4266" s="276" t="s">
        <v>58</v>
      </c>
      <c r="E4266" s="255" t="s">
        <v>5215</v>
      </c>
      <c r="F4266" s="247" t="s">
        <v>5216</v>
      </c>
      <c r="H4266" s="298"/>
    </row>
    <row r="4267" customFormat="false" ht="15" hidden="false" customHeight="false" outlineLevel="0" collapsed="false">
      <c r="C4267" s="248"/>
      <c r="D4267" s="276" t="s">
        <v>58</v>
      </c>
      <c r="E4267" s="255" t="s">
        <v>118</v>
      </c>
      <c r="G4267" s="247" t="s">
        <v>5217</v>
      </c>
      <c r="H4267" s="298"/>
    </row>
    <row r="4268" customFormat="false" ht="15" hidden="false" customHeight="false" outlineLevel="0" collapsed="false">
      <c r="C4268" s="248"/>
      <c r="D4268" s="278" t="s">
        <v>3093</v>
      </c>
      <c r="E4268" s="255" t="s">
        <v>3094</v>
      </c>
      <c r="F4268" s="247" t="s">
        <v>2950</v>
      </c>
      <c r="G4268" s="247" t="s">
        <v>5218</v>
      </c>
      <c r="H4268" s="299" t="s">
        <v>5219</v>
      </c>
    </row>
    <row r="4269" customFormat="false" ht="15" hidden="false" customHeight="false" outlineLevel="0" collapsed="false">
      <c r="C4269" s="248"/>
      <c r="D4269" s="278" t="s">
        <v>3093</v>
      </c>
      <c r="E4269" s="255" t="s">
        <v>5220</v>
      </c>
      <c r="H4269" s="299"/>
    </row>
    <row r="4270" customFormat="false" ht="15" hidden="false" customHeight="false" outlineLevel="0" collapsed="false">
      <c r="C4270" s="248"/>
      <c r="D4270" s="278" t="s">
        <v>3093</v>
      </c>
      <c r="E4270" s="255" t="s">
        <v>3260</v>
      </c>
      <c r="F4270" s="247" t="s">
        <v>5221</v>
      </c>
      <c r="G4270" s="247" t="s">
        <v>5222</v>
      </c>
      <c r="H4270" s="299"/>
    </row>
    <row r="4271" customFormat="false" ht="15" hidden="false" customHeight="false" outlineLevel="0" collapsed="false">
      <c r="C4271" s="248"/>
      <c r="D4271" s="278" t="s">
        <v>3093</v>
      </c>
      <c r="E4271" s="255" t="s">
        <v>184</v>
      </c>
      <c r="F4271" s="247" t="s">
        <v>5223</v>
      </c>
      <c r="H4271" s="299"/>
    </row>
    <row r="4272" customFormat="false" ht="15" hidden="false" customHeight="false" outlineLevel="0" collapsed="false">
      <c r="C4272" s="248"/>
      <c r="D4272" s="291" t="s">
        <v>5224</v>
      </c>
      <c r="F4272" s="247" t="s">
        <v>5225</v>
      </c>
      <c r="G4272" s="297"/>
    </row>
    <row r="4273" customFormat="false" ht="15" hidden="false" customHeight="false" outlineLevel="0" collapsed="false">
      <c r="C4273" s="248"/>
      <c r="D4273" s="246" t="s">
        <v>110</v>
      </c>
      <c r="E4273" s="255" t="s">
        <v>4535</v>
      </c>
    </row>
    <row r="4274" customFormat="false" ht="15" hidden="false" customHeight="false" outlineLevel="0" collapsed="false">
      <c r="D4274" s="246" t="s">
        <v>110</v>
      </c>
      <c r="E4274" s="255" t="s">
        <v>4742</v>
      </c>
      <c r="F4274" s="247" t="s">
        <v>5226</v>
      </c>
      <c r="H4274" s="61" t="s">
        <v>30</v>
      </c>
      <c r="I4274" s="61" t="s">
        <v>24</v>
      </c>
      <c r="J4274" s="61" t="s">
        <v>80</v>
      </c>
      <c r="K4274" s="61" t="s">
        <v>113</v>
      </c>
      <c r="L4274" s="61" t="s">
        <v>48</v>
      </c>
      <c r="M4274" s="61" t="s">
        <v>64</v>
      </c>
      <c r="N4274" s="61" t="s">
        <v>52</v>
      </c>
      <c r="O4274" s="61" t="s">
        <v>110</v>
      </c>
      <c r="P4274" s="61" t="s">
        <v>186</v>
      </c>
      <c r="Q4274" s="61" t="s">
        <v>58</v>
      </c>
      <c r="R4274" s="61" t="s">
        <v>105</v>
      </c>
    </row>
    <row r="4275" customFormat="false" ht="15" hidden="false" customHeight="false" outlineLevel="0" collapsed="false">
      <c r="D4275" s="246" t="s">
        <v>110</v>
      </c>
      <c r="E4275" s="255" t="s">
        <v>220</v>
      </c>
      <c r="H4275" s="255" t="s">
        <v>31</v>
      </c>
      <c r="I4275" s="255" t="s">
        <v>33</v>
      </c>
      <c r="J4275" s="255" t="s">
        <v>81</v>
      </c>
      <c r="K4275" s="255" t="s">
        <v>139</v>
      </c>
      <c r="L4275" s="255" t="s">
        <v>49</v>
      </c>
      <c r="M4275" s="255" t="s">
        <v>65</v>
      </c>
      <c r="N4275" s="255" t="s">
        <v>172</v>
      </c>
      <c r="O4275" s="255" t="s">
        <v>111</v>
      </c>
      <c r="P4275" s="255" t="s">
        <v>173</v>
      </c>
      <c r="Q4275" s="255" t="s">
        <v>59</v>
      </c>
      <c r="R4275" s="255" t="s">
        <v>106</v>
      </c>
    </row>
    <row r="4276" customFormat="false" ht="15" hidden="false" customHeight="false" outlineLevel="0" collapsed="false">
      <c r="D4276" s="246" t="s">
        <v>110</v>
      </c>
      <c r="E4276" s="255" t="s">
        <v>4689</v>
      </c>
      <c r="H4276" s="255" t="s">
        <v>174</v>
      </c>
      <c r="I4276" s="255" t="s">
        <v>25</v>
      </c>
      <c r="J4276" s="255" t="s">
        <v>151</v>
      </c>
      <c r="K4276" s="255" t="s">
        <v>114</v>
      </c>
      <c r="L4276" s="255" t="s">
        <v>161</v>
      </c>
      <c r="M4276" s="255" t="s">
        <v>142</v>
      </c>
      <c r="N4276" s="255" t="s">
        <v>98</v>
      </c>
      <c r="O4276" s="255" t="s">
        <v>175</v>
      </c>
      <c r="P4276" s="255" t="s">
        <v>176</v>
      </c>
      <c r="Q4276" s="255" t="s">
        <v>118</v>
      </c>
      <c r="R4276" s="255" t="s">
        <v>177</v>
      </c>
    </row>
    <row r="4277" customFormat="false" ht="15" hidden="false" customHeight="false" outlineLevel="0" collapsed="false">
      <c r="D4277" s="246" t="s">
        <v>110</v>
      </c>
      <c r="E4277" s="255" t="s">
        <v>3499</v>
      </c>
      <c r="G4277" s="247" t="s">
        <v>5227</v>
      </c>
      <c r="H4277" s="255" t="s">
        <v>61</v>
      </c>
      <c r="I4277" s="255" t="s">
        <v>145</v>
      </c>
      <c r="J4277" s="255" t="s">
        <v>94</v>
      </c>
      <c r="K4277" s="255" t="s">
        <v>149</v>
      </c>
      <c r="L4277" s="255"/>
      <c r="M4277" s="255" t="s">
        <v>127</v>
      </c>
      <c r="N4277" s="255" t="s">
        <v>53</v>
      </c>
      <c r="O4277" s="255" t="s">
        <v>178</v>
      </c>
      <c r="P4277" s="255"/>
      <c r="Q4277" s="255" t="s">
        <v>91</v>
      </c>
      <c r="R4277" s="255" t="s">
        <v>156</v>
      </c>
    </row>
    <row r="4278" customFormat="false" ht="15" hidden="false" customHeight="false" outlineLevel="0" collapsed="false">
      <c r="D4278" s="246" t="s">
        <v>110</v>
      </c>
      <c r="E4278" s="255" t="s">
        <v>245</v>
      </c>
      <c r="F4278" s="247" t="s">
        <v>5228</v>
      </c>
      <c r="H4278" s="255" t="s">
        <v>72</v>
      </c>
      <c r="I4278" s="255" t="s">
        <v>179</v>
      </c>
      <c r="J4278" s="255"/>
      <c r="K4278" s="255"/>
      <c r="L4278" s="255"/>
      <c r="M4278" s="255" t="s">
        <v>180</v>
      </c>
      <c r="N4278" s="255" t="s">
        <v>73</v>
      </c>
      <c r="O4278" s="255" t="s">
        <v>181</v>
      </c>
      <c r="P4278" s="255"/>
      <c r="Q4278" s="255"/>
      <c r="R4278" s="255"/>
    </row>
    <row r="4279" customFormat="false" ht="15" hidden="false" customHeight="false" outlineLevel="0" collapsed="false">
      <c r="D4279" s="246" t="s">
        <v>110</v>
      </c>
      <c r="E4279" s="255" t="s">
        <v>184</v>
      </c>
      <c r="F4279" s="247" t="s">
        <v>5229</v>
      </c>
      <c r="H4279" s="255" t="s">
        <v>182</v>
      </c>
      <c r="I4279" s="255" t="s">
        <v>183</v>
      </c>
      <c r="J4279" s="255"/>
      <c r="K4279" s="255"/>
      <c r="L4279" s="255"/>
      <c r="M4279" s="255" t="s">
        <v>88</v>
      </c>
      <c r="N4279" s="255"/>
      <c r="O4279" s="255" t="s">
        <v>184</v>
      </c>
      <c r="P4279" s="255"/>
      <c r="Q4279" s="255"/>
      <c r="R4279" s="255"/>
    </row>
    <row r="4280" customFormat="false" ht="15" hidden="false" customHeight="false" outlineLevel="0" collapsed="false">
      <c r="H4280" s="255"/>
      <c r="I4280" s="255" t="s">
        <v>185</v>
      </c>
      <c r="J4280" s="255"/>
      <c r="K4280" s="255"/>
      <c r="L4280" s="255"/>
      <c r="M4280" s="255"/>
      <c r="N4280" s="255"/>
      <c r="O4280" s="255"/>
      <c r="P4280" s="255"/>
      <c r="Q4280" s="255"/>
      <c r="R4280" s="255"/>
    </row>
  </sheetData>
  <autoFilter ref="A1:H4187">
    <sortState ref="A2:H4187">
      <sortCondition ref="A2:A4187" customList=""/>
    </sortState>
  </autoFilter>
  <mergeCells count="5">
    <mergeCell ref="H4253:H4255"/>
    <mergeCell ref="H4256:H4258"/>
    <mergeCell ref="H4262:H4263"/>
    <mergeCell ref="H4264:H4267"/>
    <mergeCell ref="H4268:H4271"/>
  </mergeCells>
  <dataValidations count="3">
    <dataValidation allowBlank="true" errorStyle="stop" operator="between" showDropDown="false" showErrorMessage="true" showInputMessage="true" sqref="E181 E449 E565 E648 E851 E1400 E2115 E2340 E2491 E2681 E2724 E2761 E3300 E3402 E3581 E3673 E3688 E3958 E4260:E4262" type="list">
      <formula1>фвуйцуц</formula1>
      <formula2>0</formula2>
    </dataValidation>
    <dataValidation allowBlank="true" errorStyle="stop" operator="between" showDropDown="false" showErrorMessage="true" showInputMessage="true" sqref="F26 F39:F40 F117 F131 F176 F218 F223 E250 F255 F257 E292 F312 F333 F350 F360 F364 F382 F397:F398 F427 F432 F464 F474 F484 E496 E500 F509 F532 F534 F556:F557 F587 F596 F603 E620 F626 F635 F638 F647 F654 F664 E684 E699 F733 F754 F756:F757 E760 F771 F796 F798 F801 E824 F829 E909 F915 F928 E960 F970 F976:F977 F1002 F1019 F1040 F1046 F1049 F1092 F1101 F1103 F1109 F1119:F1120 F1125 F1139 E1140 E1169 F1184 F1192 F1196 F1198 F1213 F1224 F1246 F1248 F1267 F1273:F1274 F1280 F1297 F1299 F1309 F1318 F1331 F1333 F1344:F1345 F1364:F1365 F1388:F1389 F1410 E1426 E1467 F1488 F1490 F1498 F1564 F1568:F1569 F1573 F1613 F1620 F1631:F1632 F1634 F1660:F1661 F1667:F1668 F1684 F1690 F1702 F1705:F1706 F1721 F1736 F1740 F1744 F1768 F1776 F1786 F1793 F1796 E1806:E1807 F1817 F1830:F1831 F1836 F1839 F1849 E1856 E1881 F1899 F1901 E1923 F1933 F1941 F1944 F1971 E1991 F2011 F2018 F2059 F2090 E2102:E2103 E2112 F2133 F2155 F2162 E2175 E2178 F2181 F2187 F2202:F2203 F2216 F2223 E2233 F2267 E2270 E2283 E2287 F2300 E2324 F2325 F2330 F2339 F2343 E2357 E2374 F2378 F2385 F2395 F2417:F2418 F2420 F2441 F2449 F2470 F2507:F2508 F2555 F2561 F2594 F2646 F2657 F2667:F2668 F2674 F2697:F2698 F2711 F2717 F2730 F2743 F2752 F2762 F2783 F2786 F2814 F2830 F2843:F2845 F2861 F2892 E2894 F2898:F2899 F2923 F2925:F2926 F2947:F2949 F2953 F2960:F2961 F2966 F2968:F2969 F2978 F2983 F3006:F3007 F3009:F3010 F3036 E3062 F3113 F3117 F3149 F3156 F3178 F3190 F3218 E3245 F3246 F3255 F3262:F3263 F3282 F3296 F3305 F3334 F3337 F3352:F3353 F3355 F3372 F3377:F3378 F3399 F3422 F3463 F3471:F3473 E3474 E3477 F3480:F3481 E3497 F3498 F3542 F3567 F3593 F3612 F3654 F3667 F3678 F3680 F3715 F3740 F3748 F3750 F3757 F3787 F3827 F3847 F3849:F3850 F3861 F3899 F3902 E3909 F3911 F3927 F3973 E3994:F3994 F4031 E4059 F4087 F4103 F4162 H4191 E4193:F4193 F4197 G4199 F4201 N4201 P4201" type="list">
      <formula1>INDIRECT(D1582)</formula1>
      <formula2>0</formula2>
    </dataValidation>
    <dataValidation allowBlank="true" errorStyle="stop" operator="between" showDropDown="false" showErrorMessage="true" showInputMessage="true" sqref="D174 D457 D558 D845 D1204 D1350 D1380 D1386 D1414 D1439 D1458 D1924 D1951 D2015 D2021:D2022 D2036 D2043 D2062 D2079 D2107 D2124 D2205 D2225 D2256 D2325 D2492 D2691 D2774 D2790:D2791 D3004 D3090 D3214 D3314 D3363:D3364 D3439 D3445 D3450 D3469 D3713 D3785 D3845 D4008:D4009 D4268:D4271" type="list">
      <formula1>вид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7" activePane="bottomLeft" state="frozen"/>
      <selection pane="topLeft" activeCell="A1" activeCellId="0" sqref="A1"/>
      <selection pane="bottomLeft" activeCell="A82" activeCellId="0" sqref="A82"/>
    </sheetView>
  </sheetViews>
  <sheetFormatPr defaultColWidth="8.5390625" defaultRowHeight="15" zeroHeight="false" outlineLevelRow="3" outlineLevelCol="1"/>
  <cols>
    <col collapsed="false" customWidth="true" hidden="false" outlineLevel="0" max="1" min="1" style="0" width="13.57"/>
    <col collapsed="false" customWidth="true" hidden="false" outlineLevel="0" max="2" min="2" style="0" width="13.28"/>
    <col collapsed="false" customWidth="true" hidden="false" outlineLevel="1" max="13" min="3" style="0" width="9.14"/>
    <col collapsed="false" customWidth="true" hidden="false" outlineLevel="1" max="14" min="14" style="0" width="9.57"/>
    <col collapsed="false" customWidth="true" hidden="false" outlineLevel="1" max="16" min="15" style="0" width="9.14"/>
    <col collapsed="false" customWidth="true" hidden="false" outlineLevel="0" max="17" min="17" style="0" width="9.85"/>
  </cols>
  <sheetData>
    <row r="1" customFormat="false" ht="15" hidden="false" customHeight="false" outlineLevel="0" collapsed="false">
      <c r="C1" s="300" t="n">
        <v>2020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customFormat="false" ht="15" hidden="false" customHeight="false" outlineLevel="0" collapsed="false">
      <c r="A2" s="301"/>
      <c r="B2" s="301"/>
      <c r="C2" s="302" t="s">
        <v>3236</v>
      </c>
      <c r="D2" s="303" t="s">
        <v>3243</v>
      </c>
      <c r="E2" s="303" t="s">
        <v>3619</v>
      </c>
      <c r="F2" s="303" t="s">
        <v>5230</v>
      </c>
      <c r="G2" s="303" t="s">
        <v>3727</v>
      </c>
      <c r="H2" s="303" t="s">
        <v>3867</v>
      </c>
      <c r="I2" s="303" t="s">
        <v>4101</v>
      </c>
      <c r="J2" s="303" t="s">
        <v>4232</v>
      </c>
      <c r="K2" s="303" t="s">
        <v>4484</v>
      </c>
      <c r="L2" s="303" t="s">
        <v>4663</v>
      </c>
      <c r="M2" s="303" t="s">
        <v>4959</v>
      </c>
      <c r="N2" s="303" t="s">
        <v>3007</v>
      </c>
      <c r="O2" s="304" t="s">
        <v>5231</v>
      </c>
      <c r="P2" s="305" t="s">
        <v>5232</v>
      </c>
      <c r="Q2" s="305" t="s">
        <v>305</v>
      </c>
    </row>
    <row r="3" s="310" customFormat="true" ht="12.75" hidden="false" customHeight="false" outlineLevel="0" collapsed="false">
      <c r="A3" s="306" t="s">
        <v>5233</v>
      </c>
      <c r="B3" s="307"/>
      <c r="C3" s="308" t="n">
        <f aca="false">SUM(C4:C14)</f>
        <v>2300201.95</v>
      </c>
      <c r="D3" s="308" t="n">
        <f aca="false">SUM(D4:D14)</f>
        <v>2578547.21</v>
      </c>
      <c r="E3" s="308" t="n">
        <f aca="false">SUM(E4:E14)</f>
        <v>3285092.37</v>
      </c>
      <c r="F3" s="308" t="n">
        <f aca="false">SUM(F4:F14)</f>
        <v>2316520</v>
      </c>
      <c r="G3" s="308" t="n">
        <f aca="false">SUM(G4:G14)</f>
        <v>3690009.48</v>
      </c>
      <c r="H3" s="308" t="n">
        <f aca="false">SUM(H4:H14)</f>
        <v>4644589.1</v>
      </c>
      <c r="I3" s="308" t="n">
        <f aca="false">SUM(I4:I14)</f>
        <v>4600260.91</v>
      </c>
      <c r="J3" s="308" t="n">
        <f aca="false">SUM(J4:J14)</f>
        <v>4834580.01</v>
      </c>
      <c r="K3" s="308" t="n">
        <f aca="false">SUM(K4:K14)</f>
        <v>4830760.61</v>
      </c>
      <c r="L3" s="308" t="n">
        <f aca="false">SUM(L4:L14)</f>
        <v>4705538</v>
      </c>
      <c r="M3" s="308" t="n">
        <f aca="false">SUM(M4:M14)</f>
        <v>3887179.08</v>
      </c>
      <c r="N3" s="308" t="n">
        <f aca="false">SUM(N4:N14)</f>
        <v>3914303.63</v>
      </c>
      <c r="O3" s="308" t="n">
        <f aca="false">SUM(O4:O14)</f>
        <v>3810737.87916667</v>
      </c>
      <c r="P3" s="308" t="n">
        <f aca="false">SUM(P4:P14)</f>
        <v>3798965.19583333</v>
      </c>
      <c r="Q3" s="309" t="n">
        <f aca="false">SUM(Q4:Q14)</f>
        <v>45587582.35</v>
      </c>
    </row>
    <row r="4" s="63" customFormat="true" ht="11.25" hidden="false" customHeight="true" outlineLevel="2" collapsed="false">
      <c r="A4" s="311" t="s">
        <v>5234</v>
      </c>
      <c r="B4" s="312" t="s">
        <v>224</v>
      </c>
      <c r="C4" s="313"/>
      <c r="D4" s="313"/>
      <c r="E4" s="313"/>
      <c r="F4" s="313"/>
      <c r="G4" s="313"/>
      <c r="H4" s="313"/>
      <c r="I4" s="313"/>
      <c r="J4" s="313"/>
      <c r="K4" s="313"/>
      <c r="L4" s="313" t="n">
        <v>11400</v>
      </c>
      <c r="M4" s="313" t="n">
        <v>0</v>
      </c>
      <c r="N4" s="313" t="n">
        <v>15000</v>
      </c>
      <c r="O4" s="314" t="n">
        <f aca="false">IFERROR(Q4/COUNTIF(C4:N4,"&gt;0"),0)</f>
        <v>13200</v>
      </c>
      <c r="P4" s="315" t="n">
        <f aca="false">Q4/12</f>
        <v>2200</v>
      </c>
      <c r="Q4" s="316" t="n">
        <f aca="false">SUM(C4:N4)</f>
        <v>26400</v>
      </c>
      <c r="R4" s="0" t="s">
        <v>5235</v>
      </c>
    </row>
    <row r="5" s="63" customFormat="true" ht="11.25" hidden="false" customHeight="true" outlineLevel="2" collapsed="false">
      <c r="A5" s="311"/>
      <c r="B5" s="312" t="s">
        <v>5236</v>
      </c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4" t="n">
        <f aca="false">IFERROR(Q5/COUNTIF(C5:N5,"&gt;0"),0)</f>
        <v>0</v>
      </c>
      <c r="P5" s="315" t="n">
        <f aca="false">Q5/12</f>
        <v>0</v>
      </c>
      <c r="Q5" s="316" t="n">
        <f aca="false">SUM(C5:N5)</f>
        <v>0</v>
      </c>
    </row>
    <row r="6" s="63" customFormat="true" ht="11.25" hidden="false" customHeight="true" outlineLevel="2" collapsed="false">
      <c r="A6" s="311"/>
      <c r="B6" s="312" t="s">
        <v>5237</v>
      </c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4" t="n">
        <f aca="false">IFERROR(Q6/COUNTIF(C6:N6,"&gt;0"),0)</f>
        <v>0</v>
      </c>
      <c r="P6" s="315" t="n">
        <f aca="false">Q6/12</f>
        <v>0</v>
      </c>
      <c r="Q6" s="316" t="n">
        <f aca="false">SUM(C6:N6)</f>
        <v>0</v>
      </c>
    </row>
    <row r="7" s="63" customFormat="true" ht="11.25" hidden="false" customHeight="true" outlineLevel="2" collapsed="false">
      <c r="A7" s="311"/>
      <c r="B7" s="312" t="s">
        <v>312</v>
      </c>
      <c r="C7" s="313" t="n">
        <v>539018.75</v>
      </c>
      <c r="D7" s="313" t="n">
        <v>550931.02</v>
      </c>
      <c r="E7" s="313" t="n">
        <v>561377.78</v>
      </c>
      <c r="F7" s="313" t="n">
        <v>421260</v>
      </c>
      <c r="G7" s="313" t="n">
        <v>406913.52</v>
      </c>
      <c r="H7" s="313" t="n">
        <v>725071.94</v>
      </c>
      <c r="I7" s="313" t="n">
        <v>712430.91</v>
      </c>
      <c r="J7" s="313" t="n">
        <v>731220.01</v>
      </c>
      <c r="K7" s="313" t="n">
        <v>900060.61</v>
      </c>
      <c r="L7" s="313" t="n">
        <v>855240</v>
      </c>
      <c r="M7" s="313" t="n">
        <v>694945</v>
      </c>
      <c r="N7" s="313" t="n">
        <v>1174318.27</v>
      </c>
      <c r="O7" s="314" t="n">
        <f aca="false">IFERROR(Q7/COUNTIF(C7:N7,"&gt;0"),0)</f>
        <v>689398.984166667</v>
      </c>
      <c r="P7" s="315" t="n">
        <f aca="false">Q7/12</f>
        <v>689398.984166667</v>
      </c>
      <c r="Q7" s="316" t="n">
        <f aca="false">SUM(C7:N7)</f>
        <v>8272787.81</v>
      </c>
      <c r="R7" s="0" t="s">
        <v>5238</v>
      </c>
    </row>
    <row r="8" s="63" customFormat="true" ht="11.25" hidden="false" customHeight="true" outlineLevel="2" collapsed="false">
      <c r="A8" s="311" t="s">
        <v>5239</v>
      </c>
      <c r="B8" s="312" t="s">
        <v>224</v>
      </c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4" t="n">
        <f aca="false">IFERROR(Q8/COUNTIF(C8:N8,"&gt;0"),0)</f>
        <v>0</v>
      </c>
      <c r="P8" s="315" t="n">
        <f aca="false">Q8/12</f>
        <v>0</v>
      </c>
      <c r="Q8" s="316" t="n">
        <f aca="false">SUM(C8:N8)</f>
        <v>0</v>
      </c>
    </row>
    <row r="9" s="63" customFormat="true" ht="11.25" hidden="false" customHeight="true" outlineLevel="2" collapsed="false">
      <c r="A9" s="311" t="s">
        <v>5239</v>
      </c>
      <c r="B9" s="312" t="s">
        <v>5236</v>
      </c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4" t="n">
        <f aca="false">IFERROR(Q9/COUNTIF(C9:N9,"&gt;0"),0)</f>
        <v>0</v>
      </c>
      <c r="P9" s="315" t="n">
        <f aca="false">Q9/12</f>
        <v>0</v>
      </c>
      <c r="Q9" s="316" t="n">
        <f aca="false">SUM(C9:N9)</f>
        <v>0</v>
      </c>
    </row>
    <row r="10" s="63" customFormat="true" ht="11.25" hidden="false" customHeight="true" outlineLevel="2" collapsed="false">
      <c r="A10" s="311" t="s">
        <v>5239</v>
      </c>
      <c r="B10" s="312" t="s">
        <v>5237</v>
      </c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4" t="n">
        <f aca="false">IFERROR(Q10/COUNTIF(C10:N10,"&gt;0"),0)</f>
        <v>0</v>
      </c>
      <c r="P10" s="315" t="n">
        <f aca="false">Q10/12</f>
        <v>0</v>
      </c>
      <c r="Q10" s="316" t="n">
        <f aca="false">SUM(C10:N10)</f>
        <v>0</v>
      </c>
    </row>
    <row r="11" s="63" customFormat="true" ht="11.25" hidden="false" customHeight="true" outlineLevel="2" collapsed="false">
      <c r="A11" s="311" t="s">
        <v>5239</v>
      </c>
      <c r="B11" s="312" t="s">
        <v>312</v>
      </c>
      <c r="C11" s="313" t="n">
        <v>121670</v>
      </c>
      <c r="D11" s="313" t="n">
        <v>175730</v>
      </c>
      <c r="E11" s="313" t="n">
        <v>273100</v>
      </c>
      <c r="F11" s="313" t="n">
        <v>76750</v>
      </c>
      <c r="G11" s="313" t="n">
        <v>462600</v>
      </c>
      <c r="H11" s="313" t="n">
        <v>701830</v>
      </c>
      <c r="I11" s="313" t="n">
        <v>898650</v>
      </c>
      <c r="J11" s="313" t="n">
        <v>460510</v>
      </c>
      <c r="K11" s="313" t="n">
        <v>941520</v>
      </c>
      <c r="L11" s="313" t="n">
        <v>643260</v>
      </c>
      <c r="M11" s="313" t="n">
        <v>665850</v>
      </c>
      <c r="N11" s="313" t="n">
        <v>372399</v>
      </c>
      <c r="O11" s="314" t="n">
        <f aca="false">IFERROR(Q11/COUNTIF(C11:N11,"&gt;0"),0)</f>
        <v>482822.416666667</v>
      </c>
      <c r="P11" s="315" t="n">
        <f aca="false">Q11/12</f>
        <v>482822.416666667</v>
      </c>
      <c r="Q11" s="316" t="n">
        <f aca="false">SUM(C11:N11)</f>
        <v>5793869</v>
      </c>
    </row>
    <row r="12" s="63" customFormat="true" ht="11.25" hidden="false" customHeight="true" outlineLevel="2" collapsed="false">
      <c r="A12" s="317" t="s">
        <v>2937</v>
      </c>
      <c r="B12" s="312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4" t="n">
        <f aca="false">IFERROR(Q12/COUNTIF(C12:N12,"&gt;0"),0)</f>
        <v>0</v>
      </c>
      <c r="P12" s="315" t="n">
        <f aca="false">Q12/12</f>
        <v>0</v>
      </c>
      <c r="Q12" s="316" t="n">
        <f aca="false">SUM(C12:N12)</f>
        <v>0</v>
      </c>
    </row>
    <row r="13" s="63" customFormat="true" ht="11.25" hidden="false" customHeight="true" outlineLevel="2" collapsed="false">
      <c r="A13" s="317" t="s">
        <v>5234</v>
      </c>
      <c r="B13" s="317" t="s">
        <v>5240</v>
      </c>
      <c r="C13" s="313" t="n">
        <f aca="false">C44</f>
        <v>0</v>
      </c>
      <c r="D13" s="313" t="n">
        <f aca="false">D44</f>
        <v>0</v>
      </c>
      <c r="E13" s="313" t="n">
        <f aca="false">E44</f>
        <v>0</v>
      </c>
      <c r="F13" s="313" t="n">
        <f aca="false">F44</f>
        <v>0</v>
      </c>
      <c r="G13" s="313" t="n">
        <f aca="false">G44</f>
        <v>0</v>
      </c>
      <c r="H13" s="313" t="n">
        <f aca="false">H44</f>
        <v>0</v>
      </c>
      <c r="I13" s="313" t="n">
        <f aca="false">I44</f>
        <v>0</v>
      </c>
      <c r="J13" s="313" t="n">
        <f aca="false">J44</f>
        <v>0</v>
      </c>
      <c r="K13" s="313" t="n">
        <f aca="false">K44</f>
        <v>0</v>
      </c>
      <c r="L13" s="313" t="n">
        <f aca="false">L44</f>
        <v>0</v>
      </c>
      <c r="M13" s="313" t="n">
        <f aca="false">M44</f>
        <v>13.08</v>
      </c>
      <c r="N13" s="313" t="n">
        <f aca="false">N44</f>
        <v>1841.36</v>
      </c>
      <c r="O13" s="314" t="n">
        <f aca="false">IFERROR(Q13/COUNTIF(C13:N13,"&gt;0"),0)</f>
        <v>927.22</v>
      </c>
      <c r="P13" s="315" t="n">
        <f aca="false">Q13/12</f>
        <v>154.536666666667</v>
      </c>
      <c r="Q13" s="316" t="n">
        <f aca="false">SUM(C13:N13)</f>
        <v>1854.44</v>
      </c>
      <c r="R13" s="63" t="s">
        <v>5241</v>
      </c>
    </row>
    <row r="14" customFormat="false" ht="11.25" hidden="false" customHeight="true" outlineLevel="2" collapsed="false">
      <c r="A14" s="318" t="s">
        <v>14</v>
      </c>
      <c r="B14" s="319"/>
      <c r="C14" s="320" t="n">
        <f aca="false">SUM(C28:C29)</f>
        <v>1639513.2</v>
      </c>
      <c r="D14" s="320" t="n">
        <f aca="false">SUM(D28:D29)</f>
        <v>1851886.19</v>
      </c>
      <c r="E14" s="320" t="n">
        <f aca="false">SUM(E28:E29)</f>
        <v>2450614.59</v>
      </c>
      <c r="F14" s="320" t="n">
        <f aca="false">SUM(F28:F29)</f>
        <v>1818510</v>
      </c>
      <c r="G14" s="320" t="n">
        <f aca="false">SUM(G28:G29)</f>
        <v>2820495.96</v>
      </c>
      <c r="H14" s="320" t="n">
        <f aca="false">SUM(H28:H29)</f>
        <v>3217687.16</v>
      </c>
      <c r="I14" s="320" t="n">
        <f aca="false">SUM(I28:I29)</f>
        <v>2989180</v>
      </c>
      <c r="J14" s="320" t="n">
        <f aca="false">SUM(J28:J29)</f>
        <v>3642850</v>
      </c>
      <c r="K14" s="320" t="n">
        <f aca="false">SUM(K28:K29)</f>
        <v>2989180</v>
      </c>
      <c r="L14" s="320" t="n">
        <f aca="false">SUM(L28:L29)</f>
        <v>3195638</v>
      </c>
      <c r="M14" s="320" t="n">
        <f aca="false">SUM(M28:M29)</f>
        <v>2526371</v>
      </c>
      <c r="N14" s="320" t="n">
        <f aca="false">SUM(N28:N29)</f>
        <v>2350745</v>
      </c>
      <c r="O14" s="321" t="n">
        <f aca="false">IFERROR(Q14/COUNTIF(C14:N14,"&gt;0"),0)</f>
        <v>2624389.25833333</v>
      </c>
      <c r="P14" s="315" t="n">
        <f aca="false">Q14/12</f>
        <v>2624389.25833333</v>
      </c>
      <c r="Q14" s="322" t="n">
        <f aca="false">SUM(C14:N14)</f>
        <v>31492671.1</v>
      </c>
      <c r="R14" s="0" t="s">
        <v>5242</v>
      </c>
    </row>
    <row r="15" customFormat="false" ht="11.25" hidden="false" customHeight="true" outlineLevel="0" collapsed="false">
      <c r="A15" s="323" t="s">
        <v>5243</v>
      </c>
      <c r="B15" s="324"/>
      <c r="C15" s="325" t="n">
        <f aca="false">SUM(C16:C18)</f>
        <v>4900</v>
      </c>
      <c r="D15" s="325" t="n">
        <f aca="false">SUM(D16:D18)</f>
        <v>8400</v>
      </c>
      <c r="E15" s="325" t="n">
        <f aca="false">SUM(E16:E18)</f>
        <v>24900</v>
      </c>
      <c r="F15" s="325" t="n">
        <f aca="false">SUM(F16:F18)</f>
        <v>17500</v>
      </c>
      <c r="G15" s="325" t="n">
        <f aca="false">SUM(G16:G18)</f>
        <v>28750</v>
      </c>
      <c r="H15" s="325" t="n">
        <f aca="false">SUM(H16:H18)</f>
        <v>20200</v>
      </c>
      <c r="I15" s="325" t="n">
        <f aca="false">SUM(I16:I18)</f>
        <v>81100</v>
      </c>
      <c r="J15" s="325" t="n">
        <f aca="false">SUM(J16:J18)</f>
        <v>10900</v>
      </c>
      <c r="K15" s="325" t="n">
        <f aca="false">SUM(K16:K18)</f>
        <v>29000</v>
      </c>
      <c r="L15" s="325" t="n">
        <f aca="false">SUM(L16:L18)</f>
        <v>14500</v>
      </c>
      <c r="M15" s="325" t="n">
        <f aca="false">SUM(M16:M18)</f>
        <v>25400</v>
      </c>
      <c r="N15" s="325" t="n">
        <f aca="false">SUM(N16:N18)</f>
        <v>2600</v>
      </c>
      <c r="O15" s="325" t="n">
        <f aca="false">SUM(O16:O18)</f>
        <v>36404.5454545455</v>
      </c>
      <c r="P15" s="325" t="n">
        <f aca="false">SUM(P16:P18)</f>
        <v>22345.8333333333</v>
      </c>
      <c r="Q15" s="325" t="n">
        <f aca="false">SUM(Q16:Q18)</f>
        <v>268150</v>
      </c>
      <c r="R15" s="0" t="s">
        <v>5244</v>
      </c>
    </row>
    <row r="16" s="332" customFormat="true" ht="11.25" hidden="false" customHeight="true" outlineLevel="1" collapsed="false">
      <c r="A16" s="326" t="s">
        <v>18</v>
      </c>
      <c r="B16" s="327" t="s">
        <v>19</v>
      </c>
      <c r="C16" s="328" t="n">
        <v>4900</v>
      </c>
      <c r="D16" s="328" t="n">
        <v>3900</v>
      </c>
      <c r="E16" s="328" t="n">
        <v>0</v>
      </c>
      <c r="F16" s="328" t="n">
        <v>17500</v>
      </c>
      <c r="G16" s="328" t="n">
        <v>28750</v>
      </c>
      <c r="H16" s="328" t="n">
        <v>20200</v>
      </c>
      <c r="I16" s="328" t="n">
        <v>81100</v>
      </c>
      <c r="J16" s="328" t="n">
        <v>10900</v>
      </c>
      <c r="K16" s="328" t="n">
        <v>29000</v>
      </c>
      <c r="L16" s="328" t="n">
        <v>14500</v>
      </c>
      <c r="M16" s="328" t="n">
        <v>25400</v>
      </c>
      <c r="N16" s="328" t="n">
        <v>2600</v>
      </c>
      <c r="O16" s="329" t="n">
        <f aca="false">IFERROR(Q16/COUNTIF(C16:N16,"&gt;0"),0)</f>
        <v>21704.5454545455</v>
      </c>
      <c r="P16" s="330" t="n">
        <f aca="false">Q16/12</f>
        <v>19895.8333333333</v>
      </c>
      <c r="Q16" s="331" t="n">
        <f aca="false">SUM(C16:N16)</f>
        <v>238750</v>
      </c>
    </row>
    <row r="17" s="332" customFormat="true" ht="11.25" hidden="false" customHeight="true" outlineLevel="1" collapsed="false">
      <c r="A17" s="326" t="s">
        <v>18</v>
      </c>
      <c r="B17" s="327" t="s">
        <v>5245</v>
      </c>
      <c r="C17" s="328" t="n">
        <v>0</v>
      </c>
      <c r="D17" s="328" t="n">
        <v>4500</v>
      </c>
      <c r="E17" s="328" t="n">
        <v>24900</v>
      </c>
      <c r="F17" s="328" t="n">
        <v>0</v>
      </c>
      <c r="G17" s="328" t="n">
        <v>0</v>
      </c>
      <c r="H17" s="328" t="n">
        <v>0</v>
      </c>
      <c r="I17" s="328" t="n">
        <v>0</v>
      </c>
      <c r="J17" s="328" t="n">
        <v>0</v>
      </c>
      <c r="K17" s="328" t="n">
        <v>0</v>
      </c>
      <c r="L17" s="328" t="n">
        <v>0</v>
      </c>
      <c r="M17" s="328" t="n">
        <v>0</v>
      </c>
      <c r="N17" s="328" t="n">
        <v>0</v>
      </c>
      <c r="O17" s="329" t="n">
        <f aca="false">IFERROR(Q17/COUNTIF(C17:N17,"&gt;0"),0)</f>
        <v>14700</v>
      </c>
      <c r="P17" s="330" t="n">
        <f aca="false">Q17/12</f>
        <v>2450</v>
      </c>
      <c r="Q17" s="331" t="n">
        <f aca="false">SUM(C17:N17)</f>
        <v>29400</v>
      </c>
    </row>
    <row r="18" s="332" customFormat="true" ht="11.25" hidden="false" customHeight="true" outlineLevel="1" collapsed="false">
      <c r="A18" s="326" t="s">
        <v>22</v>
      </c>
      <c r="B18" s="327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9" t="n">
        <f aca="false">IFERROR(Q18/COUNTIF(C18:N18,"&gt;0"),0)</f>
        <v>0</v>
      </c>
      <c r="P18" s="330" t="n">
        <f aca="false">Q18/12</f>
        <v>0</v>
      </c>
      <c r="Q18" s="331" t="n">
        <f aca="false">SUM(C18:N18)</f>
        <v>0</v>
      </c>
    </row>
    <row r="19" customFormat="false" ht="11.25" hidden="false" customHeight="true" outlineLevel="0" collapsed="false">
      <c r="A19" s="323" t="s">
        <v>5246</v>
      </c>
      <c r="B19" s="324"/>
      <c r="C19" s="325" t="n">
        <f aca="false">SUM(C20:C23)</f>
        <v>13200</v>
      </c>
      <c r="D19" s="325" t="n">
        <f aca="false">SUM(D20:D23)</f>
        <v>1700</v>
      </c>
      <c r="E19" s="325" t="n">
        <f aca="false">SUM(E20:E23)</f>
        <v>2000</v>
      </c>
      <c r="F19" s="325" t="n">
        <f aca="false">SUM(F20:F23)</f>
        <v>15600</v>
      </c>
      <c r="G19" s="325" t="n">
        <f aca="false">SUM(G20:G23)</f>
        <v>13600</v>
      </c>
      <c r="H19" s="325" t="n">
        <f aca="false">SUM(H20:H23)</f>
        <v>34710</v>
      </c>
      <c r="I19" s="325" t="n">
        <f aca="false">SUM(I20:I23)</f>
        <v>4050</v>
      </c>
      <c r="J19" s="325" t="n">
        <f aca="false">SUM(J20:J23)</f>
        <v>43400</v>
      </c>
      <c r="K19" s="325" t="n">
        <f aca="false">SUM(K20:K23)</f>
        <v>19700</v>
      </c>
      <c r="L19" s="325" t="n">
        <f aca="false">SUM(L20:L23)</f>
        <v>15000</v>
      </c>
      <c r="M19" s="325" t="n">
        <f aca="false">SUM(M20:M23)</f>
        <v>22350</v>
      </c>
      <c r="N19" s="325" t="n">
        <f aca="false">SUM(N20:N23)</f>
        <v>5000</v>
      </c>
      <c r="O19" s="325" t="n">
        <f aca="false">SUM(O20:O23)</f>
        <v>19588.9480519481</v>
      </c>
      <c r="P19" s="325" t="n">
        <f aca="false">SUM(P20:P23)</f>
        <v>15859.1666666667</v>
      </c>
      <c r="Q19" s="325" t="n">
        <f aca="false">SUM(Q20:Q23)</f>
        <v>190310</v>
      </c>
      <c r="R19" s="0" t="s">
        <v>5247</v>
      </c>
    </row>
    <row r="20" s="332" customFormat="true" ht="11.25" hidden="false" customHeight="true" outlineLevel="1" collapsed="false">
      <c r="A20" s="326" t="s">
        <v>3127</v>
      </c>
      <c r="B20" s="327" t="s">
        <v>5213</v>
      </c>
      <c r="C20" s="328" t="n">
        <v>6700</v>
      </c>
      <c r="D20" s="328"/>
      <c r="E20" s="328" t="n">
        <v>1500</v>
      </c>
      <c r="F20" s="328" t="n">
        <v>1500</v>
      </c>
      <c r="G20" s="328" t="n">
        <v>4500</v>
      </c>
      <c r="H20" s="328" t="n">
        <v>6900</v>
      </c>
      <c r="I20" s="328"/>
      <c r="J20" s="328"/>
      <c r="K20" s="328"/>
      <c r="L20" s="328" t="n">
        <v>1300</v>
      </c>
      <c r="M20" s="328" t="n">
        <v>1700</v>
      </c>
      <c r="N20" s="328"/>
      <c r="O20" s="329" t="n">
        <f aca="false">IFERROR(Q20/COUNTIF(C20:N20,"&gt;0"),0)</f>
        <v>3442.85714285714</v>
      </c>
      <c r="P20" s="330" t="n">
        <f aca="false">Q20/12</f>
        <v>2008.33333333333</v>
      </c>
      <c r="Q20" s="331" t="n">
        <f aca="false">SUM(C20:N20)</f>
        <v>24100</v>
      </c>
      <c r="R20" s="332" t="s">
        <v>5248</v>
      </c>
    </row>
    <row r="21" s="332" customFormat="true" ht="11.25" hidden="false" customHeight="true" outlineLevel="1" collapsed="false">
      <c r="A21" s="326" t="s">
        <v>91</v>
      </c>
      <c r="B21" s="327"/>
      <c r="C21" s="328" t="n">
        <v>1500</v>
      </c>
      <c r="D21" s="328" t="n">
        <v>0</v>
      </c>
      <c r="E21" s="328" t="n">
        <v>500</v>
      </c>
      <c r="F21" s="328" t="n">
        <v>1900</v>
      </c>
      <c r="G21" s="328" t="n">
        <v>1900</v>
      </c>
      <c r="H21" s="328" t="n">
        <v>13840</v>
      </c>
      <c r="I21" s="328" t="n">
        <v>4050</v>
      </c>
      <c r="J21" s="328" t="n">
        <v>5500</v>
      </c>
      <c r="K21" s="328" t="n">
        <v>4500</v>
      </c>
      <c r="L21" s="328" t="n">
        <v>8700</v>
      </c>
      <c r="M21" s="328" t="n">
        <v>7850</v>
      </c>
      <c r="N21" s="328" t="n">
        <v>2000</v>
      </c>
      <c r="O21" s="329" t="n">
        <f aca="false">IFERROR(Q21/COUNTIF(C21:N21,"&gt;0"),0)</f>
        <v>4749.09090909091</v>
      </c>
      <c r="P21" s="330" t="n">
        <f aca="false">Q21/12</f>
        <v>4353.33333333333</v>
      </c>
      <c r="Q21" s="331" t="n">
        <f aca="false">SUM(C21:N21)</f>
        <v>52240</v>
      </c>
      <c r="R21" s="332" t="s">
        <v>5249</v>
      </c>
    </row>
    <row r="22" s="332" customFormat="true" ht="11.25" hidden="false" customHeight="true" outlineLevel="1" collapsed="false">
      <c r="A22" s="326" t="s">
        <v>5215</v>
      </c>
      <c r="B22" s="327" t="s">
        <v>5216</v>
      </c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9" t="n">
        <f aca="false">IFERROR(Q22/COUNTIF(C22:N22,"&gt;0"),0)</f>
        <v>0</v>
      </c>
      <c r="P22" s="330" t="n">
        <f aca="false">Q22/12</f>
        <v>0</v>
      </c>
      <c r="Q22" s="331" t="n">
        <f aca="false">SUM(C22:N22)</f>
        <v>0</v>
      </c>
      <c r="R22" s="332" t="s">
        <v>5250</v>
      </c>
    </row>
    <row r="23" s="332" customFormat="true" ht="11.25" hidden="false" customHeight="true" outlineLevel="1" collapsed="false">
      <c r="A23" s="326" t="s">
        <v>118</v>
      </c>
      <c r="B23" s="327" t="s">
        <v>5217</v>
      </c>
      <c r="C23" s="328" t="n">
        <v>5000</v>
      </c>
      <c r="D23" s="328" t="n">
        <v>1700</v>
      </c>
      <c r="E23" s="328" t="n">
        <v>0</v>
      </c>
      <c r="F23" s="328" t="n">
        <v>12200</v>
      </c>
      <c r="G23" s="328" t="n">
        <v>7200</v>
      </c>
      <c r="H23" s="328" t="n">
        <v>13970</v>
      </c>
      <c r="I23" s="328" t="n">
        <v>0</v>
      </c>
      <c r="J23" s="328" t="n">
        <v>37900</v>
      </c>
      <c r="K23" s="328" t="n">
        <v>15200</v>
      </c>
      <c r="L23" s="328" t="n">
        <v>5000</v>
      </c>
      <c r="M23" s="328" t="n">
        <v>12800</v>
      </c>
      <c r="N23" s="328" t="n">
        <v>3000</v>
      </c>
      <c r="O23" s="329" t="n">
        <f aca="false">IFERROR(Q23/COUNTIF(C23:N23,"&gt;0"),0)</f>
        <v>11397</v>
      </c>
      <c r="P23" s="330" t="n">
        <f aca="false">Q23/12</f>
        <v>9497.5</v>
      </c>
      <c r="Q23" s="331" t="n">
        <f aca="false">SUM(C23:N23)</f>
        <v>113970</v>
      </c>
    </row>
    <row r="24" s="310" customFormat="true" ht="12.75" hidden="false" customHeight="false" outlineLevel="0" collapsed="false">
      <c r="A24" s="323" t="s">
        <v>5251</v>
      </c>
      <c r="B24" s="324"/>
      <c r="C24" s="325" t="n">
        <f aca="false">SUM(C25:C29)</f>
        <v>2346283.2</v>
      </c>
      <c r="D24" s="325" t="n">
        <f aca="false">SUM(D25:D29)</f>
        <v>2468396.19</v>
      </c>
      <c r="E24" s="325" t="n">
        <f aca="false">SUM(E25:E29)</f>
        <v>3264884.59</v>
      </c>
      <c r="F24" s="325" t="n">
        <f aca="false">SUM(F25:F29)</f>
        <v>2322390.48</v>
      </c>
      <c r="G24" s="325" t="n">
        <f aca="false">SUM(G25:G29)</f>
        <v>3772195.96</v>
      </c>
      <c r="H24" s="325" t="n">
        <f aca="false">SUM(H25:H29)</f>
        <v>4560217.16</v>
      </c>
      <c r="I24" s="325" t="n">
        <f aca="false">SUM(I25:I29)</f>
        <v>4775270</v>
      </c>
      <c r="J24" s="325" t="n">
        <f aca="false">SUM(J25:J29)</f>
        <v>4919010</v>
      </c>
      <c r="K24" s="325" t="n">
        <f aca="false">SUM(K25:K29)</f>
        <v>4775270</v>
      </c>
      <c r="L24" s="325" t="n">
        <f aca="false">SUM(L25:L29)</f>
        <v>4890488</v>
      </c>
      <c r="M24" s="325" t="n">
        <f aca="false">SUM(M25:M29)</f>
        <v>3798297.08</v>
      </c>
      <c r="N24" s="325" t="n">
        <f aca="false">SUM(N25:N29)</f>
        <v>3395005.36</v>
      </c>
      <c r="O24" s="325" t="n">
        <f aca="false">SUM(O25:O29)</f>
        <v>3773975.66833333</v>
      </c>
      <c r="P24" s="325" t="n">
        <f aca="false">SUM(P25:P29)</f>
        <v>3773975.66833333</v>
      </c>
      <c r="Q24" s="333" t="n">
        <f aca="false">SUM(Q25:Q29)</f>
        <v>45287708.02</v>
      </c>
      <c r="R24" s="310" t="s">
        <v>5252</v>
      </c>
    </row>
    <row r="25" customFormat="false" ht="11.25" hidden="false" customHeight="true" outlineLevel="3" collapsed="false">
      <c r="A25" s="318" t="s">
        <v>5234</v>
      </c>
      <c r="B25" s="319"/>
      <c r="C25" s="334" t="n">
        <f aca="false">C33+C39+C45+C51+C57+C63</f>
        <v>570350</v>
      </c>
      <c r="D25" s="334" t="n">
        <f aca="false">D33+D39+D45+D51+D57+D63</f>
        <v>454450</v>
      </c>
      <c r="E25" s="334" t="n">
        <f aca="false">E33+E39+E45+E51+E57+E63</f>
        <v>543950</v>
      </c>
      <c r="F25" s="334" t="n">
        <f aca="false">F33+F39+F45+F51+F57+F63</f>
        <v>424130.48</v>
      </c>
      <c r="G25" s="334" t="n">
        <f aca="false">G33+G39+G45+G51+G57+G63</f>
        <v>433950</v>
      </c>
      <c r="H25" s="334" t="n">
        <f aca="false">H33+H39+H45+H51+H57+H63</f>
        <v>716250</v>
      </c>
      <c r="I25" s="334" t="n">
        <f aca="false">I33+I39+I45+I51+I57+I63</f>
        <v>887300</v>
      </c>
      <c r="J25" s="334" t="n">
        <f aca="false">J33+J39+J45+J51+J57+J63</f>
        <v>783200</v>
      </c>
      <c r="K25" s="334" t="n">
        <f aca="false">K33+K39+K45+K51+K57+K63</f>
        <v>887300</v>
      </c>
      <c r="L25" s="334" t="n">
        <f aca="false">L33+L39+L45+L51+L57+L63</f>
        <v>1011740</v>
      </c>
      <c r="M25" s="334" t="n">
        <f aca="false">M33+M39+M45+M51+M57+M63</f>
        <v>630086.08</v>
      </c>
      <c r="N25" s="334" t="n">
        <f aca="false">N33+N39+N45+N51+N57+N63</f>
        <v>707841.36</v>
      </c>
      <c r="O25" s="321" t="n">
        <f aca="false">IFERROR(Q25/COUNTIF(C25:N25,"&gt;0"),0)</f>
        <v>670878.993333333</v>
      </c>
      <c r="P25" s="335" t="n">
        <f aca="false">Q25/12</f>
        <v>670878.993333333</v>
      </c>
      <c r="Q25" s="322" t="n">
        <f aca="false">SUM(C25:N25)</f>
        <v>8050547.92</v>
      </c>
      <c r="R25" s="0" t="s">
        <v>5253</v>
      </c>
    </row>
    <row r="26" customFormat="false" ht="11.25" hidden="false" customHeight="true" outlineLevel="3" collapsed="false">
      <c r="A26" s="318" t="s">
        <v>5239</v>
      </c>
      <c r="B26" s="319"/>
      <c r="C26" s="334" t="n">
        <f aca="false">C34+C40+C46+C52+C58+C64</f>
        <v>136420</v>
      </c>
      <c r="D26" s="334" t="n">
        <f aca="false">D34+D40+D46+D52+D58+D64</f>
        <v>162060</v>
      </c>
      <c r="E26" s="334" t="n">
        <f aca="false">E34+E40+E46+E52+E58+E64</f>
        <v>270320</v>
      </c>
      <c r="F26" s="334" t="n">
        <f aca="false">F34+F40+F46+F52+F58+F64</f>
        <v>79750</v>
      </c>
      <c r="G26" s="334" t="n">
        <f aca="false">G34+G40+G46+G52+G58+G64</f>
        <v>517750</v>
      </c>
      <c r="H26" s="334" t="n">
        <f aca="false">H34+H40+H46+H52+H58+H64</f>
        <v>626280</v>
      </c>
      <c r="I26" s="334" t="n">
        <f aca="false">I34+I40+I46+I52+I58+I64</f>
        <v>898790</v>
      </c>
      <c r="J26" s="334" t="n">
        <f aca="false">J34+J40+J46+J52+J58+J64</f>
        <v>492960</v>
      </c>
      <c r="K26" s="334" t="n">
        <f aca="false">K34+K40+K46+K52+K58+K64</f>
        <v>898790</v>
      </c>
      <c r="L26" s="334" t="n">
        <f aca="false">L34+L40+L46+L52+L58+L64</f>
        <v>683110</v>
      </c>
      <c r="M26" s="334" t="n">
        <f aca="false">M34+M40+M46+M52+M58+M64</f>
        <v>641840</v>
      </c>
      <c r="N26" s="334" t="n">
        <f aca="false">N34+N40+N46+N52+N58+N64</f>
        <v>336419</v>
      </c>
      <c r="O26" s="321" t="n">
        <f aca="false">IFERROR(Q26/COUNTIF(C26:N26,"&gt;0"),0)</f>
        <v>478707.416666667</v>
      </c>
      <c r="P26" s="335" t="n">
        <f aca="false">Q26/12</f>
        <v>478707.416666667</v>
      </c>
      <c r="Q26" s="322" t="n">
        <f aca="false">SUM(C26:N26)</f>
        <v>5744489</v>
      </c>
    </row>
    <row r="27" customFormat="false" ht="11.25" hidden="false" customHeight="true" outlineLevel="3" collapsed="false">
      <c r="A27" s="318" t="s">
        <v>2937</v>
      </c>
      <c r="B27" s="319"/>
      <c r="C27" s="334" t="n">
        <f aca="false">C35+C41+C47+C53+C59+C65</f>
        <v>0</v>
      </c>
      <c r="D27" s="334" t="n">
        <f aca="false">D35+D41+D47+D53+D59+D65</f>
        <v>0</v>
      </c>
      <c r="E27" s="334" t="n">
        <f aca="false">E35+E41+E47+E53+E59+E65</f>
        <v>0</v>
      </c>
      <c r="F27" s="334" t="n">
        <f aca="false">F35+F41+F47+F53+F59+F65</f>
        <v>0</v>
      </c>
      <c r="G27" s="334" t="n">
        <f aca="false">G35+G41+G47+G53+G59+G65</f>
        <v>0</v>
      </c>
      <c r="H27" s="334" t="n">
        <f aca="false">H35+H41+H47+H53+H59+H65</f>
        <v>0</v>
      </c>
      <c r="I27" s="334" t="n">
        <f aca="false">I35+I41+I47+I53+I59+I65</f>
        <v>0</v>
      </c>
      <c r="J27" s="334" t="n">
        <f aca="false">J35+J41+J47+J53+J59+J65</f>
        <v>0</v>
      </c>
      <c r="K27" s="334" t="n">
        <f aca="false">K35+K41+K47+K53+K59+K65</f>
        <v>0</v>
      </c>
      <c r="L27" s="334" t="n">
        <f aca="false">L35+L41+L47+L53+L59+L65</f>
        <v>0</v>
      </c>
      <c r="M27" s="334" t="n">
        <f aca="false">M35+M41+M47+M53+M59+M65</f>
        <v>0</v>
      </c>
      <c r="N27" s="334" t="n">
        <f aca="false">N35+N41+N47+N53+N59+N65</f>
        <v>0</v>
      </c>
      <c r="O27" s="321" t="n">
        <f aca="false">IFERROR(Q27/COUNTIF(C27:N27,"&gt;0"),0)</f>
        <v>0</v>
      </c>
      <c r="P27" s="335" t="n">
        <f aca="false">Q27/12</f>
        <v>0</v>
      </c>
      <c r="Q27" s="322" t="n">
        <f aca="false">SUM(C27:N27)</f>
        <v>0</v>
      </c>
    </row>
    <row r="28" customFormat="false" ht="11.25" hidden="false" customHeight="true" outlineLevel="3" collapsed="false">
      <c r="A28" s="318" t="s">
        <v>5254</v>
      </c>
      <c r="B28" s="319"/>
      <c r="C28" s="334" t="n">
        <f aca="false">C36+C42+C54+C60+C66</f>
        <v>999188</v>
      </c>
      <c r="D28" s="334" t="n">
        <f aca="false">D36+D42+D54+D60+D66</f>
        <v>1305665.25</v>
      </c>
      <c r="E28" s="334" t="n">
        <f aca="false">E36+E42+E54+E60+E66</f>
        <v>1609294.59</v>
      </c>
      <c r="F28" s="334" t="n">
        <f aca="false">F36+F42+F54+F60+F66</f>
        <v>904780</v>
      </c>
      <c r="G28" s="334" t="n">
        <f aca="false">G36+G42+G54+G60+G66</f>
        <v>1683935.96</v>
      </c>
      <c r="H28" s="334" t="n">
        <f aca="false">H36+H42+H54+H60+H66</f>
        <v>1937592.62</v>
      </c>
      <c r="I28" s="334" t="n">
        <f aca="false">I36+I42+I54+I60+I66</f>
        <v>1864000</v>
      </c>
      <c r="J28" s="334" t="n">
        <f aca="false">J36+J42+J54+J60+J66</f>
        <v>2630400</v>
      </c>
      <c r="K28" s="334" t="n">
        <f aca="false">K36+K42+K54+K60+K66</f>
        <v>1864000</v>
      </c>
      <c r="L28" s="334" t="n">
        <f aca="false">L36+L42+L54+L60+L66</f>
        <v>1887117</v>
      </c>
      <c r="M28" s="334" t="n">
        <f aca="false">M36+M42+M54+M60+M66</f>
        <v>1572931</v>
      </c>
      <c r="N28" s="334" t="n">
        <f aca="false">N36+N42+N54+N60+N66</f>
        <v>1438545</v>
      </c>
      <c r="O28" s="321" t="n">
        <f aca="false">IFERROR(Q28/COUNTIF(C28:N28,"&gt;0"),0)</f>
        <v>1641454.11833333</v>
      </c>
      <c r="P28" s="335" t="n">
        <f aca="false">Q28/12</f>
        <v>1641454.11833333</v>
      </c>
      <c r="Q28" s="322" t="n">
        <f aca="false">SUM(C28:N28)</f>
        <v>19697449.42</v>
      </c>
      <c r="R28" s="0" t="s">
        <v>5255</v>
      </c>
    </row>
    <row r="29" customFormat="false" ht="11.25" hidden="false" customHeight="true" outlineLevel="3" collapsed="false">
      <c r="A29" s="318" t="s">
        <v>5256</v>
      </c>
      <c r="B29" s="319"/>
      <c r="C29" s="334" t="n">
        <f aca="false">C37+C43+C55+C61+C67</f>
        <v>640325.2</v>
      </c>
      <c r="D29" s="334" t="n">
        <f aca="false">D37+D43+D55+D61+D67</f>
        <v>546220.94</v>
      </c>
      <c r="E29" s="334" t="n">
        <f aca="false">E37+E43+E55+E61+E67</f>
        <v>841320</v>
      </c>
      <c r="F29" s="334" t="n">
        <f aca="false">F37+F43+F55+F61+F67</f>
        <v>913730</v>
      </c>
      <c r="G29" s="334" t="n">
        <f aca="false">G37+G43+G55+G61+G67</f>
        <v>1136560</v>
      </c>
      <c r="H29" s="334" t="n">
        <f aca="false">H37+H43+H55+H61+H67</f>
        <v>1280094.54</v>
      </c>
      <c r="I29" s="334" t="n">
        <f aca="false">I37+I43+I55+I61+I67</f>
        <v>1125180</v>
      </c>
      <c r="J29" s="334" t="n">
        <f aca="false">J37+J43+J55+J61+J67</f>
        <v>1012450</v>
      </c>
      <c r="K29" s="334" t="n">
        <f aca="false">K37+K43+K55+K61+K67</f>
        <v>1125180</v>
      </c>
      <c r="L29" s="334" t="n">
        <f aca="false">L37+L43+L55+L61+L67</f>
        <v>1308521</v>
      </c>
      <c r="M29" s="334" t="n">
        <f aca="false">M37+M43+M55+M61+M67</f>
        <v>953440</v>
      </c>
      <c r="N29" s="334" t="n">
        <f aca="false">N37+N43+N55+N61+N67</f>
        <v>912200</v>
      </c>
      <c r="O29" s="321" t="n">
        <f aca="false">IFERROR(Q29/COUNTIF(C29:N29,"&gt;0"),0)</f>
        <v>982935.14</v>
      </c>
      <c r="P29" s="335" t="n">
        <f aca="false">Q29/12</f>
        <v>982935.14</v>
      </c>
      <c r="Q29" s="322" t="n">
        <f aca="false">SUM(C29:N29)</f>
        <v>11795221.68</v>
      </c>
      <c r="R29" s="0" t="s">
        <v>5257</v>
      </c>
    </row>
    <row r="30" customFormat="false" ht="11.25" hidden="false" customHeight="true" outlineLevel="3" collapsed="false">
      <c r="A30" s="336"/>
      <c r="B30" s="337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9"/>
      <c r="P30" s="340"/>
      <c r="Q30" s="341"/>
    </row>
    <row r="31" s="345" customFormat="true" ht="12.75" hidden="false" customHeight="false" outlineLevel="1" collapsed="false">
      <c r="A31" s="342" t="s">
        <v>18</v>
      </c>
      <c r="B31" s="343"/>
      <c r="C31" s="344" t="n">
        <f aca="false">C32+C38+C44</f>
        <v>2346283.2</v>
      </c>
      <c r="D31" s="344" t="n">
        <f aca="false">D32+D38+D44</f>
        <v>2468396.19</v>
      </c>
      <c r="E31" s="344" t="n">
        <f aca="false">E32+E38+E44</f>
        <v>3264884.59</v>
      </c>
      <c r="F31" s="344" t="n">
        <f aca="false">F32+F38+F44</f>
        <v>2322390.48</v>
      </c>
      <c r="G31" s="344" t="n">
        <f aca="false">G32+G38+G44</f>
        <v>3772195.96</v>
      </c>
      <c r="H31" s="344" t="n">
        <f aca="false">H32+H38+H44</f>
        <v>4560217.16</v>
      </c>
      <c r="I31" s="344" t="n">
        <f aca="false">I32+I38+I44</f>
        <v>4775270</v>
      </c>
      <c r="J31" s="344" t="n">
        <f aca="false">J32+J38+J44</f>
        <v>4919010</v>
      </c>
      <c r="K31" s="344" t="n">
        <f aca="false">K32+K38+K44</f>
        <v>4775270</v>
      </c>
      <c r="L31" s="344" t="n">
        <f aca="false">L32+L38+L44</f>
        <v>4890488</v>
      </c>
      <c r="M31" s="344" t="n">
        <f aca="false">M32+M38+M44</f>
        <v>3798297.08</v>
      </c>
      <c r="N31" s="344" t="n">
        <f aca="false">N32+N38+N44</f>
        <v>3266065.36</v>
      </c>
      <c r="O31" s="344" t="n">
        <f aca="false">O32+O38+O44</f>
        <v>4491228.35166667</v>
      </c>
      <c r="P31" s="344" t="n">
        <f aca="false">P32+P38+P44</f>
        <v>3763230.66833333</v>
      </c>
      <c r="Q31" s="344" t="n">
        <f aca="false">Q32+Q38+Q44</f>
        <v>45158768.02</v>
      </c>
    </row>
    <row r="32" customFormat="false" ht="15" hidden="false" customHeight="false" outlineLevel="2" collapsed="false">
      <c r="A32" s="346" t="s">
        <v>5258</v>
      </c>
      <c r="B32" s="347"/>
      <c r="C32" s="348" t="n">
        <f aca="false">SUM(C33:C37)</f>
        <v>2346283.2</v>
      </c>
      <c r="D32" s="348" t="n">
        <f aca="false">SUM(D33:D37)</f>
        <v>1632606.19</v>
      </c>
      <c r="E32" s="348" t="n">
        <f aca="false">SUM(E33:E37)</f>
        <v>2355334.59</v>
      </c>
      <c r="F32" s="348" t="n">
        <f aca="false">SUM(F33:F37)</f>
        <v>2322390.48</v>
      </c>
      <c r="G32" s="348" t="n">
        <f aca="false">SUM(G33:G37)</f>
        <v>3772195.96</v>
      </c>
      <c r="H32" s="348" t="n">
        <f aca="false">SUM(H33:H37)</f>
        <v>4560217.16</v>
      </c>
      <c r="I32" s="348" t="n">
        <f aca="false">SUM(I33:I37)</f>
        <v>4775270</v>
      </c>
      <c r="J32" s="348" t="n">
        <f aca="false">SUM(J33:J37)</f>
        <v>4919010</v>
      </c>
      <c r="K32" s="348" t="n">
        <f aca="false">SUM(K33:K37)</f>
        <v>4775270</v>
      </c>
      <c r="L32" s="348" t="n">
        <f aca="false">SUM(L33:L37)</f>
        <v>4890488</v>
      </c>
      <c r="M32" s="348" t="n">
        <f aca="false">SUM(M33:M37)</f>
        <v>3798284</v>
      </c>
      <c r="N32" s="348" t="n">
        <f aca="false">SUM(N33:N37)</f>
        <v>3264224</v>
      </c>
      <c r="O32" s="348" t="n">
        <f aca="false">SUM(O33:O37)</f>
        <v>3617631.13166667</v>
      </c>
      <c r="P32" s="348" t="n">
        <f aca="false">SUM(P33:P37)</f>
        <v>3617631.13166667</v>
      </c>
      <c r="Q32" s="348" t="n">
        <f aca="false">SUM(Q33:Q37)</f>
        <v>43411573.58</v>
      </c>
    </row>
    <row r="33" customFormat="false" ht="11.25" hidden="false" customHeight="true" outlineLevel="3" collapsed="false">
      <c r="A33" s="326" t="s">
        <v>5234</v>
      </c>
      <c r="B33" s="327"/>
      <c r="C33" s="313" t="n">
        <v>570350</v>
      </c>
      <c r="D33" s="313" t="n">
        <v>44300</v>
      </c>
      <c r="E33" s="313" t="n">
        <v>30500</v>
      </c>
      <c r="F33" s="313" t="n">
        <v>424130.48</v>
      </c>
      <c r="G33" s="313" t="n">
        <v>433950</v>
      </c>
      <c r="H33" s="313" t="n">
        <v>716250</v>
      </c>
      <c r="I33" s="313" t="n">
        <v>887300</v>
      </c>
      <c r="J33" s="313" t="n">
        <v>783200</v>
      </c>
      <c r="K33" s="313" t="n">
        <v>887300</v>
      </c>
      <c r="L33" s="313" t="n">
        <v>1011740</v>
      </c>
      <c r="M33" s="313" t="n">
        <v>630073</v>
      </c>
      <c r="N33" s="313" t="n">
        <v>691000</v>
      </c>
      <c r="O33" s="329" t="n">
        <f aca="false">IFERROR(Q33/COUNTIF(C33:N33,"&gt;0"),0)</f>
        <v>592507.79</v>
      </c>
      <c r="P33" s="330" t="n">
        <f aca="false">Q33/12</f>
        <v>592507.79</v>
      </c>
      <c r="Q33" s="331" t="n">
        <f aca="false">SUM(C33:N33)</f>
        <v>7110093.48</v>
      </c>
    </row>
    <row r="34" customFormat="false" ht="11.25" hidden="false" customHeight="true" outlineLevel="3" collapsed="false">
      <c r="A34" s="326" t="s">
        <v>5239</v>
      </c>
      <c r="B34" s="327"/>
      <c r="C34" s="313" t="n">
        <v>136420</v>
      </c>
      <c r="D34" s="313" t="n">
        <v>143110</v>
      </c>
      <c r="E34" s="313" t="n">
        <v>261820</v>
      </c>
      <c r="F34" s="313" t="n">
        <v>79750</v>
      </c>
      <c r="G34" s="313" t="n">
        <v>517750</v>
      </c>
      <c r="H34" s="313" t="n">
        <v>626280</v>
      </c>
      <c r="I34" s="313" t="n">
        <v>898790</v>
      </c>
      <c r="J34" s="313" t="n">
        <v>492960</v>
      </c>
      <c r="K34" s="313" t="n">
        <v>898790</v>
      </c>
      <c r="L34" s="313" t="n">
        <v>683110</v>
      </c>
      <c r="M34" s="313" t="n">
        <v>641840</v>
      </c>
      <c r="N34" s="313" t="n">
        <v>335419</v>
      </c>
      <c r="O34" s="329" t="n">
        <f aca="false">IFERROR(Q34/COUNTIF(C34:N34,"&gt;0"),0)</f>
        <v>476336.583333333</v>
      </c>
      <c r="P34" s="330" t="n">
        <f aca="false">Q34/12</f>
        <v>476336.583333333</v>
      </c>
      <c r="Q34" s="331" t="n">
        <f aca="false">SUM(C34:N34)</f>
        <v>5716039</v>
      </c>
    </row>
    <row r="35" customFormat="false" ht="11.25" hidden="false" customHeight="true" outlineLevel="3" collapsed="false">
      <c r="A35" s="326" t="s">
        <v>2937</v>
      </c>
      <c r="B35" s="327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29" t="n">
        <f aca="false">IFERROR(Q35/COUNTIF(C35:N35,"&gt;0"),0)</f>
        <v>0</v>
      </c>
      <c r="P35" s="330" t="n">
        <f aca="false">Q35/12</f>
        <v>0</v>
      </c>
      <c r="Q35" s="331" t="n">
        <f aca="false">SUM(C35:N35)</f>
        <v>0</v>
      </c>
    </row>
    <row r="36" customFormat="false" ht="11.25" hidden="false" customHeight="true" outlineLevel="3" collapsed="false">
      <c r="A36" s="326" t="s">
        <v>5254</v>
      </c>
      <c r="B36" s="327"/>
      <c r="C36" s="350" t="n">
        <v>999188</v>
      </c>
      <c r="D36" s="350" t="n">
        <v>1055765.25</v>
      </c>
      <c r="E36" s="350" t="n">
        <v>1391744.59</v>
      </c>
      <c r="F36" s="350" t="n">
        <v>904780</v>
      </c>
      <c r="G36" s="350" t="n">
        <v>1683935.96</v>
      </c>
      <c r="H36" s="350" t="n">
        <v>1937592.62</v>
      </c>
      <c r="I36" s="350" t="n">
        <v>1864000</v>
      </c>
      <c r="J36" s="350" t="n">
        <v>2630400</v>
      </c>
      <c r="K36" s="350" t="n">
        <v>1864000</v>
      </c>
      <c r="L36" s="350" t="n">
        <v>1887117</v>
      </c>
      <c r="M36" s="350" t="n">
        <v>1572931</v>
      </c>
      <c r="N36" s="350" t="n">
        <v>1325605</v>
      </c>
      <c r="O36" s="329" t="n">
        <f aca="false">IFERROR(Q36/COUNTIF(C36:N36,"&gt;0"),0)</f>
        <v>1593088.285</v>
      </c>
      <c r="P36" s="330" t="n">
        <f aca="false">Q36/12</f>
        <v>1593088.285</v>
      </c>
      <c r="Q36" s="331" t="n">
        <f aca="false">SUM(C36:N36)</f>
        <v>19117059.42</v>
      </c>
    </row>
    <row r="37" customFormat="false" ht="11.25" hidden="false" customHeight="true" outlineLevel="3" collapsed="false">
      <c r="A37" s="326" t="s">
        <v>5256</v>
      </c>
      <c r="B37" s="327"/>
      <c r="C37" s="350" t="n">
        <v>640325.2</v>
      </c>
      <c r="D37" s="350" t="n">
        <v>389430.94</v>
      </c>
      <c r="E37" s="350" t="n">
        <v>671270</v>
      </c>
      <c r="F37" s="350" t="n">
        <v>913730</v>
      </c>
      <c r="G37" s="350" t="n">
        <v>1136560</v>
      </c>
      <c r="H37" s="350" t="n">
        <v>1280094.54</v>
      </c>
      <c r="I37" s="350" t="n">
        <v>1125180</v>
      </c>
      <c r="J37" s="350" t="n">
        <v>1012450</v>
      </c>
      <c r="K37" s="350" t="n">
        <v>1125180</v>
      </c>
      <c r="L37" s="350" t="n">
        <v>1308521</v>
      </c>
      <c r="M37" s="350" t="n">
        <v>953440</v>
      </c>
      <c r="N37" s="350" t="n">
        <v>912200</v>
      </c>
      <c r="O37" s="329" t="n">
        <f aca="false">IFERROR(Q37/COUNTIF(C37:N37,"&gt;0"),0)</f>
        <v>955698.473333333</v>
      </c>
      <c r="P37" s="330" t="n">
        <f aca="false">Q37/12</f>
        <v>955698.473333333</v>
      </c>
      <c r="Q37" s="331" t="n">
        <f aca="false">SUM(C37:N37)</f>
        <v>11468381.68</v>
      </c>
    </row>
    <row r="38" customFormat="false" ht="15" hidden="false" customHeight="false" outlineLevel="2" collapsed="false">
      <c r="A38" s="346" t="s">
        <v>5259</v>
      </c>
      <c r="B38" s="347"/>
      <c r="C38" s="348" t="n">
        <f aca="false">SUM(C39:C43)</f>
        <v>0</v>
      </c>
      <c r="D38" s="348" t="n">
        <f aca="false">SUM(D39:D43)</f>
        <v>835790</v>
      </c>
      <c r="E38" s="348" t="n">
        <f aca="false">SUM(E39:E43)</f>
        <v>909550</v>
      </c>
      <c r="F38" s="348" t="n">
        <f aca="false">SUM(F39:F43)</f>
        <v>0</v>
      </c>
      <c r="G38" s="348" t="n">
        <f aca="false">SUM(G39:G43)</f>
        <v>0</v>
      </c>
      <c r="H38" s="348" t="n">
        <f aca="false">SUM(H39:H43)</f>
        <v>0</v>
      </c>
      <c r="I38" s="348" t="n">
        <f aca="false">SUM(I39:I43)</f>
        <v>0</v>
      </c>
      <c r="J38" s="348" t="n">
        <f aca="false">SUM(J39:J43)</f>
        <v>0</v>
      </c>
      <c r="K38" s="348" t="n">
        <f aca="false">SUM(K39:K43)</f>
        <v>0</v>
      </c>
      <c r="L38" s="348" t="n">
        <f aca="false">SUM(L39:L43)</f>
        <v>0</v>
      </c>
      <c r="M38" s="348" t="n">
        <f aca="false">SUM(M39:M43)</f>
        <v>0</v>
      </c>
      <c r="N38" s="348" t="n">
        <f aca="false">SUM(N39:N43)</f>
        <v>0</v>
      </c>
      <c r="O38" s="348" t="n">
        <f aca="false">SUM(O39:O43)</f>
        <v>872670</v>
      </c>
      <c r="P38" s="348" t="n">
        <f aca="false">SUM(P39:P43)</f>
        <v>145445</v>
      </c>
      <c r="Q38" s="348" t="n">
        <f aca="false">SUM(Q39:Q43)</f>
        <v>1745340</v>
      </c>
    </row>
    <row r="39" customFormat="false" ht="11.25" hidden="true" customHeight="true" outlineLevel="3" collapsed="false">
      <c r="A39" s="326" t="s">
        <v>5234</v>
      </c>
      <c r="B39" s="327"/>
      <c r="C39" s="313"/>
      <c r="D39" s="313" t="n">
        <v>410150</v>
      </c>
      <c r="E39" s="313" t="n">
        <v>513450</v>
      </c>
      <c r="F39" s="313"/>
      <c r="G39" s="313"/>
      <c r="H39" s="313"/>
      <c r="I39" s="313"/>
      <c r="J39" s="313"/>
      <c r="K39" s="313"/>
      <c r="L39" s="313"/>
      <c r="M39" s="313"/>
      <c r="N39" s="313"/>
      <c r="O39" s="329" t="n">
        <f aca="false">IFERROR(Q39/COUNTIF(C39:N39,"&gt;0"),0)</f>
        <v>461800</v>
      </c>
      <c r="P39" s="330" t="n">
        <f aca="false">Q39/12</f>
        <v>76966.6666666667</v>
      </c>
      <c r="Q39" s="331" t="n">
        <f aca="false">SUM(C39:N39)</f>
        <v>923600</v>
      </c>
    </row>
    <row r="40" customFormat="false" ht="11.25" hidden="true" customHeight="true" outlineLevel="3" collapsed="false">
      <c r="A40" s="326" t="s">
        <v>5239</v>
      </c>
      <c r="B40" s="327"/>
      <c r="C40" s="313"/>
      <c r="D40" s="313" t="n">
        <v>18950</v>
      </c>
      <c r="E40" s="313" t="n">
        <v>8500</v>
      </c>
      <c r="F40" s="313"/>
      <c r="G40" s="313"/>
      <c r="H40" s="313"/>
      <c r="I40" s="313"/>
      <c r="J40" s="313"/>
      <c r="K40" s="313"/>
      <c r="L40" s="313"/>
      <c r="M40" s="313"/>
      <c r="N40" s="313"/>
      <c r="O40" s="329" t="n">
        <f aca="false">IFERROR(Q40/COUNTIF(C40:N40,"&gt;0"),0)</f>
        <v>13725</v>
      </c>
      <c r="P40" s="330" t="n">
        <f aca="false">Q40/12</f>
        <v>2287.5</v>
      </c>
      <c r="Q40" s="331" t="n">
        <f aca="false">SUM(C40:N40)</f>
        <v>27450</v>
      </c>
    </row>
    <row r="41" customFormat="false" ht="11.25" hidden="true" customHeight="true" outlineLevel="3" collapsed="false">
      <c r="A41" s="326" t="s">
        <v>2937</v>
      </c>
      <c r="B41" s="327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29" t="n">
        <f aca="false">IFERROR(Q41/COUNTIF(C41:N41,"&gt;0"),0)</f>
        <v>0</v>
      </c>
      <c r="P41" s="330" t="n">
        <f aca="false">Q41/12</f>
        <v>0</v>
      </c>
      <c r="Q41" s="331" t="n">
        <f aca="false">SUM(C41:N41)</f>
        <v>0</v>
      </c>
    </row>
    <row r="42" customFormat="false" ht="11.25" hidden="true" customHeight="true" outlineLevel="3" collapsed="false">
      <c r="A42" s="326" t="s">
        <v>5254</v>
      </c>
      <c r="B42" s="327"/>
      <c r="C42" s="350"/>
      <c r="D42" s="350" t="n">
        <v>249900</v>
      </c>
      <c r="E42" s="350" t="n">
        <v>217550</v>
      </c>
      <c r="F42" s="350"/>
      <c r="G42" s="350"/>
      <c r="H42" s="350"/>
      <c r="I42" s="350"/>
      <c r="J42" s="350"/>
      <c r="K42" s="350"/>
      <c r="L42" s="350"/>
      <c r="M42" s="350"/>
      <c r="N42" s="350"/>
      <c r="O42" s="329" t="n">
        <f aca="false">IFERROR(Q42/COUNTIF(C42:N42,"&gt;0"),0)</f>
        <v>233725</v>
      </c>
      <c r="P42" s="330" t="n">
        <f aca="false">Q42/12</f>
        <v>38954.1666666667</v>
      </c>
      <c r="Q42" s="331" t="n">
        <f aca="false">SUM(C42:N42)</f>
        <v>467450</v>
      </c>
    </row>
    <row r="43" customFormat="false" ht="11.25" hidden="true" customHeight="true" outlineLevel="3" collapsed="false">
      <c r="A43" s="326" t="s">
        <v>5256</v>
      </c>
      <c r="B43" s="327"/>
      <c r="C43" s="350"/>
      <c r="D43" s="350" t="n">
        <v>156790</v>
      </c>
      <c r="E43" s="350" t="n">
        <v>170050</v>
      </c>
      <c r="F43" s="350"/>
      <c r="G43" s="350"/>
      <c r="H43" s="350"/>
      <c r="I43" s="350"/>
      <c r="J43" s="350"/>
      <c r="K43" s="350"/>
      <c r="L43" s="350"/>
      <c r="M43" s="350"/>
      <c r="N43" s="350"/>
      <c r="O43" s="329" t="n">
        <f aca="false">IFERROR(Q43/COUNTIF(C43:N43,"&gt;0"),0)</f>
        <v>163420</v>
      </c>
      <c r="P43" s="330" t="n">
        <f aca="false">Q43/12</f>
        <v>27236.6666666667</v>
      </c>
      <c r="Q43" s="331" t="n">
        <f aca="false">SUM(C43:N43)</f>
        <v>326840</v>
      </c>
    </row>
    <row r="44" customFormat="false" ht="15" hidden="false" customHeight="false" outlineLevel="2" collapsed="true">
      <c r="A44" s="346" t="s">
        <v>5260</v>
      </c>
      <c r="B44" s="347"/>
      <c r="C44" s="348" t="n">
        <f aca="false">SUM(C45:C48)</f>
        <v>0</v>
      </c>
      <c r="D44" s="348" t="n">
        <f aca="false">SUM(D45:D48)</f>
        <v>0</v>
      </c>
      <c r="E44" s="348" t="n">
        <f aca="false">SUM(E45:E48)</f>
        <v>0</v>
      </c>
      <c r="F44" s="348" t="n">
        <f aca="false">SUM(F45:F48)</f>
        <v>0</v>
      </c>
      <c r="G44" s="348" t="n">
        <f aca="false">SUM(G45:G48)</f>
        <v>0</v>
      </c>
      <c r="H44" s="348" t="n">
        <f aca="false">SUM(H45:H48)</f>
        <v>0</v>
      </c>
      <c r="I44" s="348" t="n">
        <f aca="false">SUM(I45:I48)</f>
        <v>0</v>
      </c>
      <c r="J44" s="348" t="n">
        <f aca="false">SUM(J45:J48)</f>
        <v>0</v>
      </c>
      <c r="K44" s="348" t="n">
        <f aca="false">SUM(K45:K48)</f>
        <v>0</v>
      </c>
      <c r="L44" s="348" t="n">
        <f aca="false">SUM(L45:L48)</f>
        <v>0</v>
      </c>
      <c r="M44" s="348" t="n">
        <f aca="false">SUM(M45:M48)</f>
        <v>13.08</v>
      </c>
      <c r="N44" s="348" t="n">
        <f aca="false">SUM(N45:N48)</f>
        <v>1841.36</v>
      </c>
      <c r="O44" s="348" t="n">
        <f aca="false">SUM(O45:O48)</f>
        <v>927.22</v>
      </c>
      <c r="P44" s="348" t="n">
        <f aca="false">SUM(P45:P48)</f>
        <v>154.536666666667</v>
      </c>
      <c r="Q44" s="348" t="n">
        <f aca="false">SUM(Q45:Q48)</f>
        <v>1854.44</v>
      </c>
      <c r="R44" s="0" t="s">
        <v>5240</v>
      </c>
    </row>
    <row r="45" s="63" customFormat="true" ht="11.25" hidden="false" customHeight="true" outlineLevel="3" collapsed="false">
      <c r="A45" s="317" t="s">
        <v>5261</v>
      </c>
      <c r="B45" s="312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 t="n">
        <v>13.08</v>
      </c>
      <c r="N45" s="313" t="n">
        <v>1841.36</v>
      </c>
      <c r="O45" s="314" t="n">
        <f aca="false">IFERROR(Q45/COUNTIF(C45:N45,"&gt;0"),0)</f>
        <v>927.22</v>
      </c>
      <c r="P45" s="315" t="n">
        <f aca="false">Q45/12</f>
        <v>154.536666666667</v>
      </c>
      <c r="Q45" s="316" t="n">
        <f aca="false">SUM(C45:N45)</f>
        <v>1854.44</v>
      </c>
    </row>
    <row r="46" s="63" customFormat="true" ht="11.25" hidden="false" customHeight="true" outlineLevel="3" collapsed="false">
      <c r="A46" s="317" t="s">
        <v>5262</v>
      </c>
      <c r="B46" s="312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3"/>
      <c r="O46" s="314" t="n">
        <f aca="false">IFERROR(Q46/COUNTIF(C46:N46,"&gt;0"),0)</f>
        <v>0</v>
      </c>
      <c r="P46" s="315" t="n">
        <f aca="false">Q46/12</f>
        <v>0</v>
      </c>
      <c r="Q46" s="316" t="n">
        <f aca="false">SUM(C46:N46)</f>
        <v>0</v>
      </c>
    </row>
    <row r="47" s="63" customFormat="true" ht="11.25" hidden="false" customHeight="true" outlineLevel="3" collapsed="false">
      <c r="A47" s="317" t="s">
        <v>5263</v>
      </c>
      <c r="B47" s="312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4" t="n">
        <f aca="false">IFERROR(Q47/COUNTIF(C47:N47,"&gt;0"),0)</f>
        <v>0</v>
      </c>
      <c r="P47" s="315" t="n">
        <f aca="false">Q47/12</f>
        <v>0</v>
      </c>
      <c r="Q47" s="316" t="n">
        <f aca="false">SUM(C47:N47)</f>
        <v>0</v>
      </c>
    </row>
    <row r="48" s="63" customFormat="true" ht="11.25" hidden="false" customHeight="true" outlineLevel="3" collapsed="false">
      <c r="A48" s="317" t="s">
        <v>73</v>
      </c>
      <c r="B48" s="312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4" t="n">
        <f aca="false">IFERROR(Q48/COUNTIF(C48:N48,"&gt;0"),0)</f>
        <v>0</v>
      </c>
      <c r="P48" s="315" t="n">
        <f aca="false">Q48/12</f>
        <v>0</v>
      </c>
      <c r="Q48" s="316" t="n">
        <f aca="false">SUM(C48:N48)</f>
        <v>0</v>
      </c>
    </row>
    <row r="49" s="345" customFormat="true" ht="12.75" hidden="false" customHeight="false" outlineLevel="1" collapsed="false">
      <c r="A49" s="342" t="s">
        <v>22</v>
      </c>
      <c r="B49" s="343"/>
      <c r="C49" s="344" t="n">
        <f aca="false">C50+C56+C62</f>
        <v>0</v>
      </c>
      <c r="D49" s="344" t="n">
        <f aca="false">D50+D56+D62</f>
        <v>0</v>
      </c>
      <c r="E49" s="344" t="n">
        <f aca="false">E50+E56+E62</f>
        <v>0</v>
      </c>
      <c r="F49" s="344" t="n">
        <f aca="false">F50+F56+F62</f>
        <v>0</v>
      </c>
      <c r="G49" s="344" t="n">
        <f aca="false">G50+G56+G62</f>
        <v>0</v>
      </c>
      <c r="H49" s="344" t="n">
        <f aca="false">H50+H56+H62</f>
        <v>0</v>
      </c>
      <c r="I49" s="344" t="n">
        <f aca="false">I50+I56+I62</f>
        <v>0</v>
      </c>
      <c r="J49" s="344" t="n">
        <f aca="false">J50+J56+J62</f>
        <v>0</v>
      </c>
      <c r="K49" s="344" t="n">
        <f aca="false">K50+K56+K62</f>
        <v>0</v>
      </c>
      <c r="L49" s="344" t="n">
        <f aca="false">L50+L56+L62</f>
        <v>0</v>
      </c>
      <c r="M49" s="344" t="n">
        <f aca="false">M50+M56+M62</f>
        <v>0</v>
      </c>
      <c r="N49" s="344" t="n">
        <f aca="false">N50+N56+N62</f>
        <v>128940</v>
      </c>
      <c r="O49" s="344" t="n">
        <f aca="false">O50+O56+O62</f>
        <v>128940</v>
      </c>
      <c r="P49" s="344" t="n">
        <f aca="false">P50+P56+P62</f>
        <v>10745</v>
      </c>
      <c r="Q49" s="344" t="n">
        <f aca="false">Q50+Q56+Q62</f>
        <v>128940</v>
      </c>
    </row>
    <row r="50" customFormat="false" ht="15" hidden="false" customHeight="false" outlineLevel="2" collapsed="false">
      <c r="A50" s="346" t="s">
        <v>5258</v>
      </c>
      <c r="B50" s="347"/>
      <c r="C50" s="348" t="n">
        <f aca="false">SUM(C51:C55)</f>
        <v>0</v>
      </c>
      <c r="D50" s="348" t="n">
        <f aca="false">SUM(D51:D55)</f>
        <v>0</v>
      </c>
      <c r="E50" s="348" t="n">
        <f aca="false">SUM(E51:E55)</f>
        <v>0</v>
      </c>
      <c r="F50" s="348" t="n">
        <f aca="false">SUM(F51:F55)</f>
        <v>0</v>
      </c>
      <c r="G50" s="348" t="n">
        <f aca="false">SUM(G51:G55)</f>
        <v>0</v>
      </c>
      <c r="H50" s="348" t="n">
        <f aca="false">SUM(H51:H55)</f>
        <v>0</v>
      </c>
      <c r="I50" s="348" t="n">
        <f aca="false">SUM(I51:I55)</f>
        <v>0</v>
      </c>
      <c r="J50" s="348" t="n">
        <f aca="false">SUM(J51:J55)</f>
        <v>0</v>
      </c>
      <c r="K50" s="348" t="n">
        <f aca="false">SUM(K51:K55)</f>
        <v>0</v>
      </c>
      <c r="L50" s="348" t="n">
        <f aca="false">SUM(L51:L55)</f>
        <v>0</v>
      </c>
      <c r="M50" s="348" t="n">
        <f aca="false">SUM(M51:M55)</f>
        <v>0</v>
      </c>
      <c r="N50" s="348" t="n">
        <f aca="false">SUM(N51:N55)</f>
        <v>128940</v>
      </c>
      <c r="O50" s="348" t="n">
        <f aca="false">SUM(O51:O55)</f>
        <v>128940</v>
      </c>
      <c r="P50" s="348" t="n">
        <f aca="false">SUM(P51:P55)</f>
        <v>10745</v>
      </c>
      <c r="Q50" s="348" t="n">
        <f aca="false">SUM(Q51:Q55)</f>
        <v>128940</v>
      </c>
    </row>
    <row r="51" customFormat="false" ht="11.25" hidden="true" customHeight="true" outlineLevel="3" collapsed="false">
      <c r="A51" s="326" t="s">
        <v>5234</v>
      </c>
      <c r="B51" s="327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 t="n">
        <v>15000</v>
      </c>
      <c r="O51" s="329" t="n">
        <f aca="false">IFERROR(Q51/COUNTIF(C51:N51,"&gt;0"),0)</f>
        <v>15000</v>
      </c>
      <c r="P51" s="330" t="n">
        <f aca="false">Q51/12</f>
        <v>1250</v>
      </c>
      <c r="Q51" s="331" t="n">
        <f aca="false">SUM(C51:N51)</f>
        <v>15000</v>
      </c>
    </row>
    <row r="52" customFormat="false" ht="11.25" hidden="true" customHeight="true" outlineLevel="3" collapsed="false">
      <c r="A52" s="326" t="s">
        <v>5239</v>
      </c>
      <c r="B52" s="327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3"/>
      <c r="N52" s="313" t="n">
        <v>1000</v>
      </c>
      <c r="O52" s="329" t="n">
        <f aca="false">IFERROR(Q52/COUNTIF(C52:N52,"&gt;0"),0)</f>
        <v>1000</v>
      </c>
      <c r="P52" s="330" t="n">
        <f aca="false">Q52/12</f>
        <v>83.3333333333333</v>
      </c>
      <c r="Q52" s="331" t="n">
        <f aca="false">SUM(C52:N52)</f>
        <v>1000</v>
      </c>
    </row>
    <row r="53" customFormat="false" ht="11.25" hidden="true" customHeight="true" outlineLevel="3" collapsed="false">
      <c r="A53" s="326" t="s">
        <v>2937</v>
      </c>
      <c r="B53" s="327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29" t="n">
        <f aca="false">IFERROR(Q53/COUNTIF(C53:N53,"&gt;0"),0)</f>
        <v>0</v>
      </c>
      <c r="P53" s="330" t="n">
        <f aca="false">Q53/12</f>
        <v>0</v>
      </c>
      <c r="Q53" s="331" t="n">
        <f aca="false">SUM(C53:N53)</f>
        <v>0</v>
      </c>
    </row>
    <row r="54" customFormat="false" ht="11.25" hidden="true" customHeight="true" outlineLevel="3" collapsed="false">
      <c r="A54" s="326" t="s">
        <v>5254</v>
      </c>
      <c r="B54" s="327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 t="n">
        <v>112940</v>
      </c>
      <c r="O54" s="329" t="n">
        <f aca="false">IFERROR(Q54/COUNTIF(C54:N54,"&gt;0"),0)</f>
        <v>112940</v>
      </c>
      <c r="P54" s="330" t="n">
        <f aca="false">Q54/12</f>
        <v>9411.66666666667</v>
      </c>
      <c r="Q54" s="331" t="n">
        <f aca="false">SUM(C54:N54)</f>
        <v>112940</v>
      </c>
    </row>
    <row r="55" customFormat="false" ht="11.25" hidden="true" customHeight="true" outlineLevel="3" collapsed="false">
      <c r="A55" s="326" t="s">
        <v>5256</v>
      </c>
      <c r="B55" s="327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29" t="n">
        <f aca="false">IFERROR(Q55/COUNTIF(C55:N55,"&gt;0"),0)</f>
        <v>0</v>
      </c>
      <c r="P55" s="330" t="n">
        <f aca="false">Q55/12</f>
        <v>0</v>
      </c>
      <c r="Q55" s="331" t="n">
        <f aca="false">SUM(C55:N55)</f>
        <v>0</v>
      </c>
    </row>
    <row r="56" customFormat="false" ht="15" hidden="false" customHeight="false" outlineLevel="2" collapsed="true">
      <c r="A56" s="346" t="s">
        <v>5264</v>
      </c>
      <c r="B56" s="347"/>
      <c r="C56" s="348" t="n">
        <f aca="false">SUM(C57:C61)</f>
        <v>0</v>
      </c>
      <c r="D56" s="348" t="n">
        <f aca="false">SUM(D57:D61)</f>
        <v>0</v>
      </c>
      <c r="E56" s="348" t="n">
        <f aca="false">SUM(E57:E61)</f>
        <v>0</v>
      </c>
      <c r="F56" s="348" t="n">
        <f aca="false">SUM(F57:F61)</f>
        <v>0</v>
      </c>
      <c r="G56" s="348" t="n">
        <f aca="false">SUM(G57:G61)</f>
        <v>0</v>
      </c>
      <c r="H56" s="348" t="n">
        <f aca="false">SUM(H57:H61)</f>
        <v>0</v>
      </c>
      <c r="I56" s="348" t="n">
        <f aca="false">SUM(I57:I61)</f>
        <v>0</v>
      </c>
      <c r="J56" s="348" t="n">
        <f aca="false">SUM(J57:J61)</f>
        <v>0</v>
      </c>
      <c r="K56" s="348" t="n">
        <f aca="false">SUM(K57:K61)</f>
        <v>0</v>
      </c>
      <c r="L56" s="348" t="n">
        <f aca="false">SUM(L57:L61)</f>
        <v>0</v>
      </c>
      <c r="M56" s="348" t="n">
        <f aca="false">SUM(M57:M61)</f>
        <v>0</v>
      </c>
      <c r="N56" s="348" t="n">
        <f aca="false">SUM(N57:N61)</f>
        <v>0</v>
      </c>
      <c r="O56" s="348" t="n">
        <f aca="false">SUM(O57:O61)</f>
        <v>0</v>
      </c>
      <c r="P56" s="348" t="n">
        <f aca="false">SUM(P57:P61)</f>
        <v>0</v>
      </c>
      <c r="Q56" s="348" t="n">
        <f aca="false">SUM(Q57:Q61)</f>
        <v>0</v>
      </c>
    </row>
    <row r="57" customFormat="false" ht="11.25" hidden="true" customHeight="true" outlineLevel="3" collapsed="false">
      <c r="A57" s="326" t="s">
        <v>5234</v>
      </c>
      <c r="B57" s="327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29" t="n">
        <f aca="false">IFERROR(Q57/COUNTIF(C57:N57,"&gt;0"),0)</f>
        <v>0</v>
      </c>
      <c r="P57" s="330" t="n">
        <f aca="false">Q57/12</f>
        <v>0</v>
      </c>
      <c r="Q57" s="331" t="n">
        <f aca="false">SUM(C57:N57)</f>
        <v>0</v>
      </c>
    </row>
    <row r="58" customFormat="false" ht="11.25" hidden="true" customHeight="true" outlineLevel="3" collapsed="false">
      <c r="A58" s="326" t="s">
        <v>5239</v>
      </c>
      <c r="B58" s="327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29" t="n">
        <f aca="false">IFERROR(Q58/COUNTIF(C58:N58,"&gt;0"),0)</f>
        <v>0</v>
      </c>
      <c r="P58" s="330" t="n">
        <f aca="false">Q58/12</f>
        <v>0</v>
      </c>
      <c r="Q58" s="331" t="n">
        <f aca="false">SUM(C58:N58)</f>
        <v>0</v>
      </c>
    </row>
    <row r="59" customFormat="false" ht="11.25" hidden="true" customHeight="true" outlineLevel="3" collapsed="false">
      <c r="A59" s="326" t="s">
        <v>2937</v>
      </c>
      <c r="B59" s="327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29" t="n">
        <f aca="false">IFERROR(Q59/COUNTIF(C59:N59,"&gt;0"),0)</f>
        <v>0</v>
      </c>
      <c r="P59" s="330" t="n">
        <f aca="false">Q59/12</f>
        <v>0</v>
      </c>
      <c r="Q59" s="331" t="n">
        <f aca="false">SUM(C59:N59)</f>
        <v>0</v>
      </c>
    </row>
    <row r="60" customFormat="false" ht="11.25" hidden="true" customHeight="true" outlineLevel="3" collapsed="false">
      <c r="A60" s="326" t="s">
        <v>5254</v>
      </c>
      <c r="B60" s="327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29" t="n">
        <f aca="false">IFERROR(Q60/COUNTIF(C60:N60,"&gt;0"),0)</f>
        <v>0</v>
      </c>
      <c r="P60" s="330" t="n">
        <f aca="false">Q60/12</f>
        <v>0</v>
      </c>
      <c r="Q60" s="331" t="n">
        <f aca="false">SUM(C60:N60)</f>
        <v>0</v>
      </c>
    </row>
    <row r="61" customFormat="false" ht="11.25" hidden="true" customHeight="true" outlineLevel="3" collapsed="false">
      <c r="A61" s="326" t="s">
        <v>5256</v>
      </c>
      <c r="B61" s="327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29" t="n">
        <f aca="false">IFERROR(Q61/COUNTIF(C61:N61,"&gt;0"),0)</f>
        <v>0</v>
      </c>
      <c r="P61" s="330" t="n">
        <f aca="false">Q61/12</f>
        <v>0</v>
      </c>
      <c r="Q61" s="331" t="n">
        <f aca="false">SUM(C61:N61)</f>
        <v>0</v>
      </c>
    </row>
    <row r="62" customFormat="false" ht="15" hidden="false" customHeight="false" outlineLevel="2" collapsed="true">
      <c r="A62" s="346" t="s">
        <v>5265</v>
      </c>
      <c r="B62" s="347"/>
      <c r="C62" s="348" t="n">
        <f aca="false">SUM(C63:C67)</f>
        <v>0</v>
      </c>
      <c r="D62" s="348" t="n">
        <f aca="false">SUM(D63:D67)</f>
        <v>0</v>
      </c>
      <c r="E62" s="348" t="n">
        <f aca="false">SUM(E63:E67)</f>
        <v>0</v>
      </c>
      <c r="F62" s="348" t="n">
        <f aca="false">SUM(F63:F67)</f>
        <v>0</v>
      </c>
      <c r="G62" s="348" t="n">
        <f aca="false">SUM(G63:G67)</f>
        <v>0</v>
      </c>
      <c r="H62" s="348" t="n">
        <f aca="false">SUM(H63:H67)</f>
        <v>0</v>
      </c>
      <c r="I62" s="348" t="n">
        <f aca="false">SUM(I63:I67)</f>
        <v>0</v>
      </c>
      <c r="J62" s="348" t="n">
        <f aca="false">SUM(J63:J67)</f>
        <v>0</v>
      </c>
      <c r="K62" s="348" t="n">
        <f aca="false">SUM(K63:K67)</f>
        <v>0</v>
      </c>
      <c r="L62" s="348" t="n">
        <f aca="false">SUM(L63:L67)</f>
        <v>0</v>
      </c>
      <c r="M62" s="348" t="n">
        <f aca="false">SUM(M63:M67)</f>
        <v>0</v>
      </c>
      <c r="N62" s="348" t="n">
        <f aca="false">SUM(N63:N67)</f>
        <v>0</v>
      </c>
      <c r="O62" s="348" t="n">
        <f aca="false">SUM(O63:O67)</f>
        <v>0</v>
      </c>
      <c r="P62" s="348" t="n">
        <f aca="false">SUM(P63:P67)</f>
        <v>0</v>
      </c>
      <c r="Q62" s="348" t="n">
        <f aca="false">SUM(Q63:Q67)</f>
        <v>0</v>
      </c>
    </row>
    <row r="63" customFormat="false" ht="11.25" hidden="false" customHeight="true" outlineLevel="3" collapsed="false">
      <c r="A63" s="326" t="s">
        <v>5234</v>
      </c>
      <c r="B63" s="327"/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29" t="n">
        <f aca="false">IFERROR(Q63/COUNTIF(C63:N63,"&gt;0"),0)</f>
        <v>0</v>
      </c>
      <c r="P63" s="330" t="n">
        <f aca="false">Q63/12</f>
        <v>0</v>
      </c>
      <c r="Q63" s="331" t="n">
        <f aca="false">SUM(C63:N63)</f>
        <v>0</v>
      </c>
    </row>
    <row r="64" customFormat="false" ht="11.25" hidden="false" customHeight="true" outlineLevel="3" collapsed="false">
      <c r="A64" s="326" t="s">
        <v>5239</v>
      </c>
      <c r="B64" s="327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29" t="n">
        <f aca="false">IFERROR(Q64/COUNTIF(C64:N64,"&gt;0"),0)</f>
        <v>0</v>
      </c>
      <c r="P64" s="330" t="n">
        <f aca="false">Q64/12</f>
        <v>0</v>
      </c>
      <c r="Q64" s="331" t="n">
        <f aca="false">SUM(C64:N64)</f>
        <v>0</v>
      </c>
    </row>
    <row r="65" customFormat="false" ht="11.25" hidden="false" customHeight="true" outlineLevel="3" collapsed="false">
      <c r="A65" s="326" t="s">
        <v>2937</v>
      </c>
      <c r="B65" s="327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29" t="n">
        <f aca="false">IFERROR(Q65/COUNTIF(C65:N65,"&gt;0"),0)</f>
        <v>0</v>
      </c>
      <c r="P65" s="330" t="n">
        <f aca="false">Q65/12</f>
        <v>0</v>
      </c>
      <c r="Q65" s="331" t="n">
        <f aca="false">SUM(C65:N65)</f>
        <v>0</v>
      </c>
    </row>
    <row r="66" customFormat="false" ht="11.25" hidden="false" customHeight="true" outlineLevel="3" collapsed="false">
      <c r="A66" s="326" t="s">
        <v>5254</v>
      </c>
      <c r="B66" s="327"/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29" t="n">
        <f aca="false">IFERROR(Q66/COUNTIF(C66:N66,"&gt;0"),0)</f>
        <v>0</v>
      </c>
      <c r="P66" s="330" t="n">
        <f aca="false">Q66/12</f>
        <v>0</v>
      </c>
      <c r="Q66" s="331" t="n">
        <f aca="false">SUM(C66:N66)</f>
        <v>0</v>
      </c>
    </row>
    <row r="67" customFormat="false" ht="11.25" hidden="false" customHeight="true" outlineLevel="3" collapsed="false">
      <c r="A67" s="326" t="s">
        <v>5256</v>
      </c>
      <c r="B67" s="327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29" t="n">
        <f aca="false">IFERROR(Q67/COUNTIF(C67:N67,"&gt;0"),0)</f>
        <v>0</v>
      </c>
      <c r="P67" s="330" t="n">
        <f aca="false">Q67/12</f>
        <v>0</v>
      </c>
      <c r="Q67" s="331" t="n">
        <f aca="false">SUM(C67:N67)</f>
        <v>0</v>
      </c>
      <c r="R67" s="0" t="s">
        <v>5266</v>
      </c>
    </row>
    <row r="68" s="345" customFormat="true" ht="12.75" hidden="false" customHeight="false" outlineLevel="0" collapsed="false">
      <c r="A68" s="342" t="s">
        <v>5267</v>
      </c>
      <c r="B68" s="343"/>
      <c r="C68" s="344" t="n">
        <f aca="false">C69+C73+C80+C91+C94+C99+C115+C122+C125+C138</f>
        <v>2127441.64</v>
      </c>
      <c r="D68" s="344" t="n">
        <f aca="false">D69+D73+D80+D91+D94+D99+D115+D122+D125+D138</f>
        <v>2090220.03</v>
      </c>
      <c r="E68" s="344" t="n">
        <f aca="false">E69+E73+E80+E91+E94+E99+E115+E122+E125+E138</f>
        <v>2765030.55</v>
      </c>
      <c r="F68" s="344" t="n">
        <f aca="false">F69+F73+F80+F91+F94+F99+F115+F122+F125+F138</f>
        <v>2135818.96</v>
      </c>
      <c r="G68" s="344" t="n">
        <f aca="false">G69+G73+G80+G91+G94+G99+G115+G122+G125+G138</f>
        <v>2787498.2</v>
      </c>
      <c r="H68" s="344" t="n">
        <f aca="false">H69+H73+H80+H91+H94+H99+H115+H122+H125+H138</f>
        <v>3712365.26</v>
      </c>
      <c r="I68" s="344" t="n">
        <f aca="false">I69+I73+I80+I91+I94+I99+I115+I122+I125+I138</f>
        <v>4280663.13</v>
      </c>
      <c r="J68" s="344" t="n">
        <f aca="false">J69+J73+J80+J91+J94+J99+J115+J122+J125+J138</f>
        <v>3820353.76</v>
      </c>
      <c r="K68" s="344" t="n">
        <f aca="false">K69+K73+K80+K91+K94+K99+K115+K122+K125+K138</f>
        <v>4042245.69</v>
      </c>
      <c r="L68" s="344" t="n">
        <f aca="false">L69+L73+L80+L91+L94+L99+L115+L122+L125+L138</f>
        <v>3845813.67</v>
      </c>
      <c r="M68" s="344" t="n">
        <f aca="false">M69+M73+M80+M91+M94+M99+M115+M122+M125+M138</f>
        <v>4004635.82</v>
      </c>
      <c r="N68" s="344" t="n">
        <f aca="false">N69+N73+N80+N91+N94+N99+N115+N122+N125+N138</f>
        <v>5357644.97206184</v>
      </c>
      <c r="O68" s="344" t="n">
        <f aca="false">O69+O73+O80+O91+O94+O99+O115+O122+O125+O138</f>
        <v>3604136.03085992</v>
      </c>
      <c r="P68" s="344" t="n">
        <f aca="false">P69+P73+P80+P91+P94+P99+P115+P122+P125+P138</f>
        <v>3414144.30683849</v>
      </c>
      <c r="Q68" s="344" t="n">
        <f aca="false">Q69+Q73+Q80+Q91+Q94+Q99+Q115+Q122+Q125+Q138</f>
        <v>40969731.6820618</v>
      </c>
      <c r="R68" s="345" t="s">
        <v>5268</v>
      </c>
    </row>
    <row r="69" customFormat="false" ht="15" hidden="false" customHeight="false" outlineLevel="1" collapsed="false">
      <c r="A69" s="346" t="s">
        <v>5269</v>
      </c>
      <c r="B69" s="347"/>
      <c r="C69" s="348" t="n">
        <f aca="false">SUM(C70:C72)</f>
        <v>650565</v>
      </c>
      <c r="D69" s="348" t="n">
        <f aca="false">SUM(D70:D72)</f>
        <v>724600</v>
      </c>
      <c r="E69" s="348" t="n">
        <f aca="false">SUM(E70:E72)</f>
        <v>981800</v>
      </c>
      <c r="F69" s="348" t="n">
        <f aca="false">SUM(F70:F72)</f>
        <v>593000</v>
      </c>
      <c r="G69" s="348" t="n">
        <f aca="false">SUM(G70:G72)</f>
        <v>841650</v>
      </c>
      <c r="H69" s="348" t="n">
        <f aca="false">SUM(H70:H72)</f>
        <v>891320</v>
      </c>
      <c r="I69" s="348" t="n">
        <f aca="false">SUM(I70:I72)</f>
        <v>1179712</v>
      </c>
      <c r="J69" s="348" t="n">
        <f aca="false">SUM(J70:J72)</f>
        <v>1228590</v>
      </c>
      <c r="K69" s="348" t="n">
        <f aca="false">SUM(K70:K72)</f>
        <v>947640</v>
      </c>
      <c r="L69" s="348" t="n">
        <f aca="false">SUM(L70:L72)</f>
        <v>946835</v>
      </c>
      <c r="M69" s="348" t="n">
        <f aca="false">SUM(M70:M72)</f>
        <v>1010182</v>
      </c>
      <c r="N69" s="348" t="n">
        <f aca="false">SUM(N70:N72)</f>
        <v>1403890</v>
      </c>
      <c r="O69" s="348" t="n">
        <f aca="false">SUM(O70:O72)</f>
        <v>949982</v>
      </c>
      <c r="P69" s="348" t="n">
        <f aca="false">SUM(P70:P72)</f>
        <v>949982</v>
      </c>
      <c r="Q69" s="348" t="n">
        <f aca="false">SUM(Q70:Q72)</f>
        <v>11399784</v>
      </c>
    </row>
    <row r="70" customFormat="false" ht="11.25" hidden="false" customHeight="true" outlineLevel="3" collapsed="false">
      <c r="A70" s="326" t="s">
        <v>5234</v>
      </c>
      <c r="B70" s="327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29" t="n">
        <f aca="false">IFERROR(Q70/COUNTIF(C70:N70,"&gt;0"),0)</f>
        <v>0</v>
      </c>
      <c r="P70" s="330" t="n">
        <f aca="false">Q70/12</f>
        <v>0</v>
      </c>
      <c r="Q70" s="331" t="n">
        <f aca="false">SUM(C70:N70)</f>
        <v>0</v>
      </c>
    </row>
    <row r="71" customFormat="false" ht="11.25" hidden="false" customHeight="true" outlineLevel="3" collapsed="false">
      <c r="A71" s="326" t="s">
        <v>5270</v>
      </c>
      <c r="B71" s="327"/>
      <c r="C71" s="313" t="n">
        <v>650565</v>
      </c>
      <c r="D71" s="313" t="n">
        <v>724600</v>
      </c>
      <c r="E71" s="313" t="n">
        <v>981800</v>
      </c>
      <c r="F71" s="313" t="n">
        <v>593000</v>
      </c>
      <c r="G71" s="313" t="n">
        <v>841650</v>
      </c>
      <c r="H71" s="313" t="n">
        <v>891320</v>
      </c>
      <c r="I71" s="313" t="n">
        <v>1179712</v>
      </c>
      <c r="J71" s="313" t="n">
        <v>1228590</v>
      </c>
      <c r="K71" s="313" t="n">
        <v>947640</v>
      </c>
      <c r="L71" s="313" t="n">
        <v>946835</v>
      </c>
      <c r="M71" s="313" t="n">
        <v>1010182</v>
      </c>
      <c r="N71" s="313" t="n">
        <v>1403890</v>
      </c>
      <c r="O71" s="329" t="n">
        <f aca="false">IFERROR(Q71/COUNTIF(C71:N71,"&gt;0"),0)</f>
        <v>949982</v>
      </c>
      <c r="P71" s="330" t="n">
        <f aca="false">Q71/12</f>
        <v>949982</v>
      </c>
      <c r="Q71" s="331" t="n">
        <f aca="false">SUM(C71:N71)</f>
        <v>11399784</v>
      </c>
    </row>
    <row r="72" customFormat="false" ht="11.25" hidden="false" customHeight="true" outlineLevel="3" collapsed="false">
      <c r="A72" s="326"/>
      <c r="B72" s="327"/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29" t="n">
        <f aca="false">IFERROR(Q72/COUNTIF(C72:N72,"&gt;0"),0)</f>
        <v>0</v>
      </c>
      <c r="P72" s="330" t="n">
        <f aca="false">Q72/12</f>
        <v>0</v>
      </c>
      <c r="Q72" s="331" t="n">
        <f aca="false">SUM(C72:N72)</f>
        <v>0</v>
      </c>
    </row>
    <row r="73" customFormat="false" ht="15" hidden="false" customHeight="false" outlineLevel="1" collapsed="false">
      <c r="A73" s="346" t="s">
        <v>5271</v>
      </c>
      <c r="B73" s="347"/>
      <c r="C73" s="348" t="n">
        <f aca="false">SUM(C74:C79)</f>
        <v>1040955.64</v>
      </c>
      <c r="D73" s="348" t="n">
        <f aca="false">SUM(D74:D79)</f>
        <v>884449.94</v>
      </c>
      <c r="E73" s="348" t="n">
        <f aca="false">SUM(E74:E79)</f>
        <v>1153152.23</v>
      </c>
      <c r="F73" s="348" t="n">
        <f aca="false">SUM(F74:F79)</f>
        <v>1246163.68</v>
      </c>
      <c r="G73" s="348" t="n">
        <f aca="false">SUM(G74:G79)</f>
        <v>1259747.34</v>
      </c>
      <c r="H73" s="348" t="n">
        <f aca="false">SUM(H74:H79)</f>
        <v>2194417.36</v>
      </c>
      <c r="I73" s="348" t="n">
        <f aca="false">SUM(I74:I79)</f>
        <v>2432163.36</v>
      </c>
      <c r="J73" s="348" t="n">
        <f aca="false">SUM(J74:J79)</f>
        <v>1898365.88</v>
      </c>
      <c r="K73" s="348" t="n">
        <f aca="false">SUM(K74:K79)</f>
        <v>2284997.76</v>
      </c>
      <c r="L73" s="348" t="n">
        <f aca="false">SUM(L74:L79)</f>
        <v>2216280.33</v>
      </c>
      <c r="M73" s="348" t="n">
        <f aca="false">SUM(M74:M79)</f>
        <v>2131107.06</v>
      </c>
      <c r="N73" s="348" t="n">
        <f aca="false">SUM(N74:N79)</f>
        <v>2932528.99</v>
      </c>
      <c r="O73" s="348" t="n">
        <f aca="false">SUM(O74:O79)</f>
        <v>1806194.13083333</v>
      </c>
      <c r="P73" s="348" t="n">
        <f aca="false">SUM(P74:P79)</f>
        <v>1806194.13083333</v>
      </c>
      <c r="Q73" s="348" t="n">
        <f aca="false">SUM(Q74:Q79)</f>
        <v>21674329.57</v>
      </c>
    </row>
    <row r="74" customFormat="false" ht="11.25" hidden="false" customHeight="true" outlineLevel="3" collapsed="false">
      <c r="A74" s="326" t="s">
        <v>5272</v>
      </c>
      <c r="B74" s="326" t="s">
        <v>5234</v>
      </c>
      <c r="C74" s="313" t="n">
        <v>257591.6</v>
      </c>
      <c r="D74" s="313" t="n">
        <v>315760.12</v>
      </c>
      <c r="E74" s="313" t="n">
        <v>266430.16</v>
      </c>
      <c r="F74" s="313" t="n">
        <v>471002.51</v>
      </c>
      <c r="G74" s="313" t="n">
        <v>538422.51</v>
      </c>
      <c r="H74" s="313" t="n">
        <v>870542.09</v>
      </c>
      <c r="I74" s="313" t="n">
        <v>1239274.38</v>
      </c>
      <c r="J74" s="313" t="n">
        <v>658187.67</v>
      </c>
      <c r="K74" s="313" t="n">
        <v>956151.9</v>
      </c>
      <c r="L74" s="313" t="n">
        <v>945933.64</v>
      </c>
      <c r="M74" s="313" t="n">
        <v>626707.01</v>
      </c>
      <c r="N74" s="313" t="n">
        <v>1573479.95</v>
      </c>
      <c r="O74" s="329" t="n">
        <f aca="false">IFERROR(Q74/COUNTIF(C74:N74,"&gt;0"),0)</f>
        <v>726623.628333333</v>
      </c>
      <c r="P74" s="330" t="n">
        <f aca="false">Q74/12</f>
        <v>726623.628333333</v>
      </c>
      <c r="Q74" s="331" t="n">
        <f aca="false">SUM(C74:N74)</f>
        <v>8719483.54</v>
      </c>
    </row>
    <row r="75" customFormat="false" ht="11.25" hidden="false" customHeight="true" outlineLevel="3" collapsed="false">
      <c r="A75" s="326"/>
      <c r="B75" s="326" t="s">
        <v>5270</v>
      </c>
      <c r="C75" s="313" t="n">
        <v>438195</v>
      </c>
      <c r="D75" s="313" t="n">
        <v>334890</v>
      </c>
      <c r="E75" s="313" t="n">
        <v>480615</v>
      </c>
      <c r="F75" s="313" t="n">
        <v>419170</v>
      </c>
      <c r="G75" s="313" t="n">
        <v>450920</v>
      </c>
      <c r="H75" s="313" t="n">
        <v>713851</v>
      </c>
      <c r="I75" s="313" t="n">
        <v>653975</v>
      </c>
      <c r="J75" s="313" t="n">
        <v>801739</v>
      </c>
      <c r="K75" s="313" t="n">
        <v>837485</v>
      </c>
      <c r="L75" s="313" t="n">
        <v>852541</v>
      </c>
      <c r="M75" s="313" t="n">
        <v>802795</v>
      </c>
      <c r="N75" s="313" t="n">
        <v>951412</v>
      </c>
      <c r="O75" s="329" t="n">
        <f aca="false">IFERROR(Q75/COUNTIF(C75:N75,"&gt;0"),0)</f>
        <v>644799</v>
      </c>
      <c r="P75" s="330" t="n">
        <f aca="false">Q75/12</f>
        <v>644799</v>
      </c>
      <c r="Q75" s="331" t="n">
        <f aca="false">SUM(C75:N75)</f>
        <v>7737588</v>
      </c>
    </row>
    <row r="76" customFormat="false" ht="11.25" hidden="false" customHeight="true" outlineLevel="3" collapsed="false">
      <c r="A76" s="326" t="s">
        <v>5273</v>
      </c>
      <c r="B76" s="326" t="s">
        <v>5234</v>
      </c>
      <c r="C76" s="313" t="n">
        <v>148848.26</v>
      </c>
      <c r="D76" s="313" t="n">
        <v>76450.58</v>
      </c>
      <c r="E76" s="313" t="n">
        <v>206896.53</v>
      </c>
      <c r="F76" s="313" t="n">
        <v>58377.84</v>
      </c>
      <c r="G76" s="313" t="n">
        <v>95024.88</v>
      </c>
      <c r="H76" s="313" t="n">
        <v>327551.06</v>
      </c>
      <c r="I76" s="313" t="n">
        <v>392273.06</v>
      </c>
      <c r="J76" s="313" t="n">
        <v>133840.54</v>
      </c>
      <c r="K76" s="313" t="n">
        <v>302116.86</v>
      </c>
      <c r="L76" s="313" t="n">
        <v>212727.69</v>
      </c>
      <c r="M76" s="313" t="n">
        <v>588252.05</v>
      </c>
      <c r="N76" s="313" t="n">
        <v>241897.04</v>
      </c>
      <c r="O76" s="329" t="n">
        <f aca="false">IFERROR(Q76/COUNTIF(C76:N76,"&gt;0"),0)</f>
        <v>232021.365833333</v>
      </c>
      <c r="P76" s="330" t="n">
        <f aca="false">Q76/12</f>
        <v>232021.365833333</v>
      </c>
      <c r="Q76" s="331" t="n">
        <f aca="false">SUM(C76:N76)</f>
        <v>2784256.39</v>
      </c>
    </row>
    <row r="77" customFormat="false" ht="11.25" hidden="false" customHeight="true" outlineLevel="3" collapsed="false">
      <c r="A77" s="326"/>
      <c r="B77" s="326" t="s">
        <v>5270</v>
      </c>
      <c r="C77" s="313" t="n">
        <v>99035</v>
      </c>
      <c r="D77" s="313" t="n">
        <v>100235</v>
      </c>
      <c r="E77" s="313" t="n">
        <v>110540</v>
      </c>
      <c r="F77" s="313" t="n">
        <v>37375</v>
      </c>
      <c r="G77" s="313" t="n">
        <v>115300</v>
      </c>
      <c r="H77" s="313" t="n">
        <v>93580</v>
      </c>
      <c r="I77" s="313" t="n">
        <v>38325</v>
      </c>
      <c r="J77" s="313" t="n">
        <v>118910</v>
      </c>
      <c r="K77" s="313" t="n">
        <v>96155</v>
      </c>
      <c r="L77" s="313" t="n">
        <v>117017</v>
      </c>
      <c r="M77" s="313" t="n">
        <v>23851</v>
      </c>
      <c r="N77" s="313" t="n">
        <v>76855</v>
      </c>
      <c r="O77" s="329" t="n">
        <f aca="false">IFERROR(Q77/COUNTIF(C77:N77,"&gt;0"),0)</f>
        <v>85598.1666666667</v>
      </c>
      <c r="P77" s="330" t="n">
        <f aca="false">Q77/12</f>
        <v>85598.1666666667</v>
      </c>
      <c r="Q77" s="331" t="n">
        <f aca="false">SUM(C77:N77)</f>
        <v>1027178</v>
      </c>
    </row>
    <row r="78" customFormat="false" ht="11.25" hidden="false" customHeight="true" outlineLevel="3" collapsed="false">
      <c r="A78" s="326" t="s">
        <v>5274</v>
      </c>
      <c r="B78" s="326" t="s">
        <v>5234</v>
      </c>
      <c r="C78" s="313" t="n">
        <v>82045.78</v>
      </c>
      <c r="D78" s="313" t="n">
        <v>30789.24</v>
      </c>
      <c r="E78" s="313" t="n">
        <v>55200.54</v>
      </c>
      <c r="F78" s="313" t="n">
        <v>228603.33</v>
      </c>
      <c r="G78" s="313" t="n">
        <v>34059.95</v>
      </c>
      <c r="H78" s="313" t="n">
        <v>147433.21</v>
      </c>
      <c r="I78" s="313" t="n">
        <v>26490.92</v>
      </c>
      <c r="J78" s="313" t="n">
        <v>139512.67</v>
      </c>
      <c r="K78" s="313" t="n">
        <v>38779</v>
      </c>
      <c r="L78" s="313" t="n">
        <v>20419</v>
      </c>
      <c r="M78" s="313" t="n">
        <v>61977</v>
      </c>
      <c r="N78" s="313" t="n">
        <v>51614</v>
      </c>
      <c r="O78" s="329" t="n">
        <f aca="false">IFERROR(Q78/COUNTIF(C78:N78,"&gt;0"),0)</f>
        <v>76410.3866666667</v>
      </c>
      <c r="P78" s="330" t="n">
        <f aca="false">Q78/12</f>
        <v>76410.3866666667</v>
      </c>
      <c r="Q78" s="331" t="n">
        <f aca="false">SUM(C78:N78)</f>
        <v>916924.64</v>
      </c>
    </row>
    <row r="79" customFormat="false" ht="11.25" hidden="false" customHeight="true" outlineLevel="3" collapsed="false">
      <c r="A79" s="326"/>
      <c r="B79" s="326" t="s">
        <v>5270</v>
      </c>
      <c r="C79" s="313" t="n">
        <v>15240</v>
      </c>
      <c r="D79" s="313" t="n">
        <v>26325</v>
      </c>
      <c r="E79" s="313" t="n">
        <v>33470</v>
      </c>
      <c r="F79" s="313" t="n">
        <v>31635</v>
      </c>
      <c r="G79" s="313" t="n">
        <v>26020</v>
      </c>
      <c r="H79" s="313" t="n">
        <v>41460</v>
      </c>
      <c r="I79" s="313" t="n">
        <v>81825</v>
      </c>
      <c r="J79" s="313" t="n">
        <v>46176</v>
      </c>
      <c r="K79" s="313" t="n">
        <v>54310</v>
      </c>
      <c r="L79" s="313" t="n">
        <v>67642</v>
      </c>
      <c r="M79" s="313" t="n">
        <v>27525</v>
      </c>
      <c r="N79" s="313" t="n">
        <v>37271</v>
      </c>
      <c r="O79" s="329" t="n">
        <f aca="false">IFERROR(Q79/COUNTIF(C79:N79,"&gt;0"),0)</f>
        <v>40741.5833333333</v>
      </c>
      <c r="P79" s="330" t="n">
        <f aca="false">Q79/12</f>
        <v>40741.5833333333</v>
      </c>
      <c r="Q79" s="331" t="n">
        <f aca="false">SUM(C79:N79)</f>
        <v>488899</v>
      </c>
    </row>
    <row r="80" customFormat="false" ht="15" hidden="false" customHeight="false" outlineLevel="1" collapsed="false">
      <c r="A80" s="346" t="s">
        <v>5275</v>
      </c>
      <c r="B80" s="347"/>
      <c r="C80" s="348" t="n">
        <f aca="false">SUM(C81:C90)</f>
        <v>201678.67</v>
      </c>
      <c r="D80" s="348" t="n">
        <f aca="false">SUM(D81:D90)</f>
        <v>207690.58</v>
      </c>
      <c r="E80" s="348" t="n">
        <f aca="false">SUM(E81:E90)</f>
        <v>330000</v>
      </c>
      <c r="F80" s="348" t="n">
        <f aca="false">SUM(F81:F90)</f>
        <v>95420.98</v>
      </c>
      <c r="G80" s="348" t="n">
        <f aca="false">SUM(G81:G90)</f>
        <v>210164.13</v>
      </c>
      <c r="H80" s="348" t="n">
        <f aca="false">SUM(H81:H90)</f>
        <v>197581.6</v>
      </c>
      <c r="I80" s="348" t="n">
        <f aca="false">SUM(I81:I90)</f>
        <v>176504</v>
      </c>
      <c r="J80" s="348" t="n">
        <f aca="false">SUM(J81:J90)</f>
        <v>244740.43</v>
      </c>
      <c r="K80" s="348" t="n">
        <f aca="false">SUM(K81:K90)</f>
        <v>198092</v>
      </c>
      <c r="L80" s="348" t="n">
        <f aca="false">SUM(L81:L90)</f>
        <v>197745.3</v>
      </c>
      <c r="M80" s="348" t="n">
        <f aca="false">SUM(M81:M90)</f>
        <v>217347.01</v>
      </c>
      <c r="N80" s="348" t="n">
        <f aca="false">SUM(N81:N90)</f>
        <v>263351.33</v>
      </c>
      <c r="O80" s="348" t="n">
        <f aca="false">SUM(O81:O90)</f>
        <v>260228.438333333</v>
      </c>
      <c r="P80" s="348" t="n">
        <f aca="false">SUM(P81:P90)</f>
        <v>211693.0025</v>
      </c>
      <c r="Q80" s="348" t="n">
        <f aca="false">SUM(Q81:Q90)</f>
        <v>2540316.03</v>
      </c>
    </row>
    <row r="81" customFormat="false" ht="11.25" hidden="false" customHeight="true" outlineLevel="3" collapsed="false">
      <c r="A81" s="326" t="s">
        <v>18</v>
      </c>
      <c r="B81" s="327" t="s">
        <v>105</v>
      </c>
      <c r="C81" s="313" t="n">
        <v>175000</v>
      </c>
      <c r="D81" s="313" t="n">
        <v>130000</v>
      </c>
      <c r="E81" s="313" t="n">
        <v>330000</v>
      </c>
      <c r="F81" s="313" t="n">
        <v>80000</v>
      </c>
      <c r="G81" s="313" t="n">
        <v>200000</v>
      </c>
      <c r="H81" s="313" t="n">
        <v>175000</v>
      </c>
      <c r="I81" s="313" t="n">
        <v>175000</v>
      </c>
      <c r="J81" s="313" t="n">
        <v>175000</v>
      </c>
      <c r="K81" s="313" t="n">
        <v>175000</v>
      </c>
      <c r="L81" s="313" t="n">
        <v>175000</v>
      </c>
      <c r="M81" s="313" t="n">
        <v>175000</v>
      </c>
      <c r="N81" s="313" t="n">
        <v>175000</v>
      </c>
      <c r="O81" s="329" t="n">
        <f aca="false">IFERROR(Q81/COUNTIF(C81:N81,"&gt;0"),0)</f>
        <v>178333.333333333</v>
      </c>
      <c r="P81" s="330" t="n">
        <f aca="false">Q81/12</f>
        <v>178333.333333333</v>
      </c>
      <c r="Q81" s="331" t="n">
        <f aca="false">SUM(C81:N81)</f>
        <v>2140000</v>
      </c>
    </row>
    <row r="82" customFormat="false" ht="11.25" hidden="false" customHeight="true" outlineLevel="3" collapsed="false">
      <c r="A82" s="326"/>
      <c r="B82" s="327" t="s">
        <v>5276</v>
      </c>
      <c r="C82" s="313" t="n">
        <v>23358.67</v>
      </c>
      <c r="D82" s="313" t="n">
        <v>72190.58</v>
      </c>
      <c r="E82" s="313" t="n">
        <v>0</v>
      </c>
      <c r="F82" s="313" t="n">
        <v>8920.98</v>
      </c>
      <c r="G82" s="313" t="n">
        <v>9064.13</v>
      </c>
      <c r="H82" s="313" t="n">
        <v>12581.6</v>
      </c>
      <c r="I82" s="313" t="n">
        <v>1304</v>
      </c>
      <c r="J82" s="313" t="n">
        <v>57970.43</v>
      </c>
      <c r="K82" s="313" t="n">
        <v>21392</v>
      </c>
      <c r="L82" s="313" t="n">
        <v>12045.3</v>
      </c>
      <c r="M82" s="313" t="n">
        <v>39310.01</v>
      </c>
      <c r="N82" s="313" t="n">
        <v>30983.33</v>
      </c>
      <c r="O82" s="329" t="n">
        <f aca="false">IFERROR(Q82/COUNTIF(C82:N82,"&gt;0"),0)</f>
        <v>26283.73</v>
      </c>
      <c r="P82" s="330" t="n">
        <f aca="false">Q82/12</f>
        <v>24093.4191666667</v>
      </c>
      <c r="Q82" s="331" t="n">
        <f aca="false">SUM(C82:N82)</f>
        <v>289121.03</v>
      </c>
    </row>
    <row r="83" customFormat="false" ht="11.25" hidden="false" customHeight="true" outlineLevel="3" collapsed="false">
      <c r="A83" s="326"/>
      <c r="B83" s="327" t="s">
        <v>5277</v>
      </c>
      <c r="C83" s="313" t="n">
        <v>1820</v>
      </c>
      <c r="D83" s="313" t="n">
        <v>4300</v>
      </c>
      <c r="E83" s="313" t="n">
        <v>0</v>
      </c>
      <c r="F83" s="313" t="n">
        <v>6500</v>
      </c>
      <c r="G83" s="313" t="n">
        <v>0</v>
      </c>
      <c r="H83" s="313" t="n">
        <v>10000</v>
      </c>
      <c r="I83" s="313" t="n">
        <v>0</v>
      </c>
      <c r="J83" s="313" t="n">
        <v>10000</v>
      </c>
      <c r="K83" s="313" t="n">
        <v>0</v>
      </c>
      <c r="L83" s="313" t="n">
        <v>10000</v>
      </c>
      <c r="M83" s="313" t="n">
        <v>207</v>
      </c>
      <c r="N83" s="313" t="n">
        <v>10000</v>
      </c>
      <c r="O83" s="329" t="n">
        <f aca="false">IFERROR(Q83/COUNTIF(C83:N83,"&gt;0"),0)</f>
        <v>6603.375</v>
      </c>
      <c r="P83" s="330" t="n">
        <f aca="false">Q83/12</f>
        <v>4402.25</v>
      </c>
      <c r="Q83" s="331" t="n">
        <f aca="false">SUM(C83:N83)</f>
        <v>52827</v>
      </c>
    </row>
    <row r="84" customFormat="false" ht="11.25" hidden="false" customHeight="true" outlineLevel="3" collapsed="false">
      <c r="A84" s="326" t="s">
        <v>22</v>
      </c>
      <c r="B84" s="327" t="s">
        <v>105</v>
      </c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 t="n">
        <v>40000</v>
      </c>
      <c r="O84" s="329" t="n">
        <f aca="false">IFERROR(Q84/COUNTIF(C84:N84,"&gt;0"),0)</f>
        <v>40000</v>
      </c>
      <c r="P84" s="330" t="n">
        <f aca="false">Q84/12</f>
        <v>3333.33333333333</v>
      </c>
      <c r="Q84" s="331" t="n">
        <f aca="false">SUM(C84:N84)</f>
        <v>40000</v>
      </c>
    </row>
    <row r="85" customFormat="false" ht="11.25" hidden="false" customHeight="true" outlineLevel="3" collapsed="false">
      <c r="A85" s="326"/>
      <c r="B85" s="327" t="s">
        <v>156</v>
      </c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 t="n">
        <v>6668</v>
      </c>
      <c r="O85" s="329" t="n">
        <f aca="false">IFERROR(Q85/COUNTIF(C85:N85,"&gt;0"),0)</f>
        <v>6668</v>
      </c>
      <c r="P85" s="330" t="n">
        <f aca="false">Q85/12</f>
        <v>555.666666666667</v>
      </c>
      <c r="Q85" s="331" t="n">
        <f aca="false">SUM(C85:N85)</f>
        <v>6668</v>
      </c>
    </row>
    <row r="86" customFormat="false" ht="11.25" hidden="false" customHeight="true" outlineLevel="3" collapsed="false">
      <c r="A86" s="326" t="s">
        <v>5278</v>
      </c>
      <c r="B86" s="327" t="s">
        <v>105</v>
      </c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29" t="n">
        <f aca="false">IFERROR(Q86/COUNTIF(C86:N86,"&gt;0"),0)</f>
        <v>0</v>
      </c>
      <c r="P86" s="330" t="n">
        <f aca="false">Q86/12</f>
        <v>0</v>
      </c>
      <c r="Q86" s="331" t="n">
        <f aca="false">SUM(C86:N86)</f>
        <v>0</v>
      </c>
    </row>
    <row r="87" customFormat="false" ht="11.25" hidden="false" customHeight="true" outlineLevel="3" collapsed="false">
      <c r="A87" s="326"/>
      <c r="B87" s="327" t="s">
        <v>156</v>
      </c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29" t="n">
        <f aca="false">IFERROR(Q87/COUNTIF(C87:N87,"&gt;0"),0)</f>
        <v>0</v>
      </c>
      <c r="P87" s="330" t="n">
        <f aca="false">Q87/12</f>
        <v>0</v>
      </c>
      <c r="Q87" s="331" t="n">
        <f aca="false">SUM(C87:N87)</f>
        <v>0</v>
      </c>
    </row>
    <row r="88" customFormat="false" ht="11.25" hidden="false" customHeight="true" outlineLevel="3" collapsed="false">
      <c r="A88" s="326" t="s">
        <v>5279</v>
      </c>
      <c r="B88" s="326" t="s">
        <v>5234</v>
      </c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29" t="n">
        <f aca="false">IFERROR(Q88/COUNTIF(C88:N88,"&gt;0"),0)</f>
        <v>0</v>
      </c>
      <c r="P88" s="330" t="n">
        <f aca="false">Q88/12</f>
        <v>0</v>
      </c>
      <c r="Q88" s="331" t="n">
        <f aca="false">SUM(C88:N88)</f>
        <v>0</v>
      </c>
    </row>
    <row r="89" customFormat="false" ht="11.25" hidden="false" customHeight="true" outlineLevel="3" collapsed="false">
      <c r="A89" s="326" t="s">
        <v>5280</v>
      </c>
      <c r="B89" s="326" t="s">
        <v>5281</v>
      </c>
      <c r="C89" s="313" t="n">
        <v>1500</v>
      </c>
      <c r="D89" s="313" t="n">
        <v>1200</v>
      </c>
      <c r="E89" s="313" t="n">
        <v>0</v>
      </c>
      <c r="F89" s="313" t="n">
        <v>0</v>
      </c>
      <c r="G89" s="313" t="n">
        <v>0</v>
      </c>
      <c r="H89" s="313" t="n">
        <v>0</v>
      </c>
      <c r="I89" s="313" t="n">
        <v>0</v>
      </c>
      <c r="J89" s="313" t="n">
        <v>0</v>
      </c>
      <c r="K89" s="313" t="n">
        <v>500</v>
      </c>
      <c r="L89" s="313" t="n">
        <v>700</v>
      </c>
      <c r="M89" s="313" t="n">
        <v>0</v>
      </c>
      <c r="N89" s="313" t="n">
        <v>700</v>
      </c>
      <c r="O89" s="329" t="n">
        <f aca="false">IFERROR(Q89/COUNTIF(C89:N89,"&gt;0"),0)</f>
        <v>920</v>
      </c>
      <c r="P89" s="330" t="n">
        <f aca="false">Q89/12</f>
        <v>383.333333333333</v>
      </c>
      <c r="Q89" s="331" t="n">
        <f aca="false">SUM(C89:N89)</f>
        <v>4600</v>
      </c>
    </row>
    <row r="90" customFormat="false" ht="11.25" hidden="false" customHeight="true" outlineLevel="3" collapsed="false">
      <c r="A90" s="326"/>
      <c r="B90" s="326" t="s">
        <v>128</v>
      </c>
      <c r="C90" s="313" t="n">
        <v>0</v>
      </c>
      <c r="D90" s="313" t="n">
        <v>0</v>
      </c>
      <c r="E90" s="313" t="n">
        <v>0</v>
      </c>
      <c r="F90" s="313" t="n">
        <v>0</v>
      </c>
      <c r="G90" s="313" t="n">
        <v>1100</v>
      </c>
      <c r="H90" s="313" t="n">
        <v>0</v>
      </c>
      <c r="I90" s="313" t="n">
        <v>200</v>
      </c>
      <c r="J90" s="313" t="n">
        <v>1770</v>
      </c>
      <c r="K90" s="313" t="n">
        <v>1200</v>
      </c>
      <c r="L90" s="313" t="n">
        <v>0</v>
      </c>
      <c r="M90" s="313" t="n">
        <v>2830</v>
      </c>
      <c r="N90" s="313" t="n">
        <v>0</v>
      </c>
      <c r="O90" s="329" t="n">
        <f aca="false">IFERROR(Q90/COUNTIF(C90:N90,"&gt;0"),0)</f>
        <v>1420</v>
      </c>
      <c r="P90" s="330" t="n">
        <f aca="false">Q90/12</f>
        <v>591.666666666667</v>
      </c>
      <c r="Q90" s="331" t="n">
        <f aca="false">SUM(C90:N90)</f>
        <v>7100</v>
      </c>
    </row>
    <row r="91" customFormat="false" ht="15" hidden="false" customHeight="false" outlineLevel="1" collapsed="false">
      <c r="A91" s="346" t="s">
        <v>5282</v>
      </c>
      <c r="B91" s="347"/>
      <c r="C91" s="348" t="n">
        <f aca="false">SUM(C92:C93)</f>
        <v>92524</v>
      </c>
      <c r="D91" s="348" t="n">
        <f aca="false">SUM(D92:D93)</f>
        <v>156504</v>
      </c>
      <c r="E91" s="348" t="n">
        <f aca="false">SUM(E92:E93)</f>
        <v>103365</v>
      </c>
      <c r="F91" s="348" t="n">
        <f aca="false">SUM(F92:F93)</f>
        <v>125763.2</v>
      </c>
      <c r="G91" s="348" t="n">
        <f aca="false">SUM(G92:G93)</f>
        <v>227363.2</v>
      </c>
      <c r="H91" s="348" t="n">
        <f aca="false">SUM(H92:H93)</f>
        <v>196391.2</v>
      </c>
      <c r="I91" s="348" t="n">
        <f aca="false">SUM(I92:I93)</f>
        <v>223293.8</v>
      </c>
      <c r="J91" s="348" t="n">
        <f aca="false">SUM(J92:J93)</f>
        <v>199733.8</v>
      </c>
      <c r="K91" s="348" t="n">
        <f aca="false">SUM(K92:K93)</f>
        <v>215693.8</v>
      </c>
      <c r="L91" s="348" t="n">
        <f aca="false">SUM(L92:L93)</f>
        <v>214187.6</v>
      </c>
      <c r="M91" s="348" t="n">
        <f aca="false">SUM(M92:M93)</f>
        <v>158693.8</v>
      </c>
      <c r="N91" s="348" t="n">
        <f aca="false">SUM(N92:N93)</f>
        <v>338959.8</v>
      </c>
      <c r="O91" s="348" t="n">
        <f aca="false">SUM(O92:O93)</f>
        <v>187706.1</v>
      </c>
      <c r="P91" s="348" t="n">
        <f aca="false">SUM(P92:P93)</f>
        <v>187706.1</v>
      </c>
      <c r="Q91" s="348" t="n">
        <f aca="false">SUM(Q92:Q93)</f>
        <v>2252473.2</v>
      </c>
    </row>
    <row r="92" customFormat="false" ht="11.25" hidden="false" customHeight="true" outlineLevel="3" collapsed="false">
      <c r="A92" s="326" t="s">
        <v>5282</v>
      </c>
      <c r="B92" s="326" t="s">
        <v>5234</v>
      </c>
      <c r="C92" s="313" t="n">
        <v>85024</v>
      </c>
      <c r="D92" s="313" t="n">
        <v>114204</v>
      </c>
      <c r="E92" s="313" t="n">
        <v>62050</v>
      </c>
      <c r="F92" s="313" t="n">
        <v>120163.2</v>
      </c>
      <c r="G92" s="313" t="n">
        <v>147763.2</v>
      </c>
      <c r="H92" s="313" t="n">
        <v>157091.2</v>
      </c>
      <c r="I92" s="313" t="n">
        <v>150393.8</v>
      </c>
      <c r="J92" s="313" t="n">
        <v>153293.8</v>
      </c>
      <c r="K92" s="313" t="n">
        <v>178893.8</v>
      </c>
      <c r="L92" s="313" t="n">
        <v>168387.6</v>
      </c>
      <c r="M92" s="313" t="n">
        <v>113593.8</v>
      </c>
      <c r="N92" s="313" t="n">
        <v>255309.8</v>
      </c>
      <c r="O92" s="329" t="n">
        <f aca="false">IFERROR(Q92/COUNTIF(C92:N92,"&gt;0"),0)</f>
        <v>142180.683333333</v>
      </c>
      <c r="P92" s="330" t="n">
        <f aca="false">Q92/12</f>
        <v>142180.683333333</v>
      </c>
      <c r="Q92" s="331" t="n">
        <f aca="false">SUM(C92:N92)</f>
        <v>1706168.2</v>
      </c>
    </row>
    <row r="93" customFormat="false" ht="11.25" hidden="false" customHeight="true" outlineLevel="3" collapsed="false">
      <c r="A93" s="326"/>
      <c r="B93" s="326" t="s">
        <v>5270</v>
      </c>
      <c r="C93" s="313" t="n">
        <v>7500</v>
      </c>
      <c r="D93" s="313" t="n">
        <v>42300</v>
      </c>
      <c r="E93" s="313" t="n">
        <v>41315</v>
      </c>
      <c r="F93" s="313" t="n">
        <v>5600</v>
      </c>
      <c r="G93" s="313" t="n">
        <v>79600</v>
      </c>
      <c r="H93" s="313" t="n">
        <v>39300</v>
      </c>
      <c r="I93" s="313" t="n">
        <v>72900</v>
      </c>
      <c r="J93" s="313" t="n">
        <v>46440</v>
      </c>
      <c r="K93" s="313" t="n">
        <v>36800</v>
      </c>
      <c r="L93" s="313" t="n">
        <v>45800</v>
      </c>
      <c r="M93" s="313" t="n">
        <v>45100</v>
      </c>
      <c r="N93" s="313" t="n">
        <v>83650</v>
      </c>
      <c r="O93" s="329" t="n">
        <f aca="false">IFERROR(Q93/COUNTIF(C93:N93,"&gt;0"),0)</f>
        <v>45525.4166666667</v>
      </c>
      <c r="P93" s="330" t="n">
        <f aca="false">Q93/12</f>
        <v>45525.4166666667</v>
      </c>
      <c r="Q93" s="331" t="n">
        <f aca="false">SUM(C93:N93)</f>
        <v>546305</v>
      </c>
    </row>
    <row r="94" customFormat="false" ht="15" hidden="false" customHeight="false" outlineLevel="1" collapsed="false">
      <c r="A94" s="346" t="s">
        <v>5283</v>
      </c>
      <c r="B94" s="347"/>
      <c r="C94" s="348" t="n">
        <f aca="false">SUM(C95:C98)</f>
        <v>605</v>
      </c>
      <c r="D94" s="348" t="n">
        <f aca="false">SUM(D95:D98)</f>
        <v>2915</v>
      </c>
      <c r="E94" s="348" t="n">
        <f aca="false">SUM(E95:E98)</f>
        <v>11315</v>
      </c>
      <c r="F94" s="348" t="n">
        <f aca="false">SUM(F95:F98)</f>
        <v>10300</v>
      </c>
      <c r="G94" s="348" t="n">
        <f aca="false">SUM(G95:G98)</f>
        <v>17255</v>
      </c>
      <c r="H94" s="348" t="n">
        <f aca="false">SUM(H95:H98)</f>
        <v>84210</v>
      </c>
      <c r="I94" s="348" t="n">
        <f aca="false">SUM(I95:I98)</f>
        <v>46470</v>
      </c>
      <c r="J94" s="348" t="n">
        <f aca="false">SUM(J95:J98)</f>
        <v>4575</v>
      </c>
      <c r="K94" s="348" t="n">
        <f aca="false">SUM(K95:K98)</f>
        <v>60222</v>
      </c>
      <c r="L94" s="348" t="n">
        <f aca="false">SUM(L95:L98)</f>
        <v>44795</v>
      </c>
      <c r="M94" s="348" t="n">
        <f aca="false">SUM(M95:M98)</f>
        <v>260312.94</v>
      </c>
      <c r="N94" s="348" t="n">
        <f aca="false">SUM(N95:N98)</f>
        <v>57041.9</v>
      </c>
      <c r="O94" s="348" t="n">
        <f aca="false">SUM(O95:O98)</f>
        <v>103314.721904762</v>
      </c>
      <c r="P94" s="348" t="n">
        <f aca="false">SUM(P95:P98)</f>
        <v>50001.4033333333</v>
      </c>
      <c r="Q94" s="348" t="n">
        <f aca="false">SUM(Q95:Q98)</f>
        <v>600016.84</v>
      </c>
    </row>
    <row r="95" customFormat="false" ht="11.25" hidden="true" customHeight="true" outlineLevel="3" collapsed="false">
      <c r="A95" s="326" t="s">
        <v>5284</v>
      </c>
      <c r="B95" s="326" t="s">
        <v>5234</v>
      </c>
      <c r="C95" s="313" t="n">
        <v>0</v>
      </c>
      <c r="D95" s="313" t="n">
        <v>0</v>
      </c>
      <c r="E95" s="313" t="n">
        <v>0</v>
      </c>
      <c r="F95" s="313" t="n">
        <v>0</v>
      </c>
      <c r="G95" s="313" t="n">
        <v>0</v>
      </c>
      <c r="H95" s="313" t="n">
        <v>76510</v>
      </c>
      <c r="I95" s="313" t="n">
        <v>0</v>
      </c>
      <c r="J95" s="313" t="n">
        <v>0</v>
      </c>
      <c r="K95" s="313" t="n">
        <v>23757</v>
      </c>
      <c r="L95" s="313" t="n">
        <v>0</v>
      </c>
      <c r="M95" s="313" t="n">
        <v>105925.94</v>
      </c>
      <c r="N95" s="313" t="n">
        <v>25975.9</v>
      </c>
      <c r="O95" s="329" t="n">
        <f aca="false">IFERROR(Q95/COUNTIF(C95:N95,"&gt;0"),0)</f>
        <v>58042.21</v>
      </c>
      <c r="P95" s="330" t="n">
        <f aca="false">Q95/12</f>
        <v>19347.4033333333</v>
      </c>
      <c r="Q95" s="331" t="n">
        <f aca="false">SUM(C95:N95)</f>
        <v>232168.84</v>
      </c>
    </row>
    <row r="96" customFormat="false" ht="11.25" hidden="true" customHeight="true" outlineLevel="3" collapsed="false">
      <c r="A96" s="326"/>
      <c r="B96" s="326" t="s">
        <v>5270</v>
      </c>
      <c r="C96" s="313" t="n">
        <v>0</v>
      </c>
      <c r="D96" s="313" t="n">
        <v>0</v>
      </c>
      <c r="E96" s="313" t="n">
        <v>0</v>
      </c>
      <c r="F96" s="313" t="n">
        <v>0</v>
      </c>
      <c r="G96" s="313" t="n">
        <v>11450</v>
      </c>
      <c r="H96" s="313" t="n">
        <v>2720</v>
      </c>
      <c r="I96" s="313" t="n">
        <v>10200</v>
      </c>
      <c r="J96" s="313" t="n">
        <v>0</v>
      </c>
      <c r="K96" s="313" t="n">
        <v>20800</v>
      </c>
      <c r="L96" s="313" t="n">
        <v>9890</v>
      </c>
      <c r="M96" s="313" t="n">
        <v>105320</v>
      </c>
      <c r="N96" s="313" t="n">
        <v>4515</v>
      </c>
      <c r="O96" s="329" t="n">
        <f aca="false">IFERROR(Q96/COUNTIF(C96:N96,"&gt;0"),0)</f>
        <v>23556.4285714286</v>
      </c>
      <c r="P96" s="330" t="n">
        <f aca="false">Q96/12</f>
        <v>13741.25</v>
      </c>
      <c r="Q96" s="331" t="n">
        <f aca="false">SUM(C96:N96)</f>
        <v>164895</v>
      </c>
    </row>
    <row r="97" customFormat="false" ht="11.25" hidden="true" customHeight="true" outlineLevel="3" collapsed="false">
      <c r="A97" s="326" t="s">
        <v>5285</v>
      </c>
      <c r="B97" s="326" t="s">
        <v>5234</v>
      </c>
      <c r="C97" s="313" t="n">
        <v>0</v>
      </c>
      <c r="D97" s="313" t="n">
        <v>0</v>
      </c>
      <c r="E97" s="313" t="n">
        <v>0</v>
      </c>
      <c r="F97" s="313" t="n">
        <v>0</v>
      </c>
      <c r="G97" s="313" t="n">
        <v>0</v>
      </c>
      <c r="H97" s="313" t="n">
        <v>0</v>
      </c>
      <c r="I97" s="313" t="n">
        <v>0</v>
      </c>
      <c r="J97" s="313" t="n">
        <v>0</v>
      </c>
      <c r="K97" s="313" t="n">
        <v>5240</v>
      </c>
      <c r="L97" s="313" t="n">
        <v>0</v>
      </c>
      <c r="M97" s="313" t="n">
        <v>0</v>
      </c>
      <c r="N97" s="313" t="n">
        <v>0</v>
      </c>
      <c r="O97" s="329" t="n">
        <f aca="false">IFERROR(Q97/COUNTIF(C97:N97,"&gt;0"),0)</f>
        <v>5240</v>
      </c>
      <c r="P97" s="330" t="n">
        <f aca="false">Q97/12</f>
        <v>436.666666666667</v>
      </c>
      <c r="Q97" s="331" t="n">
        <f aca="false">SUM(C97:N97)</f>
        <v>5240</v>
      </c>
    </row>
    <row r="98" customFormat="false" ht="11.25" hidden="true" customHeight="true" outlineLevel="3" collapsed="false">
      <c r="A98" s="326"/>
      <c r="B98" s="326" t="s">
        <v>5270</v>
      </c>
      <c r="C98" s="313" t="n">
        <v>605</v>
      </c>
      <c r="D98" s="313" t="n">
        <v>2915</v>
      </c>
      <c r="E98" s="313" t="n">
        <v>11315</v>
      </c>
      <c r="F98" s="313" t="n">
        <v>10300</v>
      </c>
      <c r="G98" s="313" t="n">
        <v>5805</v>
      </c>
      <c r="H98" s="313" t="n">
        <v>4980</v>
      </c>
      <c r="I98" s="313" t="n">
        <v>36270</v>
      </c>
      <c r="J98" s="313" t="n">
        <v>4575</v>
      </c>
      <c r="K98" s="313" t="n">
        <v>10425</v>
      </c>
      <c r="L98" s="313" t="n">
        <v>34905</v>
      </c>
      <c r="M98" s="313" t="n">
        <v>49067</v>
      </c>
      <c r="N98" s="313" t="n">
        <v>26551</v>
      </c>
      <c r="O98" s="329" t="n">
        <f aca="false">IFERROR(Q98/COUNTIF(C98:N98,"&gt;0"),0)</f>
        <v>16476.0833333333</v>
      </c>
      <c r="P98" s="330" t="n">
        <f aca="false">Q98/12</f>
        <v>16476.0833333333</v>
      </c>
      <c r="Q98" s="331" t="n">
        <f aca="false">SUM(C98:N98)</f>
        <v>197713</v>
      </c>
    </row>
    <row r="99" customFormat="false" ht="15" hidden="false" customHeight="false" outlineLevel="1" collapsed="true">
      <c r="A99" s="346" t="s">
        <v>5286</v>
      </c>
      <c r="B99" s="347"/>
      <c r="C99" s="348" t="n">
        <f aca="false">SUM(C100:C114)</f>
        <v>96801.59</v>
      </c>
      <c r="D99" s="348" t="n">
        <f aca="false">SUM(D100:D114)</f>
        <v>76436</v>
      </c>
      <c r="E99" s="348" t="n">
        <f aca="false">SUM(E100:E114)</f>
        <v>95170.99</v>
      </c>
      <c r="F99" s="348" t="n">
        <f aca="false">SUM(F100:F114)</f>
        <v>55582.35</v>
      </c>
      <c r="G99" s="348" t="n">
        <f aca="false">SUM(G100:G114)</f>
        <v>149455.15</v>
      </c>
      <c r="H99" s="348" t="n">
        <f aca="false">SUM(H100:H114)</f>
        <v>125443.99</v>
      </c>
      <c r="I99" s="348" t="n">
        <f aca="false">SUM(I100:I114)</f>
        <v>186943.92</v>
      </c>
      <c r="J99" s="348" t="n">
        <f aca="false">SUM(J100:J114)</f>
        <v>179799.33</v>
      </c>
      <c r="K99" s="348" t="n">
        <f aca="false">SUM(K100:K114)</f>
        <v>141105.15</v>
      </c>
      <c r="L99" s="348" t="n">
        <f aca="false">SUM(L100:L114)</f>
        <v>199833.78</v>
      </c>
      <c r="M99" s="348" t="n">
        <f aca="false">SUM(M100:M114)</f>
        <v>139038.84</v>
      </c>
      <c r="N99" s="348" t="n">
        <f aca="false">SUM(N100:N114)</f>
        <v>161690.46</v>
      </c>
      <c r="O99" s="348" t="n">
        <f aca="false">SUM(O100:O114)</f>
        <v>180936.518484848</v>
      </c>
      <c r="P99" s="348" t="n">
        <f aca="false">SUM(P100:P114)</f>
        <v>133941.795833333</v>
      </c>
      <c r="Q99" s="348" t="n">
        <f aca="false">SUM(Q100:Q114)</f>
        <v>1607301.55</v>
      </c>
    </row>
    <row r="100" customFormat="false" ht="11.25" hidden="true" customHeight="true" outlineLevel="3" collapsed="false">
      <c r="A100" s="326" t="s">
        <v>5287</v>
      </c>
      <c r="B100" s="326" t="s">
        <v>5234</v>
      </c>
      <c r="C100" s="313" t="n">
        <v>16000</v>
      </c>
      <c r="D100" s="313" t="n">
        <v>28026</v>
      </c>
      <c r="E100" s="313" t="n">
        <v>37284</v>
      </c>
      <c r="F100" s="313" t="n">
        <v>10000</v>
      </c>
      <c r="G100" s="313" t="n">
        <v>49467</v>
      </c>
      <c r="H100" s="313" t="n">
        <v>26987</v>
      </c>
      <c r="I100" s="313" t="n">
        <v>29990</v>
      </c>
      <c r="J100" s="313" t="n">
        <v>19358</v>
      </c>
      <c r="K100" s="313" t="n">
        <v>40544</v>
      </c>
      <c r="L100" s="313" t="n">
        <v>26750</v>
      </c>
      <c r="M100" s="313" t="n">
        <v>49240</v>
      </c>
      <c r="N100" s="313" t="n">
        <v>50371</v>
      </c>
      <c r="O100" s="329" t="n">
        <f aca="false">IFERROR(Q100/COUNTIF(C100:N100,"&gt;0"),0)</f>
        <v>32001.4166666667</v>
      </c>
      <c r="P100" s="330" t="n">
        <f aca="false">Q100/12</f>
        <v>32001.4166666667</v>
      </c>
      <c r="Q100" s="331" t="n">
        <f aca="false">SUM(C100:N100)</f>
        <v>384017</v>
      </c>
    </row>
    <row r="101" customFormat="false" ht="11.25" hidden="true" customHeight="true" outlineLevel="3" collapsed="false">
      <c r="A101" s="326"/>
      <c r="B101" s="326" t="s">
        <v>5270</v>
      </c>
      <c r="C101" s="313"/>
      <c r="D101" s="313"/>
      <c r="E101" s="313"/>
      <c r="F101" s="313"/>
      <c r="G101" s="313"/>
      <c r="H101" s="313"/>
      <c r="I101" s="313"/>
      <c r="J101" s="313"/>
      <c r="K101" s="313"/>
      <c r="L101" s="313" t="n">
        <v>900</v>
      </c>
      <c r="M101" s="313"/>
      <c r="N101" s="313"/>
      <c r="O101" s="329" t="n">
        <f aca="false">IFERROR(Q101/COUNTIF(C101:N101,"&gt;0"),0)</f>
        <v>900</v>
      </c>
      <c r="P101" s="330" t="n">
        <f aca="false">Q101/12</f>
        <v>75</v>
      </c>
      <c r="Q101" s="331" t="n">
        <f aca="false">SUM(C101:N101)</f>
        <v>900</v>
      </c>
    </row>
    <row r="102" customFormat="false" ht="11.25" hidden="true" customHeight="true" outlineLevel="3" collapsed="false">
      <c r="A102" s="326" t="s">
        <v>48</v>
      </c>
      <c r="B102" s="326" t="s">
        <v>5234</v>
      </c>
      <c r="C102" s="313" t="n">
        <v>0</v>
      </c>
      <c r="D102" s="313" t="n">
        <v>0</v>
      </c>
      <c r="E102" s="313" t="n">
        <v>0</v>
      </c>
      <c r="F102" s="313" t="n">
        <v>1047.35</v>
      </c>
      <c r="G102" s="313" t="n">
        <v>0</v>
      </c>
      <c r="H102" s="313" t="n">
        <v>13029.57</v>
      </c>
      <c r="I102" s="313" t="n">
        <v>3851.02</v>
      </c>
      <c r="J102" s="313" t="n">
        <v>500</v>
      </c>
      <c r="K102" s="313" t="n">
        <v>17998.15</v>
      </c>
      <c r="L102" s="313" t="n">
        <v>10807.28</v>
      </c>
      <c r="M102" s="313" t="n">
        <v>12331.84</v>
      </c>
      <c r="N102" s="313" t="n">
        <v>0</v>
      </c>
      <c r="O102" s="329" t="n">
        <f aca="false">IFERROR(Q102/COUNTIF(C102:N102,"&gt;0"),0)</f>
        <v>8509.31571428571</v>
      </c>
      <c r="P102" s="330" t="n">
        <f aca="false">Q102/12</f>
        <v>4963.7675</v>
      </c>
      <c r="Q102" s="331" t="n">
        <f aca="false">SUM(C102:N102)</f>
        <v>59565.21</v>
      </c>
    </row>
    <row r="103" customFormat="false" ht="11.25" hidden="true" customHeight="true" outlineLevel="3" collapsed="false">
      <c r="A103" s="326"/>
      <c r="B103" s="326" t="s">
        <v>5270</v>
      </c>
      <c r="C103" s="313" t="n">
        <v>34865</v>
      </c>
      <c r="D103" s="313" t="n">
        <v>1440</v>
      </c>
      <c r="E103" s="313" t="n">
        <v>4050</v>
      </c>
      <c r="F103" s="313" t="n">
        <v>6305</v>
      </c>
      <c r="G103" s="313" t="n">
        <v>2275</v>
      </c>
      <c r="H103" s="313" t="n">
        <v>6199</v>
      </c>
      <c r="I103" s="313" t="n">
        <v>10790</v>
      </c>
      <c r="J103" s="313" t="n">
        <v>6295</v>
      </c>
      <c r="K103" s="313" t="n">
        <v>3455</v>
      </c>
      <c r="L103" s="313" t="n">
        <v>1192</v>
      </c>
      <c r="M103" s="313" t="n">
        <v>4799</v>
      </c>
      <c r="N103" s="313" t="n">
        <v>14908</v>
      </c>
      <c r="O103" s="329" t="n">
        <f aca="false">IFERROR(Q103/COUNTIF(C103:N103,"&gt;0"),0)</f>
        <v>8047.75</v>
      </c>
      <c r="P103" s="330" t="n">
        <f aca="false">Q103/12</f>
        <v>8047.75</v>
      </c>
      <c r="Q103" s="331" t="n">
        <f aca="false">SUM(C103:N103)</f>
        <v>96573</v>
      </c>
    </row>
    <row r="104" customFormat="false" ht="11.25" hidden="true" customHeight="true" outlineLevel="3" collapsed="false">
      <c r="A104" s="326" t="s">
        <v>5288</v>
      </c>
      <c r="B104" s="326" t="s">
        <v>5234</v>
      </c>
      <c r="C104" s="313" t="n">
        <v>0</v>
      </c>
      <c r="D104" s="313" t="n">
        <v>0</v>
      </c>
      <c r="E104" s="313" t="n">
        <v>10780</v>
      </c>
      <c r="F104" s="313" t="n">
        <v>0</v>
      </c>
      <c r="G104" s="313" t="n">
        <v>7800</v>
      </c>
      <c r="H104" s="313" t="n">
        <v>0</v>
      </c>
      <c r="I104" s="313" t="n">
        <v>55830</v>
      </c>
      <c r="J104" s="313" t="n">
        <v>0</v>
      </c>
      <c r="K104" s="313" t="n">
        <v>0</v>
      </c>
      <c r="L104" s="313" t="n">
        <v>0</v>
      </c>
      <c r="M104" s="313" t="n">
        <v>0</v>
      </c>
      <c r="N104" s="313" t="n">
        <v>0</v>
      </c>
      <c r="O104" s="329" t="n">
        <f aca="false">IFERROR(Q104/COUNTIF(C104:N104,"&gt;0"),0)</f>
        <v>24803.3333333333</v>
      </c>
      <c r="P104" s="330" t="n">
        <f aca="false">Q104/12</f>
        <v>6200.83333333333</v>
      </c>
      <c r="Q104" s="331" t="n">
        <f aca="false">SUM(C104:N104)</f>
        <v>74410</v>
      </c>
    </row>
    <row r="105" customFormat="false" ht="11.25" hidden="true" customHeight="true" outlineLevel="3" collapsed="false">
      <c r="A105" s="326"/>
      <c r="B105" s="326" t="s">
        <v>5270</v>
      </c>
      <c r="C105" s="313" t="n">
        <v>13</v>
      </c>
      <c r="D105" s="313" t="n">
        <v>6130</v>
      </c>
      <c r="E105" s="313" t="n">
        <v>440</v>
      </c>
      <c r="F105" s="313" t="n">
        <v>0</v>
      </c>
      <c r="G105" s="313" t="n">
        <v>22206</v>
      </c>
      <c r="H105" s="313" t="n">
        <v>1625</v>
      </c>
      <c r="I105" s="313" t="n">
        <v>18105</v>
      </c>
      <c r="J105" s="313" t="n">
        <v>97070</v>
      </c>
      <c r="K105" s="313" t="n">
        <v>11150</v>
      </c>
      <c r="L105" s="313" t="n">
        <v>22440</v>
      </c>
      <c r="M105" s="313" t="n">
        <v>4100</v>
      </c>
      <c r="N105" s="313" t="n">
        <v>1050</v>
      </c>
      <c r="O105" s="329" t="n">
        <f aca="false">IFERROR(Q105/COUNTIF(C105:N105,"&gt;0"),0)</f>
        <v>16757.1818181818</v>
      </c>
      <c r="P105" s="330" t="n">
        <f aca="false">Q105/12</f>
        <v>15360.75</v>
      </c>
      <c r="Q105" s="331" t="n">
        <f aca="false">SUM(C105:N105)</f>
        <v>184329</v>
      </c>
    </row>
    <row r="106" customFormat="false" ht="11.25" hidden="true" customHeight="true" outlineLevel="3" collapsed="false">
      <c r="A106" s="326" t="s">
        <v>5289</v>
      </c>
      <c r="B106" s="326" t="s">
        <v>5234</v>
      </c>
      <c r="C106" s="313"/>
      <c r="D106" s="313"/>
      <c r="E106" s="313"/>
      <c r="F106" s="313"/>
      <c r="G106" s="313"/>
      <c r="H106" s="313"/>
      <c r="I106" s="313"/>
      <c r="J106" s="313"/>
      <c r="K106" s="313"/>
      <c r="L106" s="313"/>
      <c r="M106" s="313"/>
      <c r="N106" s="313"/>
      <c r="O106" s="329" t="n">
        <f aca="false">IFERROR(Q106/COUNTIF(C106:N106,"&gt;0"),0)</f>
        <v>0</v>
      </c>
      <c r="P106" s="330" t="n">
        <f aca="false">Q106/12</f>
        <v>0</v>
      </c>
      <c r="Q106" s="331" t="n">
        <f aca="false">SUM(C106:N106)</f>
        <v>0</v>
      </c>
    </row>
    <row r="107" customFormat="false" ht="11.25" hidden="true" customHeight="true" outlineLevel="3" collapsed="false">
      <c r="A107" s="326"/>
      <c r="B107" s="326" t="s">
        <v>5270</v>
      </c>
      <c r="C107" s="313" t="n">
        <v>25680</v>
      </c>
      <c r="D107" s="313" t="n">
        <v>20920</v>
      </c>
      <c r="E107" s="313" t="n">
        <v>23090</v>
      </c>
      <c r="F107" s="313" t="n">
        <v>16900</v>
      </c>
      <c r="G107" s="313" t="n">
        <v>19000</v>
      </c>
      <c r="H107" s="313" t="n">
        <v>29100</v>
      </c>
      <c r="I107" s="313" t="n">
        <v>31850</v>
      </c>
      <c r="J107" s="313" t="n">
        <v>27000</v>
      </c>
      <c r="K107" s="313" t="n">
        <v>22530</v>
      </c>
      <c r="L107" s="313" t="n">
        <v>32800</v>
      </c>
      <c r="M107" s="313" t="n">
        <v>29900</v>
      </c>
      <c r="N107" s="313" t="n">
        <v>32280</v>
      </c>
      <c r="O107" s="329" t="n">
        <f aca="false">IFERROR(Q107/COUNTIF(C107:N107,"&gt;0"),0)</f>
        <v>25920.8333333333</v>
      </c>
      <c r="P107" s="330" t="n">
        <f aca="false">Q107/12</f>
        <v>25920.8333333333</v>
      </c>
      <c r="Q107" s="331" t="n">
        <f aca="false">SUM(C107:N107)</f>
        <v>311050</v>
      </c>
    </row>
    <row r="108" customFormat="false" ht="11.25" hidden="true" customHeight="true" outlineLevel="3" collapsed="false">
      <c r="A108" s="326" t="s">
        <v>133</v>
      </c>
      <c r="B108" s="326" t="s">
        <v>5234</v>
      </c>
      <c r="C108" s="313"/>
      <c r="D108" s="313" t="n">
        <v>6120</v>
      </c>
      <c r="E108" s="313"/>
      <c r="F108" s="313"/>
      <c r="G108" s="313" t="n">
        <v>11069</v>
      </c>
      <c r="H108" s="313"/>
      <c r="I108" s="313" t="n">
        <v>12040</v>
      </c>
      <c r="J108" s="313" t="n">
        <v>2040</v>
      </c>
      <c r="K108" s="313" t="n">
        <v>2040</v>
      </c>
      <c r="L108" s="313" t="n">
        <v>14900</v>
      </c>
      <c r="M108" s="313"/>
      <c r="N108" s="313" t="n">
        <v>15389.6</v>
      </c>
      <c r="O108" s="329" t="n">
        <f aca="false">IFERROR(Q108/COUNTIF(C108:N108,"&gt;0"),0)</f>
        <v>9085.51428571429</v>
      </c>
      <c r="P108" s="330" t="n">
        <f aca="false">Q108/12</f>
        <v>5299.88333333333</v>
      </c>
      <c r="Q108" s="331" t="n">
        <f aca="false">SUM(C108:N108)</f>
        <v>63598.6</v>
      </c>
    </row>
    <row r="109" customFormat="false" ht="11.25" hidden="true" customHeight="true" outlineLevel="3" collapsed="false">
      <c r="A109" s="326"/>
      <c r="B109" s="326" t="s">
        <v>5270</v>
      </c>
      <c r="C109" s="313" t="n">
        <v>10000</v>
      </c>
      <c r="D109" s="313" t="n">
        <v>10000</v>
      </c>
      <c r="E109" s="313" t="n">
        <v>10000</v>
      </c>
      <c r="F109" s="313" t="n">
        <v>10000</v>
      </c>
      <c r="G109" s="313" t="n">
        <v>20000</v>
      </c>
      <c r="H109" s="313" t="n">
        <v>15000</v>
      </c>
      <c r="I109" s="313" t="n">
        <v>15000</v>
      </c>
      <c r="J109" s="313" t="n">
        <v>15000</v>
      </c>
      <c r="K109" s="313" t="n">
        <v>15000</v>
      </c>
      <c r="L109" s="313" t="n">
        <v>15000</v>
      </c>
      <c r="M109" s="313" t="n">
        <v>15000</v>
      </c>
      <c r="N109" s="313" t="n">
        <v>12000</v>
      </c>
      <c r="O109" s="329" t="n">
        <f aca="false">IFERROR(Q109/COUNTIF(C109:N109,"&gt;0"),0)</f>
        <v>13500</v>
      </c>
      <c r="P109" s="330" t="n">
        <f aca="false">Q109/12</f>
        <v>13500</v>
      </c>
      <c r="Q109" s="331" t="n">
        <f aca="false">SUM(C109:N109)</f>
        <v>162000</v>
      </c>
    </row>
    <row r="110" customFormat="false" ht="11.25" hidden="true" customHeight="true" outlineLevel="3" collapsed="false">
      <c r="A110" s="326" t="s">
        <v>5290</v>
      </c>
      <c r="B110" s="326" t="s">
        <v>5234</v>
      </c>
      <c r="C110" s="313" t="n">
        <v>8243.59</v>
      </c>
      <c r="D110" s="313" t="n">
        <v>2000</v>
      </c>
      <c r="E110" s="313" t="n">
        <v>6526.99</v>
      </c>
      <c r="F110" s="313" t="n">
        <v>7000</v>
      </c>
      <c r="G110" s="313" t="n">
        <v>13538.15</v>
      </c>
      <c r="H110" s="313" t="n">
        <v>27213.42</v>
      </c>
      <c r="I110" s="313" t="n">
        <v>9487.9</v>
      </c>
      <c r="J110" s="313" t="n">
        <v>9951.33</v>
      </c>
      <c r="K110" s="313" t="n">
        <v>19648</v>
      </c>
      <c r="L110" s="313" t="n">
        <v>12974.5</v>
      </c>
      <c r="M110" s="313"/>
      <c r="N110" s="313" t="n">
        <v>32821.86</v>
      </c>
      <c r="O110" s="329" t="n">
        <f aca="false">IFERROR(Q110/COUNTIF(C110:N110,"&gt;0"),0)</f>
        <v>13582.34</v>
      </c>
      <c r="P110" s="330" t="n">
        <f aca="false">Q110/12</f>
        <v>12450.4783333333</v>
      </c>
      <c r="Q110" s="331" t="n">
        <f aca="false">SUM(C110:N110)</f>
        <v>149405.74</v>
      </c>
    </row>
    <row r="111" customFormat="false" ht="11.25" hidden="true" customHeight="true" outlineLevel="3" collapsed="false">
      <c r="A111" s="326"/>
      <c r="B111" s="326" t="s">
        <v>5270</v>
      </c>
      <c r="C111" s="313" t="n">
        <v>2000</v>
      </c>
      <c r="D111" s="313" t="n">
        <v>1800</v>
      </c>
      <c r="E111" s="313" t="n">
        <v>3000</v>
      </c>
      <c r="F111" s="313" t="n">
        <v>0</v>
      </c>
      <c r="G111" s="313" t="n">
        <v>2100</v>
      </c>
      <c r="H111" s="313" t="n">
        <v>4095</v>
      </c>
      <c r="I111" s="313" t="n">
        <v>0</v>
      </c>
      <c r="J111" s="313" t="n">
        <v>2585</v>
      </c>
      <c r="K111" s="313" t="n">
        <v>300</v>
      </c>
      <c r="L111" s="313" t="n">
        <v>3960</v>
      </c>
      <c r="M111" s="313" t="n">
        <v>2800</v>
      </c>
      <c r="N111" s="313" t="n">
        <v>1870</v>
      </c>
      <c r="O111" s="329" t="n">
        <f aca="false">IFERROR(Q111/COUNTIF(C111:N111,"&gt;0"),0)</f>
        <v>2451</v>
      </c>
      <c r="P111" s="330" t="n">
        <f aca="false">Q111/12</f>
        <v>2042.5</v>
      </c>
      <c r="Q111" s="331" t="n">
        <f aca="false">SUM(C111:N111)</f>
        <v>24510</v>
      </c>
    </row>
    <row r="112" customFormat="false" ht="11.25" hidden="true" customHeight="true" outlineLevel="3" collapsed="false">
      <c r="A112" s="326" t="s">
        <v>5291</v>
      </c>
      <c r="B112" s="326" t="s">
        <v>5270</v>
      </c>
      <c r="C112" s="313"/>
      <c r="D112" s="313"/>
      <c r="E112" s="313"/>
      <c r="F112" s="313" t="n">
        <v>1000</v>
      </c>
      <c r="G112" s="313"/>
      <c r="H112" s="313"/>
      <c r="I112" s="313"/>
      <c r="J112" s="313"/>
      <c r="K112" s="313" t="n">
        <v>1200</v>
      </c>
      <c r="L112" s="313" t="n">
        <v>53300</v>
      </c>
      <c r="M112" s="313" t="n">
        <v>16868</v>
      </c>
      <c r="N112" s="313"/>
      <c r="O112" s="329" t="n">
        <f aca="false">IFERROR(Q112/COUNTIF(C112:N112,"&gt;0"),0)</f>
        <v>18092</v>
      </c>
      <c r="P112" s="330" t="n">
        <f aca="false">Q112/12</f>
        <v>6030.66666666667</v>
      </c>
      <c r="Q112" s="331" t="n">
        <f aca="false">SUM(C112:N112)</f>
        <v>72368</v>
      </c>
    </row>
    <row r="113" customFormat="false" ht="11.25" hidden="true" customHeight="true" outlineLevel="3" collapsed="false">
      <c r="A113" s="326" t="s">
        <v>5292</v>
      </c>
      <c r="B113" s="326" t="s">
        <v>5234</v>
      </c>
      <c r="C113" s="313"/>
      <c r="D113" s="313"/>
      <c r="E113" s="313"/>
      <c r="F113" s="313" t="n">
        <v>3330</v>
      </c>
      <c r="G113" s="313"/>
      <c r="H113" s="313"/>
      <c r="I113" s="313"/>
      <c r="J113" s="313"/>
      <c r="K113" s="313" t="n">
        <v>6240</v>
      </c>
      <c r="L113" s="313"/>
      <c r="M113" s="313"/>
      <c r="N113" s="313"/>
      <c r="O113" s="329" t="n">
        <f aca="false">IFERROR(Q113/COUNTIF(C113:N113,"&gt;0"),0)</f>
        <v>4785</v>
      </c>
      <c r="P113" s="330" t="n">
        <f aca="false">Q113/12</f>
        <v>797.5</v>
      </c>
      <c r="Q113" s="331" t="n">
        <f aca="false">SUM(C113:N113)</f>
        <v>9570</v>
      </c>
    </row>
    <row r="114" customFormat="false" ht="11.25" hidden="true" customHeight="true" outlineLevel="3" collapsed="false">
      <c r="A114" s="326"/>
      <c r="B114" s="326" t="s">
        <v>5270</v>
      </c>
      <c r="C114" s="313"/>
      <c r="D114" s="313"/>
      <c r="E114" s="313"/>
      <c r="F114" s="313"/>
      <c r="G114" s="313" t="n">
        <v>2000</v>
      </c>
      <c r="H114" s="313" t="n">
        <v>2195</v>
      </c>
      <c r="I114" s="313"/>
      <c r="J114" s="313"/>
      <c r="K114" s="313" t="n">
        <v>1000</v>
      </c>
      <c r="L114" s="313" t="n">
        <v>4810</v>
      </c>
      <c r="M114" s="313" t="n">
        <v>4000</v>
      </c>
      <c r="N114" s="313" t="n">
        <v>1000</v>
      </c>
      <c r="O114" s="329" t="n">
        <f aca="false">IFERROR(Q114/COUNTIF(C114:N114,"&gt;0"),0)</f>
        <v>2500.83333333333</v>
      </c>
      <c r="P114" s="330" t="n">
        <f aca="false">Q114/12</f>
        <v>1250.41666666667</v>
      </c>
      <c r="Q114" s="331" t="n">
        <f aca="false">SUM(C114:N114)</f>
        <v>15005</v>
      </c>
    </row>
    <row r="115" customFormat="false" ht="15" hidden="false" customHeight="false" outlineLevel="1" collapsed="true">
      <c r="A115" s="346" t="s">
        <v>5293</v>
      </c>
      <c r="B115" s="347"/>
      <c r="C115" s="348" t="n">
        <f aca="false">SUM(C116:C121)</f>
        <v>0</v>
      </c>
      <c r="D115" s="348" t="n">
        <f aca="false">SUM(D116:D121)</f>
        <v>0</v>
      </c>
      <c r="E115" s="348" t="n">
        <f aca="false">SUM(E116:E121)</f>
        <v>0</v>
      </c>
      <c r="F115" s="348" t="n">
        <f aca="false">SUM(F116:F121)</f>
        <v>0</v>
      </c>
      <c r="G115" s="348" t="n">
        <f aca="false">SUM(G116:G121)</f>
        <v>0</v>
      </c>
      <c r="H115" s="348" t="n">
        <f aca="false">SUM(H116:H121)</f>
        <v>0</v>
      </c>
      <c r="I115" s="348" t="n">
        <f aca="false">SUM(I116:I121)</f>
        <v>0</v>
      </c>
      <c r="J115" s="348" t="n">
        <f aca="false">SUM(J116:J121)</f>
        <v>0</v>
      </c>
      <c r="K115" s="348" t="n">
        <f aca="false">SUM(K116:K121)</f>
        <v>0</v>
      </c>
      <c r="L115" s="348" t="n">
        <f aca="false">SUM(L116:L121)</f>
        <v>0</v>
      </c>
      <c r="M115" s="348" t="n">
        <f aca="false">SUM(M116:M121)</f>
        <v>14751.73</v>
      </c>
      <c r="N115" s="348" t="n">
        <f aca="false">SUM(N116:N121)</f>
        <v>17056.9020618375</v>
      </c>
      <c r="O115" s="348" t="n">
        <f aca="false">SUM(O116:O121)</f>
        <v>20200.7660309187</v>
      </c>
      <c r="P115" s="348" t="n">
        <f aca="false">SUM(P116:P121)</f>
        <v>2650.71933848646</v>
      </c>
      <c r="Q115" s="348" t="n">
        <f aca="false">SUM(Q116:Q121)</f>
        <v>31808.6320618375</v>
      </c>
    </row>
    <row r="116" customFormat="false" ht="11.25" hidden="true" customHeight="true" outlineLevel="3" collapsed="false">
      <c r="A116" s="327" t="s">
        <v>5294</v>
      </c>
      <c r="B116" s="327" t="s">
        <v>5295</v>
      </c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 t="n">
        <v>8592.9</v>
      </c>
      <c r="O116" s="329" t="n">
        <f aca="false">IFERROR(Q116/COUNTIF(C116:N116,"&gt;0"),0)</f>
        <v>8592.9</v>
      </c>
      <c r="P116" s="330" t="n">
        <f aca="false">Q116/12</f>
        <v>716.075</v>
      </c>
      <c r="Q116" s="331" t="n">
        <f aca="false">SUM(C116:N116)</f>
        <v>8592.9</v>
      </c>
    </row>
    <row r="117" customFormat="false" ht="11.25" hidden="true" customHeight="true" outlineLevel="3" collapsed="false">
      <c r="A117" s="327" t="s">
        <v>5296</v>
      </c>
      <c r="B117" s="326" t="s">
        <v>5297</v>
      </c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 t="n">
        <v>6590.68</v>
      </c>
      <c r="N117" s="313" t="n">
        <v>600</v>
      </c>
      <c r="O117" s="329" t="n">
        <f aca="false">IFERROR(Q117/COUNTIF(C117:N117,"&gt;0"),0)</f>
        <v>3595.34</v>
      </c>
      <c r="P117" s="330" t="n">
        <f aca="false">Q117/12</f>
        <v>599.223333333333</v>
      </c>
      <c r="Q117" s="331" t="n">
        <f aca="false">SUM(C117:N117)</f>
        <v>7190.68</v>
      </c>
    </row>
    <row r="118" customFormat="false" ht="11.25" hidden="true" customHeight="true" outlineLevel="3" collapsed="false">
      <c r="A118" s="327" t="s">
        <v>224</v>
      </c>
      <c r="B118" s="326" t="s">
        <v>5298</v>
      </c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29" t="n">
        <f aca="false">IFERROR(Q118/COUNTIF(C118:N118,"&gt;0"),0)</f>
        <v>0</v>
      </c>
      <c r="P118" s="330" t="n">
        <f aca="false">Q118/12</f>
        <v>0</v>
      </c>
      <c r="Q118" s="331" t="n">
        <f aca="false">SUM(C118:N118)</f>
        <v>0</v>
      </c>
    </row>
    <row r="119" customFormat="false" ht="11.25" hidden="true" customHeight="true" outlineLevel="3" collapsed="false">
      <c r="A119" s="327" t="s">
        <v>224</v>
      </c>
      <c r="B119" s="327" t="s">
        <v>3013</v>
      </c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29" t="n">
        <f aca="false">IFERROR(Q119/COUNTIF(C119:N119,"&gt;0"),0)</f>
        <v>0</v>
      </c>
      <c r="P119" s="330" t="n">
        <f aca="false">Q119/12</f>
        <v>0</v>
      </c>
      <c r="Q119" s="331" t="n">
        <f aca="false">SUM(C119:N119)</f>
        <v>0</v>
      </c>
    </row>
    <row r="120" customFormat="false" ht="11.25" hidden="true" customHeight="true" outlineLevel="3" collapsed="false">
      <c r="A120" s="327" t="s">
        <v>224</v>
      </c>
      <c r="B120" s="327" t="s">
        <v>5299</v>
      </c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 t="n">
        <v>8161.05</v>
      </c>
      <c r="N120" s="313" t="n">
        <v>7864.0020618375</v>
      </c>
      <c r="O120" s="329" t="n">
        <f aca="false">IFERROR(Q120/COUNTIF(C120:N120,"&gt;0"),0)</f>
        <v>8012.52603091875</v>
      </c>
      <c r="P120" s="330" t="n">
        <f aca="false">Q120/12</f>
        <v>1335.42100515313</v>
      </c>
      <c r="Q120" s="331" t="n">
        <f aca="false">SUM(C120:N120)</f>
        <v>16025.0520618375</v>
      </c>
    </row>
    <row r="121" customFormat="false" ht="11.25" hidden="true" customHeight="true" outlineLevel="3" collapsed="false">
      <c r="A121" s="326" t="s">
        <v>5236</v>
      </c>
      <c r="B121" s="327" t="s">
        <v>5300</v>
      </c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29" t="n">
        <f aca="false">IFERROR(Q121/COUNTIF(C121:N121,"&gt;0"),0)</f>
        <v>0</v>
      </c>
      <c r="P121" s="330" t="n">
        <f aca="false">Q121/12</f>
        <v>0</v>
      </c>
      <c r="Q121" s="331" t="n">
        <f aca="false">SUM(C121:N121)</f>
        <v>0</v>
      </c>
    </row>
    <row r="122" customFormat="false" ht="15" hidden="false" customHeight="false" outlineLevel="1" collapsed="true">
      <c r="A122" s="346" t="s">
        <v>5301</v>
      </c>
      <c r="B122" s="347"/>
      <c r="C122" s="348" t="n">
        <f aca="false">SUM(C123:C124)</f>
        <v>10341</v>
      </c>
      <c r="D122" s="348" t="n">
        <f aca="false">SUM(D123:D124)</f>
        <v>0</v>
      </c>
      <c r="E122" s="348" t="n">
        <f aca="false">SUM(E123:E124)</f>
        <v>64289.63</v>
      </c>
      <c r="F122" s="348" t="n">
        <f aca="false">SUM(F123:F124)</f>
        <v>126</v>
      </c>
      <c r="G122" s="348" t="n">
        <f aca="false">SUM(G123:G124)</f>
        <v>1486.68</v>
      </c>
      <c r="H122" s="348" t="n">
        <f aca="false">SUM(H123:H124)</f>
        <v>0</v>
      </c>
      <c r="I122" s="348" t="n">
        <f aca="false">SUM(I123:I124)</f>
        <v>2122</v>
      </c>
      <c r="J122" s="348" t="n">
        <f aca="false">SUM(J123:J124)</f>
        <v>819</v>
      </c>
      <c r="K122" s="348" t="n">
        <f aca="false">SUM(K123:K124)</f>
        <v>171986.9</v>
      </c>
      <c r="L122" s="348" t="n">
        <f aca="false">SUM(L123:L124)</f>
        <v>1035</v>
      </c>
      <c r="M122" s="348" t="n">
        <f aca="false">SUM(M123:M124)</f>
        <v>31375.75</v>
      </c>
      <c r="N122" s="348" t="n">
        <f aca="false">SUM(N123:N124)</f>
        <v>98771.92</v>
      </c>
      <c r="O122" s="348" t="n">
        <f aca="false">SUM(O123:O124)</f>
        <v>38235.388</v>
      </c>
      <c r="P122" s="348" t="n">
        <f aca="false">SUM(P123:P124)</f>
        <v>31862.8233333333</v>
      </c>
      <c r="Q122" s="348" t="n">
        <f aca="false">SUM(Q123:Q124)</f>
        <v>382353.88</v>
      </c>
    </row>
    <row r="123" customFormat="false" ht="11.25" hidden="true" customHeight="true" outlineLevel="3" collapsed="false">
      <c r="A123" s="326" t="s">
        <v>5234</v>
      </c>
      <c r="B123" s="327"/>
      <c r="C123" s="313" t="n">
        <v>10341</v>
      </c>
      <c r="D123" s="313"/>
      <c r="E123" s="313" t="n">
        <v>64289.63</v>
      </c>
      <c r="F123" s="313" t="n">
        <v>126</v>
      </c>
      <c r="G123" s="313" t="n">
        <v>1486.68</v>
      </c>
      <c r="H123" s="313"/>
      <c r="I123" s="313" t="n">
        <v>2122</v>
      </c>
      <c r="J123" s="313" t="n">
        <v>819</v>
      </c>
      <c r="K123" s="313" t="n">
        <v>171986.9</v>
      </c>
      <c r="L123" s="313" t="n">
        <v>1035</v>
      </c>
      <c r="M123" s="313" t="n">
        <v>31375.75</v>
      </c>
      <c r="N123" s="313" t="n">
        <v>98771.92</v>
      </c>
      <c r="O123" s="329" t="n">
        <f aca="false">IFERROR(Q123/COUNTIF(C123:N123,"&gt;0"),0)</f>
        <v>38235.388</v>
      </c>
      <c r="P123" s="330" t="n">
        <f aca="false">Q123/12</f>
        <v>31862.8233333333</v>
      </c>
      <c r="Q123" s="331" t="n">
        <f aca="false">SUM(C123:N123)</f>
        <v>382353.88</v>
      </c>
    </row>
    <row r="124" customFormat="false" ht="11.25" hidden="true" customHeight="true" outlineLevel="3" collapsed="false">
      <c r="A124" s="326"/>
      <c r="B124" s="327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3"/>
      <c r="N124" s="313"/>
      <c r="O124" s="329" t="n">
        <f aca="false">IFERROR(Q124/COUNTIF(C124:N124,"&gt;0"),0)</f>
        <v>0</v>
      </c>
      <c r="P124" s="330" t="n">
        <f aca="false">Q124/12</f>
        <v>0</v>
      </c>
      <c r="Q124" s="331" t="n">
        <f aca="false">SUM(C124:N124)</f>
        <v>0</v>
      </c>
    </row>
    <row r="125" customFormat="false" ht="15" hidden="false" customHeight="false" outlineLevel="1" collapsed="true">
      <c r="A125" s="346" t="s">
        <v>5302</v>
      </c>
      <c r="B125" s="347"/>
      <c r="C125" s="348" t="n">
        <f aca="false">SUM(C126:C137)</f>
        <v>17470.74</v>
      </c>
      <c r="D125" s="348" t="n">
        <f aca="false">SUM(D126:D137)</f>
        <v>22624.51</v>
      </c>
      <c r="E125" s="348" t="n">
        <f aca="false">SUM(E126:E137)</f>
        <v>12737.7</v>
      </c>
      <c r="F125" s="348" t="n">
        <f aca="false">SUM(F126:F137)</f>
        <v>7462.75</v>
      </c>
      <c r="G125" s="348" t="n">
        <f aca="false">SUM(G126:G137)</f>
        <v>16236.7</v>
      </c>
      <c r="H125" s="348" t="n">
        <f aca="false">SUM(H126:H137)</f>
        <v>21001.11</v>
      </c>
      <c r="I125" s="348" t="n">
        <f aca="false">SUM(I126:I137)</f>
        <v>26654.05</v>
      </c>
      <c r="J125" s="348" t="n">
        <f aca="false">SUM(J126:J137)</f>
        <v>16835.32</v>
      </c>
      <c r="K125" s="348" t="n">
        <f aca="false">SUM(K126:K137)</f>
        <v>22508.08</v>
      </c>
      <c r="L125" s="348" t="n">
        <f aca="false">SUM(L126:L137)</f>
        <v>16051.66</v>
      </c>
      <c r="M125" s="348" t="n">
        <f aca="false">SUM(M126:M137)</f>
        <v>23526.69</v>
      </c>
      <c r="N125" s="348" t="n">
        <f aca="false">SUM(N126:N137)</f>
        <v>26002.02</v>
      </c>
      <c r="O125" s="348" t="n">
        <f aca="false">SUM(O126:O137)</f>
        <v>20092.2263636364</v>
      </c>
      <c r="P125" s="348" t="n">
        <f aca="false">SUM(P126:P137)</f>
        <v>19092.6108333333</v>
      </c>
      <c r="Q125" s="348" t="n">
        <f aca="false">SUM(Q126:Q137)</f>
        <v>229111.33</v>
      </c>
    </row>
    <row r="126" customFormat="false" ht="11.25" hidden="true" customHeight="true" outlineLevel="3" collapsed="false">
      <c r="A126" s="326" t="s">
        <v>3541</v>
      </c>
      <c r="B126" s="327" t="s">
        <v>2935</v>
      </c>
      <c r="C126" s="313" t="n">
        <v>5086.74</v>
      </c>
      <c r="D126" s="313" t="n">
        <v>12563.51</v>
      </c>
      <c r="E126" s="313" t="n">
        <v>4642.7</v>
      </c>
      <c r="F126" s="313" t="n">
        <v>1304.75</v>
      </c>
      <c r="G126" s="313" t="n">
        <v>7864.2</v>
      </c>
      <c r="H126" s="313" t="n">
        <v>11931.11</v>
      </c>
      <c r="I126" s="313" t="n">
        <v>15277.05</v>
      </c>
      <c r="J126" s="313" t="n">
        <v>7921.32</v>
      </c>
      <c r="K126" s="313" t="n">
        <v>16018.08</v>
      </c>
      <c r="L126" s="313" t="n">
        <v>10947.66</v>
      </c>
      <c r="M126" s="313" t="n">
        <v>11331.69</v>
      </c>
      <c r="N126" s="313" t="n">
        <v>6343.02</v>
      </c>
      <c r="O126" s="329" t="n">
        <f aca="false">IFERROR(Q126/COUNTIF(C126:N126,"&gt;0"),0)</f>
        <v>9269.31916666667</v>
      </c>
      <c r="P126" s="330" t="n">
        <f aca="false">Q126/12</f>
        <v>9269.31916666667</v>
      </c>
      <c r="Q126" s="331" t="n">
        <f aca="false">SUM(C126:N126)</f>
        <v>111231.83</v>
      </c>
    </row>
    <row r="127" customFormat="false" ht="11.25" hidden="true" customHeight="true" outlineLevel="3" collapsed="false">
      <c r="A127" s="326"/>
      <c r="B127" s="327" t="s">
        <v>2937</v>
      </c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29" t="n">
        <f aca="false">IFERROR(Q127/COUNTIF(C127:N127,"&gt;0"),0)</f>
        <v>0</v>
      </c>
      <c r="P127" s="330" t="n">
        <f aca="false">Q127/12</f>
        <v>0</v>
      </c>
      <c r="Q127" s="331" t="n">
        <f aca="false">SUM(C127:N127)</f>
        <v>0</v>
      </c>
    </row>
    <row r="128" customFormat="false" ht="11.25" hidden="true" customHeight="true" outlineLevel="3" collapsed="false">
      <c r="A128" s="326"/>
      <c r="B128" s="327" t="s">
        <v>5303</v>
      </c>
      <c r="C128" s="313" t="n">
        <v>900</v>
      </c>
      <c r="D128" s="313" t="n">
        <v>900</v>
      </c>
      <c r="E128" s="313" t="n">
        <v>925</v>
      </c>
      <c r="F128" s="313" t="n">
        <v>625</v>
      </c>
      <c r="G128" s="313" t="n">
        <v>1025</v>
      </c>
      <c r="H128" s="313" t="n">
        <v>1325</v>
      </c>
      <c r="I128" s="313" t="n">
        <v>1325</v>
      </c>
      <c r="J128" s="313" t="n">
        <v>1250</v>
      </c>
      <c r="K128" s="313" t="n">
        <v>1275</v>
      </c>
      <c r="L128" s="313" t="n">
        <v>1375</v>
      </c>
      <c r="M128" s="313" t="n">
        <v>1375</v>
      </c>
      <c r="N128" s="313" t="n">
        <v>3315</v>
      </c>
      <c r="O128" s="329" t="n">
        <f aca="false">IFERROR(Q128/COUNTIF(C128:N128,"&gt;0"),0)</f>
        <v>1301.25</v>
      </c>
      <c r="P128" s="330" t="n">
        <f aca="false">Q128/12</f>
        <v>1301.25</v>
      </c>
      <c r="Q128" s="316" t="n">
        <f aca="false">SUM(C128:N128)</f>
        <v>15615</v>
      </c>
    </row>
    <row r="129" customFormat="false" ht="11.25" hidden="true" customHeight="true" outlineLevel="3" collapsed="false">
      <c r="A129" s="326"/>
      <c r="B129" s="327" t="s">
        <v>5304</v>
      </c>
      <c r="C129" s="313" t="n">
        <v>2684</v>
      </c>
      <c r="D129" s="313" t="n">
        <v>2772</v>
      </c>
      <c r="E129" s="313" t="n">
        <v>2205</v>
      </c>
      <c r="F129" s="313" t="n">
        <v>370</v>
      </c>
      <c r="G129" s="313" t="n">
        <v>1831</v>
      </c>
      <c r="H129" s="313" t="n">
        <v>465</v>
      </c>
      <c r="I129" s="313" t="n">
        <v>300</v>
      </c>
      <c r="J129" s="313" t="n">
        <v>1315</v>
      </c>
      <c r="K129" s="313" t="n">
        <v>475</v>
      </c>
      <c r="L129" s="313" t="n">
        <v>610</v>
      </c>
      <c r="M129" s="313" t="n">
        <v>5350</v>
      </c>
      <c r="N129" s="313" t="n">
        <v>6840</v>
      </c>
      <c r="O129" s="329" t="n">
        <f aca="false">IFERROR(Q129/COUNTIF(C129:N129,"&gt;0"),0)</f>
        <v>2101.41666666667</v>
      </c>
      <c r="P129" s="330" t="n">
        <f aca="false">Q129/12</f>
        <v>2101.41666666667</v>
      </c>
      <c r="Q129" s="316" t="n">
        <f aca="false">SUM(C129:N129)</f>
        <v>25217</v>
      </c>
    </row>
    <row r="130" customFormat="false" ht="11.25" hidden="true" customHeight="true" outlineLevel="3" collapsed="false">
      <c r="A130" s="326"/>
      <c r="B130" s="327" t="s">
        <v>5305</v>
      </c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29" t="n">
        <f aca="false">IFERROR(Q130/COUNTIF(C130:N130,"&gt;0"),0)</f>
        <v>0</v>
      </c>
      <c r="P130" s="330" t="n">
        <f aca="false">Q130/12</f>
        <v>0</v>
      </c>
      <c r="Q130" s="316" t="n">
        <f aca="false">SUM(C130:N130)</f>
        <v>0</v>
      </c>
    </row>
    <row r="131" customFormat="false" ht="11.25" hidden="true" customHeight="true" outlineLevel="3" collapsed="false">
      <c r="A131" s="326"/>
      <c r="B131" s="327" t="s">
        <v>5306</v>
      </c>
      <c r="C131" s="313"/>
      <c r="D131" s="313" t="n">
        <v>11</v>
      </c>
      <c r="E131" s="313" t="n">
        <v>8</v>
      </c>
      <c r="F131" s="313" t="n">
        <v>158</v>
      </c>
      <c r="G131" s="313" t="n">
        <v>46.5</v>
      </c>
      <c r="H131" s="313"/>
      <c r="I131" s="313" t="n">
        <v>257</v>
      </c>
      <c r="J131" s="313" t="n">
        <v>179</v>
      </c>
      <c r="K131" s="313" t="n">
        <v>125</v>
      </c>
      <c r="L131" s="313" t="n">
        <v>9</v>
      </c>
      <c r="M131" s="313"/>
      <c r="N131" s="313"/>
      <c r="O131" s="329" t="n">
        <f aca="false">IFERROR(Q131/COUNTIF(C131:N131,"&gt;0"),0)</f>
        <v>99.1875</v>
      </c>
      <c r="P131" s="330" t="n">
        <f aca="false">Q131/12</f>
        <v>66.125</v>
      </c>
      <c r="Q131" s="331" t="n">
        <f aca="false">SUM(C131:N131)</f>
        <v>793.5</v>
      </c>
    </row>
    <row r="132" customFormat="false" ht="11.25" hidden="true" customHeight="true" outlineLevel="3" collapsed="false">
      <c r="A132" s="326"/>
      <c r="B132" s="327" t="s">
        <v>5307</v>
      </c>
      <c r="C132" s="313" t="n">
        <v>1200</v>
      </c>
      <c r="D132" s="313" t="n">
        <v>1200</v>
      </c>
      <c r="E132" s="313" t="n">
        <v>1200</v>
      </c>
      <c r="F132" s="313" t="n">
        <v>1200</v>
      </c>
      <c r="G132" s="313" t="n">
        <v>1200</v>
      </c>
      <c r="H132" s="313" t="n">
        <v>1200</v>
      </c>
      <c r="I132" s="313" t="n">
        <v>1200</v>
      </c>
      <c r="J132" s="313" t="n">
        <v>1200</v>
      </c>
      <c r="K132" s="313" t="n">
        <v>1200</v>
      </c>
      <c r="L132" s="313"/>
      <c r="M132" s="313" t="n">
        <v>1200</v>
      </c>
      <c r="N132" s="313" t="n">
        <v>6190</v>
      </c>
      <c r="O132" s="329" t="n">
        <f aca="false">IFERROR(Q132/COUNTIF(C132:N132,"&gt;0"),0)</f>
        <v>1653.63636363636</v>
      </c>
      <c r="P132" s="330" t="n">
        <f aca="false">Q132/12</f>
        <v>1515.83333333333</v>
      </c>
      <c r="Q132" s="316" t="n">
        <f aca="false">SUM(C132:N132)</f>
        <v>18190</v>
      </c>
    </row>
    <row r="133" customFormat="false" ht="11.25" hidden="true" customHeight="true" outlineLevel="3" collapsed="false">
      <c r="A133" s="326"/>
      <c r="B133" s="327" t="s">
        <v>5308</v>
      </c>
      <c r="C133" s="313" t="n">
        <v>150</v>
      </c>
      <c r="D133" s="313" t="n">
        <v>150</v>
      </c>
      <c r="E133" s="313" t="n">
        <v>150</v>
      </c>
      <c r="F133" s="313" t="n">
        <v>150</v>
      </c>
      <c r="G133" s="313" t="n">
        <v>150</v>
      </c>
      <c r="H133" s="313" t="n">
        <v>150</v>
      </c>
      <c r="I133" s="313" t="n">
        <v>150</v>
      </c>
      <c r="J133" s="313" t="n">
        <v>150</v>
      </c>
      <c r="K133" s="313" t="n">
        <v>150</v>
      </c>
      <c r="L133" s="313" t="n">
        <v>150</v>
      </c>
      <c r="M133" s="313" t="n">
        <v>150</v>
      </c>
      <c r="N133" s="313" t="n">
        <v>249</v>
      </c>
      <c r="O133" s="329" t="n">
        <f aca="false">IFERROR(Q133/COUNTIF(C133:N133,"&gt;0"),0)</f>
        <v>158.25</v>
      </c>
      <c r="P133" s="330" t="n">
        <f aca="false">Q133/12</f>
        <v>158.25</v>
      </c>
      <c r="Q133" s="316" t="n">
        <f aca="false">SUM(C133:N133)</f>
        <v>1899</v>
      </c>
    </row>
    <row r="134" customFormat="false" ht="11.25" hidden="true" customHeight="true" outlineLevel="3" collapsed="false">
      <c r="A134" s="326"/>
      <c r="B134" s="326" t="s">
        <v>5309</v>
      </c>
      <c r="C134" s="313" t="n">
        <v>100</v>
      </c>
      <c r="D134" s="313" t="n">
        <v>0</v>
      </c>
      <c r="E134" s="313" t="n">
        <v>55</v>
      </c>
      <c r="F134" s="313" t="n">
        <v>65</v>
      </c>
      <c r="G134" s="313" t="n">
        <v>150</v>
      </c>
      <c r="H134" s="313" t="n">
        <v>2500</v>
      </c>
      <c r="I134" s="313" t="n">
        <v>0</v>
      </c>
      <c r="J134" s="313" t="n">
        <v>355</v>
      </c>
      <c r="K134" s="313" t="n">
        <v>0</v>
      </c>
      <c r="L134" s="313" t="n">
        <v>0</v>
      </c>
      <c r="M134" s="313" t="n">
        <v>0</v>
      </c>
      <c r="N134" s="313" t="n">
        <v>0</v>
      </c>
      <c r="O134" s="329" t="n">
        <f aca="false">IFERROR(Q134/COUNTIF(C134:N134,"&gt;0"),0)</f>
        <v>537.5</v>
      </c>
      <c r="P134" s="330" t="n">
        <f aca="false">Q134/12</f>
        <v>268.75</v>
      </c>
      <c r="Q134" s="331" t="n">
        <f aca="false">SUM(C134:N134)</f>
        <v>3225</v>
      </c>
    </row>
    <row r="135" customFormat="false" ht="11.25" hidden="true" customHeight="true" outlineLevel="3" collapsed="false">
      <c r="A135" s="326"/>
      <c r="B135" s="326" t="s">
        <v>73</v>
      </c>
      <c r="C135" s="313" t="n">
        <v>780</v>
      </c>
      <c r="D135" s="313" t="n">
        <v>1288</v>
      </c>
      <c r="E135" s="313" t="n">
        <v>172</v>
      </c>
      <c r="F135" s="313"/>
      <c r="G135" s="313"/>
      <c r="H135" s="313"/>
      <c r="I135" s="313"/>
      <c r="J135" s="313"/>
      <c r="K135" s="313"/>
      <c r="L135" s="313"/>
      <c r="M135" s="313"/>
      <c r="N135" s="313"/>
      <c r="O135" s="329" t="n">
        <f aca="false">IFERROR(Q135/COUNTIF(C135:N135,"&gt;0"),0)</f>
        <v>746.666666666667</v>
      </c>
      <c r="P135" s="330" t="n">
        <f aca="false">Q135/12</f>
        <v>186.666666666667</v>
      </c>
      <c r="Q135" s="331" t="n">
        <f aca="false">SUM(C135:N135)</f>
        <v>2240</v>
      </c>
    </row>
    <row r="136" customFormat="false" ht="11.25" hidden="true" customHeight="true" outlineLevel="3" collapsed="false">
      <c r="A136" s="326" t="s">
        <v>5310</v>
      </c>
      <c r="B136" s="326" t="s">
        <v>5234</v>
      </c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29" t="n">
        <f aca="false">IFERROR(Q136/COUNTIF(C136:N136,"&gt;0"),0)</f>
        <v>0</v>
      </c>
      <c r="P136" s="330" t="n">
        <f aca="false">Q136/12</f>
        <v>0</v>
      </c>
      <c r="Q136" s="331" t="n">
        <f aca="false">SUM(C136:N136)</f>
        <v>0</v>
      </c>
    </row>
    <row r="137" customFormat="false" ht="11.25" hidden="true" customHeight="true" outlineLevel="3" collapsed="false">
      <c r="A137" s="326"/>
      <c r="B137" s="326" t="s">
        <v>5270</v>
      </c>
      <c r="C137" s="313" t="n">
        <v>6570</v>
      </c>
      <c r="D137" s="313" t="n">
        <v>3740</v>
      </c>
      <c r="E137" s="313" t="n">
        <v>3380</v>
      </c>
      <c r="F137" s="313" t="n">
        <v>3590</v>
      </c>
      <c r="G137" s="313" t="n">
        <v>3970</v>
      </c>
      <c r="H137" s="313" t="n">
        <v>3430</v>
      </c>
      <c r="I137" s="313" t="n">
        <v>8145</v>
      </c>
      <c r="J137" s="313" t="n">
        <v>4465</v>
      </c>
      <c r="K137" s="313" t="n">
        <v>3265</v>
      </c>
      <c r="L137" s="313" t="n">
        <v>2960</v>
      </c>
      <c r="M137" s="313" t="n">
        <v>4120</v>
      </c>
      <c r="N137" s="313" t="n">
        <v>3065</v>
      </c>
      <c r="O137" s="329" t="n">
        <f aca="false">IFERROR(Q137/COUNTIF(C137:N137,"&gt;0"),0)</f>
        <v>4225</v>
      </c>
      <c r="P137" s="330" t="n">
        <f aca="false">Q137/12</f>
        <v>4225</v>
      </c>
      <c r="Q137" s="331" t="n">
        <f aca="false">SUM(C137:N137)</f>
        <v>50700</v>
      </c>
    </row>
    <row r="138" customFormat="false" ht="15" hidden="false" customHeight="false" outlineLevel="1" collapsed="true">
      <c r="A138" s="346" t="s">
        <v>5311</v>
      </c>
      <c r="B138" s="347"/>
      <c r="C138" s="348" t="n">
        <f aca="false">SUM(C139:C142)</f>
        <v>16500</v>
      </c>
      <c r="D138" s="348" t="n">
        <f aca="false">SUM(D139:D142)</f>
        <v>15000</v>
      </c>
      <c r="E138" s="348" t="n">
        <f aca="false">SUM(E139:E142)</f>
        <v>13200</v>
      </c>
      <c r="F138" s="348" t="n">
        <f aca="false">SUM(F139:F142)</f>
        <v>2000</v>
      </c>
      <c r="G138" s="348" t="n">
        <f aca="false">SUM(G139:G142)</f>
        <v>64140</v>
      </c>
      <c r="H138" s="348" t="n">
        <f aca="false">SUM(H139:H142)</f>
        <v>2000</v>
      </c>
      <c r="I138" s="348" t="n">
        <f aca="false">SUM(I139:I142)</f>
        <v>6800</v>
      </c>
      <c r="J138" s="348" t="n">
        <f aca="false">SUM(J139:J142)</f>
        <v>46895</v>
      </c>
      <c r="K138" s="348" t="n">
        <f aca="false">SUM(K139:K142)</f>
        <v>0</v>
      </c>
      <c r="L138" s="348" t="n">
        <f aca="false">SUM(L139:L142)</f>
        <v>9050</v>
      </c>
      <c r="M138" s="348" t="n">
        <f aca="false">SUM(M139:M142)</f>
        <v>18300</v>
      </c>
      <c r="N138" s="348" t="n">
        <f aca="false">SUM(N139:N142)</f>
        <v>58351.65</v>
      </c>
      <c r="O138" s="348" t="n">
        <f aca="false">SUM(O139:O142)</f>
        <v>37245.7409090909</v>
      </c>
      <c r="P138" s="348" t="n">
        <f aca="false">SUM(P139:P142)</f>
        <v>21019.7208333333</v>
      </c>
      <c r="Q138" s="348" t="n">
        <f aca="false">SUM(Q139:Q142)</f>
        <v>252236.65</v>
      </c>
    </row>
    <row r="139" customFormat="false" ht="11.25" hidden="true" customHeight="true" outlineLevel="3" collapsed="false">
      <c r="A139" s="326" t="s">
        <v>5312</v>
      </c>
      <c r="B139" s="326" t="s">
        <v>5234</v>
      </c>
      <c r="C139" s="313" t="n">
        <v>2500</v>
      </c>
      <c r="D139" s="313"/>
      <c r="E139" s="313"/>
      <c r="F139" s="313"/>
      <c r="G139" s="313"/>
      <c r="H139" s="313"/>
      <c r="I139" s="313"/>
      <c r="J139" s="313"/>
      <c r="K139" s="313"/>
      <c r="L139" s="313"/>
      <c r="M139" s="313"/>
      <c r="N139" s="313"/>
      <c r="O139" s="329" t="n">
        <f aca="false">IFERROR(Q139/COUNTIF(C139:N139,"&gt;0"),0)</f>
        <v>2500</v>
      </c>
      <c r="P139" s="330" t="n">
        <f aca="false">Q139/12</f>
        <v>208.333333333333</v>
      </c>
      <c r="Q139" s="331" t="n">
        <f aca="false">SUM(C139:N139)</f>
        <v>2500</v>
      </c>
    </row>
    <row r="140" customFormat="false" ht="11.25" hidden="true" customHeight="true" outlineLevel="3" collapsed="false">
      <c r="A140" s="326"/>
      <c r="B140" s="326" t="s">
        <v>5270</v>
      </c>
      <c r="C140" s="313"/>
      <c r="D140" s="313"/>
      <c r="E140" s="313" t="n">
        <v>2000</v>
      </c>
      <c r="F140" s="313"/>
      <c r="G140" s="313"/>
      <c r="H140" s="313"/>
      <c r="I140" s="313"/>
      <c r="J140" s="313"/>
      <c r="K140" s="313"/>
      <c r="L140" s="313"/>
      <c r="M140" s="313" t="n">
        <v>8000</v>
      </c>
      <c r="N140" s="313"/>
      <c r="O140" s="329" t="n">
        <f aca="false">IFERROR(Q140/COUNTIF(C140:N140,"&gt;0"),0)</f>
        <v>5000</v>
      </c>
      <c r="P140" s="330" t="n">
        <f aca="false">Q140/12</f>
        <v>833.333333333333</v>
      </c>
      <c r="Q140" s="331" t="n">
        <f aca="false">SUM(C140:N140)</f>
        <v>10000</v>
      </c>
    </row>
    <row r="141" customFormat="false" ht="11.25" hidden="true" customHeight="true" outlineLevel="3" collapsed="false">
      <c r="A141" s="326" t="s">
        <v>5313</v>
      </c>
      <c r="B141" s="326" t="s">
        <v>5234</v>
      </c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 t="n">
        <v>8746.65</v>
      </c>
      <c r="O141" s="329" t="n">
        <f aca="false">IFERROR(Q141/COUNTIF(C141:N141,"&gt;0"),0)</f>
        <v>8746.65</v>
      </c>
      <c r="P141" s="330" t="n">
        <f aca="false">Q141/12</f>
        <v>728.8875</v>
      </c>
      <c r="Q141" s="331" t="n">
        <f aca="false">SUM(C141:N141)</f>
        <v>8746.65</v>
      </c>
    </row>
    <row r="142" customFormat="false" ht="11.25" hidden="true" customHeight="true" outlineLevel="3" collapsed="false">
      <c r="A142" s="326"/>
      <c r="B142" s="326" t="s">
        <v>5270</v>
      </c>
      <c r="C142" s="313" t="n">
        <v>14000</v>
      </c>
      <c r="D142" s="313" t="n">
        <v>15000</v>
      </c>
      <c r="E142" s="313" t="n">
        <v>11200</v>
      </c>
      <c r="F142" s="313" t="n">
        <v>2000</v>
      </c>
      <c r="G142" s="313" t="n">
        <v>64140</v>
      </c>
      <c r="H142" s="313" t="n">
        <v>2000</v>
      </c>
      <c r="I142" s="313" t="n">
        <v>6800</v>
      </c>
      <c r="J142" s="313" t="n">
        <v>46895</v>
      </c>
      <c r="K142" s="313" t="n">
        <v>0</v>
      </c>
      <c r="L142" s="313" t="n">
        <v>9050</v>
      </c>
      <c r="M142" s="313" t="n">
        <v>10300</v>
      </c>
      <c r="N142" s="313" t="n">
        <v>49605</v>
      </c>
      <c r="O142" s="329" t="n">
        <f aca="false">IFERROR(Q142/COUNTIF(C142:N142,"&gt;0"),0)</f>
        <v>20999.0909090909</v>
      </c>
      <c r="P142" s="330" t="n">
        <f aca="false">Q142/12</f>
        <v>19249.1666666667</v>
      </c>
      <c r="Q142" s="331" t="n">
        <f aca="false">SUM(C142:N142)</f>
        <v>230990</v>
      </c>
    </row>
    <row r="143" customFormat="false" ht="15" hidden="false" customHeight="false" outlineLevel="0" collapsed="true">
      <c r="A143" s="351" t="s">
        <v>5314</v>
      </c>
      <c r="B143" s="352"/>
      <c r="C143" s="353" t="n">
        <f aca="false">C144-C145-C146</f>
        <v>159560.31</v>
      </c>
      <c r="D143" s="353" t="n">
        <f aca="false">D144-D145-D146</f>
        <v>486627.18</v>
      </c>
      <c r="E143" s="353" t="n">
        <f aca="false">E144-E145-E146</f>
        <v>518061.82</v>
      </c>
      <c r="F143" s="353" t="n">
        <f aca="false">F144-F145-F146</f>
        <v>165101.04</v>
      </c>
      <c r="G143" s="353" t="n">
        <f aca="false">G144-G145-G146</f>
        <v>888911.28</v>
      </c>
      <c r="H143" s="353" t="n">
        <f aca="false">H144-H145-H146</f>
        <v>897513.839999999</v>
      </c>
      <c r="I143" s="353" t="n">
        <f aca="false">I144-I145-I146</f>
        <v>315547.78</v>
      </c>
      <c r="J143" s="353" t="n">
        <f aca="false">J144-J145-J146</f>
        <v>970826.25</v>
      </c>
      <c r="K143" s="353" t="n">
        <f aca="false">K144-K145-K146</f>
        <v>768814.920000001</v>
      </c>
      <c r="L143" s="353" t="n">
        <f aca="false">L144-L145-L146</f>
        <v>844724.33</v>
      </c>
      <c r="M143" s="353" t="n">
        <f aca="false">M144-M145-M146</f>
        <v>-139806.74</v>
      </c>
      <c r="N143" s="353" t="n">
        <f aca="false">N144-N145-N146</f>
        <v>-1448341.34206184</v>
      </c>
      <c r="O143" s="353" t="n">
        <f aca="false">O144-O145-O146</f>
        <v>368961.72232818</v>
      </c>
      <c r="P143" s="353" t="n">
        <f aca="false">P144-P145-P146</f>
        <v>368961.72232818</v>
      </c>
      <c r="Q143" s="353" t="n">
        <f aca="false">Q144-Q145-Q146</f>
        <v>4427540.66793817</v>
      </c>
    </row>
    <row r="144" customFormat="false" ht="11.25" hidden="true" customHeight="true" outlineLevel="1" collapsed="false">
      <c r="A144" s="326" t="s">
        <v>5315</v>
      </c>
      <c r="B144" s="327"/>
      <c r="C144" s="313" t="n">
        <f aca="false">C3</f>
        <v>2300201.95</v>
      </c>
      <c r="D144" s="313" t="n">
        <f aca="false">D3</f>
        <v>2578547.21</v>
      </c>
      <c r="E144" s="313" t="n">
        <f aca="false">E3</f>
        <v>3285092.37</v>
      </c>
      <c r="F144" s="313" t="n">
        <f aca="false">F3</f>
        <v>2316520</v>
      </c>
      <c r="G144" s="313" t="n">
        <f aca="false">G3</f>
        <v>3690009.48</v>
      </c>
      <c r="H144" s="313" t="n">
        <f aca="false">H3</f>
        <v>4644589.1</v>
      </c>
      <c r="I144" s="313" t="n">
        <f aca="false">I3</f>
        <v>4600260.91</v>
      </c>
      <c r="J144" s="313" t="n">
        <f aca="false">J3</f>
        <v>4834580.01</v>
      </c>
      <c r="K144" s="313" t="n">
        <f aca="false">K3</f>
        <v>4830760.61</v>
      </c>
      <c r="L144" s="313" t="n">
        <f aca="false">L3</f>
        <v>4705538</v>
      </c>
      <c r="M144" s="313" t="n">
        <f aca="false">M3</f>
        <v>3887179.08</v>
      </c>
      <c r="N144" s="313" t="n">
        <f aca="false">N3</f>
        <v>3914303.63</v>
      </c>
      <c r="O144" s="329" t="n">
        <f aca="false">IFERROR(Q144/COUNTIF(C144:N144,"&gt;0"),0)</f>
        <v>3798965.19583333</v>
      </c>
      <c r="P144" s="330" t="n">
        <f aca="false">Q144/12</f>
        <v>3798965.19583333</v>
      </c>
      <c r="Q144" s="331" t="n">
        <f aca="false">SUM(C144:N144)</f>
        <v>45587582.35</v>
      </c>
    </row>
    <row r="145" customFormat="false" ht="11.25" hidden="true" customHeight="true" outlineLevel="1" collapsed="false">
      <c r="A145" s="326" t="s">
        <v>5246</v>
      </c>
      <c r="B145" s="327"/>
      <c r="C145" s="313" t="n">
        <f aca="false">C19</f>
        <v>13200</v>
      </c>
      <c r="D145" s="313" t="n">
        <f aca="false">D19</f>
        <v>1700</v>
      </c>
      <c r="E145" s="313" t="n">
        <f aca="false">E19</f>
        <v>2000</v>
      </c>
      <c r="F145" s="313" t="n">
        <f aca="false">F19</f>
        <v>15600</v>
      </c>
      <c r="G145" s="313" t="n">
        <f aca="false">G19</f>
        <v>13600</v>
      </c>
      <c r="H145" s="313" t="n">
        <f aca="false">H19</f>
        <v>34710</v>
      </c>
      <c r="I145" s="313" t="n">
        <f aca="false">I19</f>
        <v>4050</v>
      </c>
      <c r="J145" s="313" t="n">
        <f aca="false">J19</f>
        <v>43400</v>
      </c>
      <c r="K145" s="313" t="n">
        <f aca="false">K19</f>
        <v>19700</v>
      </c>
      <c r="L145" s="313" t="n">
        <f aca="false">L19</f>
        <v>15000</v>
      </c>
      <c r="M145" s="313" t="n">
        <f aca="false">M19</f>
        <v>22350</v>
      </c>
      <c r="N145" s="313" t="n">
        <f aca="false">N19</f>
        <v>5000</v>
      </c>
      <c r="O145" s="329" t="n">
        <f aca="false">IFERROR(Q145/COUNTIF(C145:N145,"&gt;0"),0)</f>
        <v>15859.1666666667</v>
      </c>
      <c r="P145" s="330" t="n">
        <f aca="false">Q145/12</f>
        <v>15859.1666666667</v>
      </c>
      <c r="Q145" s="331" t="n">
        <f aca="false">SUM(C145:N145)</f>
        <v>190310</v>
      </c>
    </row>
    <row r="146" customFormat="false" ht="11.25" hidden="true" customHeight="true" outlineLevel="1" collapsed="false">
      <c r="A146" s="326" t="s">
        <v>5267</v>
      </c>
      <c r="B146" s="327"/>
      <c r="C146" s="313" t="n">
        <f aca="false">C68</f>
        <v>2127441.64</v>
      </c>
      <c r="D146" s="313" t="n">
        <f aca="false">D68</f>
        <v>2090220.03</v>
      </c>
      <c r="E146" s="313" t="n">
        <f aca="false">E68</f>
        <v>2765030.55</v>
      </c>
      <c r="F146" s="313" t="n">
        <f aca="false">F68</f>
        <v>2135818.96</v>
      </c>
      <c r="G146" s="313" t="n">
        <f aca="false">G68</f>
        <v>2787498.2</v>
      </c>
      <c r="H146" s="313" t="n">
        <f aca="false">H68</f>
        <v>3712365.26</v>
      </c>
      <c r="I146" s="313" t="n">
        <f aca="false">I68</f>
        <v>4280663.13</v>
      </c>
      <c r="J146" s="313" t="n">
        <f aca="false">J68</f>
        <v>3820353.76</v>
      </c>
      <c r="K146" s="313" t="n">
        <f aca="false">K68</f>
        <v>4042245.69</v>
      </c>
      <c r="L146" s="313" t="n">
        <f aca="false">L68</f>
        <v>3845813.67</v>
      </c>
      <c r="M146" s="313" t="n">
        <f aca="false">M68</f>
        <v>4004635.82</v>
      </c>
      <c r="N146" s="313" t="n">
        <f aca="false">N68</f>
        <v>5357644.97206184</v>
      </c>
      <c r="O146" s="329" t="n">
        <f aca="false">IFERROR(Q146/COUNTIF(C146:N146,"&gt;0"),0)</f>
        <v>3414144.30683849</v>
      </c>
      <c r="P146" s="330" t="n">
        <f aca="false">Q146/12</f>
        <v>3414144.30683849</v>
      </c>
      <c r="Q146" s="331" t="n">
        <f aca="false">SUM(C146:N146)</f>
        <v>40969731.6820618</v>
      </c>
    </row>
    <row r="147" customFormat="false" ht="15" hidden="false" customHeight="false" outlineLevel="0" collapsed="false">
      <c r="A147" s="351" t="s">
        <v>5316</v>
      </c>
      <c r="B147" s="352"/>
      <c r="C147" s="353" t="n">
        <f aca="false">C148-C155-C167+C176</f>
        <v>-50700</v>
      </c>
      <c r="D147" s="353" t="n">
        <f aca="false">D148-D155-D167+D176</f>
        <v>-107000</v>
      </c>
      <c r="E147" s="353" t="n">
        <f aca="false">E148-E155-E167+E176</f>
        <v>-57500</v>
      </c>
      <c r="F147" s="353" t="n">
        <f aca="false">F148-F155-F167+F176</f>
        <v>-29500</v>
      </c>
      <c r="G147" s="353" t="n">
        <f aca="false">G148-G155-G167+G176</f>
        <v>-104500</v>
      </c>
      <c r="H147" s="353" t="n">
        <f aca="false">H148-H155-H167+H176</f>
        <v>-39500</v>
      </c>
      <c r="I147" s="353" t="n">
        <f aca="false">I148-I155-I167+I176</f>
        <v>-107200</v>
      </c>
      <c r="J147" s="353" t="n">
        <f aca="false">J148-J155-J167+J176</f>
        <v>-105000</v>
      </c>
      <c r="K147" s="353" t="n">
        <f aca="false">K148-K155-K167+K176</f>
        <v>-46500</v>
      </c>
      <c r="L147" s="353" t="n">
        <f aca="false">L148-L155-L167+L176</f>
        <v>-220450</v>
      </c>
      <c r="M147" s="353" t="n">
        <f aca="false">M148-M155-M167+M176</f>
        <v>1968561.05</v>
      </c>
      <c r="N147" s="353" t="n">
        <f aca="false">N148-N155-N167+N176</f>
        <v>-27135.9979381625</v>
      </c>
      <c r="O147" s="353" t="n">
        <f aca="false">O148-O155-O167+O176</f>
        <v>1856231.25433849</v>
      </c>
      <c r="P147" s="353" t="n">
        <f aca="false">P148-P155-P167+P176</f>
        <v>89464.5876718198</v>
      </c>
      <c r="Q147" s="353" t="n">
        <f aca="false">Q148-Q155-Q167+Q176</f>
        <v>1073575.05206184</v>
      </c>
    </row>
    <row r="148" customFormat="false" ht="15" hidden="false" customHeight="false" outlineLevel="1" collapsed="false">
      <c r="A148" s="323" t="s">
        <v>5317</v>
      </c>
      <c r="B148" s="324"/>
      <c r="C148" s="325" t="n">
        <f aca="false">SUM(C149:C154)</f>
        <v>0</v>
      </c>
      <c r="D148" s="325" t="n">
        <f aca="false">SUM(D149:D154)</f>
        <v>0</v>
      </c>
      <c r="E148" s="325" t="n">
        <f aca="false">SUM(E149:E154)</f>
        <v>0</v>
      </c>
      <c r="F148" s="325" t="n">
        <f aca="false">SUM(F149:F154)</f>
        <v>0</v>
      </c>
      <c r="G148" s="325" t="n">
        <f aca="false">SUM(G149:G154)</f>
        <v>0</v>
      </c>
      <c r="H148" s="325" t="n">
        <f aca="false">SUM(H149:H154)</f>
        <v>0</v>
      </c>
      <c r="I148" s="325" t="n">
        <f aca="false">SUM(I149:I154)</f>
        <v>0</v>
      </c>
      <c r="J148" s="325" t="n">
        <f aca="false">SUM(J149:J154)</f>
        <v>0</v>
      </c>
      <c r="K148" s="325" t="n">
        <f aca="false">SUM(K149:K154)</f>
        <v>0</v>
      </c>
      <c r="L148" s="325" t="n">
        <f aca="false">SUM(L149:L154)</f>
        <v>750000</v>
      </c>
      <c r="M148" s="325" t="n">
        <f aca="false">SUM(M149:M154)</f>
        <v>2000000</v>
      </c>
      <c r="N148" s="325" t="n">
        <f aca="false">SUM(N149:N154)</f>
        <v>0</v>
      </c>
      <c r="O148" s="325" t="n">
        <f aca="false">SUM(O149:O154)</f>
        <v>2750000</v>
      </c>
      <c r="P148" s="325" t="n">
        <f aca="false">SUM(P149:P154)</f>
        <v>229166.666666667</v>
      </c>
      <c r="Q148" s="333" t="n">
        <f aca="false">SUM(Q149:Q154)</f>
        <v>2750000</v>
      </c>
    </row>
    <row r="149" customFormat="false" ht="11.25" hidden="true" customHeight="true" outlineLevel="3" collapsed="false">
      <c r="A149" s="326" t="s">
        <v>5318</v>
      </c>
      <c r="B149" s="327" t="s">
        <v>5295</v>
      </c>
      <c r="C149" s="313"/>
      <c r="D149" s="313"/>
      <c r="E149" s="313"/>
      <c r="F149" s="313"/>
      <c r="G149" s="313"/>
      <c r="H149" s="313"/>
      <c r="I149" s="313"/>
      <c r="J149" s="313"/>
      <c r="K149" s="313"/>
      <c r="L149" s="313"/>
      <c r="M149" s="313" t="n">
        <v>2000000</v>
      </c>
      <c r="N149" s="313"/>
      <c r="O149" s="329" t="n">
        <f aca="false">IFERROR(Q149/COUNTIF(C149:N149,"&gt;0"),0)</f>
        <v>2000000</v>
      </c>
      <c r="P149" s="330" t="n">
        <f aca="false">Q149/12</f>
        <v>166666.666666667</v>
      </c>
      <c r="Q149" s="331" t="n">
        <f aca="false">SUM(C149:N149)</f>
        <v>2000000</v>
      </c>
    </row>
    <row r="150" customFormat="false" ht="11.25" hidden="true" customHeight="true" outlineLevel="3" collapsed="false">
      <c r="A150" s="326" t="s">
        <v>224</v>
      </c>
      <c r="B150" s="327" t="s">
        <v>3013</v>
      </c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29" t="n">
        <f aca="false">IFERROR(Q150/COUNTIF(C150:N150,"&gt;0"),0)</f>
        <v>0</v>
      </c>
      <c r="P150" s="330" t="n">
        <f aca="false">Q150/12</f>
        <v>0</v>
      </c>
      <c r="Q150" s="331" t="n">
        <f aca="false">SUM(C150:N150)</f>
        <v>0</v>
      </c>
    </row>
    <row r="151" customFormat="false" ht="11.25" hidden="true" customHeight="true" outlineLevel="3" collapsed="false">
      <c r="A151" s="326" t="s">
        <v>224</v>
      </c>
      <c r="B151" s="327" t="s">
        <v>5299</v>
      </c>
      <c r="C151" s="313"/>
      <c r="D151" s="313"/>
      <c r="E151" s="313"/>
      <c r="F151" s="313"/>
      <c r="G151" s="313"/>
      <c r="H151" s="313"/>
      <c r="I151" s="313"/>
      <c r="J151" s="313"/>
      <c r="K151" s="313"/>
      <c r="L151" s="313" t="n">
        <v>600000</v>
      </c>
      <c r="M151" s="313"/>
      <c r="N151" s="313"/>
      <c r="O151" s="329" t="n">
        <f aca="false">IFERROR(Q151/COUNTIF(C151:N151,"&gt;0"),0)</f>
        <v>600000</v>
      </c>
      <c r="P151" s="330" t="n">
        <f aca="false">Q151/12</f>
        <v>50000</v>
      </c>
      <c r="Q151" s="331" t="n">
        <f aca="false">SUM(C151:N151)</f>
        <v>600000</v>
      </c>
    </row>
    <row r="152" customFormat="false" ht="11.25" hidden="true" customHeight="true" outlineLevel="3" collapsed="false">
      <c r="A152" s="326" t="s">
        <v>5236</v>
      </c>
      <c r="B152" s="327" t="s">
        <v>5300</v>
      </c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29" t="n">
        <f aca="false">IFERROR(Q152/COUNTIF(C152:N152,"&gt;0"),0)</f>
        <v>0</v>
      </c>
      <c r="P152" s="330" t="n">
        <f aca="false">Q152/12</f>
        <v>0</v>
      </c>
      <c r="Q152" s="331" t="n">
        <f aca="false">SUM(C152:N152)</f>
        <v>0</v>
      </c>
    </row>
    <row r="153" customFormat="false" ht="11.25" hidden="true" customHeight="true" outlineLevel="3" collapsed="false">
      <c r="A153" s="326" t="s">
        <v>5319</v>
      </c>
      <c r="B153" s="327" t="s">
        <v>5320</v>
      </c>
      <c r="C153" s="313"/>
      <c r="D153" s="313"/>
      <c r="E153" s="313"/>
      <c r="F153" s="313"/>
      <c r="G153" s="313"/>
      <c r="H153" s="313"/>
      <c r="I153" s="313"/>
      <c r="J153" s="313"/>
      <c r="K153" s="313"/>
      <c r="L153" s="313" t="n">
        <v>150000</v>
      </c>
      <c r="M153" s="313"/>
      <c r="N153" s="313"/>
      <c r="O153" s="329" t="n">
        <f aca="false">IFERROR(Q153/COUNTIF(C153:N153,"&gt;0"),0)</f>
        <v>150000</v>
      </c>
      <c r="P153" s="330" t="n">
        <f aca="false">Q153/12</f>
        <v>12500</v>
      </c>
      <c r="Q153" s="331" t="n">
        <f aca="false">SUM(C153:N153)</f>
        <v>150000</v>
      </c>
    </row>
    <row r="154" customFormat="false" ht="11.25" hidden="true" customHeight="true" outlineLevel="3" collapsed="false">
      <c r="A154" s="326"/>
      <c r="B154" s="327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29" t="n">
        <f aca="false">IFERROR(Q154/COUNTIF(C154:N154,"&gt;0"),0)</f>
        <v>0</v>
      </c>
      <c r="P154" s="330" t="n">
        <f aca="false">Q154/12</f>
        <v>0</v>
      </c>
      <c r="Q154" s="331" t="n">
        <f aca="false">SUM(C154:N154)</f>
        <v>0</v>
      </c>
    </row>
    <row r="155" customFormat="false" ht="15" hidden="false" customHeight="false" outlineLevel="1" collapsed="true">
      <c r="A155" s="323" t="s">
        <v>5321</v>
      </c>
      <c r="B155" s="324"/>
      <c r="C155" s="325" t="n">
        <f aca="false">SUM(C156:C166)</f>
        <v>50700</v>
      </c>
      <c r="D155" s="325" t="n">
        <f aca="false">SUM(D156:D166)</f>
        <v>107000</v>
      </c>
      <c r="E155" s="325" t="n">
        <f aca="false">SUM(E156:E166)</f>
        <v>41500</v>
      </c>
      <c r="F155" s="325" t="n">
        <f aca="false">SUM(F156:F166)</f>
        <v>29500</v>
      </c>
      <c r="G155" s="325" t="n">
        <f aca="false">SUM(G156:G166)</f>
        <v>39500</v>
      </c>
      <c r="H155" s="325" t="n">
        <f aca="false">SUM(H156:H166)</f>
        <v>39500</v>
      </c>
      <c r="I155" s="325" t="n">
        <f aca="false">SUM(I156:I166)</f>
        <v>54500</v>
      </c>
      <c r="J155" s="325" t="n">
        <f aca="false">SUM(J156:J166)</f>
        <v>100000</v>
      </c>
      <c r="K155" s="325" t="n">
        <f aca="false">SUM(K156:K166)</f>
        <v>46500</v>
      </c>
      <c r="L155" s="325" t="n">
        <f aca="false">SUM(L156:L166)</f>
        <v>211950</v>
      </c>
      <c r="M155" s="325" t="n">
        <f aca="false">SUM(M156:M166)</f>
        <v>30438.95</v>
      </c>
      <c r="N155" s="325" t="n">
        <f aca="false">SUM(N156:N166)</f>
        <v>27135.9979381625</v>
      </c>
      <c r="O155" s="325" t="n">
        <f aca="false">SUM(O156:O166)</f>
        <v>119068.745661514</v>
      </c>
      <c r="P155" s="325" t="n">
        <f aca="false">SUM(P156:P166)</f>
        <v>64852.0789948469</v>
      </c>
      <c r="Q155" s="333" t="n">
        <f aca="false">SUM(Q156:Q166)</f>
        <v>778224.947938163</v>
      </c>
    </row>
    <row r="156" customFormat="false" ht="11.25" hidden="true" customHeight="true" outlineLevel="3" collapsed="false">
      <c r="A156" s="326" t="s">
        <v>5318</v>
      </c>
      <c r="B156" s="326" t="s">
        <v>5320</v>
      </c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29" t="n">
        <f aca="false">IFERROR(Q156/COUNTIF(C156:N156,"&gt;0"),0)</f>
        <v>0</v>
      </c>
      <c r="P156" s="330" t="n">
        <f aca="false">Q156/12</f>
        <v>0</v>
      </c>
      <c r="Q156" s="331" t="n">
        <f aca="false">SUM(C156:N156)</f>
        <v>0</v>
      </c>
    </row>
    <row r="157" customFormat="false" ht="11.25" hidden="true" customHeight="true" outlineLevel="3" collapsed="false">
      <c r="A157" s="326" t="s">
        <v>224</v>
      </c>
      <c r="B157" s="327" t="s">
        <v>3013</v>
      </c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29" t="n">
        <f aca="false">IFERROR(Q157/COUNTIF(C157:N157,"&gt;0"),0)</f>
        <v>0</v>
      </c>
      <c r="P157" s="330" t="n">
        <f aca="false">Q157/12</f>
        <v>0</v>
      </c>
      <c r="Q157" s="331" t="n">
        <f aca="false">SUM(C157:N157)</f>
        <v>0</v>
      </c>
    </row>
    <row r="158" customFormat="false" ht="11.25" hidden="true" customHeight="true" outlineLevel="3" collapsed="false">
      <c r="A158" s="326" t="s">
        <v>224</v>
      </c>
      <c r="B158" s="327" t="s">
        <v>5299</v>
      </c>
      <c r="C158" s="313" t="n">
        <v>29500</v>
      </c>
      <c r="D158" s="313" t="n">
        <v>29500</v>
      </c>
      <c r="E158" s="313" t="n">
        <v>29500</v>
      </c>
      <c r="F158" s="313" t="n">
        <v>29500</v>
      </c>
      <c r="G158" s="313" t="n">
        <v>29500</v>
      </c>
      <c r="H158" s="313" t="n">
        <v>29500</v>
      </c>
      <c r="I158" s="313" t="n">
        <v>29500</v>
      </c>
      <c r="J158" s="313" t="n">
        <v>30000</v>
      </c>
      <c r="K158" s="313" t="n">
        <v>29500</v>
      </c>
      <c r="L158" s="313" t="n">
        <v>129950</v>
      </c>
      <c r="M158" s="313" t="n">
        <v>21838.95</v>
      </c>
      <c r="N158" s="313" t="n">
        <v>17135.9979381625</v>
      </c>
      <c r="O158" s="329" t="n">
        <f aca="false">IFERROR(Q158/COUNTIF(C158:N158,"&gt;0"),0)</f>
        <v>36243.7456615135</v>
      </c>
      <c r="P158" s="330" t="n">
        <f aca="false">Q158/12</f>
        <v>36243.7456615135</v>
      </c>
      <c r="Q158" s="331" t="n">
        <f aca="false">SUM(C158:N158)</f>
        <v>434924.947938162</v>
      </c>
    </row>
    <row r="159" customFormat="false" ht="11.25" hidden="true" customHeight="true" outlineLevel="3" collapsed="false">
      <c r="A159" s="326" t="s">
        <v>5236</v>
      </c>
      <c r="B159" s="326" t="s">
        <v>5300</v>
      </c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29" t="n">
        <f aca="false">IFERROR(Q159/COUNTIF(C159:N159,"&gt;0"),0)</f>
        <v>0</v>
      </c>
      <c r="P159" s="330" t="n">
        <f aca="false">Q159/12</f>
        <v>0</v>
      </c>
      <c r="Q159" s="331" t="n">
        <f aca="false">SUM(C159:N159)</f>
        <v>0</v>
      </c>
    </row>
    <row r="160" customFormat="false" ht="11.25" hidden="true" customHeight="true" outlineLevel="3" collapsed="false">
      <c r="A160" s="326" t="s">
        <v>5319</v>
      </c>
      <c r="B160" s="326" t="s">
        <v>5320</v>
      </c>
      <c r="C160" s="313"/>
      <c r="D160" s="313"/>
      <c r="E160" s="313"/>
      <c r="F160" s="313"/>
      <c r="G160" s="313"/>
      <c r="H160" s="313"/>
      <c r="I160" s="313"/>
      <c r="J160" s="313"/>
      <c r="K160" s="313"/>
      <c r="L160" s="313"/>
      <c r="M160" s="313"/>
      <c r="N160" s="313"/>
      <c r="O160" s="329" t="n">
        <f aca="false">IFERROR(Q160/COUNTIF(C160:N160,"&gt;0"),0)</f>
        <v>0</v>
      </c>
      <c r="P160" s="330" t="n">
        <f aca="false">Q160/12</f>
        <v>0</v>
      </c>
      <c r="Q160" s="331" t="n">
        <f aca="false">SUM(C160:N160)</f>
        <v>0</v>
      </c>
    </row>
    <row r="161" customFormat="false" ht="11.25" hidden="true" customHeight="true" outlineLevel="3" collapsed="false">
      <c r="A161" s="326" t="s">
        <v>3059</v>
      </c>
      <c r="B161" s="326" t="s">
        <v>5322</v>
      </c>
      <c r="C161" s="313"/>
      <c r="D161" s="313"/>
      <c r="E161" s="313" t="n">
        <v>10000</v>
      </c>
      <c r="F161" s="313"/>
      <c r="G161" s="313" t="n">
        <v>10000</v>
      </c>
      <c r="H161" s="313"/>
      <c r="I161" s="313" t="n">
        <v>10000</v>
      </c>
      <c r="J161" s="313" t="n">
        <v>20000</v>
      </c>
      <c r="K161" s="313" t="n">
        <v>10000</v>
      </c>
      <c r="L161" s="313"/>
      <c r="M161" s="313"/>
      <c r="N161" s="313"/>
      <c r="O161" s="329" t="n">
        <f aca="false">IFERROR(Q161/COUNTIF(C161:N161,"&gt;0"),0)</f>
        <v>12000</v>
      </c>
      <c r="P161" s="330" t="n">
        <f aca="false">Q161/12</f>
        <v>5000</v>
      </c>
      <c r="Q161" s="331" t="n">
        <f aca="false">SUM(C161:N161)</f>
        <v>60000</v>
      </c>
    </row>
    <row r="162" customFormat="false" ht="11.25" hidden="true" customHeight="true" outlineLevel="3" collapsed="false">
      <c r="A162" s="326" t="s">
        <v>5323</v>
      </c>
      <c r="B162" s="326" t="s">
        <v>5322</v>
      </c>
      <c r="C162" s="313"/>
      <c r="D162" s="313" t="n">
        <v>50000</v>
      </c>
      <c r="E162" s="313"/>
      <c r="F162" s="313"/>
      <c r="G162" s="313"/>
      <c r="H162" s="313"/>
      <c r="I162" s="313" t="n">
        <v>15000</v>
      </c>
      <c r="J162" s="313" t="n">
        <v>50000</v>
      </c>
      <c r="K162" s="313"/>
      <c r="L162" s="313" t="n">
        <v>80000</v>
      </c>
      <c r="M162" s="313"/>
      <c r="N162" s="313"/>
      <c r="O162" s="329" t="n">
        <f aca="false">IFERROR(Q162/COUNTIF(C162:N162,"&gt;0"),0)</f>
        <v>48750</v>
      </c>
      <c r="P162" s="330" t="n">
        <f aca="false">Q162/12</f>
        <v>16250</v>
      </c>
      <c r="Q162" s="331" t="n">
        <f aca="false">SUM(C162:N162)</f>
        <v>195000</v>
      </c>
    </row>
    <row r="163" customFormat="false" ht="11.25" hidden="true" customHeight="true" outlineLevel="3" collapsed="false">
      <c r="A163" s="326" t="s">
        <v>5324</v>
      </c>
      <c r="B163" s="326" t="s">
        <v>5322</v>
      </c>
      <c r="C163" s="313" t="n">
        <v>11200</v>
      </c>
      <c r="D163" s="313" t="n">
        <v>11200</v>
      </c>
      <c r="E163" s="313"/>
      <c r="F163" s="313"/>
      <c r="G163" s="313"/>
      <c r="H163" s="313"/>
      <c r="I163" s="313"/>
      <c r="J163" s="313"/>
      <c r="K163" s="313" t="n">
        <v>7000</v>
      </c>
      <c r="L163" s="313"/>
      <c r="M163" s="313" t="n">
        <v>2500</v>
      </c>
      <c r="N163" s="313"/>
      <c r="O163" s="329" t="n">
        <f aca="false">IFERROR(Q163/COUNTIF(C163:N163,"&gt;0"),0)</f>
        <v>7975</v>
      </c>
      <c r="P163" s="330" t="n">
        <f aca="false">Q163/12</f>
        <v>2658.33333333333</v>
      </c>
      <c r="Q163" s="331" t="n">
        <f aca="false">SUM(C163:N163)</f>
        <v>31900</v>
      </c>
    </row>
    <row r="164" customFormat="false" ht="11.25" hidden="true" customHeight="true" outlineLevel="3" collapsed="false">
      <c r="A164" s="326" t="s">
        <v>5325</v>
      </c>
      <c r="B164" s="326" t="s">
        <v>5322</v>
      </c>
      <c r="C164" s="313" t="n">
        <v>10000</v>
      </c>
      <c r="D164" s="313" t="n">
        <v>10000</v>
      </c>
      <c r="E164" s="313"/>
      <c r="F164" s="313"/>
      <c r="G164" s="313"/>
      <c r="H164" s="313" t="n">
        <v>10000</v>
      </c>
      <c r="I164" s="313"/>
      <c r="J164" s="313"/>
      <c r="K164" s="313"/>
      <c r="L164" s="313"/>
      <c r="M164" s="313"/>
      <c r="N164" s="313" t="n">
        <v>10000</v>
      </c>
      <c r="O164" s="329" t="n">
        <f aca="false">IFERROR(Q164/COUNTIF(C164:N164,"&gt;0"),0)</f>
        <v>10000</v>
      </c>
      <c r="P164" s="330" t="n">
        <f aca="false">Q164/12</f>
        <v>3333.33333333333</v>
      </c>
      <c r="Q164" s="331" t="n">
        <f aca="false">SUM(C164:N164)</f>
        <v>40000</v>
      </c>
    </row>
    <row r="165" customFormat="false" ht="11.25" hidden="true" customHeight="true" outlineLevel="3" collapsed="false">
      <c r="A165" s="326" t="s">
        <v>3377</v>
      </c>
      <c r="B165" s="326" t="s">
        <v>5322</v>
      </c>
      <c r="C165" s="313"/>
      <c r="D165" s="313" t="n">
        <v>6300</v>
      </c>
      <c r="E165" s="313" t="n">
        <v>2000</v>
      </c>
      <c r="F165" s="313"/>
      <c r="G165" s="313"/>
      <c r="H165" s="313"/>
      <c r="I165" s="313"/>
      <c r="J165" s="313"/>
      <c r="K165" s="313"/>
      <c r="L165" s="313" t="n">
        <v>2000</v>
      </c>
      <c r="M165" s="313" t="n">
        <v>6100</v>
      </c>
      <c r="N165" s="313"/>
      <c r="O165" s="329" t="n">
        <f aca="false">IFERROR(Q165/COUNTIF(C165:N165,"&gt;0"),0)</f>
        <v>4100</v>
      </c>
      <c r="P165" s="330" t="n">
        <f aca="false">Q165/12</f>
        <v>1366.66666666667</v>
      </c>
      <c r="Q165" s="331" t="n">
        <f aca="false">SUM(C165:N165)</f>
        <v>16400</v>
      </c>
    </row>
    <row r="166" customFormat="false" ht="11.25" hidden="true" customHeight="true" outlineLevel="3" collapsed="false">
      <c r="A166" s="326"/>
      <c r="B166" s="326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29" t="n">
        <f aca="false">IFERROR(Q166/COUNTIF(C166:N166,"&gt;0"),0)</f>
        <v>0</v>
      </c>
      <c r="P166" s="330" t="n">
        <f aca="false">Q166/12</f>
        <v>0</v>
      </c>
      <c r="Q166" s="331" t="n">
        <f aca="false">SUM(C166:N166)</f>
        <v>0</v>
      </c>
    </row>
    <row r="167" customFormat="false" ht="15" hidden="false" customHeight="false" outlineLevel="1" collapsed="true">
      <c r="A167" s="323" t="s">
        <v>5326</v>
      </c>
      <c r="B167" s="324"/>
      <c r="C167" s="325" t="n">
        <f aca="false">SUM(C168:C175)</f>
        <v>0</v>
      </c>
      <c r="D167" s="325" t="n">
        <f aca="false">SUM(D168:D175)</f>
        <v>0</v>
      </c>
      <c r="E167" s="325" t="n">
        <f aca="false">SUM(E168:E175)</f>
        <v>16000</v>
      </c>
      <c r="F167" s="325" t="n">
        <f aca="false">SUM(F168:F175)</f>
        <v>0</v>
      </c>
      <c r="G167" s="325" t="n">
        <f aca="false">SUM(G168:G175)</f>
        <v>65000</v>
      </c>
      <c r="H167" s="325" t="n">
        <f aca="false">SUM(H168:H175)</f>
        <v>0</v>
      </c>
      <c r="I167" s="325" t="n">
        <f aca="false">SUM(I168:I175)</f>
        <v>52700</v>
      </c>
      <c r="J167" s="325" t="n">
        <f aca="false">SUM(J168:J175)</f>
        <v>5000</v>
      </c>
      <c r="K167" s="325" t="n">
        <f aca="false">SUM(K168:K175)</f>
        <v>0</v>
      </c>
      <c r="L167" s="325" t="n">
        <f aca="false">SUM(L168:L175)</f>
        <v>758500</v>
      </c>
      <c r="M167" s="325" t="n">
        <f aca="false">SUM(M168:M175)</f>
        <v>1000</v>
      </c>
      <c r="N167" s="325" t="n">
        <f aca="false">SUM(N168:N175)</f>
        <v>0</v>
      </c>
      <c r="O167" s="325" t="n">
        <f aca="false">SUM(O168:O175)</f>
        <v>774700</v>
      </c>
      <c r="P167" s="325" t="n">
        <f aca="false">SUM(P168:P175)</f>
        <v>74850</v>
      </c>
      <c r="Q167" s="333" t="n">
        <f aca="false">SUM(Q168:Q175)</f>
        <v>898200</v>
      </c>
    </row>
    <row r="168" customFormat="false" ht="11.25" hidden="true" customHeight="true" outlineLevel="3" collapsed="false">
      <c r="A168" s="326" t="s">
        <v>5327</v>
      </c>
      <c r="B168" s="326" t="s">
        <v>5234</v>
      </c>
      <c r="C168" s="313"/>
      <c r="D168" s="313"/>
      <c r="E168" s="313"/>
      <c r="F168" s="313"/>
      <c r="G168" s="313"/>
      <c r="H168" s="313"/>
      <c r="I168" s="313"/>
      <c r="J168" s="313"/>
      <c r="K168" s="313"/>
      <c r="L168" s="313" t="n">
        <v>750000</v>
      </c>
      <c r="M168" s="313"/>
      <c r="N168" s="313"/>
      <c r="O168" s="329" t="n">
        <f aca="false">IFERROR(Q168/COUNTIF(C168:N168,"&gt;0"),0)</f>
        <v>750000</v>
      </c>
      <c r="P168" s="330" t="n">
        <f aca="false">Q168/12</f>
        <v>62500</v>
      </c>
      <c r="Q168" s="331" t="n">
        <f aca="false">SUM(C168:N168)</f>
        <v>750000</v>
      </c>
    </row>
    <row r="169" customFormat="false" ht="11.25" hidden="true" customHeight="true" outlineLevel="3" collapsed="false">
      <c r="A169" s="326"/>
      <c r="B169" s="326" t="s">
        <v>5270</v>
      </c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3"/>
      <c r="N169" s="313"/>
      <c r="O169" s="329" t="n">
        <f aca="false">IFERROR(Q169/COUNTIF(C169:N169,"&gt;0"),0)</f>
        <v>0</v>
      </c>
      <c r="P169" s="330" t="n">
        <f aca="false">Q169/12</f>
        <v>0</v>
      </c>
      <c r="Q169" s="331" t="n">
        <f aca="false">SUM(C169:N169)</f>
        <v>0</v>
      </c>
    </row>
    <row r="170" customFormat="false" ht="11.25" hidden="true" customHeight="true" outlineLevel="3" collapsed="false">
      <c r="A170" s="326" t="s">
        <v>5326</v>
      </c>
      <c r="B170" s="326" t="s">
        <v>5234</v>
      </c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3"/>
      <c r="N170" s="313"/>
      <c r="O170" s="329" t="n">
        <f aca="false">IFERROR(Q170/COUNTIF(C170:N170,"&gt;0"),0)</f>
        <v>0</v>
      </c>
      <c r="P170" s="330" t="n">
        <f aca="false">Q170/12</f>
        <v>0</v>
      </c>
      <c r="Q170" s="331" t="n">
        <f aca="false">SUM(C170:N170)</f>
        <v>0</v>
      </c>
    </row>
    <row r="171" customFormat="false" ht="11.25" hidden="true" customHeight="true" outlineLevel="3" collapsed="false">
      <c r="A171" s="326"/>
      <c r="B171" s="326" t="s">
        <v>5270</v>
      </c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29" t="n">
        <f aca="false">IFERROR(Q171/COUNTIF(C171:N171,"&gt;0"),0)</f>
        <v>0</v>
      </c>
      <c r="P171" s="330" t="n">
        <f aca="false">Q171/12</f>
        <v>0</v>
      </c>
      <c r="Q171" s="331" t="n">
        <f aca="false">SUM(C171:N171)</f>
        <v>0</v>
      </c>
    </row>
    <row r="172" customFormat="false" ht="11.25" hidden="true" customHeight="true" outlineLevel="3" collapsed="false">
      <c r="A172" s="326" t="s">
        <v>5328</v>
      </c>
      <c r="B172" s="326" t="s">
        <v>5234</v>
      </c>
      <c r="C172" s="313"/>
      <c r="D172" s="313"/>
      <c r="E172" s="313" t="n">
        <v>16000</v>
      </c>
      <c r="F172" s="313"/>
      <c r="G172" s="313" t="n">
        <v>65000</v>
      </c>
      <c r="H172" s="313"/>
      <c r="I172" s="313" t="n">
        <v>52700</v>
      </c>
      <c r="J172" s="313" t="n">
        <v>5000</v>
      </c>
      <c r="K172" s="313"/>
      <c r="L172" s="313" t="n">
        <v>8500</v>
      </c>
      <c r="M172" s="313" t="n">
        <v>1000</v>
      </c>
      <c r="N172" s="313"/>
      <c r="O172" s="329" t="n">
        <f aca="false">IFERROR(Q172/COUNTIF(C172:N172,"&gt;0"),0)</f>
        <v>24700</v>
      </c>
      <c r="P172" s="330" t="n">
        <f aca="false">Q172/12</f>
        <v>12350</v>
      </c>
      <c r="Q172" s="331" t="n">
        <f aca="false">SUM(C172:N172)</f>
        <v>148200</v>
      </c>
    </row>
    <row r="173" customFormat="false" ht="11.25" hidden="true" customHeight="true" outlineLevel="3" collapsed="false">
      <c r="A173" s="326"/>
      <c r="B173" s="326" t="s">
        <v>5270</v>
      </c>
      <c r="C173" s="313"/>
      <c r="D173" s="313"/>
      <c r="E173" s="313"/>
      <c r="F173" s="313"/>
      <c r="G173" s="313"/>
      <c r="H173" s="313"/>
      <c r="I173" s="313"/>
      <c r="J173" s="313"/>
      <c r="K173" s="313"/>
      <c r="L173" s="313"/>
      <c r="M173" s="313"/>
      <c r="N173" s="313"/>
      <c r="O173" s="329" t="n">
        <f aca="false">IFERROR(Q173/COUNTIF(C173:N173,"&gt;0"),0)</f>
        <v>0</v>
      </c>
      <c r="P173" s="330" t="n">
        <f aca="false">Q173/12</f>
        <v>0</v>
      </c>
      <c r="Q173" s="331" t="n">
        <f aca="false">SUM(C173:N173)</f>
        <v>0</v>
      </c>
    </row>
    <row r="174" customFormat="false" ht="11.25" hidden="true" customHeight="true" outlineLevel="3" collapsed="false">
      <c r="A174" s="326" t="s">
        <v>5329</v>
      </c>
      <c r="B174" s="326" t="s">
        <v>5234</v>
      </c>
      <c r="C174" s="313"/>
      <c r="D174" s="313"/>
      <c r="E174" s="313"/>
      <c r="F174" s="313"/>
      <c r="G174" s="313"/>
      <c r="H174" s="313"/>
      <c r="I174" s="313"/>
      <c r="J174" s="313"/>
      <c r="K174" s="313"/>
      <c r="L174" s="313"/>
      <c r="M174" s="313"/>
      <c r="N174" s="313"/>
      <c r="O174" s="329" t="n">
        <f aca="false">IFERROR(Q174/COUNTIF(C174:N174,"&gt;0"),0)</f>
        <v>0</v>
      </c>
      <c r="P174" s="330" t="n">
        <f aca="false">Q174/12</f>
        <v>0</v>
      </c>
      <c r="Q174" s="331" t="n">
        <f aca="false">SUM(C174:N174)</f>
        <v>0</v>
      </c>
    </row>
    <row r="175" customFormat="false" ht="11.25" hidden="true" customHeight="true" outlineLevel="3" collapsed="false">
      <c r="A175" s="326"/>
      <c r="B175" s="326" t="s">
        <v>5270</v>
      </c>
      <c r="C175" s="313"/>
      <c r="D175" s="313"/>
      <c r="E175" s="313"/>
      <c r="F175" s="313"/>
      <c r="G175" s="313"/>
      <c r="H175" s="313"/>
      <c r="I175" s="313"/>
      <c r="J175" s="313"/>
      <c r="K175" s="313"/>
      <c r="L175" s="313"/>
      <c r="M175" s="313"/>
      <c r="N175" s="313"/>
      <c r="O175" s="329" t="n">
        <f aca="false">IFERROR(Q175/COUNTIF(C175:N175,"&gt;0"),0)</f>
        <v>0</v>
      </c>
      <c r="P175" s="330" t="n">
        <f aca="false">Q175/12</f>
        <v>0</v>
      </c>
      <c r="Q175" s="331" t="n">
        <f aca="false">SUM(C175:N175)</f>
        <v>0</v>
      </c>
    </row>
    <row r="176" customFormat="false" ht="15" hidden="false" customHeight="false" outlineLevel="1" collapsed="true">
      <c r="A176" s="323" t="s">
        <v>5330</v>
      </c>
      <c r="B176" s="324"/>
      <c r="C176" s="325" t="n">
        <f aca="false">SUM(C177:C179)</f>
        <v>0</v>
      </c>
      <c r="D176" s="325" t="n">
        <f aca="false">SUM(D177:D179)</f>
        <v>0</v>
      </c>
      <c r="E176" s="325" t="n">
        <f aca="false">SUM(E177:E179)</f>
        <v>0</v>
      </c>
      <c r="F176" s="325" t="n">
        <f aca="false">SUM(F177:F179)</f>
        <v>0</v>
      </c>
      <c r="G176" s="325" t="n">
        <f aca="false">SUM(G177:G179)</f>
        <v>0</v>
      </c>
      <c r="H176" s="325" t="n">
        <f aca="false">SUM(H177:H179)</f>
        <v>0</v>
      </c>
      <c r="I176" s="325" t="n">
        <f aca="false">SUM(I177:I179)</f>
        <v>0</v>
      </c>
      <c r="J176" s="325" t="n">
        <f aca="false">SUM(J177:J179)</f>
        <v>0</v>
      </c>
      <c r="K176" s="325" t="n">
        <f aca="false">SUM(K177:K179)</f>
        <v>0</v>
      </c>
      <c r="L176" s="325" t="n">
        <f aca="false">SUM(L177:L179)</f>
        <v>0</v>
      </c>
      <c r="M176" s="325" t="n">
        <f aca="false">SUM(M177:M179)</f>
        <v>0</v>
      </c>
      <c r="N176" s="325" t="n">
        <f aca="false">SUM(N177:N179)</f>
        <v>0</v>
      </c>
      <c r="O176" s="325" t="n">
        <f aca="false">SUM(O177:O179)</f>
        <v>0</v>
      </c>
      <c r="P176" s="325" t="n">
        <f aca="false">SUM(P177:P179)</f>
        <v>0</v>
      </c>
      <c r="Q176" s="333" t="n">
        <f aca="false">SUM(Q177:Q179)</f>
        <v>0</v>
      </c>
    </row>
    <row r="177" customFormat="false" ht="11.25" hidden="true" customHeight="true" outlineLevel="3" collapsed="false">
      <c r="A177" s="326" t="s">
        <v>5331</v>
      </c>
      <c r="B177" s="326"/>
      <c r="C177" s="313"/>
      <c r="D177" s="313"/>
      <c r="E177" s="313"/>
      <c r="F177" s="313"/>
      <c r="G177" s="313"/>
      <c r="H177" s="313"/>
      <c r="I177" s="313"/>
      <c r="J177" s="313"/>
      <c r="K177" s="313"/>
      <c r="L177" s="313"/>
      <c r="M177" s="313"/>
      <c r="N177" s="313"/>
      <c r="O177" s="329" t="n">
        <f aca="false">IFERROR(Q177/COUNTIF(C177:N177,"&gt;0"),0)</f>
        <v>0</v>
      </c>
      <c r="P177" s="330" t="n">
        <f aca="false">Q177/12</f>
        <v>0</v>
      </c>
      <c r="Q177" s="331" t="n">
        <f aca="false">SUM(C177:N177)</f>
        <v>0</v>
      </c>
    </row>
    <row r="178" customFormat="false" ht="11.25" hidden="true" customHeight="true" outlineLevel="3" collapsed="false">
      <c r="A178" s="326"/>
      <c r="B178" s="326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29" t="n">
        <f aca="false">IFERROR(Q178/COUNTIF(C178:N178,"&gt;0"),0)</f>
        <v>0</v>
      </c>
      <c r="P178" s="330" t="n">
        <f aca="false">Q178/12</f>
        <v>0</v>
      </c>
      <c r="Q178" s="331" t="n">
        <f aca="false">SUM(C178:N178)</f>
        <v>0</v>
      </c>
    </row>
    <row r="179" customFormat="false" ht="11.25" hidden="true" customHeight="true" outlineLevel="3" collapsed="false">
      <c r="A179" s="326"/>
      <c r="B179" s="326"/>
      <c r="C179" s="313"/>
      <c r="D179" s="313"/>
      <c r="E179" s="313"/>
      <c r="F179" s="313"/>
      <c r="G179" s="313"/>
      <c r="H179" s="313"/>
      <c r="I179" s="313"/>
      <c r="J179" s="313"/>
      <c r="K179" s="313"/>
      <c r="L179" s="313"/>
      <c r="M179" s="313"/>
      <c r="N179" s="313"/>
      <c r="O179" s="329" t="n">
        <f aca="false">IFERROR(Q179/COUNTIF(C179:N179,"&gt;0"),0)</f>
        <v>0</v>
      </c>
      <c r="P179" s="330" t="n">
        <f aca="false">Q179/12</f>
        <v>0</v>
      </c>
      <c r="Q179" s="331" t="n">
        <f aca="false">SUM(C179:N179)</f>
        <v>0</v>
      </c>
    </row>
    <row r="180" customFormat="false" ht="15" hidden="false" customHeight="false" outlineLevel="0" collapsed="true">
      <c r="A180" s="351" t="s">
        <v>5332</v>
      </c>
      <c r="B180" s="352"/>
      <c r="C180" s="353" t="n">
        <f aca="false">SUM(C181:C183)</f>
        <v>200</v>
      </c>
      <c r="D180" s="353" t="n">
        <f aca="false">SUM(D181:D183)</f>
        <v>3300</v>
      </c>
      <c r="E180" s="353" t="n">
        <f aca="false">SUM(E181:E183)</f>
        <v>28150</v>
      </c>
      <c r="F180" s="353" t="n">
        <f aca="false">SUM(F181:F183)</f>
        <v>300</v>
      </c>
      <c r="G180" s="353" t="n">
        <f aca="false">SUM(G181:G183)</f>
        <v>6480</v>
      </c>
      <c r="H180" s="353" t="n">
        <f aca="false">SUM(H181:H183)</f>
        <v>0</v>
      </c>
      <c r="I180" s="353" t="n">
        <f aca="false">SUM(I181:I183)</f>
        <v>158930</v>
      </c>
      <c r="J180" s="353" t="n">
        <f aca="false">SUM(J181:J183)</f>
        <v>5700</v>
      </c>
      <c r="K180" s="353" t="n">
        <f aca="false">SUM(K181:K183)</f>
        <v>1840</v>
      </c>
      <c r="L180" s="353" t="n">
        <f aca="false">SUM(L181:L183)</f>
        <v>15380</v>
      </c>
      <c r="M180" s="353" t="n">
        <f aca="false">SUM(M181:M183)</f>
        <v>15090</v>
      </c>
      <c r="N180" s="353" t="n">
        <f aca="false">SUM(N181:N183)</f>
        <v>24588</v>
      </c>
      <c r="O180" s="353" t="n">
        <f aca="false">SUM(O181:O183)</f>
        <v>54505.2666666667</v>
      </c>
      <c r="P180" s="353" t="n">
        <f aca="false">SUM(P181:P183)</f>
        <v>21663.1666666667</v>
      </c>
      <c r="Q180" s="353" t="n">
        <f aca="false">SUM(Q181:Q183)</f>
        <v>259958</v>
      </c>
    </row>
    <row r="181" customFormat="false" ht="11.25" hidden="true" customHeight="true" outlineLevel="2" collapsed="false">
      <c r="A181" s="326" t="s">
        <v>5333</v>
      </c>
      <c r="B181" s="326" t="s">
        <v>5234</v>
      </c>
      <c r="C181" s="313"/>
      <c r="D181" s="313"/>
      <c r="E181" s="313" t="n">
        <v>25200</v>
      </c>
      <c r="F181" s="313"/>
      <c r="G181" s="313" t="n">
        <v>3000</v>
      </c>
      <c r="H181" s="313"/>
      <c r="I181" s="313"/>
      <c r="J181" s="313"/>
      <c r="K181" s="313"/>
      <c r="L181" s="313"/>
      <c r="M181" s="313"/>
      <c r="N181" s="313" t="n">
        <v>21560</v>
      </c>
      <c r="O181" s="329" t="n">
        <f aca="false">IFERROR(Q181/COUNTIF(C181:N181,"&gt;0"),0)</f>
        <v>16586.6666666667</v>
      </c>
      <c r="P181" s="330" t="n">
        <f aca="false">Q181/12</f>
        <v>4146.66666666667</v>
      </c>
      <c r="Q181" s="331" t="n">
        <f aca="false">SUM(C181:N181)</f>
        <v>49760</v>
      </c>
    </row>
    <row r="182" customFormat="false" ht="11.25" hidden="true" customHeight="true" outlineLevel="2" collapsed="false">
      <c r="A182" s="326" t="s">
        <v>5334</v>
      </c>
      <c r="B182" s="326" t="s">
        <v>5270</v>
      </c>
      <c r="C182" s="313" t="n">
        <v>200</v>
      </c>
      <c r="D182" s="313"/>
      <c r="E182" s="313"/>
      <c r="F182" s="313"/>
      <c r="G182" s="313" t="n">
        <v>1380</v>
      </c>
      <c r="H182" s="313"/>
      <c r="I182" s="313" t="n">
        <v>155000</v>
      </c>
      <c r="J182" s="313"/>
      <c r="K182" s="313"/>
      <c r="L182" s="313" t="n">
        <v>11780</v>
      </c>
      <c r="M182" s="313"/>
      <c r="N182" s="313" t="n">
        <v>628</v>
      </c>
      <c r="O182" s="329" t="n">
        <f aca="false">IFERROR(Q182/COUNTIF(C182:N182,"&gt;0"),0)</f>
        <v>33797.6</v>
      </c>
      <c r="P182" s="330" t="n">
        <f aca="false">Q182/12</f>
        <v>14082.3333333333</v>
      </c>
      <c r="Q182" s="331" t="n">
        <f aca="false">SUM(C182:N182)</f>
        <v>168988</v>
      </c>
    </row>
    <row r="183" customFormat="false" ht="11.25" hidden="true" customHeight="true" outlineLevel="2" collapsed="false">
      <c r="A183" s="326" t="s">
        <v>5335</v>
      </c>
      <c r="B183" s="327"/>
      <c r="C183" s="313"/>
      <c r="D183" s="313" t="n">
        <v>3300</v>
      </c>
      <c r="E183" s="313" t="n">
        <v>2950</v>
      </c>
      <c r="F183" s="313" t="n">
        <v>300</v>
      </c>
      <c r="G183" s="313" t="n">
        <v>2100</v>
      </c>
      <c r="H183" s="313"/>
      <c r="I183" s="313" t="n">
        <v>3930</v>
      </c>
      <c r="J183" s="313" t="n">
        <v>5700</v>
      </c>
      <c r="K183" s="313" t="n">
        <v>1840</v>
      </c>
      <c r="L183" s="313" t="n">
        <v>3600</v>
      </c>
      <c r="M183" s="313" t="n">
        <v>15090</v>
      </c>
      <c r="N183" s="313" t="n">
        <v>2400</v>
      </c>
      <c r="O183" s="329" t="n">
        <f aca="false">IFERROR(Q183/COUNTIF(C183:N183,"&gt;0"),0)</f>
        <v>4121</v>
      </c>
      <c r="P183" s="330" t="n">
        <f aca="false">Q183/12</f>
        <v>3434.16666666667</v>
      </c>
      <c r="Q183" s="331" t="n">
        <f aca="false">SUM(C183:N183)</f>
        <v>41210</v>
      </c>
    </row>
    <row r="184" customFormat="false" ht="15" hidden="false" customHeight="false" outlineLevel="0" collapsed="false">
      <c r="A184" s="351" t="s">
        <v>5336</v>
      </c>
      <c r="B184" s="352"/>
      <c r="C184" s="353" t="n">
        <f aca="false">SUM(C185:C187)</f>
        <v>30000</v>
      </c>
      <c r="D184" s="353" t="n">
        <f aca="false">SUM(D185:D187)</f>
        <v>30800</v>
      </c>
      <c r="E184" s="353" t="n">
        <f aca="false">SUM(E185:E187)</f>
        <v>33490</v>
      </c>
      <c r="F184" s="353" t="n">
        <f aca="false">SUM(F185:F187)</f>
        <v>31000</v>
      </c>
      <c r="G184" s="353" t="n">
        <f aca="false">SUM(G185:G187)</f>
        <v>45520</v>
      </c>
      <c r="H184" s="353" t="n">
        <f aca="false">SUM(H185:H187)</f>
        <v>175000</v>
      </c>
      <c r="I184" s="353" t="n">
        <f aca="false">SUM(I185:I187)</f>
        <v>117590</v>
      </c>
      <c r="J184" s="353" t="n">
        <f aca="false">SUM(J185:J187)</f>
        <v>120915</v>
      </c>
      <c r="K184" s="353" t="n">
        <f aca="false">SUM(K185:K187)</f>
        <v>173940.96</v>
      </c>
      <c r="L184" s="353" t="n">
        <f aca="false">SUM(L185:L187)</f>
        <v>31412</v>
      </c>
      <c r="M184" s="353" t="n">
        <f aca="false">SUM(M185:M187)</f>
        <v>117460</v>
      </c>
      <c r="N184" s="353" t="n">
        <f aca="false">SUM(N185:N187)</f>
        <v>35600</v>
      </c>
      <c r="O184" s="353" t="n">
        <f aca="false">SUM(O185:O187)</f>
        <v>177579.431111111</v>
      </c>
      <c r="P184" s="353" t="n">
        <f aca="false">SUM(P185:P187)</f>
        <v>78560.6633333333</v>
      </c>
      <c r="Q184" s="353" t="n">
        <f aca="false">SUM(Q185:Q187)</f>
        <v>942727.96</v>
      </c>
    </row>
    <row r="185" customFormat="false" ht="11.25" hidden="true" customHeight="true" outlineLevel="2" collapsed="false">
      <c r="A185" s="326" t="s">
        <v>60</v>
      </c>
      <c r="B185" s="326" t="s">
        <v>5270</v>
      </c>
      <c r="C185" s="313" t="n">
        <v>30000</v>
      </c>
      <c r="D185" s="313" t="n">
        <v>30000</v>
      </c>
      <c r="E185" s="313" t="n">
        <v>30000</v>
      </c>
      <c r="F185" s="313" t="n">
        <v>30000</v>
      </c>
      <c r="G185" s="313" t="n">
        <v>30000</v>
      </c>
      <c r="H185" s="313" t="n">
        <v>30000</v>
      </c>
      <c r="I185" s="313" t="n">
        <v>30000</v>
      </c>
      <c r="J185" s="313" t="n">
        <v>42900</v>
      </c>
      <c r="K185" s="313" t="n">
        <v>30000</v>
      </c>
      <c r="L185" s="313" t="n">
        <v>31000</v>
      </c>
      <c r="M185" s="313" t="n">
        <v>30000</v>
      </c>
      <c r="N185" s="313" t="n">
        <v>30000</v>
      </c>
      <c r="O185" s="329" t="n">
        <f aca="false">IFERROR(Q185/COUNTIF(C185:N185,"&gt;0"),0)</f>
        <v>31158.3333333333</v>
      </c>
      <c r="P185" s="330" t="n">
        <f aca="false">Q185/12</f>
        <v>31158.3333333333</v>
      </c>
      <c r="Q185" s="331" t="n">
        <f aca="false">SUM(C185:N185)</f>
        <v>373900</v>
      </c>
    </row>
    <row r="186" customFormat="false" ht="11.25" hidden="true" customHeight="true" outlineLevel="2" collapsed="false">
      <c r="A186" s="326" t="s">
        <v>23</v>
      </c>
      <c r="B186" s="326" t="s">
        <v>5234</v>
      </c>
      <c r="C186" s="313"/>
      <c r="D186" s="313"/>
      <c r="E186" s="313"/>
      <c r="F186" s="313"/>
      <c r="G186" s="313"/>
      <c r="H186" s="313" t="n">
        <v>145000</v>
      </c>
      <c r="I186" s="313"/>
      <c r="J186" s="313"/>
      <c r="K186" s="313" t="n">
        <v>143940.96</v>
      </c>
      <c r="L186" s="313"/>
      <c r="M186" s="313" t="n">
        <v>85540</v>
      </c>
      <c r="N186" s="313"/>
      <c r="O186" s="329" t="n">
        <f aca="false">IFERROR(Q186/COUNTIF(C186:N186,"&gt;0"),0)</f>
        <v>124826.986666667</v>
      </c>
      <c r="P186" s="330" t="n">
        <f aca="false">Q186/12</f>
        <v>31206.7466666667</v>
      </c>
      <c r="Q186" s="331" t="n">
        <f aca="false">SUM(C186:N186)</f>
        <v>374480.96</v>
      </c>
    </row>
    <row r="187" customFormat="false" ht="11.25" hidden="true" customHeight="true" outlineLevel="2" collapsed="false">
      <c r="A187" s="326"/>
      <c r="B187" s="326" t="s">
        <v>5270</v>
      </c>
      <c r="C187" s="313" t="n">
        <v>0</v>
      </c>
      <c r="D187" s="313" t="n">
        <v>800</v>
      </c>
      <c r="E187" s="313" t="n">
        <v>3490</v>
      </c>
      <c r="F187" s="313" t="n">
        <v>1000</v>
      </c>
      <c r="G187" s="313" t="n">
        <v>15520</v>
      </c>
      <c r="H187" s="313" t="n">
        <v>0</v>
      </c>
      <c r="I187" s="313" t="n">
        <v>87590</v>
      </c>
      <c r="J187" s="313" t="n">
        <v>78015</v>
      </c>
      <c r="K187" s="313" t="n">
        <v>0</v>
      </c>
      <c r="L187" s="313" t="n">
        <v>412</v>
      </c>
      <c r="M187" s="313" t="n">
        <v>1920</v>
      </c>
      <c r="N187" s="313" t="n">
        <v>5600</v>
      </c>
      <c r="O187" s="329" t="n">
        <f aca="false">IFERROR(Q187/COUNTIF(C187:N187,"&gt;0"),0)</f>
        <v>21594.1111111111</v>
      </c>
      <c r="P187" s="330" t="n">
        <f aca="false">Q187/12</f>
        <v>16195.5833333333</v>
      </c>
      <c r="Q187" s="331" t="n">
        <f aca="false">SUM(C187:N187)</f>
        <v>194347</v>
      </c>
    </row>
    <row r="188" customFormat="false" ht="15" hidden="false" customHeight="false" outlineLevel="0" collapsed="false">
      <c r="A188" s="351" t="s">
        <v>5243</v>
      </c>
      <c r="B188" s="352"/>
      <c r="C188" s="353" t="n">
        <f aca="false">C15</f>
        <v>4900</v>
      </c>
      <c r="D188" s="353" t="n">
        <f aca="false">D15</f>
        <v>8400</v>
      </c>
      <c r="E188" s="353" t="n">
        <f aca="false">E15</f>
        <v>24900</v>
      </c>
      <c r="F188" s="353" t="n">
        <f aca="false">F15</f>
        <v>17500</v>
      </c>
      <c r="G188" s="353" t="n">
        <f aca="false">G15</f>
        <v>28750</v>
      </c>
      <c r="H188" s="353" t="n">
        <f aca="false">H15</f>
        <v>20200</v>
      </c>
      <c r="I188" s="353" t="n">
        <f aca="false">I15</f>
        <v>81100</v>
      </c>
      <c r="J188" s="353" t="n">
        <f aca="false">J15</f>
        <v>10900</v>
      </c>
      <c r="K188" s="353" t="n">
        <f aca="false">K15</f>
        <v>29000</v>
      </c>
      <c r="L188" s="353" t="n">
        <f aca="false">L15</f>
        <v>14500</v>
      </c>
      <c r="M188" s="353" t="n">
        <f aca="false">M15</f>
        <v>25400</v>
      </c>
      <c r="N188" s="353" t="n">
        <f aca="false">N15</f>
        <v>2600</v>
      </c>
      <c r="O188" s="353" t="n">
        <f aca="false">O15</f>
        <v>36404.5454545455</v>
      </c>
      <c r="P188" s="353" t="n">
        <f aca="false">P15</f>
        <v>22345.8333333333</v>
      </c>
      <c r="Q188" s="353" t="n">
        <f aca="false">Q15</f>
        <v>268150</v>
      </c>
    </row>
    <row r="189" customFormat="false" ht="15" hidden="false" customHeight="false" outlineLevel="0" collapsed="false">
      <c r="A189" s="351" t="s">
        <v>5337</v>
      </c>
      <c r="B189" s="352"/>
      <c r="C189" s="353" t="n">
        <f aca="false">C143-C155+C176-C180-C184+C188</f>
        <v>83560.3100000001</v>
      </c>
      <c r="D189" s="353" t="n">
        <f aca="false">D143-D155+D176-D180-D184+D188</f>
        <v>353927.18</v>
      </c>
      <c r="E189" s="353" t="n">
        <f aca="false">E143-E155+E176-E180-E184+E188</f>
        <v>439821.82</v>
      </c>
      <c r="F189" s="353" t="n">
        <f aca="false">F143-F155+F176-F180-F184+F188</f>
        <v>121801.04</v>
      </c>
      <c r="G189" s="353" t="n">
        <f aca="false">G143-G155+G176-G180-G184+G188</f>
        <v>826161.28</v>
      </c>
      <c r="H189" s="353" t="n">
        <f aca="false">H143-H155+H176-H180-H184+H188</f>
        <v>703213.839999999</v>
      </c>
      <c r="I189" s="353" t="n">
        <f aca="false">I143-I155+I176-I180-I184+I188</f>
        <v>65627.7800000003</v>
      </c>
      <c r="J189" s="353" t="n">
        <f aca="false">J143-J155+J176-J180-J184+J188</f>
        <v>755111.25</v>
      </c>
      <c r="K189" s="353" t="n">
        <f aca="false">K143-K155+K176-K180-K184+K188</f>
        <v>575533.960000001</v>
      </c>
      <c r="L189" s="353" t="n">
        <f aca="false">L143-L155+L176-L180-L184+L188</f>
        <v>600482.33</v>
      </c>
      <c r="M189" s="353" t="n">
        <f aca="false">M143-M155+M176-M180-M184+M188</f>
        <v>-277395.69</v>
      </c>
      <c r="N189" s="353" t="n">
        <f aca="false">N143-N155+N176-N180-N184+N188</f>
        <v>-1533065.34</v>
      </c>
      <c r="O189" s="353" t="n">
        <f aca="false">O143-O155+O176-O180-O184+O188</f>
        <v>54212.8243434346</v>
      </c>
      <c r="P189" s="353" t="n">
        <f aca="false">P143-P155+P176-P180-P184+P188</f>
        <v>226231.646666667</v>
      </c>
      <c r="Q189" s="354" t="n">
        <f aca="false">Q143-Q155+Q176-Q180-Q184+Q188</f>
        <v>2714779.76</v>
      </c>
    </row>
    <row r="190" customFormat="false" ht="15" hidden="false" customHeight="false" outlineLevel="0" collapsed="false">
      <c r="A190" s="351" t="s">
        <v>5338</v>
      </c>
      <c r="B190" s="352"/>
      <c r="C190" s="353" t="n">
        <f aca="false">C143-C155+C176-C180</f>
        <v>108660.31</v>
      </c>
      <c r="D190" s="353" t="n">
        <f aca="false">D143-D155+D176-D180</f>
        <v>376327.18</v>
      </c>
      <c r="E190" s="353" t="n">
        <f aca="false">E143-E155+E176-E180</f>
        <v>448411.82</v>
      </c>
      <c r="F190" s="353" t="n">
        <f aca="false">F143-F155+F176-F180</f>
        <v>135301.04</v>
      </c>
      <c r="G190" s="353" t="n">
        <f aca="false">G143-G155+G176-G180</f>
        <v>842931.28</v>
      </c>
      <c r="H190" s="353" t="n">
        <f aca="false">H143-H155+H176-H180</f>
        <v>858013.839999999</v>
      </c>
      <c r="I190" s="353" t="n">
        <f aca="false">I143-I155+I176-I180</f>
        <v>102117.78</v>
      </c>
      <c r="J190" s="353" t="n">
        <f aca="false">J143-J155+J176-J180</f>
        <v>865126.25</v>
      </c>
      <c r="K190" s="353" t="n">
        <f aca="false">K143-K155+K176-K180</f>
        <v>720474.920000001</v>
      </c>
      <c r="L190" s="353" t="n">
        <f aca="false">L143-L155+L176-L180</f>
        <v>617394.33</v>
      </c>
      <c r="M190" s="353" t="n">
        <f aca="false">M143-M155+M176-M180</f>
        <v>-185335.69</v>
      </c>
      <c r="N190" s="353" t="n">
        <f aca="false">N143-N155+N176-N180</f>
        <v>-1500065.34</v>
      </c>
      <c r="O190" s="353" t="n">
        <f aca="false">O143-O155+O176-O180</f>
        <v>195387.71</v>
      </c>
      <c r="P190" s="353" t="n">
        <f aca="false">P143-P155+P176-P180</f>
        <v>282446.476666667</v>
      </c>
      <c r="Q190" s="354" t="n">
        <f aca="false">Q143-Q155+Q176-Q180</f>
        <v>3389357.72</v>
      </c>
    </row>
    <row r="192" customFormat="false" ht="15" hidden="false" customHeight="false" outlineLevel="0" collapsed="false"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P192" s="355"/>
      <c r="Q192" s="355"/>
    </row>
  </sheetData>
  <mergeCells count="3">
    <mergeCell ref="C1:Q1"/>
    <mergeCell ref="A4:A7"/>
    <mergeCell ref="A8:A11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2021-07-21T05:50:59Z</dcterms:created>
  <dc:creator>Лаборатория Автостекла</dc:creator>
  <dc:description/>
  <dc:language>ru-RU</dc:language>
  <cp:lastModifiedBy/>
  <dcterms:modified xsi:type="dcterms:W3CDTF">2024-04-16T17:48:03Z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