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9555" windowHeight="7995"/>
  </bookViews>
  <sheets>
    <sheet name="T08-TxClicker" sheetId="1" r:id="rId1"/>
  </sheets>
  <calcPr calcId="145621"/>
</workbook>
</file>

<file path=xl/calcChain.xml><?xml version="1.0" encoding="utf-8"?>
<calcChain xmlns="http://schemas.openxmlformats.org/spreadsheetml/2006/main">
  <c r="M4" i="1" l="1"/>
  <c r="M31" i="1"/>
  <c r="N31" i="1"/>
  <c r="M30" i="1"/>
  <c r="N30" i="1"/>
  <c r="M23" i="1"/>
  <c r="N23" i="1"/>
  <c r="M16" i="1"/>
  <c r="N16" i="1"/>
  <c r="M24" i="1" l="1"/>
  <c r="M38" i="1"/>
  <c r="M20" i="1"/>
  <c r="M21" i="1"/>
  <c r="M22" i="1"/>
  <c r="M35" i="1"/>
  <c r="M27" i="1"/>
  <c r="M10" i="1"/>
  <c r="M17" i="1"/>
  <c r="M18" i="1"/>
  <c r="M34" i="1"/>
  <c r="M19" i="1"/>
  <c r="M14" i="1"/>
  <c r="M28" i="1"/>
  <c r="M11" i="1"/>
  <c r="M29" i="1"/>
  <c r="M32" i="1"/>
  <c r="M8" i="1"/>
  <c r="M5" i="1"/>
  <c r="M33" i="1"/>
  <c r="M36" i="1"/>
  <c r="M25" i="1"/>
  <c r="M37" i="1"/>
  <c r="M15" i="1"/>
  <c r="M9" i="1"/>
  <c r="M6" i="1"/>
  <c r="M13" i="1"/>
  <c r="M39" i="1"/>
  <c r="M40" i="1"/>
  <c r="M41" i="1"/>
  <c r="M42" i="1"/>
  <c r="M12" i="1"/>
  <c r="M43" i="1"/>
  <c r="M26" i="1"/>
  <c r="M44" i="1"/>
  <c r="M45" i="1"/>
  <c r="M46" i="1"/>
  <c r="M47" i="1"/>
  <c r="M48" i="1"/>
  <c r="M49" i="1"/>
  <c r="N44" i="1"/>
  <c r="N45" i="1"/>
  <c r="N46" i="1"/>
  <c r="B53" i="1" l="1"/>
  <c r="N24" i="1"/>
  <c r="N38" i="1"/>
  <c r="N20" i="1"/>
  <c r="N21" i="1"/>
  <c r="N22" i="1"/>
  <c r="N35" i="1"/>
  <c r="N27" i="1"/>
  <c r="N10" i="1"/>
  <c r="N17" i="1"/>
  <c r="N18" i="1"/>
  <c r="N34" i="1"/>
  <c r="N19" i="1"/>
  <c r="N14" i="1"/>
  <c r="N28" i="1"/>
  <c r="N11" i="1"/>
  <c r="N29" i="1"/>
  <c r="N32" i="1"/>
  <c r="N8" i="1"/>
  <c r="N5" i="1"/>
  <c r="N33" i="1"/>
  <c r="N36" i="1"/>
  <c r="N25" i="1"/>
  <c r="N37" i="1"/>
  <c r="N15" i="1"/>
  <c r="N9" i="1"/>
  <c r="N6" i="1"/>
  <c r="N13" i="1"/>
  <c r="N39" i="1"/>
  <c r="N40" i="1"/>
  <c r="N41" i="1"/>
  <c r="N42" i="1"/>
  <c r="N12" i="1"/>
  <c r="N43" i="1"/>
  <c r="N26" i="1"/>
  <c r="N47" i="1"/>
  <c r="N48" i="1"/>
  <c r="N49" i="1"/>
  <c r="A7" i="1"/>
  <c r="N7" i="1" l="1"/>
  <c r="B52" i="1" s="1"/>
  <c r="E53" i="1" l="1"/>
  <c r="F53" i="1"/>
  <c r="D53" i="1"/>
</calcChain>
</file>

<file path=xl/sharedStrings.xml><?xml version="1.0" encoding="utf-8"?>
<sst xmlns="http://schemas.openxmlformats.org/spreadsheetml/2006/main" count="342" uniqueCount="249">
  <si>
    <t>Qty</t>
  </si>
  <si>
    <t>Value</t>
  </si>
  <si>
    <t>Device</t>
  </si>
  <si>
    <t>Package</t>
  </si>
  <si>
    <t>Parts</t>
  </si>
  <si>
    <t>Description</t>
  </si>
  <si>
    <t>LEDCHIP-LED0603</t>
  </si>
  <si>
    <t>PINHD-1X6</t>
  </si>
  <si>
    <t>1X06</t>
  </si>
  <si>
    <t>JTAG</t>
  </si>
  <si>
    <t>R-US_R0603</t>
  </si>
  <si>
    <t>R0603</t>
  </si>
  <si>
    <t>R6</t>
  </si>
  <si>
    <t>1.5pF</t>
  </si>
  <si>
    <t>C0603</t>
  </si>
  <si>
    <t>C25, C26, C27, C29</t>
  </si>
  <si>
    <t>100nF</t>
  </si>
  <si>
    <t>C-EUC0603</t>
  </si>
  <si>
    <t>C3, C5, C10, C12, C15, C16, C18, C20, C21</t>
  </si>
  <si>
    <t>100pF</t>
  </si>
  <si>
    <t>C24</t>
  </si>
  <si>
    <t>10k</t>
  </si>
  <si>
    <t>R4</t>
  </si>
  <si>
    <t>R603X42012</t>
  </si>
  <si>
    <t>2012(4_RES)</t>
  </si>
  <si>
    <t>R10</t>
  </si>
  <si>
    <t>Quad resistor package 0603</t>
  </si>
  <si>
    <t>10uF</t>
  </si>
  <si>
    <t>C1, C2, C4, C11</t>
  </si>
  <si>
    <t>12nH</t>
  </si>
  <si>
    <t>LL0603</t>
  </si>
  <si>
    <t>L0603</t>
  </si>
  <si>
    <t>L1, L2</t>
  </si>
  <si>
    <t>15nH</t>
  </si>
  <si>
    <t>L5, L7</t>
  </si>
  <si>
    <t>16pF</t>
  </si>
  <si>
    <t>C35</t>
  </si>
  <si>
    <t>18nH</t>
  </si>
  <si>
    <t>L3, L4</t>
  </si>
  <si>
    <t>18pF</t>
  </si>
  <si>
    <t>C-EUC0402</t>
  </si>
  <si>
    <t>C0402</t>
  </si>
  <si>
    <t>C13, C14</t>
  </si>
  <si>
    <t>1MEG</t>
  </si>
  <si>
    <t>R9</t>
  </si>
  <si>
    <t>1pF</t>
  </si>
  <si>
    <t>C23</t>
  </si>
  <si>
    <t>2.2nH</t>
  </si>
  <si>
    <t>L6</t>
  </si>
  <si>
    <t>2nF</t>
  </si>
  <si>
    <t>C9</t>
  </si>
  <si>
    <t>2pF</t>
  </si>
  <si>
    <t>3.3k</t>
  </si>
  <si>
    <t>R2</t>
  </si>
  <si>
    <t>470nF</t>
  </si>
  <si>
    <t>C22</t>
  </si>
  <si>
    <t>47k</t>
  </si>
  <si>
    <t>R1</t>
  </si>
  <si>
    <t>5.6nH</t>
  </si>
  <si>
    <t>L8</t>
  </si>
  <si>
    <t>56k</t>
  </si>
  <si>
    <t>R3</t>
  </si>
  <si>
    <t>8.2pF</t>
  </si>
  <si>
    <t>C28</t>
  </si>
  <si>
    <t>9C-26.000MEEJ-T</t>
  </si>
  <si>
    <t>CRYSTALHC49US</t>
  </si>
  <si>
    <t>HC49US</t>
  </si>
  <si>
    <t>Y1</t>
  </si>
  <si>
    <t>CC430F513X---RGZ48</t>
  </si>
  <si>
    <t>RGZ48</t>
  </si>
  <si>
    <t>U1</t>
  </si>
  <si>
    <t>***CC430F513X***RGZ48 **</t>
  </si>
  <si>
    <t>CR2032-SNAPDRAGON</t>
  </si>
  <si>
    <t>U$2</t>
  </si>
  <si>
    <t>HOLDER SNAP DRAGON CR2032 SMD</t>
  </si>
  <si>
    <t>DMN63D8LDW</t>
  </si>
  <si>
    <t>SOT363</t>
  </si>
  <si>
    <t>Q1, Q2</t>
  </si>
  <si>
    <t>DNI</t>
  </si>
  <si>
    <t>C30, C31, C32, C33, C34</t>
  </si>
  <si>
    <t>R5, R7</t>
  </si>
  <si>
    <t>R8</t>
  </si>
  <si>
    <t>DNP</t>
  </si>
  <si>
    <t>L9</t>
  </si>
  <si>
    <t>ESDA6V1-5M6</t>
  </si>
  <si>
    <t>5X-TVS</t>
  </si>
  <si>
    <t>U$6</t>
  </si>
  <si>
    <t>PCB_ANTENNA_915MHZOSHP</t>
  </si>
  <si>
    <t>PCB_ANTENNA_915MHZ</t>
  </si>
  <si>
    <t>U$7</t>
  </si>
  <si>
    <t>PTC0603</t>
  </si>
  <si>
    <t>F1</t>
  </si>
  <si>
    <t>SWITCH-MOMENTARY-212MM</t>
  </si>
  <si>
    <t>TACTILE-PTH-12MM</t>
  </si>
  <si>
    <t>TEST-POINT3</t>
  </si>
  <si>
    <t>PAD.03X.03</t>
  </si>
  <si>
    <t>TP1, TP2, TP3</t>
  </si>
  <si>
    <t>Bare copper test points for troubleshooting or ICT</t>
  </si>
  <si>
    <t>TOUCH-PAD</t>
  </si>
  <si>
    <t>U$1, U$3, U$4, U$5</t>
  </si>
  <si>
    <t>Digikey#</t>
  </si>
  <si>
    <t>Unit Price</t>
  </si>
  <si>
    <t>Manufacturer</t>
  </si>
  <si>
    <t>Manufacturer P/N</t>
  </si>
  <si>
    <t>PCB</t>
  </si>
  <si>
    <t>N/A</t>
  </si>
  <si>
    <t>OSH PARK Board</t>
  </si>
  <si>
    <t>Extended Price @100x</t>
  </si>
  <si>
    <t>AVX Corporation</t>
  </si>
  <si>
    <t>399-5089-1-ND</t>
  </si>
  <si>
    <t>C0603C104K5RACTU</t>
  </si>
  <si>
    <t>CAP CER 0.1UF 50V 10% X7R 0603</t>
  </si>
  <si>
    <t>Kemet</t>
  </si>
  <si>
    <t>399-7819-1-ND</t>
  </si>
  <si>
    <t>C0603C101F5GACTU</t>
  </si>
  <si>
    <t>CAP CER 100PF 50V 1% NP0 0603</t>
  </si>
  <si>
    <t>Taiyo Yuden</t>
  </si>
  <si>
    <t>Samsung Electro-Mechanics America, Inc</t>
  </si>
  <si>
    <t>CAP CER 2000PF 50V 5% NP0 0603</t>
  </si>
  <si>
    <t>490-1458-1-ND</t>
  </si>
  <si>
    <t>Murata Electronics North America</t>
  </si>
  <si>
    <t>GRM1885C1H202JA01D</t>
  </si>
  <si>
    <t>C6, C7, C8, C17, C19</t>
  </si>
  <si>
    <t>CAP CER MLO 2PF 50V NP0 0603</t>
  </si>
  <si>
    <t>478-6717-1-ND</t>
  </si>
  <si>
    <t>ML03512R0BAT2A</t>
  </si>
  <si>
    <t>587-3171-1-ND</t>
  </si>
  <si>
    <t>UMK107ABJ474KA-T</t>
  </si>
  <si>
    <t>CAP CER 0.47UF 50V 10% X5R 0603</t>
  </si>
  <si>
    <t>BHSD-2032-SMCT-ND</t>
  </si>
  <si>
    <t>MPD (Memory Protection Devices)</t>
  </si>
  <si>
    <t>BHSD-2032-SM</t>
  </si>
  <si>
    <t>RHM0.0CGCT-ND</t>
  </si>
  <si>
    <t xml:space="preserve">Rohm Semiconductor </t>
  </si>
  <si>
    <t>MCR03ERTJ000</t>
  </si>
  <si>
    <t>RES 0.0 OHM 1/10W JUMP 0603 SMD</t>
  </si>
  <si>
    <t>RMCF0603FT10K0CT-ND</t>
  </si>
  <si>
    <t>RES 10K OHM 1/10W 1% 0603</t>
  </si>
  <si>
    <t>RMCF0603FT10K0</t>
  </si>
  <si>
    <t>Stackpole Electronics Inc</t>
  </si>
  <si>
    <t>RES 47K OHM 1/10W 1% 0603</t>
  </si>
  <si>
    <t>RMCF0603FT47K0CT-ND</t>
  </si>
  <si>
    <t>RMCF0603FT47K0</t>
  </si>
  <si>
    <t>RMCF0603FT56K0CT-ND</t>
  </si>
  <si>
    <t>RES 56K OHM 1/10W 1% 0603</t>
  </si>
  <si>
    <t>RMCF0603FT56K0</t>
  </si>
  <si>
    <t>RES ARRAY 10K OHM 4 RES 2012</t>
  </si>
  <si>
    <t>MNR34103CT-ND</t>
  </si>
  <si>
    <t>MNR34J5ABJ103</t>
  </si>
  <si>
    <t>FIXED IND 12NH 400MA 350 MOHM</t>
  </si>
  <si>
    <t>Panasonic Electronic Components</t>
  </si>
  <si>
    <t>PCD2003CT-ND</t>
  </si>
  <si>
    <t>ELJ-RE12NGFA</t>
  </si>
  <si>
    <t>FIXED IND 15NH 350MA 410 MOHM</t>
  </si>
  <si>
    <t>PCD2004CT-ND</t>
  </si>
  <si>
    <t>ELJ-RE15NGFA</t>
  </si>
  <si>
    <t>FIXED IND 18NH 350MA 450 MOHM</t>
  </si>
  <si>
    <t>PCD2005CT-ND</t>
  </si>
  <si>
    <t>ELJ-RE18NGFA</t>
  </si>
  <si>
    <t>FIXED IND 2.2NH 500MA 90 MOHM</t>
  </si>
  <si>
    <t>PCD1965CT-ND</t>
  </si>
  <si>
    <t>ELJ-RE2N2DFA</t>
  </si>
  <si>
    <t>PCD1999CT-ND</t>
  </si>
  <si>
    <t>FIXED IND 5.6NH 430MA 180 MOHM</t>
  </si>
  <si>
    <t>ELJ-RE5N6ZFA</t>
  </si>
  <si>
    <t>MNR34105CT-ND</t>
  </si>
  <si>
    <t>RES ARRAY 1M OHM 4 RES 2012</t>
  </si>
  <si>
    <t>MNR34J5ABJ105</t>
  </si>
  <si>
    <t>RES ARRAY 3.3K OHM 4 RES 2012</t>
  </si>
  <si>
    <t>MNR34332CT-ND</t>
  </si>
  <si>
    <t>MNR34J5ABJ332</t>
  </si>
  <si>
    <t>MOSFET 2N-CH 30V 220MA SOT363</t>
  </si>
  <si>
    <t>DMN63D8LDW-7CT-ND</t>
  </si>
  <si>
    <t>Diodes Incorporated</t>
  </si>
  <si>
    <t>DMN63D8LDW-7</t>
  </si>
  <si>
    <t>497-5779-1-ND</t>
  </si>
  <si>
    <t>TVS DIODE 3VWM 6QFN</t>
  </si>
  <si>
    <t>STMicroelectronics</t>
  </si>
  <si>
    <t>PTC RESTTBLE 0.10A 15V CHIP 0603</t>
  </si>
  <si>
    <t>507-1818-1-ND</t>
  </si>
  <si>
    <t>Bel Fuse Inc</t>
  </si>
  <si>
    <t>0ZCM0010FF2G</t>
  </si>
  <si>
    <t>S4</t>
  </si>
  <si>
    <t>S3</t>
  </si>
  <si>
    <t>S2</t>
  </si>
  <si>
    <t>S1</t>
  </si>
  <si>
    <t>SWITCH TACTILE SPST-NO 0.05A 24V</t>
  </si>
  <si>
    <t>SW412-ND</t>
  </si>
  <si>
    <t>Omron Electronics Inc-EMC Div</t>
  </si>
  <si>
    <t>B3F-4005</t>
  </si>
  <si>
    <t>SW411-ND</t>
  </si>
  <si>
    <t>SW800-ND</t>
  </si>
  <si>
    <t>B3F-4000</t>
  </si>
  <si>
    <t>B3F-5000</t>
  </si>
  <si>
    <t>PTS125SK43 LFS</t>
  </si>
  <si>
    <t>SWITCH TACTILE SPST-NO 0.05A 12V</t>
  </si>
  <si>
    <t>CKN9139-ND</t>
  </si>
  <si>
    <t>C&amp;K Components</t>
  </si>
  <si>
    <t>CAP CER 18PF 50V 1% NP0 0402</t>
  </si>
  <si>
    <t>399-8828-1-ND</t>
  </si>
  <si>
    <t>CBR04C180F5GAC</t>
  </si>
  <si>
    <t>SIL VERTICAL PC TAIL PIN HEADER</t>
  </si>
  <si>
    <t>952-2270-ND</t>
  </si>
  <si>
    <t>Harwin Inc</t>
  </si>
  <si>
    <t>M20-9990646</t>
  </si>
  <si>
    <t>Texas Instruments</t>
  </si>
  <si>
    <t>(See Arrow Electronics, CC430F5137IRGZ)</t>
  </si>
  <si>
    <t>CC430F5137IRGZ</t>
  </si>
  <si>
    <t>CRYSTAL 26MHZ 18PF SMD</t>
  </si>
  <si>
    <t>887-1508-1-ND</t>
  </si>
  <si>
    <t>TXC Corporation</t>
  </si>
  <si>
    <t>7A-26.000MAAJ-T</t>
  </si>
  <si>
    <t>587-3417-1-ND</t>
  </si>
  <si>
    <t>CAP CER 10UF 10V 20% X7R 0805</t>
  </si>
  <si>
    <t>LMK212AB7106MG-T</t>
  </si>
  <si>
    <t>Total Cost 1x</t>
  </si>
  <si>
    <t>Total Cost 100x</t>
  </si>
  <si>
    <t>Total at 1x</t>
  </si>
  <si>
    <t>Total at 100x</t>
  </si>
  <si>
    <t>754-1434-1-ND</t>
  </si>
  <si>
    <t>Kingbright</t>
  </si>
  <si>
    <t>APT1608QBC/D</t>
  </si>
  <si>
    <t>Mouser</t>
  </si>
  <si>
    <t>Blue</t>
  </si>
  <si>
    <t>604-APT1608QBC/D</t>
  </si>
  <si>
    <t>Green</t>
  </si>
  <si>
    <t>LED 1.6X0.8 470NM BL WTR BLUE SMD</t>
  </si>
  <si>
    <t>LED 1.6X0.8 470NM BL WTR GRN SMD</t>
  </si>
  <si>
    <t>604-APT1608MGC</t>
  </si>
  <si>
    <t>RED</t>
  </si>
  <si>
    <t>LED 1.6X0.8 470NM BL WTR RED SMD</t>
  </si>
  <si>
    <t>YELLOW</t>
  </si>
  <si>
    <t>LED 1.6X0.8 470NM BL WTR YLW SMD</t>
  </si>
  <si>
    <t>604-APT1608SYCK</t>
  </si>
  <si>
    <t>APT1608SYCK</t>
  </si>
  <si>
    <t>APT1608MGC</t>
  </si>
  <si>
    <t>604-APT1608SRCPRV</t>
  </si>
  <si>
    <t>CAP CER 1.5PF 50V NP0 0402</t>
  </si>
  <si>
    <t>490-5891-1-ND</t>
  </si>
  <si>
    <t>GRM1555C1H1R5CA01D</t>
  </si>
  <si>
    <t>399-8829-1-ND</t>
  </si>
  <si>
    <t>CAP CER 16PF 50V 5% NP0 0402</t>
  </si>
  <si>
    <t>CBR04C160F5GAC</t>
  </si>
  <si>
    <t>CAP CER 8.2PF 50V NP0 0402</t>
  </si>
  <si>
    <t>587-1946-1-ND</t>
  </si>
  <si>
    <t>UMK105CG8R2DV-F</t>
  </si>
  <si>
    <t>CAP CER 1PF 50V NP0 0402</t>
  </si>
  <si>
    <t>1276-1595-1-ND</t>
  </si>
  <si>
    <t>CL05C010CB5NNNC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</si>
</sst>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scheme val="minor"/>
    </font>
    <font>
      <sz val="9"/>
      <color rgb="FF000000"/>
      <name val="Arial"/>
      <family val="2"/>
    </font>
    <font>
      <sz val="12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vertical="center" wrapText="1"/>
    </xf>
    <xf numFmtId="0" fontId="19" fillId="0" borderId="0" xfId="0" applyNumberFormat="1" applyFont="1"/>
    <xf numFmtId="9" fontId="0" fillId="0" borderId="0" xfId="0" applyNumberFormat="1"/>
    <xf numFmtId="0" fontId="20" fillId="0" borderId="0" xfId="0" applyFont="1"/>
    <xf numFmtId="0" fontId="20" fillId="0" borderId="0" xfId="0" applyNumberFormat="1" applyFont="1"/>
    <xf numFmtId="0" fontId="21" fillId="0" borderId="0" xfId="0" applyFont="1"/>
    <xf numFmtId="0" fontId="22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N49" totalsRowShown="0" dataDxfId="17">
  <autoFilter ref="A3:N49">
    <filterColumn colId="3">
      <customFilters>
        <customFilter val="C*"/>
      </customFilters>
    </filterColumn>
  </autoFilter>
  <sortState ref="A4:N49">
    <sortCondition descending="1" ref="M3:M49"/>
  </sortState>
  <tableColumns count="14">
    <tableColumn id="1" name="Qty" dataDxfId="16"/>
    <tableColumn id="2" name="Value" dataDxfId="15"/>
    <tableColumn id="3" name="Device" dataDxfId="14"/>
    <tableColumn id="4" name="Package" dataDxfId="13"/>
    <tableColumn id="5" name="Parts" dataDxfId="12"/>
    <tableColumn id="6" name="Description" dataDxfId="11"/>
    <tableColumn id="7" name="Digikey#" dataDxfId="10"/>
    <tableColumn id="12" name="Mouser" dataDxfId="3"/>
    <tableColumn id="13" name="Manufacturer" dataDxfId="9"/>
    <tableColumn id="14" name="Manufacturer P/N" dataDxfId="8"/>
    <tableColumn id="8" name="Unit Price" dataDxfId="7"/>
    <tableColumn id="9" name="Extended Price @100x" dataDxfId="6"/>
    <tableColumn id="11" name="Total Cost 100x" dataDxfId="5">
      <calculatedColumnFormula>Table1[[#This Row],[Extended Price @100x]]*Table1[[#This Row],[Qty]]</calculatedColumnFormula>
    </tableColumn>
    <tableColumn id="10" name="Total Cost 1x" dataDxfId="4">
      <calculatedColumnFormula>Table1[[#This Row],[Unit Price]]*Table1[[#This Row],[Qty]]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3"/>
  <sheetViews>
    <sheetView showGridLines="0" tabSelected="1" topLeftCell="C1" workbookViewId="0">
      <selection activeCell="M11" sqref="M11"/>
    </sheetView>
  </sheetViews>
  <sheetFormatPr defaultRowHeight="15" x14ac:dyDescent="0.25"/>
  <cols>
    <col min="1" max="1" width="15.140625" customWidth="1"/>
    <col min="2" max="2" width="17.140625" customWidth="1"/>
    <col min="3" max="3" width="28" customWidth="1"/>
    <col min="4" max="4" width="15.42578125" customWidth="1"/>
    <col min="5" max="5" width="36.140625" customWidth="1"/>
    <col min="6" max="6" width="36.5703125" customWidth="1"/>
    <col min="7" max="7" width="12" bestFit="1" customWidth="1"/>
    <col min="8" max="9" width="12" customWidth="1"/>
    <col min="10" max="10" width="19.85546875" customWidth="1"/>
    <col min="11" max="11" width="21.42578125" customWidth="1"/>
    <col min="12" max="12" width="16.140625" customWidth="1"/>
    <col min="13" max="13" width="24.28515625" customWidth="1"/>
    <col min="14" max="14" width="15.7109375" customWidth="1"/>
  </cols>
  <sheetData>
    <row r="3" spans="1:1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100</v>
      </c>
      <c r="H3" t="s">
        <v>222</v>
      </c>
      <c r="I3" t="s">
        <v>102</v>
      </c>
      <c r="J3" t="s">
        <v>103</v>
      </c>
      <c r="K3" t="s">
        <v>101</v>
      </c>
      <c r="L3" t="s">
        <v>107</v>
      </c>
      <c r="M3" t="s">
        <v>216</v>
      </c>
      <c r="N3" t="s">
        <v>215</v>
      </c>
    </row>
    <row r="4" spans="1:14" hidden="1" x14ac:dyDescent="0.25">
      <c r="A4" s="2">
        <v>1</v>
      </c>
      <c r="B4" s="2" t="s">
        <v>68</v>
      </c>
      <c r="C4" s="2" t="s">
        <v>68</v>
      </c>
      <c r="D4" s="2" t="s">
        <v>69</v>
      </c>
      <c r="E4" s="2" t="s">
        <v>70</v>
      </c>
      <c r="F4" s="2" t="s">
        <v>71</v>
      </c>
      <c r="G4" s="2" t="s">
        <v>206</v>
      </c>
      <c r="H4" s="2"/>
      <c r="I4" s="2" t="s">
        <v>205</v>
      </c>
      <c r="J4" s="2" t="s">
        <v>207</v>
      </c>
      <c r="K4" s="2">
        <v>4.18</v>
      </c>
      <c r="L4" s="2">
        <v>2.96</v>
      </c>
      <c r="M4" s="2">
        <f>Table1[[#This Row],[Qty]]*Table1[[#This Row],[Extended Price @100x]]</f>
        <v>2.96</v>
      </c>
      <c r="N4" s="2">
        <v>6.75</v>
      </c>
    </row>
    <row r="5" spans="1:14" hidden="1" x14ac:dyDescent="0.25">
      <c r="A5" s="2">
        <v>1</v>
      </c>
      <c r="B5" s="2" t="s">
        <v>52</v>
      </c>
      <c r="C5" s="2" t="s">
        <v>23</v>
      </c>
      <c r="D5" s="2" t="s">
        <v>24</v>
      </c>
      <c r="E5" s="2" t="s">
        <v>53</v>
      </c>
      <c r="F5" s="1" t="s">
        <v>168</v>
      </c>
      <c r="G5" s="1" t="s">
        <v>169</v>
      </c>
      <c r="H5" s="1"/>
      <c r="I5" s="2" t="s">
        <v>133</v>
      </c>
      <c r="J5" s="3" t="s">
        <v>170</v>
      </c>
      <c r="K5" s="2">
        <v>0.3</v>
      </c>
      <c r="L5" s="2">
        <v>9.8400000000000001E-2</v>
      </c>
      <c r="M5" s="2">
        <f>Table1[[#This Row],[Extended Price @100x]]*Table1[[#This Row],[Qty]]</f>
        <v>9.8400000000000001E-2</v>
      </c>
      <c r="N5" s="2">
        <f>Table1[[#This Row],[Unit Price]]*Table1[[#This Row],[Qty]]</f>
        <v>0.3</v>
      </c>
    </row>
    <row r="6" spans="1:14" x14ac:dyDescent="0.25">
      <c r="A6" s="2">
        <v>1</v>
      </c>
      <c r="B6" s="2" t="s">
        <v>72</v>
      </c>
      <c r="C6" s="2" t="s">
        <v>72</v>
      </c>
      <c r="D6" s="2" t="s">
        <v>72</v>
      </c>
      <c r="E6" s="2" t="s">
        <v>73</v>
      </c>
      <c r="F6" s="1" t="s">
        <v>74</v>
      </c>
      <c r="G6" s="1" t="s">
        <v>129</v>
      </c>
      <c r="H6" s="1"/>
      <c r="I6" s="2" t="s">
        <v>130</v>
      </c>
      <c r="J6" s="3" t="s">
        <v>131</v>
      </c>
      <c r="K6" s="2">
        <v>0.9</v>
      </c>
      <c r="L6" s="2">
        <v>0.78749999999999998</v>
      </c>
      <c r="M6" s="2">
        <f>Table1[[#This Row],[Extended Price @100x]]*Table1[[#This Row],[Qty]]</f>
        <v>0.78749999999999998</v>
      </c>
      <c r="N6" s="2">
        <f>Table1[[#This Row],[Unit Price]]*Table1[[#This Row],[Qty]]</f>
        <v>0.9</v>
      </c>
    </row>
    <row r="7" spans="1:14" hidden="1" x14ac:dyDescent="0.25">
      <c r="A7" s="2">
        <f>3.5*1.75</f>
        <v>6.125</v>
      </c>
      <c r="B7" s="2" t="s">
        <v>104</v>
      </c>
      <c r="C7" s="2" t="s">
        <v>105</v>
      </c>
      <c r="D7" s="2" t="s">
        <v>105</v>
      </c>
      <c r="E7" s="2" t="s">
        <v>105</v>
      </c>
      <c r="F7" s="2" t="s">
        <v>106</v>
      </c>
      <c r="G7" s="2" t="s">
        <v>105</v>
      </c>
      <c r="H7" s="2"/>
      <c r="I7" s="2"/>
      <c r="J7" s="2"/>
      <c r="K7" s="2">
        <v>1</v>
      </c>
      <c r="L7" s="2"/>
      <c r="M7" s="2">
        <v>0.63</v>
      </c>
      <c r="N7" s="2">
        <f>Table1[[#This Row],[Unit Price]]*Table1[[#This Row],[Qty]]</f>
        <v>6.125</v>
      </c>
    </row>
    <row r="8" spans="1:14" x14ac:dyDescent="0.25">
      <c r="A8" s="2">
        <v>2</v>
      </c>
      <c r="B8" s="2" t="s">
        <v>51</v>
      </c>
      <c r="C8" s="2" t="s">
        <v>14</v>
      </c>
      <c r="D8" s="2" t="s">
        <v>14</v>
      </c>
      <c r="E8" s="2" t="s">
        <v>122</v>
      </c>
      <c r="F8" s="1" t="s">
        <v>123</v>
      </c>
      <c r="G8" s="1" t="s">
        <v>124</v>
      </c>
      <c r="H8" s="1"/>
      <c r="I8" s="2" t="s">
        <v>108</v>
      </c>
      <c r="J8" s="3" t="s">
        <v>125</v>
      </c>
      <c r="K8" s="2">
        <v>0.6</v>
      </c>
      <c r="L8" s="2">
        <v>0.27629999999999999</v>
      </c>
      <c r="M8" s="2">
        <f>Table1[[#This Row],[Extended Price @100x]]*Table1[[#This Row],[Qty]]</f>
        <v>0.55259999999999998</v>
      </c>
      <c r="N8" s="2">
        <f>Table1[[#This Row],[Unit Price]]*Table1[[#This Row],[Qty]]</f>
        <v>1.2</v>
      </c>
    </row>
    <row r="9" spans="1:14" hidden="1" x14ac:dyDescent="0.25">
      <c r="A9" s="2">
        <v>1</v>
      </c>
      <c r="B9" s="2" t="s">
        <v>64</v>
      </c>
      <c r="C9" s="2" t="s">
        <v>65</v>
      </c>
      <c r="D9" s="2" t="s">
        <v>66</v>
      </c>
      <c r="E9" s="2" t="s">
        <v>67</v>
      </c>
      <c r="F9" s="1" t="s">
        <v>208</v>
      </c>
      <c r="G9" s="1" t="s">
        <v>209</v>
      </c>
      <c r="H9" s="1"/>
      <c r="I9" s="2" t="s">
        <v>210</v>
      </c>
      <c r="J9" s="3" t="s">
        <v>211</v>
      </c>
      <c r="K9" s="2">
        <v>0.79</v>
      </c>
      <c r="L9" s="2">
        <v>0.52500000000000002</v>
      </c>
      <c r="M9" s="2">
        <f>Table1[[#This Row],[Extended Price @100x]]*Table1[[#This Row],[Qty]]</f>
        <v>0.52500000000000002</v>
      </c>
      <c r="N9" s="2">
        <f>Table1[[#This Row],[Unit Price]]*Table1[[#This Row],[Qty]]</f>
        <v>0.79</v>
      </c>
    </row>
    <row r="10" spans="1:14" x14ac:dyDescent="0.25">
      <c r="A10" s="2">
        <v>4</v>
      </c>
      <c r="B10" s="2" t="s">
        <v>27</v>
      </c>
      <c r="C10" s="2" t="s">
        <v>17</v>
      </c>
      <c r="D10" s="2" t="s">
        <v>14</v>
      </c>
      <c r="E10" s="2" t="s">
        <v>28</v>
      </c>
      <c r="F10" s="1" t="s">
        <v>213</v>
      </c>
      <c r="G10" s="1" t="s">
        <v>212</v>
      </c>
      <c r="H10" s="1"/>
      <c r="I10" s="2" t="s">
        <v>116</v>
      </c>
      <c r="J10" s="3" t="s">
        <v>214</v>
      </c>
      <c r="K10" s="2">
        <v>0.33</v>
      </c>
      <c r="L10" s="2">
        <v>0.1162</v>
      </c>
      <c r="M10" s="2">
        <f>Table1[[#This Row],[Extended Price @100x]]*Table1[[#This Row],[Qty]]</f>
        <v>0.46479999999999999</v>
      </c>
      <c r="N10" s="2">
        <f>Table1[[#This Row],[Unit Price]]*Table1[[#This Row],[Qty]]</f>
        <v>1.32</v>
      </c>
    </row>
    <row r="11" spans="1:14" ht="30" x14ac:dyDescent="0.25">
      <c r="A11" s="2">
        <v>1</v>
      </c>
      <c r="B11" s="2" t="s">
        <v>45</v>
      </c>
      <c r="C11" s="2" t="s">
        <v>41</v>
      </c>
      <c r="D11" s="2" t="s">
        <v>41</v>
      </c>
      <c r="E11" s="2" t="s">
        <v>46</v>
      </c>
      <c r="F11" s="8" t="s">
        <v>246</v>
      </c>
      <c r="G11" s="8" t="s">
        <v>247</v>
      </c>
      <c r="H11" s="1"/>
      <c r="I11" s="2" t="s">
        <v>117</v>
      </c>
      <c r="J11" s="9" t="s">
        <v>248</v>
      </c>
      <c r="K11" s="2">
        <v>0.1</v>
      </c>
      <c r="L11" s="2">
        <v>7.9000000000000008E-3</v>
      </c>
      <c r="M11" s="2">
        <f>Table1[[#This Row],[Extended Price @100x]]*Table1[[#This Row],[Qty]]</f>
        <v>7.9000000000000008E-3</v>
      </c>
      <c r="N11" s="2">
        <f>Table1[[#This Row],[Unit Price]]*Table1[[#This Row],[Qty]]</f>
        <v>0.1</v>
      </c>
    </row>
    <row r="12" spans="1:14" hidden="1" x14ac:dyDescent="0.25">
      <c r="A12" s="2">
        <v>1</v>
      </c>
      <c r="B12" s="2" t="s">
        <v>84</v>
      </c>
      <c r="C12" s="2" t="s">
        <v>84</v>
      </c>
      <c r="D12" s="2" t="s">
        <v>85</v>
      </c>
      <c r="E12" s="2" t="s">
        <v>86</v>
      </c>
      <c r="F12" s="1" t="s">
        <v>176</v>
      </c>
      <c r="G12" s="1" t="s">
        <v>175</v>
      </c>
      <c r="H12" s="1"/>
      <c r="I12" s="2" t="s">
        <v>177</v>
      </c>
      <c r="J12" s="3" t="s">
        <v>84</v>
      </c>
      <c r="K12" s="2">
        <v>0.62</v>
      </c>
      <c r="L12" s="2">
        <v>0.38929999999999998</v>
      </c>
      <c r="M12" s="2">
        <f>Table1[[#This Row],[Extended Price @100x]]*Table1[[#This Row],[Qty]]</f>
        <v>0.38929999999999998</v>
      </c>
      <c r="N12" s="2">
        <f>Table1[[#This Row],[Unit Price]]*Table1[[#This Row],[Qty]]</f>
        <v>0.62</v>
      </c>
    </row>
    <row r="13" spans="1:14" hidden="1" x14ac:dyDescent="0.25">
      <c r="A13" s="2">
        <v>2</v>
      </c>
      <c r="B13" s="2" t="s">
        <v>75</v>
      </c>
      <c r="C13" s="2" t="s">
        <v>75</v>
      </c>
      <c r="D13" s="2" t="s">
        <v>76</v>
      </c>
      <c r="E13" s="2" t="s">
        <v>77</v>
      </c>
      <c r="F13" s="1" t="s">
        <v>171</v>
      </c>
      <c r="G13" s="1" t="s">
        <v>172</v>
      </c>
      <c r="H13" s="1"/>
      <c r="I13" s="2" t="s">
        <v>173</v>
      </c>
      <c r="J13" s="3" t="s">
        <v>174</v>
      </c>
      <c r="K13" s="2">
        <v>0.32</v>
      </c>
      <c r="L13" s="2">
        <v>0.1615</v>
      </c>
      <c r="M13" s="2">
        <f>Table1[[#This Row],[Extended Price @100x]]*Table1[[#This Row],[Qty]]</f>
        <v>0.32300000000000001</v>
      </c>
      <c r="N13" s="2">
        <f>Table1[[#This Row],[Unit Price]]*Table1[[#This Row],[Qty]]</f>
        <v>0.64</v>
      </c>
    </row>
    <row r="14" spans="1:14" x14ac:dyDescent="0.25">
      <c r="A14" s="2">
        <v>2</v>
      </c>
      <c r="B14" s="2" t="s">
        <v>39</v>
      </c>
      <c r="C14" s="2" t="s">
        <v>40</v>
      </c>
      <c r="D14" s="2" t="s">
        <v>41</v>
      </c>
      <c r="E14" s="2" t="s">
        <v>42</v>
      </c>
      <c r="F14" s="1" t="s">
        <v>198</v>
      </c>
      <c r="G14" s="1" t="s">
        <v>199</v>
      </c>
      <c r="H14" s="1"/>
      <c r="I14" s="3" t="s">
        <v>112</v>
      </c>
      <c r="J14" s="3" t="s">
        <v>200</v>
      </c>
      <c r="K14" s="2">
        <v>0.35</v>
      </c>
      <c r="L14" s="2">
        <v>0.14399999999999999</v>
      </c>
      <c r="M14" s="2">
        <f>Table1[[#This Row],[Extended Price @100x]]*Table1[[#This Row],[Qty]]</f>
        <v>0.28799999999999998</v>
      </c>
      <c r="N14" s="2">
        <f>Table1[[#This Row],[Unit Price]]*Table1[[#This Row],[Qty]]</f>
        <v>0.7</v>
      </c>
    </row>
    <row r="15" spans="1:14" ht="30" x14ac:dyDescent="0.25">
      <c r="A15" s="2">
        <v>1</v>
      </c>
      <c r="B15" s="2" t="s">
        <v>62</v>
      </c>
      <c r="C15" s="2" t="s">
        <v>41</v>
      </c>
      <c r="D15" s="2" t="s">
        <v>41</v>
      </c>
      <c r="E15" s="2" t="s">
        <v>63</v>
      </c>
      <c r="F15" s="8" t="s">
        <v>243</v>
      </c>
      <c r="G15" s="8" t="s">
        <v>244</v>
      </c>
      <c r="H15" s="1"/>
      <c r="I15" s="2" t="s">
        <v>116</v>
      </c>
      <c r="J15" s="9" t="s">
        <v>245</v>
      </c>
      <c r="K15" s="2">
        <v>0.1</v>
      </c>
      <c r="L15" s="2">
        <v>9.9000000000000008E-3</v>
      </c>
      <c r="M15" s="2">
        <f>Table1[[#This Row],[Extended Price @100x]]*Table1[[#This Row],[Qty]]</f>
        <v>9.9000000000000008E-3</v>
      </c>
      <c r="N15" s="2">
        <f>Table1[[#This Row],[Unit Price]]*Table1[[#This Row],[Qty]]</f>
        <v>0.1</v>
      </c>
    </row>
    <row r="16" spans="1:14" hidden="1" x14ac:dyDescent="0.25">
      <c r="A16" s="6">
        <v>1</v>
      </c>
      <c r="B16" s="6"/>
      <c r="C16" s="2" t="s">
        <v>6</v>
      </c>
      <c r="D16" s="6"/>
      <c r="E16" s="2" t="s">
        <v>225</v>
      </c>
      <c r="F16" s="8" t="s">
        <v>227</v>
      </c>
      <c r="G16" s="6"/>
      <c r="H16" s="2" t="s">
        <v>228</v>
      </c>
      <c r="I16" s="2" t="s">
        <v>220</v>
      </c>
      <c r="J16" s="2" t="s">
        <v>235</v>
      </c>
      <c r="K16" s="6">
        <v>0.5</v>
      </c>
      <c r="L16" s="6">
        <v>0.25600000000000001</v>
      </c>
      <c r="M16" s="7">
        <f>Table1[[#This Row],[Extended Price @100x]]*Table1[[#This Row],[Qty]]</f>
        <v>0.25600000000000001</v>
      </c>
      <c r="N16" s="7">
        <f>Table1[[#This Row],[Unit Price]]*Table1[[#This Row],[Qty]]</f>
        <v>0.5</v>
      </c>
    </row>
    <row r="17" spans="1:14" hidden="1" x14ac:dyDescent="0.25">
      <c r="A17" s="2">
        <v>2</v>
      </c>
      <c r="B17" s="2" t="s">
        <v>29</v>
      </c>
      <c r="C17" s="2" t="s">
        <v>30</v>
      </c>
      <c r="D17" s="2" t="s">
        <v>31</v>
      </c>
      <c r="E17" s="2" t="s">
        <v>32</v>
      </c>
      <c r="F17" s="1" t="s">
        <v>149</v>
      </c>
      <c r="G17" s="1" t="s">
        <v>151</v>
      </c>
      <c r="H17" s="1"/>
      <c r="I17" s="2" t="s">
        <v>150</v>
      </c>
      <c r="J17" s="3" t="s">
        <v>152</v>
      </c>
      <c r="K17" s="2">
        <v>0.14000000000000001</v>
      </c>
      <c r="L17" s="2">
        <v>0.11409999999999999</v>
      </c>
      <c r="M17" s="2">
        <f>Table1[[#This Row],[Extended Price @100x]]*Table1[[#This Row],[Qty]]</f>
        <v>0.22819999999999999</v>
      </c>
      <c r="N17" s="2">
        <f>Table1[[#This Row],[Unit Price]]*Table1[[#This Row],[Qty]]</f>
        <v>0.28000000000000003</v>
      </c>
    </row>
    <row r="18" spans="1:14" hidden="1" x14ac:dyDescent="0.25">
      <c r="A18" s="2">
        <v>2</v>
      </c>
      <c r="B18" s="2" t="s">
        <v>33</v>
      </c>
      <c r="C18" s="2" t="s">
        <v>30</v>
      </c>
      <c r="D18" s="2" t="s">
        <v>31</v>
      </c>
      <c r="E18" s="2" t="s">
        <v>34</v>
      </c>
      <c r="F18" s="1" t="s">
        <v>153</v>
      </c>
      <c r="G18" s="1" t="s">
        <v>154</v>
      </c>
      <c r="H18" s="1"/>
      <c r="I18" s="2" t="s">
        <v>150</v>
      </c>
      <c r="J18" s="3" t="s">
        <v>155</v>
      </c>
      <c r="K18" s="2">
        <v>0.14000000000000001</v>
      </c>
      <c r="L18" s="2">
        <v>0.11409999999999999</v>
      </c>
      <c r="M18" s="2">
        <f>Table1[[#This Row],[Extended Price @100x]]*Table1[[#This Row],[Qty]]</f>
        <v>0.22819999999999999</v>
      </c>
      <c r="N18" s="2">
        <f>Table1[[#This Row],[Unit Price]]*Table1[[#This Row],[Qty]]</f>
        <v>0.28000000000000003</v>
      </c>
    </row>
    <row r="19" spans="1:14" hidden="1" x14ac:dyDescent="0.25">
      <c r="A19" s="2">
        <v>2</v>
      </c>
      <c r="B19" s="2" t="s">
        <v>37</v>
      </c>
      <c r="C19" s="2" t="s">
        <v>30</v>
      </c>
      <c r="D19" s="2" t="s">
        <v>31</v>
      </c>
      <c r="E19" s="2" t="s">
        <v>38</v>
      </c>
      <c r="F19" s="1" t="s">
        <v>156</v>
      </c>
      <c r="G19" s="1" t="s">
        <v>157</v>
      </c>
      <c r="H19" s="1"/>
      <c r="I19" s="2" t="s">
        <v>150</v>
      </c>
      <c r="J19" s="3" t="s">
        <v>158</v>
      </c>
      <c r="K19" s="2">
        <v>0.14000000000000001</v>
      </c>
      <c r="L19" s="2">
        <v>0.11409999999999999</v>
      </c>
      <c r="M19" s="2">
        <f>Table1[[#This Row],[Extended Price @100x]]*Table1[[#This Row],[Qty]]</f>
        <v>0.22819999999999999</v>
      </c>
      <c r="N19" s="2">
        <f>Table1[[#This Row],[Unit Price]]*Table1[[#This Row],[Qty]]</f>
        <v>0.28000000000000003</v>
      </c>
    </row>
    <row r="20" spans="1:14" ht="30" x14ac:dyDescent="0.25">
      <c r="A20" s="2">
        <v>4</v>
      </c>
      <c r="B20" s="2" t="s">
        <v>13</v>
      </c>
      <c r="C20" s="2" t="s">
        <v>41</v>
      </c>
      <c r="D20" s="2" t="s">
        <v>41</v>
      </c>
      <c r="E20" s="2" t="s">
        <v>15</v>
      </c>
      <c r="F20" s="1" t="s">
        <v>237</v>
      </c>
      <c r="G20" s="8" t="s">
        <v>238</v>
      </c>
      <c r="H20" s="1"/>
      <c r="I20" s="2" t="s">
        <v>120</v>
      </c>
      <c r="J20" s="9" t="s">
        <v>239</v>
      </c>
      <c r="K20" s="2">
        <v>0.1</v>
      </c>
      <c r="L20" s="2">
        <v>1.0999999999999999E-2</v>
      </c>
      <c r="M20" s="2">
        <f>Table1[[#This Row],[Extended Price @100x]]*Table1[[#This Row],[Qty]]</f>
        <v>4.3999999999999997E-2</v>
      </c>
      <c r="N20" s="2">
        <f>Table1[[#This Row],[Unit Price]]*Table1[[#This Row],[Qty]]</f>
        <v>0.4</v>
      </c>
    </row>
    <row r="21" spans="1:14" x14ac:dyDescent="0.25">
      <c r="A21" s="2">
        <v>9</v>
      </c>
      <c r="B21" s="2" t="s">
        <v>16</v>
      </c>
      <c r="C21" s="2" t="s">
        <v>17</v>
      </c>
      <c r="D21" s="2" t="s">
        <v>14</v>
      </c>
      <c r="E21" s="2" t="s">
        <v>18</v>
      </c>
      <c r="F21" s="1" t="s">
        <v>111</v>
      </c>
      <c r="G21" s="1" t="s">
        <v>109</v>
      </c>
      <c r="H21" s="1"/>
      <c r="I21" s="2" t="s">
        <v>112</v>
      </c>
      <c r="J21" s="3" t="s">
        <v>110</v>
      </c>
      <c r="K21" s="2">
        <v>0.1</v>
      </c>
      <c r="L21" s="2">
        <v>1.8700000000000001E-2</v>
      </c>
      <c r="M21" s="2">
        <f>Table1[[#This Row],[Extended Price @100x]]*Table1[[#This Row],[Qty]]</f>
        <v>0.16830000000000001</v>
      </c>
      <c r="N21" s="2">
        <f>Table1[[#This Row],[Unit Price]]*Table1[[#This Row],[Qty]]</f>
        <v>0.9</v>
      </c>
    </row>
    <row r="22" spans="1:14" x14ac:dyDescent="0.25">
      <c r="A22" s="2">
        <v>1</v>
      </c>
      <c r="B22" s="2" t="s">
        <v>19</v>
      </c>
      <c r="C22" s="2" t="s">
        <v>14</v>
      </c>
      <c r="D22" s="2" t="s">
        <v>14</v>
      </c>
      <c r="E22" s="2" t="s">
        <v>20</v>
      </c>
      <c r="F22" s="1" t="s">
        <v>115</v>
      </c>
      <c r="G22" s="1" t="s">
        <v>113</v>
      </c>
      <c r="H22" s="1"/>
      <c r="I22" s="2" t="s">
        <v>112</v>
      </c>
      <c r="J22" s="3" t="s">
        <v>114</v>
      </c>
      <c r="K22" s="2">
        <v>0.39</v>
      </c>
      <c r="L22" s="2">
        <v>0.16200000000000001</v>
      </c>
      <c r="M22" s="2">
        <f>Table1[[#This Row],[Extended Price @100x]]*Table1[[#This Row],[Qty]]</f>
        <v>0.16200000000000001</v>
      </c>
      <c r="N22" s="2">
        <f>Table1[[#This Row],[Unit Price]]*Table1[[#This Row],[Qty]]</f>
        <v>0.39</v>
      </c>
    </row>
    <row r="23" spans="1:14" hidden="1" x14ac:dyDescent="0.25">
      <c r="A23" s="6">
        <v>1</v>
      </c>
      <c r="B23" s="6"/>
      <c r="C23" s="2" t="s">
        <v>6</v>
      </c>
      <c r="D23" s="6"/>
      <c r="E23" s="2" t="s">
        <v>223</v>
      </c>
      <c r="F23" s="8" t="s">
        <v>226</v>
      </c>
      <c r="G23" s="8" t="s">
        <v>219</v>
      </c>
      <c r="H23" s="8" t="s">
        <v>224</v>
      </c>
      <c r="I23" s="2" t="s">
        <v>220</v>
      </c>
      <c r="J23" s="9" t="s">
        <v>221</v>
      </c>
      <c r="K23" s="6">
        <v>0.33</v>
      </c>
      <c r="L23" s="6">
        <v>0.14899999999999999</v>
      </c>
      <c r="M23" s="7">
        <f>Table1[[#This Row],[Extended Price @100x]]*Table1[[#This Row],[Qty]]</f>
        <v>0.14899999999999999</v>
      </c>
      <c r="N23" s="7">
        <f>Table1[[#This Row],[Unit Price]]*Table1[[#This Row],[Qty]]</f>
        <v>0.33</v>
      </c>
    </row>
    <row r="24" spans="1:14" hidden="1" x14ac:dyDescent="0.25">
      <c r="A24" s="2">
        <v>1</v>
      </c>
      <c r="B24" s="2"/>
      <c r="C24" s="2" t="s">
        <v>7</v>
      </c>
      <c r="D24" s="2" t="s">
        <v>8</v>
      </c>
      <c r="E24" s="2" t="s">
        <v>9</v>
      </c>
      <c r="F24" s="1" t="s">
        <v>201</v>
      </c>
      <c r="G24" s="1" t="s">
        <v>202</v>
      </c>
      <c r="H24" s="1"/>
      <c r="I24" s="2" t="s">
        <v>203</v>
      </c>
      <c r="J24" s="3" t="s">
        <v>204</v>
      </c>
      <c r="K24" s="2">
        <v>0.23</v>
      </c>
      <c r="L24" s="2">
        <v>0.1482</v>
      </c>
      <c r="M24" s="2">
        <f>Table1[[#This Row],[Extended Price @100x]]*Table1[[#This Row],[Qty]]</f>
        <v>0.1482</v>
      </c>
      <c r="N24" s="2">
        <f>Table1[[#This Row],[Unit Price]]*Table1[[#This Row],[Qty]]</f>
        <v>0.23</v>
      </c>
    </row>
    <row r="25" spans="1:14" hidden="1" x14ac:dyDescent="0.25">
      <c r="A25" s="2">
        <v>1</v>
      </c>
      <c r="B25" s="2" t="s">
        <v>58</v>
      </c>
      <c r="C25" s="2" t="s">
        <v>30</v>
      </c>
      <c r="D25" s="2" t="s">
        <v>31</v>
      </c>
      <c r="E25" s="2" t="s">
        <v>59</v>
      </c>
      <c r="F25" s="1" t="s">
        <v>163</v>
      </c>
      <c r="G25" s="1" t="s">
        <v>162</v>
      </c>
      <c r="H25" s="1"/>
      <c r="I25" s="2" t="s">
        <v>150</v>
      </c>
      <c r="J25" s="3" t="s">
        <v>164</v>
      </c>
      <c r="K25" s="2">
        <v>0.14000000000000001</v>
      </c>
      <c r="L25" s="2">
        <v>0.11409999999999999</v>
      </c>
      <c r="M25" s="2">
        <f>Table1[[#This Row],[Extended Price @100x]]*Table1[[#This Row],[Qty]]</f>
        <v>0.11409999999999999</v>
      </c>
      <c r="N25" s="2">
        <f>Table1[[#This Row],[Unit Price]]*Table1[[#This Row],[Qty]]</f>
        <v>0.14000000000000001</v>
      </c>
    </row>
    <row r="26" spans="1:14" hidden="1" x14ac:dyDescent="0.25">
      <c r="A26" s="2">
        <v>1</v>
      </c>
      <c r="B26" s="2" t="s">
        <v>90</v>
      </c>
      <c r="C26" s="2" t="s">
        <v>90</v>
      </c>
      <c r="D26" s="2">
        <v>603</v>
      </c>
      <c r="E26" s="2" t="s">
        <v>91</v>
      </c>
      <c r="F26" s="1" t="s">
        <v>178</v>
      </c>
      <c r="G26" s="1" t="s">
        <v>179</v>
      </c>
      <c r="H26" s="1"/>
      <c r="I26" s="2" t="s">
        <v>180</v>
      </c>
      <c r="J26" s="3" t="s">
        <v>181</v>
      </c>
      <c r="K26" s="2">
        <v>0.14000000000000001</v>
      </c>
      <c r="L26" s="2">
        <v>0.107</v>
      </c>
      <c r="M26" s="2">
        <f>Table1[[#This Row],[Extended Price @100x]]*Table1[[#This Row],[Qty]]</f>
        <v>0.107</v>
      </c>
      <c r="N26" s="2">
        <f>Table1[[#This Row],[Unit Price]]*Table1[[#This Row],[Qty]]</f>
        <v>0.14000000000000001</v>
      </c>
    </row>
    <row r="27" spans="1:14" hidden="1" x14ac:dyDescent="0.25">
      <c r="A27" s="2">
        <v>1</v>
      </c>
      <c r="B27" s="2" t="s">
        <v>21</v>
      </c>
      <c r="C27" s="2" t="s">
        <v>23</v>
      </c>
      <c r="D27" s="2" t="s">
        <v>24</v>
      </c>
      <c r="E27" s="2" t="s">
        <v>25</v>
      </c>
      <c r="F27" s="1" t="s">
        <v>146</v>
      </c>
      <c r="G27" s="1" t="s">
        <v>147</v>
      </c>
      <c r="H27" s="1"/>
      <c r="I27" s="2" t="s">
        <v>133</v>
      </c>
      <c r="J27" s="3" t="s">
        <v>148</v>
      </c>
      <c r="K27" s="2">
        <v>0.3</v>
      </c>
      <c r="L27" s="2">
        <v>9.8400000000000001E-2</v>
      </c>
      <c r="M27" s="2">
        <f>Table1[[#This Row],[Extended Price @100x]]*Table1[[#This Row],[Qty]]</f>
        <v>9.8400000000000001E-2</v>
      </c>
      <c r="N27" s="2">
        <f>Table1[[#This Row],[Unit Price]]*Table1[[#This Row],[Qty]]</f>
        <v>0.3</v>
      </c>
    </row>
    <row r="28" spans="1:14" hidden="1" x14ac:dyDescent="0.25">
      <c r="A28" s="2">
        <v>1</v>
      </c>
      <c r="B28" s="2" t="s">
        <v>43</v>
      </c>
      <c r="C28" s="2" t="s">
        <v>23</v>
      </c>
      <c r="D28" s="2" t="s">
        <v>24</v>
      </c>
      <c r="E28" s="2" t="s">
        <v>44</v>
      </c>
      <c r="F28" s="1" t="s">
        <v>166</v>
      </c>
      <c r="G28" s="1" t="s">
        <v>165</v>
      </c>
      <c r="H28" s="1"/>
      <c r="I28" s="2" t="s">
        <v>133</v>
      </c>
      <c r="J28" s="3" t="s">
        <v>167</v>
      </c>
      <c r="K28" s="2">
        <v>0.3</v>
      </c>
      <c r="L28" s="2">
        <v>9.4E-2</v>
      </c>
      <c r="M28" s="2">
        <f>Table1[[#This Row],[Extended Price @100x]]*Table1[[#This Row],[Qty]]</f>
        <v>9.4E-2</v>
      </c>
      <c r="N28" s="2">
        <f>Table1[[#This Row],[Unit Price]]*Table1[[#This Row],[Qty]]</f>
        <v>0.3</v>
      </c>
    </row>
    <row r="29" spans="1:14" hidden="1" x14ac:dyDescent="0.25">
      <c r="A29" s="2">
        <v>1</v>
      </c>
      <c r="B29" s="2" t="s">
        <v>47</v>
      </c>
      <c r="C29" s="2" t="s">
        <v>30</v>
      </c>
      <c r="D29" s="2" t="s">
        <v>31</v>
      </c>
      <c r="E29" s="2" t="s">
        <v>48</v>
      </c>
      <c r="F29" s="1" t="s">
        <v>159</v>
      </c>
      <c r="G29" s="2" t="s">
        <v>160</v>
      </c>
      <c r="H29" s="2"/>
      <c r="I29" s="2" t="s">
        <v>150</v>
      </c>
      <c r="J29" s="3" t="s">
        <v>161</v>
      </c>
      <c r="K29" s="2">
        <v>0.11</v>
      </c>
      <c r="L29" s="2">
        <v>8.72E-2</v>
      </c>
      <c r="M29" s="2">
        <f>Table1[[#This Row],[Extended Price @100x]]*Table1[[#This Row],[Qty]]</f>
        <v>8.72E-2</v>
      </c>
      <c r="N29" s="2">
        <f>Table1[[#This Row],[Unit Price]]*Table1[[#This Row],[Qty]]</f>
        <v>0.11</v>
      </c>
    </row>
    <row r="30" spans="1:14" hidden="1" x14ac:dyDescent="0.25">
      <c r="A30" s="2">
        <v>1</v>
      </c>
      <c r="B30" s="2"/>
      <c r="C30" s="2"/>
      <c r="D30" s="2"/>
      <c r="E30" s="2" t="s">
        <v>229</v>
      </c>
      <c r="F30" s="8" t="s">
        <v>230</v>
      </c>
      <c r="G30" s="2"/>
      <c r="H30" s="2" t="s">
        <v>236</v>
      </c>
      <c r="I30" s="2" t="s">
        <v>220</v>
      </c>
      <c r="J30" s="2"/>
      <c r="K30" s="2">
        <v>0.14000000000000001</v>
      </c>
      <c r="L30" s="2">
        <v>7.0999999999999994E-2</v>
      </c>
      <c r="M30" s="4">
        <f>Table1[[#This Row],[Extended Price @100x]]*Table1[[#This Row],[Qty]]</f>
        <v>7.0999999999999994E-2</v>
      </c>
      <c r="N30" s="4">
        <f>Table1[[#This Row],[Unit Price]]*Table1[[#This Row],[Qty]]</f>
        <v>0.14000000000000001</v>
      </c>
    </row>
    <row r="31" spans="1:14" hidden="1" x14ac:dyDescent="0.25">
      <c r="A31" s="2">
        <v>1</v>
      </c>
      <c r="B31" s="2"/>
      <c r="C31" s="2"/>
      <c r="D31" s="2"/>
      <c r="E31" s="2" t="s">
        <v>231</v>
      </c>
      <c r="F31" s="8" t="s">
        <v>232</v>
      </c>
      <c r="G31" s="2"/>
      <c r="H31" s="2" t="s">
        <v>233</v>
      </c>
      <c r="I31" s="2" t="s">
        <v>220</v>
      </c>
      <c r="J31" s="2" t="s">
        <v>234</v>
      </c>
      <c r="K31" s="2">
        <v>0.15</v>
      </c>
      <c r="L31" s="2">
        <v>7.0999999999999994E-2</v>
      </c>
      <c r="M31" s="4">
        <f>Table1[[#This Row],[Extended Price @100x]]*Table1[[#This Row],[Qty]]</f>
        <v>7.0999999999999994E-2</v>
      </c>
      <c r="N31" s="4">
        <f>Table1[[#This Row],[Unit Price]]*Table1[[#This Row],[Qty]]</f>
        <v>0.15</v>
      </c>
    </row>
    <row r="32" spans="1:14" x14ac:dyDescent="0.25">
      <c r="A32" s="2">
        <v>1</v>
      </c>
      <c r="B32" s="2" t="s">
        <v>49</v>
      </c>
      <c r="C32" s="2" t="s">
        <v>14</v>
      </c>
      <c r="D32" s="2" t="s">
        <v>14</v>
      </c>
      <c r="E32" s="2" t="s">
        <v>50</v>
      </c>
      <c r="F32" s="1" t="s">
        <v>118</v>
      </c>
      <c r="G32" s="1" t="s">
        <v>119</v>
      </c>
      <c r="H32" s="1"/>
      <c r="I32" s="2" t="s">
        <v>120</v>
      </c>
      <c r="J32" s="3" t="s">
        <v>121</v>
      </c>
      <c r="K32" s="2">
        <v>0.13</v>
      </c>
      <c r="L32" s="2">
        <v>4.2799999999999998E-2</v>
      </c>
      <c r="M32" s="2">
        <f>Table1[[#This Row],[Extended Price @100x]]*Table1[[#This Row],[Qty]]</f>
        <v>4.2799999999999998E-2</v>
      </c>
      <c r="N32" s="2">
        <f>Table1[[#This Row],[Unit Price]]*Table1[[#This Row],[Qty]]</f>
        <v>0.13</v>
      </c>
    </row>
    <row r="33" spans="1:14" x14ac:dyDescent="0.25">
      <c r="A33" s="2">
        <v>1</v>
      </c>
      <c r="B33" s="2" t="s">
        <v>54</v>
      </c>
      <c r="C33" s="2" t="s">
        <v>17</v>
      </c>
      <c r="D33" s="2" t="s">
        <v>14</v>
      </c>
      <c r="E33" s="2" t="s">
        <v>55</v>
      </c>
      <c r="F33" s="1" t="s">
        <v>128</v>
      </c>
      <c r="G33" s="1" t="s">
        <v>126</v>
      </c>
      <c r="H33" s="1"/>
      <c r="I33" s="2" t="s">
        <v>116</v>
      </c>
      <c r="J33" s="3" t="s">
        <v>127</v>
      </c>
      <c r="K33" s="2">
        <v>0.11</v>
      </c>
      <c r="L33" s="2">
        <v>3.8100000000000002E-2</v>
      </c>
      <c r="M33" s="2">
        <f>Table1[[#This Row],[Extended Price @100x]]*Table1[[#This Row],[Qty]]</f>
        <v>3.8100000000000002E-2</v>
      </c>
      <c r="N33" s="2">
        <f>Table1[[#This Row],[Unit Price]]*Table1[[#This Row],[Qty]]</f>
        <v>0.11</v>
      </c>
    </row>
    <row r="34" spans="1:14" x14ac:dyDescent="0.25">
      <c r="A34" s="2">
        <v>1</v>
      </c>
      <c r="B34" s="2" t="s">
        <v>35</v>
      </c>
      <c r="C34" s="2" t="s">
        <v>41</v>
      </c>
      <c r="D34" s="2" t="s">
        <v>41</v>
      </c>
      <c r="E34" s="2" t="s">
        <v>36</v>
      </c>
      <c r="F34" s="1" t="s">
        <v>241</v>
      </c>
      <c r="G34" s="8" t="s">
        <v>240</v>
      </c>
      <c r="H34" s="1"/>
      <c r="I34" s="2" t="s">
        <v>112</v>
      </c>
      <c r="J34" s="3" t="s">
        <v>242</v>
      </c>
      <c r="K34" s="2">
        <v>0.34</v>
      </c>
      <c r="L34" s="2">
        <v>0.14119999999999999</v>
      </c>
      <c r="M34" s="2">
        <f>Table1[[#This Row],[Extended Price @100x]]*Table1[[#This Row],[Qty]]</f>
        <v>0.14119999999999999</v>
      </c>
      <c r="N34" s="2">
        <f>Table1[[#This Row],[Unit Price]]*Table1[[#This Row],[Qty]]</f>
        <v>0.34</v>
      </c>
    </row>
    <row r="35" spans="1:14" hidden="1" x14ac:dyDescent="0.25">
      <c r="A35" s="2">
        <v>1</v>
      </c>
      <c r="B35" s="2" t="s">
        <v>21</v>
      </c>
      <c r="C35" s="2" t="s">
        <v>10</v>
      </c>
      <c r="D35" s="2" t="s">
        <v>11</v>
      </c>
      <c r="E35" s="2" t="s">
        <v>22</v>
      </c>
      <c r="F35" s="1" t="s">
        <v>137</v>
      </c>
      <c r="G35" s="1" t="s">
        <v>136</v>
      </c>
      <c r="H35" s="1"/>
      <c r="I35" s="2" t="s">
        <v>139</v>
      </c>
      <c r="J35" s="3" t="s">
        <v>138</v>
      </c>
      <c r="K35" s="2">
        <v>0.1</v>
      </c>
      <c r="L35" s="2">
        <v>1.0500000000000001E-2</v>
      </c>
      <c r="M35" s="2">
        <f>Table1[[#This Row],[Extended Price @100x]]*Table1[[#This Row],[Qty]]</f>
        <v>1.0500000000000001E-2</v>
      </c>
      <c r="N35" s="2">
        <f>Table1[[#This Row],[Unit Price]]*Table1[[#This Row],[Qty]]</f>
        <v>0.1</v>
      </c>
    </row>
    <row r="36" spans="1:14" hidden="1" x14ac:dyDescent="0.25">
      <c r="A36" s="2">
        <v>1</v>
      </c>
      <c r="B36" s="2" t="s">
        <v>56</v>
      </c>
      <c r="C36" s="2" t="s">
        <v>10</v>
      </c>
      <c r="D36" s="2" t="s">
        <v>11</v>
      </c>
      <c r="E36" s="2" t="s">
        <v>57</v>
      </c>
      <c r="F36" s="1" t="s">
        <v>140</v>
      </c>
      <c r="G36" s="1" t="s">
        <v>141</v>
      </c>
      <c r="H36" s="1"/>
      <c r="I36" s="2" t="s">
        <v>139</v>
      </c>
      <c r="J36" s="3" t="s">
        <v>142</v>
      </c>
      <c r="K36" s="2">
        <v>0.1</v>
      </c>
      <c r="L36" s="2">
        <v>1.0500000000000001E-2</v>
      </c>
      <c r="M36" s="2">
        <f>Table1[[#This Row],[Extended Price @100x]]*Table1[[#This Row],[Qty]]</f>
        <v>1.0500000000000001E-2</v>
      </c>
      <c r="N36" s="2">
        <f>Table1[[#This Row],[Unit Price]]*Table1[[#This Row],[Qty]]</f>
        <v>0.1</v>
      </c>
    </row>
    <row r="37" spans="1:14" hidden="1" x14ac:dyDescent="0.25">
      <c r="A37" s="2">
        <v>1</v>
      </c>
      <c r="B37" s="2" t="s">
        <v>60</v>
      </c>
      <c r="C37" s="2" t="s">
        <v>10</v>
      </c>
      <c r="D37" s="2" t="s">
        <v>11</v>
      </c>
      <c r="E37" s="2" t="s">
        <v>61</v>
      </c>
      <c r="F37" s="1" t="s">
        <v>144</v>
      </c>
      <c r="G37" s="1" t="s">
        <v>143</v>
      </c>
      <c r="H37" s="1"/>
      <c r="I37" s="2"/>
      <c r="J37" s="3" t="s">
        <v>145</v>
      </c>
      <c r="K37" s="2">
        <v>0.1</v>
      </c>
      <c r="L37" s="2">
        <v>1.0500000000000001E-2</v>
      </c>
      <c r="M37" s="2">
        <f>Table1[[#This Row],[Extended Price @100x]]*Table1[[#This Row],[Qty]]</f>
        <v>1.0500000000000001E-2</v>
      </c>
      <c r="N37" s="2">
        <f>Table1[[#This Row],[Unit Price]]*Table1[[#This Row],[Qty]]</f>
        <v>0.1</v>
      </c>
    </row>
    <row r="38" spans="1:14" hidden="1" x14ac:dyDescent="0.25">
      <c r="A38" s="2">
        <v>1</v>
      </c>
      <c r="B38" s="2">
        <v>0</v>
      </c>
      <c r="C38" s="2" t="s">
        <v>10</v>
      </c>
      <c r="D38" s="2" t="s">
        <v>11</v>
      </c>
      <c r="E38" s="2" t="s">
        <v>12</v>
      </c>
      <c r="F38" s="1" t="s">
        <v>135</v>
      </c>
      <c r="G38" s="1" t="s">
        <v>132</v>
      </c>
      <c r="H38" s="1"/>
      <c r="I38" s="2" t="s">
        <v>133</v>
      </c>
      <c r="J38" s="3" t="s">
        <v>134</v>
      </c>
      <c r="K38" s="2">
        <v>0.1</v>
      </c>
      <c r="L38" s="2">
        <v>4.1999999999999997E-3</v>
      </c>
      <c r="M38" s="2">
        <f>Table1[[#This Row],[Extended Price @100x]]*Table1[[#This Row],[Qty]]</f>
        <v>4.1999999999999997E-3</v>
      </c>
      <c r="N38" s="2">
        <f>Table1[[#This Row],[Unit Price]]*Table1[[#This Row],[Qty]]</f>
        <v>0.1</v>
      </c>
    </row>
    <row r="39" spans="1:14" x14ac:dyDescent="0.25">
      <c r="A39" s="2">
        <v>5</v>
      </c>
      <c r="B39" s="2" t="s">
        <v>78</v>
      </c>
      <c r="C39" s="2" t="s">
        <v>17</v>
      </c>
      <c r="D39" s="2" t="s">
        <v>14</v>
      </c>
      <c r="E39" s="2" t="s">
        <v>79</v>
      </c>
      <c r="F39" s="2"/>
      <c r="G39" s="2"/>
      <c r="H39" s="2"/>
      <c r="I39" s="2"/>
      <c r="J39" s="2"/>
      <c r="K39" s="2"/>
      <c r="L39" s="2"/>
      <c r="M39" s="2">
        <f>Table1[[#This Row],[Extended Price @100x]]*Table1[[#This Row],[Qty]]</f>
        <v>0</v>
      </c>
      <c r="N39" s="2">
        <f>Table1[[#This Row],[Unit Price]]*Table1[[#This Row],[Qty]]</f>
        <v>0</v>
      </c>
    </row>
    <row r="40" spans="1:14" hidden="1" x14ac:dyDescent="0.25">
      <c r="A40" s="2">
        <v>2</v>
      </c>
      <c r="B40" s="2" t="s">
        <v>78</v>
      </c>
      <c r="C40" s="2" t="s">
        <v>10</v>
      </c>
      <c r="D40" s="2" t="s">
        <v>11</v>
      </c>
      <c r="E40" s="2" t="s">
        <v>80</v>
      </c>
      <c r="F40" s="2"/>
      <c r="G40" s="2"/>
      <c r="H40" s="2"/>
      <c r="I40" s="2"/>
      <c r="J40" s="2"/>
      <c r="K40" s="2"/>
      <c r="L40" s="2"/>
      <c r="M40" s="2">
        <f>Table1[[#This Row],[Extended Price @100x]]*Table1[[#This Row],[Qty]]</f>
        <v>0</v>
      </c>
      <c r="N40" s="2">
        <f>Table1[[#This Row],[Unit Price]]*Table1[[#This Row],[Qty]]</f>
        <v>0</v>
      </c>
    </row>
    <row r="41" spans="1:14" hidden="1" x14ac:dyDescent="0.25">
      <c r="A41" s="2">
        <v>1</v>
      </c>
      <c r="B41" s="2" t="s">
        <v>78</v>
      </c>
      <c r="C41" s="2" t="s">
        <v>23</v>
      </c>
      <c r="D41" s="2" t="s">
        <v>24</v>
      </c>
      <c r="E41" s="2" t="s">
        <v>81</v>
      </c>
      <c r="F41" s="2" t="s">
        <v>26</v>
      </c>
      <c r="G41" s="2"/>
      <c r="H41" s="2"/>
      <c r="I41" s="2"/>
      <c r="J41" s="2"/>
      <c r="K41" s="2"/>
      <c r="L41" s="2"/>
      <c r="M41" s="2">
        <f>Table1[[#This Row],[Extended Price @100x]]*Table1[[#This Row],[Qty]]</f>
        <v>0</v>
      </c>
      <c r="N41" s="2">
        <f>Table1[[#This Row],[Unit Price]]*Table1[[#This Row],[Qty]]</f>
        <v>0</v>
      </c>
    </row>
    <row r="42" spans="1:14" hidden="1" x14ac:dyDescent="0.25">
      <c r="A42" s="2">
        <v>1</v>
      </c>
      <c r="B42" s="2" t="s">
        <v>82</v>
      </c>
      <c r="C42" s="2" t="s">
        <v>30</v>
      </c>
      <c r="D42" s="2" t="s">
        <v>31</v>
      </c>
      <c r="E42" s="2" t="s">
        <v>83</v>
      </c>
      <c r="F42" s="2"/>
      <c r="G42" s="2"/>
      <c r="H42" s="2"/>
      <c r="I42" s="2"/>
      <c r="J42" s="2"/>
      <c r="K42" s="2"/>
      <c r="L42" s="2"/>
      <c r="M42" s="2">
        <f>Table1[[#This Row],[Extended Price @100x]]*Table1[[#This Row],[Qty]]</f>
        <v>0</v>
      </c>
      <c r="N42" s="2">
        <f>Table1[[#This Row],[Unit Price]]*Table1[[#This Row],[Qty]]</f>
        <v>0</v>
      </c>
    </row>
    <row r="43" spans="1:14" hidden="1" x14ac:dyDescent="0.25">
      <c r="A43" s="2">
        <v>1</v>
      </c>
      <c r="B43" s="2" t="s">
        <v>87</v>
      </c>
      <c r="C43" s="2" t="s">
        <v>87</v>
      </c>
      <c r="D43" s="2" t="s">
        <v>88</v>
      </c>
      <c r="E43" s="2" t="s">
        <v>89</v>
      </c>
      <c r="F43" s="2"/>
      <c r="G43" s="2"/>
      <c r="H43" s="2"/>
      <c r="I43" s="2"/>
      <c r="J43" s="2"/>
      <c r="K43" s="2"/>
      <c r="L43" s="2"/>
      <c r="M43" s="2">
        <f>Table1[[#This Row],[Extended Price @100x]]*Table1[[#This Row],[Qty]]</f>
        <v>0</v>
      </c>
      <c r="N43" s="2">
        <f>Table1[[#This Row],[Unit Price]]*Table1[[#This Row],[Qty]]</f>
        <v>0</v>
      </c>
    </row>
    <row r="44" spans="1:14" hidden="1" x14ac:dyDescent="0.25">
      <c r="A44" s="2">
        <v>0</v>
      </c>
      <c r="B44" s="2" t="s">
        <v>92</v>
      </c>
      <c r="C44" s="2" t="s">
        <v>92</v>
      </c>
      <c r="D44" s="2" t="s">
        <v>93</v>
      </c>
      <c r="E44" s="2" t="s">
        <v>185</v>
      </c>
      <c r="F44" s="1" t="s">
        <v>186</v>
      </c>
      <c r="G44" s="1" t="s">
        <v>187</v>
      </c>
      <c r="H44" s="1"/>
      <c r="I44" s="2" t="s">
        <v>188</v>
      </c>
      <c r="J44" s="3" t="s">
        <v>189</v>
      </c>
      <c r="K44" s="2">
        <v>0.54</v>
      </c>
      <c r="L44" s="2">
        <v>0.42530000000000001</v>
      </c>
      <c r="M44" s="2">
        <f>Table1[[#This Row],[Extended Price @100x]]*Table1[[#This Row],[Qty]]</f>
        <v>0</v>
      </c>
      <c r="N44" s="4">
        <f>Table1[[#This Row],[Unit Price]]*Table1[[#This Row],[Qty]]</f>
        <v>0</v>
      </c>
    </row>
    <row r="45" spans="1:14" hidden="1" x14ac:dyDescent="0.25">
      <c r="A45" s="2">
        <v>0</v>
      </c>
      <c r="B45" s="2" t="s">
        <v>92</v>
      </c>
      <c r="C45" s="2" t="s">
        <v>92</v>
      </c>
      <c r="D45" s="2" t="s">
        <v>93</v>
      </c>
      <c r="E45" s="2" t="s">
        <v>184</v>
      </c>
      <c r="F45" s="1" t="s">
        <v>186</v>
      </c>
      <c r="G45" s="1" t="s">
        <v>190</v>
      </c>
      <c r="H45" s="1"/>
      <c r="I45" s="2" t="s">
        <v>188</v>
      </c>
      <c r="J45" s="3" t="s">
        <v>192</v>
      </c>
      <c r="K45" s="2">
        <v>0.54</v>
      </c>
      <c r="L45" s="2">
        <v>0.42530000000000001</v>
      </c>
      <c r="M45" s="2">
        <f>Table1[[#This Row],[Extended Price @100x]]*Table1[[#This Row],[Qty]]</f>
        <v>0</v>
      </c>
      <c r="N45" s="4">
        <f>Table1[[#This Row],[Unit Price]]*Table1[[#This Row],[Qty]]</f>
        <v>0</v>
      </c>
    </row>
    <row r="46" spans="1:14" hidden="1" x14ac:dyDescent="0.25">
      <c r="A46" s="2">
        <v>0</v>
      </c>
      <c r="B46" s="2" t="s">
        <v>92</v>
      </c>
      <c r="C46" s="2" t="s">
        <v>92</v>
      </c>
      <c r="D46" s="2" t="s">
        <v>93</v>
      </c>
      <c r="E46" s="2" t="s">
        <v>183</v>
      </c>
      <c r="F46" s="1" t="s">
        <v>186</v>
      </c>
      <c r="G46" s="1" t="s">
        <v>191</v>
      </c>
      <c r="H46" s="1"/>
      <c r="I46" s="2" t="s">
        <v>188</v>
      </c>
      <c r="J46" s="3" t="s">
        <v>193</v>
      </c>
      <c r="K46" s="2">
        <v>0.65</v>
      </c>
      <c r="L46" s="2">
        <v>0.51080000000000003</v>
      </c>
      <c r="M46" s="2">
        <f>Table1[[#This Row],[Extended Price @100x]]*Table1[[#This Row],[Qty]]</f>
        <v>0</v>
      </c>
      <c r="N46" s="4">
        <f>Table1[[#This Row],[Unit Price]]*Table1[[#This Row],[Qty]]</f>
        <v>0</v>
      </c>
    </row>
    <row r="47" spans="1:14" hidden="1" x14ac:dyDescent="0.25">
      <c r="A47" s="2">
        <v>0</v>
      </c>
      <c r="B47" s="2" t="s">
        <v>92</v>
      </c>
      <c r="C47" s="2" t="s">
        <v>92</v>
      </c>
      <c r="D47" s="2" t="s">
        <v>93</v>
      </c>
      <c r="E47" s="2" t="s">
        <v>182</v>
      </c>
      <c r="F47" s="1" t="s">
        <v>195</v>
      </c>
      <c r="G47" s="1" t="s">
        <v>196</v>
      </c>
      <c r="H47" s="1"/>
      <c r="I47" s="2" t="s">
        <v>197</v>
      </c>
      <c r="J47" s="3" t="s">
        <v>194</v>
      </c>
      <c r="K47" s="2">
        <v>0.44</v>
      </c>
      <c r="L47" s="2">
        <v>0.34320000000000001</v>
      </c>
      <c r="M47" s="2">
        <f>Table1[[#This Row],[Extended Price @100x]]*Table1[[#This Row],[Qty]]</f>
        <v>0</v>
      </c>
      <c r="N47" s="2">
        <f>Table1[[#This Row],[Unit Price]]*Table1[[#This Row],[Qty]]</f>
        <v>0</v>
      </c>
    </row>
    <row r="48" spans="1:14" hidden="1" x14ac:dyDescent="0.25">
      <c r="A48" s="2">
        <v>3</v>
      </c>
      <c r="B48" s="2" t="s">
        <v>94</v>
      </c>
      <c r="C48" s="2" t="s">
        <v>94</v>
      </c>
      <c r="D48" s="2" t="s">
        <v>95</v>
      </c>
      <c r="E48" s="2" t="s">
        <v>96</v>
      </c>
      <c r="F48" s="2" t="s">
        <v>97</v>
      </c>
      <c r="G48" s="2"/>
      <c r="H48" s="2"/>
      <c r="I48" s="2"/>
      <c r="J48" s="2"/>
      <c r="K48" s="2"/>
      <c r="L48" s="2"/>
      <c r="M48" s="2">
        <f>Table1[[#This Row],[Extended Price @100x]]*Table1[[#This Row],[Qty]]</f>
        <v>0</v>
      </c>
      <c r="N48" s="2">
        <f>Table1[[#This Row],[Unit Price]]*Table1[[#This Row],[Qty]]</f>
        <v>0</v>
      </c>
    </row>
    <row r="49" spans="1:14" hidden="1" x14ac:dyDescent="0.25">
      <c r="A49" s="2">
        <v>4</v>
      </c>
      <c r="B49" s="2" t="s">
        <v>98</v>
      </c>
      <c r="C49" s="2" t="s">
        <v>98</v>
      </c>
      <c r="D49" s="2" t="s">
        <v>98</v>
      </c>
      <c r="E49" s="2" t="s">
        <v>99</v>
      </c>
      <c r="F49" s="2"/>
      <c r="G49" s="2"/>
      <c r="H49" s="2"/>
      <c r="I49" s="2"/>
      <c r="J49" s="2"/>
      <c r="K49" s="2"/>
      <c r="L49" s="2"/>
      <c r="M49" s="2">
        <f>Table1[[#This Row],[Extended Price @100x]]*Table1[[#This Row],[Qty]]</f>
        <v>0</v>
      </c>
      <c r="N49" s="2">
        <f>Table1[[#This Row],[Unit Price]]*Table1[[#This Row],[Qty]]</f>
        <v>0</v>
      </c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4.25" customHeight="1" x14ac:dyDescent="0.25"/>
    <row r="52" spans="1:14" x14ac:dyDescent="0.25">
      <c r="A52" t="s">
        <v>217</v>
      </c>
      <c r="B52">
        <f>SUM(Table1[Total Cost 1x])</f>
        <v>25.395000000000007</v>
      </c>
      <c r="D52" s="5">
        <v>0.01</v>
      </c>
      <c r="E52" s="5">
        <v>0.05</v>
      </c>
      <c r="F52" s="5">
        <v>0.1</v>
      </c>
    </row>
    <row r="53" spans="1:14" x14ac:dyDescent="0.25">
      <c r="A53" t="s">
        <v>218</v>
      </c>
      <c r="B53">
        <f>SUM(Table1[Total Cost 100x])</f>
        <v>9.5490000000000013</v>
      </c>
      <c r="D53">
        <f>1%*B52</f>
        <v>0.25395000000000006</v>
      </c>
      <c r="E53">
        <f>5%*B52</f>
        <v>1.2697500000000004</v>
      </c>
      <c r="F53">
        <f>10%*B52</f>
        <v>2.5395000000000008</v>
      </c>
    </row>
  </sheetData>
  <conditionalFormatting sqref="N8:N50">
    <cfRule type="cellIs" dxfId="2" priority="10" operator="between">
      <formula>$D$53</formula>
      <formula>$E$53</formula>
    </cfRule>
    <cfRule type="cellIs" dxfId="1" priority="11" operator="between">
      <formula>$E$53</formula>
      <formula>$F$53</formula>
    </cfRule>
    <cfRule type="cellIs" dxfId="0" priority="12" operator="greaterThan">
      <formula>$F$53</formula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T08-TxClicker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</dc:creator>
  <cp:lastModifiedBy>Engineer</cp:lastModifiedBy>
  <dcterms:created xsi:type="dcterms:W3CDTF">2014-10-25T05:57:46Z</dcterms:created>
  <dcterms:modified xsi:type="dcterms:W3CDTF">2014-10-27T08:08:55Z</dcterms:modified>
</cp:coreProperties>
</file>