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RUSLAN\Desktop\"/>
    </mc:Choice>
  </mc:AlternateContent>
  <xr:revisionPtr revIDLastSave="0" documentId="13_ncr:1_{5C238D1E-32B4-4871-8FA2-C789613BD23C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6" i="1" l="1"/>
  <c r="N25" i="1"/>
  <c r="B37" i="1"/>
  <c r="B3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2" i="1"/>
  <c r="N27" i="1" l="1"/>
  <c r="E37" i="1"/>
  <c r="E36" i="1"/>
  <c r="D36" i="1"/>
  <c r="C36" i="1"/>
  <c r="N29" i="1" s="1"/>
  <c r="N28" i="1" l="1"/>
  <c r="N31" i="1" s="1"/>
  <c r="H17" i="1" l="1"/>
</calcChain>
</file>

<file path=xl/sharedStrings.xml><?xml version="1.0" encoding="utf-8"?>
<sst xmlns="http://schemas.openxmlformats.org/spreadsheetml/2006/main" count="43" uniqueCount="41">
  <si>
    <t>На основании поля корреляции можно выдвинуть гепотезу о том, что форма связи носит линейный характер</t>
  </si>
  <si>
    <t>x*y</t>
  </si>
  <si>
    <t>X - Жилая площадь (м^2)</t>
  </si>
  <si>
    <t>Y - Цена квартиры (тыс. дол.)</t>
  </si>
  <si>
    <t>x ^ 2</t>
  </si>
  <si>
    <t>y^2</t>
  </si>
  <si>
    <t>Домножим на -28,15</t>
  </si>
  <si>
    <t>СУММА            574,2</t>
  </si>
  <si>
    <t>Линейный коэффициент корреляции</t>
  </si>
  <si>
    <t>Среднее признака x</t>
  </si>
  <si>
    <t>Среднее признака y</t>
  </si>
  <si>
    <t>Среднее произвед.</t>
  </si>
  <si>
    <t>Средние квадратические отклонения x, y</t>
  </si>
  <si>
    <t>x ср.</t>
  </si>
  <si>
    <t>y ср.</t>
  </si>
  <si>
    <t>xy ср.</t>
  </si>
  <si>
    <t>r</t>
  </si>
  <si>
    <t>Коэффициент корреляции r находится в диапазоне от 0.7 до 0.9, поэтому тесноту можно считать высокой, линейну зависимость между x и y - сильной</t>
  </si>
  <si>
    <t>y = 0,4632x + 3,851</t>
  </si>
  <si>
    <t>Уранение линейной регрессии Y на X</t>
  </si>
  <si>
    <t>Полученное уравнение показывает, что при увеличении «икс» на 1 единицу «игрек» в среднем увеличивается примерно на 1,332 единицы.</t>
  </si>
  <si>
    <t>b·n + a·∑x = ∑y</t>
  </si>
  <si>
    <t>Метод наименьших квадратов</t>
  </si>
  <si>
    <t>2.</t>
  </si>
  <si>
    <t>1.</t>
  </si>
  <si>
    <t>b·∑x + a·∑x^2 = ∑y·x</t>
  </si>
  <si>
    <t>r *    /    =</t>
  </si>
  <si>
    <t>34b + 957,1a = 574,2</t>
  </si>
  <si>
    <t>957,1b + 30002,73a = 17581,38</t>
  </si>
  <si>
    <t>Сложим оба уравнения</t>
  </si>
  <si>
    <t>(-957,1b) - 26 942,365a = -16 163,73</t>
  </si>
  <si>
    <t>3 060,365a = 1 417,65</t>
  </si>
  <si>
    <t>a = 0,4632</t>
  </si>
  <si>
    <t>b = (574,2 - 957,1 *0,4632)/34</t>
  </si>
  <si>
    <t>b = 3,8492</t>
  </si>
  <si>
    <t>b &gt; 0, связь прямая</t>
  </si>
  <si>
    <t>y = 0,4632 *x + 3,8492</t>
  </si>
  <si>
    <t>Среднее                  16,89</t>
  </si>
  <si>
    <t xml:space="preserve">y - 16,89 = 0,46322x -13,039 </t>
  </si>
  <si>
    <t>.= a</t>
  </si>
  <si>
    <r>
      <rPr>
        <sz val="18"/>
        <color theme="1"/>
        <rFont val="Times New Roman"/>
        <family val="1"/>
        <charset val="204"/>
      </rPr>
      <t>3</t>
    </r>
    <r>
      <rPr>
        <sz val="11"/>
        <color theme="1"/>
        <rFont val="Times New Roman"/>
        <family val="1"/>
        <charset val="204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</si>
</sst>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333333"/>
      <name val="Times New Roman"/>
      <family val="1"/>
      <charset val="204"/>
    </font>
    <font>
      <i/>
      <sz val="10"/>
      <color rgb="FF000000"/>
      <name val="Arial"/>
      <family val="2"/>
      <charset val="204"/>
    </font>
    <font>
      <sz val="10"/>
      <color rgb="FF000000"/>
      <name val="Times New Roman"/>
      <family val="1"/>
      <charset val="204"/>
    </font>
    <font>
      <sz val="18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 vertical="center"/>
    </xf>
    <xf numFmtId="2" fontId="2" fillId="0" borderId="0" xfId="0" applyNumberFormat="1" applyFont="1"/>
    <xf numFmtId="0" fontId="2" fillId="0" borderId="0" xfId="0" applyFont="1" applyAlignment="1">
      <alignment horizontal="center"/>
    </xf>
    <xf numFmtId="0" fontId="3" fillId="0" borderId="5" xfId="0" applyFont="1" applyBorder="1"/>
    <xf numFmtId="0" fontId="3" fillId="0" borderId="3" xfId="0" applyFont="1" applyBorder="1"/>
    <xf numFmtId="0" fontId="2" fillId="0" borderId="6" xfId="0" applyFont="1" applyBorder="1"/>
    <xf numFmtId="0" fontId="2" fillId="0" borderId="8" xfId="0" applyFont="1" applyBorder="1"/>
    <xf numFmtId="0" fontId="2" fillId="0" borderId="4" xfId="0" applyFont="1" applyBorder="1"/>
    <xf numFmtId="0" fontId="2" fillId="0" borderId="7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0" xfId="0" applyFont="1" applyBorder="1"/>
    <xf numFmtId="0" fontId="2" fillId="0" borderId="0" xfId="0" applyFont="1" applyBorder="1" applyAlignment="1">
      <alignment vertical="top"/>
    </xf>
    <xf numFmtId="2" fontId="2" fillId="0" borderId="0" xfId="0" applyNumberFormat="1" applyFont="1" applyAlignment="1">
      <alignment horizontal="center" vertical="center"/>
    </xf>
    <xf numFmtId="0" fontId="2" fillId="0" borderId="13" xfId="0" applyFont="1" applyBorder="1"/>
    <xf numFmtId="2" fontId="2" fillId="0" borderId="14" xfId="0" applyNumberFormat="1" applyFont="1" applyBorder="1"/>
    <xf numFmtId="0" fontId="2" fillId="0" borderId="14" xfId="0" applyFont="1" applyBorder="1"/>
    <xf numFmtId="0" fontId="2" fillId="0" borderId="6" xfId="0" applyFont="1" applyBorder="1" applyAlignment="1">
      <alignment wrapText="1"/>
    </xf>
    <xf numFmtId="0" fontId="0" fillId="0" borderId="13" xfId="0" applyBorder="1"/>
    <xf numFmtId="0" fontId="2" fillId="0" borderId="13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6" fillId="0" borderId="6" xfId="0" applyFont="1" applyBorder="1"/>
    <xf numFmtId="0" fontId="6" fillId="0" borderId="0" xfId="0" applyFont="1" applyAlignment="1">
      <alignment horizontal="right"/>
    </xf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3" fillId="0" borderId="0" xfId="0" applyFont="1" applyBorder="1"/>
    <xf numFmtId="0" fontId="2" fillId="0" borderId="0" xfId="0" applyFont="1" applyBorder="1" applyAlignment="1">
      <alignment horizontal="right" wrapText="1"/>
    </xf>
    <xf numFmtId="2" fontId="2" fillId="0" borderId="0" xfId="0" applyNumberFormat="1" applyFont="1" applyBorder="1"/>
    <xf numFmtId="0" fontId="6" fillId="0" borderId="13" xfId="0" applyFont="1" applyBorder="1"/>
    <xf numFmtId="0" fontId="2" fillId="0" borderId="6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Поле корреляции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Sheet1!$A$2:$A$35</c:f>
              <c:numCache>
                <c:formatCode>General</c:formatCode>
                <c:ptCount val="34"/>
                <c:pt idx="0">
                  <c:v>13</c:v>
                </c:pt>
                <c:pt idx="1">
                  <c:v>16.5</c:v>
                </c:pt>
                <c:pt idx="2">
                  <c:v>17</c:v>
                </c:pt>
                <c:pt idx="3">
                  <c:v>15</c:v>
                </c:pt>
                <c:pt idx="4">
                  <c:v>14.2</c:v>
                </c:pt>
                <c:pt idx="5">
                  <c:v>10.5</c:v>
                </c:pt>
                <c:pt idx="6">
                  <c:v>23</c:v>
                </c:pt>
                <c:pt idx="7">
                  <c:v>12</c:v>
                </c:pt>
                <c:pt idx="8">
                  <c:v>15.6</c:v>
                </c:pt>
                <c:pt idx="9">
                  <c:v>12.5</c:v>
                </c:pt>
                <c:pt idx="10">
                  <c:v>11.3</c:v>
                </c:pt>
                <c:pt idx="11">
                  <c:v>13</c:v>
                </c:pt>
                <c:pt idx="12">
                  <c:v>21</c:v>
                </c:pt>
                <c:pt idx="13">
                  <c:v>12</c:v>
                </c:pt>
                <c:pt idx="14">
                  <c:v>11</c:v>
                </c:pt>
                <c:pt idx="15">
                  <c:v>11</c:v>
                </c:pt>
                <c:pt idx="16">
                  <c:v>22.5</c:v>
                </c:pt>
                <c:pt idx="17">
                  <c:v>26</c:v>
                </c:pt>
                <c:pt idx="18">
                  <c:v>18.5</c:v>
                </c:pt>
                <c:pt idx="19">
                  <c:v>13.2</c:v>
                </c:pt>
                <c:pt idx="20">
                  <c:v>25.8</c:v>
                </c:pt>
                <c:pt idx="21">
                  <c:v>17</c:v>
                </c:pt>
                <c:pt idx="22">
                  <c:v>18</c:v>
                </c:pt>
                <c:pt idx="23">
                  <c:v>21</c:v>
                </c:pt>
                <c:pt idx="24">
                  <c:v>14.5</c:v>
                </c:pt>
                <c:pt idx="25">
                  <c:v>23</c:v>
                </c:pt>
                <c:pt idx="26">
                  <c:v>19.5</c:v>
                </c:pt>
                <c:pt idx="27">
                  <c:v>14.2</c:v>
                </c:pt>
                <c:pt idx="28">
                  <c:v>13.3</c:v>
                </c:pt>
                <c:pt idx="29">
                  <c:v>16.100000000000001</c:v>
                </c:pt>
                <c:pt idx="30">
                  <c:v>13.5</c:v>
                </c:pt>
                <c:pt idx="31">
                  <c:v>16</c:v>
                </c:pt>
                <c:pt idx="32">
                  <c:v>15.5</c:v>
                </c:pt>
                <c:pt idx="33">
                  <c:v>38</c:v>
                </c:pt>
              </c:numCache>
            </c:numRef>
          </c:xVal>
          <c:yVal>
            <c:numRef>
              <c:f>Sheet1!$B$2:$B$35</c:f>
              <c:numCache>
                <c:formatCode>General</c:formatCode>
                <c:ptCount val="34"/>
                <c:pt idx="0">
                  <c:v>21.5</c:v>
                </c:pt>
                <c:pt idx="1">
                  <c:v>27</c:v>
                </c:pt>
                <c:pt idx="2">
                  <c:v>30</c:v>
                </c:pt>
                <c:pt idx="3">
                  <c:v>26.2</c:v>
                </c:pt>
                <c:pt idx="4">
                  <c:v>19</c:v>
                </c:pt>
                <c:pt idx="5">
                  <c:v>17.5</c:v>
                </c:pt>
                <c:pt idx="6">
                  <c:v>25.5</c:v>
                </c:pt>
                <c:pt idx="7">
                  <c:v>17.8</c:v>
                </c:pt>
                <c:pt idx="8">
                  <c:v>18</c:v>
                </c:pt>
                <c:pt idx="9">
                  <c:v>17</c:v>
                </c:pt>
                <c:pt idx="10">
                  <c:v>18</c:v>
                </c:pt>
                <c:pt idx="11">
                  <c:v>19.600000000000001</c:v>
                </c:pt>
                <c:pt idx="12">
                  <c:v>26</c:v>
                </c:pt>
                <c:pt idx="13">
                  <c:v>18</c:v>
                </c:pt>
                <c:pt idx="14">
                  <c:v>17.3</c:v>
                </c:pt>
                <c:pt idx="15">
                  <c:v>19</c:v>
                </c:pt>
                <c:pt idx="16">
                  <c:v>29</c:v>
                </c:pt>
                <c:pt idx="17">
                  <c:v>35</c:v>
                </c:pt>
                <c:pt idx="18">
                  <c:v>28</c:v>
                </c:pt>
                <c:pt idx="19">
                  <c:v>30</c:v>
                </c:pt>
                <c:pt idx="20">
                  <c:v>51</c:v>
                </c:pt>
                <c:pt idx="21">
                  <c:v>38</c:v>
                </c:pt>
                <c:pt idx="22">
                  <c:v>30</c:v>
                </c:pt>
                <c:pt idx="23">
                  <c:v>32</c:v>
                </c:pt>
                <c:pt idx="24">
                  <c:v>27</c:v>
                </c:pt>
                <c:pt idx="25">
                  <c:v>39</c:v>
                </c:pt>
                <c:pt idx="26">
                  <c:v>29.5</c:v>
                </c:pt>
                <c:pt idx="27">
                  <c:v>29</c:v>
                </c:pt>
                <c:pt idx="28">
                  <c:v>30</c:v>
                </c:pt>
                <c:pt idx="29">
                  <c:v>30.8</c:v>
                </c:pt>
                <c:pt idx="30">
                  <c:v>28</c:v>
                </c:pt>
                <c:pt idx="31">
                  <c:v>31</c:v>
                </c:pt>
                <c:pt idx="32">
                  <c:v>44.4</c:v>
                </c:pt>
                <c:pt idx="33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02-48B0-B06A-F1DF9C3EC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51759"/>
        <c:axId val="165152591"/>
      </c:scatterChart>
      <c:valAx>
        <c:axId val="165151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152591"/>
        <c:crosses val="autoZero"/>
        <c:crossBetween val="midCat"/>
        <c:majorUnit val="5"/>
      </c:valAx>
      <c:valAx>
        <c:axId val="16515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15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5" Type="http://schemas.openxmlformats.org/officeDocument/2006/relationships/chart" Target="../charts/chart1.xml"/><Relationship Id="rId4" Type="http://schemas.openxmlformats.org/officeDocument/2006/relationships/image" Target="../media/image4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59635</xdr:colOff>
      <xdr:row>26</xdr:row>
      <xdr:rowOff>0</xdr:rowOff>
    </xdr:from>
    <xdr:to>
      <xdr:col>9</xdr:col>
      <xdr:colOff>981655</xdr:colOff>
      <xdr:row>28</xdr:row>
      <xdr:rowOff>54002</xdr:rowOff>
    </xdr:to>
    <xdr:pic>
      <xdr:nvPicPr>
        <xdr:cNvPr id="40" name="Рисунок 39">
          <a:extLst>
            <a:ext uri="{FF2B5EF4-FFF2-40B4-BE49-F238E27FC236}">
              <a16:creationId xmlns:a16="http://schemas.microsoft.com/office/drawing/2014/main" id="{548727F7-EB85-4F92-8F43-24391CC2CF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1687" y="1305339"/>
          <a:ext cx="922020" cy="464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159025</xdr:colOff>
      <xdr:row>30</xdr:row>
      <xdr:rowOff>66261</xdr:rowOff>
    </xdr:from>
    <xdr:to>
      <xdr:col>11</xdr:col>
      <xdr:colOff>239201</xdr:colOff>
      <xdr:row>36</xdr:row>
      <xdr:rowOff>167113</xdr:rowOff>
    </xdr:to>
    <xdr:pic>
      <xdr:nvPicPr>
        <xdr:cNvPr id="41" name="Рисунок 40">
          <a:extLst>
            <a:ext uri="{FF2B5EF4-FFF2-40B4-BE49-F238E27FC236}">
              <a16:creationId xmlns:a16="http://schemas.microsoft.com/office/drawing/2014/main" id="{138A7CBB-5EDF-454C-BA6B-5090394263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6308"/>
        <a:stretch/>
      </xdr:blipFill>
      <xdr:spPr bwMode="auto">
        <a:xfrm>
          <a:off x="6983895" y="2193235"/>
          <a:ext cx="735496" cy="13010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13252</xdr:colOff>
      <xdr:row>39</xdr:row>
      <xdr:rowOff>66261</xdr:rowOff>
    </xdr:from>
    <xdr:to>
      <xdr:col>10</xdr:col>
      <xdr:colOff>212034</xdr:colOff>
      <xdr:row>44</xdr:row>
      <xdr:rowOff>120498</xdr:rowOff>
    </xdr:to>
    <xdr:pic>
      <xdr:nvPicPr>
        <xdr:cNvPr id="42" name="Рисунок 41">
          <a:extLst>
            <a:ext uri="{FF2B5EF4-FFF2-40B4-BE49-F238E27FC236}">
              <a16:creationId xmlns:a16="http://schemas.microsoft.com/office/drawing/2014/main" id="{F54E513C-A41C-4E20-88DE-A6CCA193A8E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2434"/>
        <a:stretch/>
      </xdr:blipFill>
      <xdr:spPr bwMode="auto">
        <a:xfrm>
          <a:off x="5665304" y="4041913"/>
          <a:ext cx="1219200" cy="9587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46383</xdr:colOff>
      <xdr:row>27</xdr:row>
      <xdr:rowOff>6626</xdr:rowOff>
    </xdr:from>
    <xdr:to>
      <xdr:col>12</xdr:col>
      <xdr:colOff>231913</xdr:colOff>
      <xdr:row>28</xdr:row>
      <xdr:rowOff>19878</xdr:rowOff>
    </xdr:to>
    <xdr:pic>
      <xdr:nvPicPr>
        <xdr:cNvPr id="43" name="Рисунок 42">
          <a:extLst>
            <a:ext uri="{FF2B5EF4-FFF2-40B4-BE49-F238E27FC236}">
              <a16:creationId xmlns:a16="http://schemas.microsoft.com/office/drawing/2014/main" id="{AD2161CC-A71F-4C70-8579-0FA6A05B2DF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21" t="68417" r="93263" b="8777"/>
        <a:stretch/>
      </xdr:blipFill>
      <xdr:spPr bwMode="auto">
        <a:xfrm>
          <a:off x="5698435" y="6036365"/>
          <a:ext cx="185530" cy="21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33130</xdr:colOff>
      <xdr:row>28</xdr:row>
      <xdr:rowOff>53009</xdr:rowOff>
    </xdr:from>
    <xdr:to>
      <xdr:col>12</xdr:col>
      <xdr:colOff>225287</xdr:colOff>
      <xdr:row>29</xdr:row>
      <xdr:rowOff>79513</xdr:rowOff>
    </xdr:to>
    <xdr:pic>
      <xdr:nvPicPr>
        <xdr:cNvPr id="44" name="Рисунок 43">
          <a:extLst>
            <a:ext uri="{FF2B5EF4-FFF2-40B4-BE49-F238E27FC236}">
              <a16:creationId xmlns:a16="http://schemas.microsoft.com/office/drawing/2014/main" id="{66EDB164-2B15-44BC-A198-B24B1FD5FFC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8" t="22115" r="93671" b="53697"/>
        <a:stretch/>
      </xdr:blipFill>
      <xdr:spPr bwMode="auto">
        <a:xfrm>
          <a:off x="5685182" y="6288157"/>
          <a:ext cx="192157" cy="2319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121920</xdr:colOff>
      <xdr:row>14</xdr:row>
      <xdr:rowOff>22860</xdr:rowOff>
    </xdr:from>
    <xdr:to>
      <xdr:col>6</xdr:col>
      <xdr:colOff>1547899</xdr:colOff>
      <xdr:row>16</xdr:row>
      <xdr:rowOff>75079</xdr:rowOff>
    </xdr:to>
    <xdr:pic>
      <xdr:nvPicPr>
        <xdr:cNvPr id="46" name="Рисунок 45">
          <a:extLst>
            <a:ext uri="{FF2B5EF4-FFF2-40B4-BE49-F238E27FC236}">
              <a16:creationId xmlns:a16="http://schemas.microsoft.com/office/drawing/2014/main" id="{B44A6159-FD68-4512-8F8C-DE91AD4DA6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" t="-1" r="40385" b="56968"/>
        <a:stretch/>
      </xdr:blipFill>
      <xdr:spPr bwMode="auto">
        <a:xfrm>
          <a:off x="5814060" y="4533900"/>
          <a:ext cx="1425979" cy="4636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1790699</xdr:colOff>
      <xdr:row>16</xdr:row>
      <xdr:rowOff>106680</xdr:rowOff>
    </xdr:from>
    <xdr:ext cx="204897" cy="241852"/>
    <xdr:pic>
      <xdr:nvPicPr>
        <xdr:cNvPr id="49" name="Рисунок 48">
          <a:extLst>
            <a:ext uri="{FF2B5EF4-FFF2-40B4-BE49-F238E27FC236}">
              <a16:creationId xmlns:a16="http://schemas.microsoft.com/office/drawing/2014/main" id="{553B470C-57F1-4052-B23B-AEE5584599A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21" t="68417" r="93263" b="8777"/>
        <a:stretch/>
      </xdr:blipFill>
      <xdr:spPr bwMode="auto">
        <a:xfrm>
          <a:off x="7482839" y="5029200"/>
          <a:ext cx="204897" cy="2418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1958340</xdr:colOff>
      <xdr:row>16</xdr:row>
      <xdr:rowOff>167640</xdr:rowOff>
    </xdr:from>
    <xdr:ext cx="192157" cy="232244"/>
    <xdr:pic>
      <xdr:nvPicPr>
        <xdr:cNvPr id="50" name="Рисунок 49">
          <a:extLst>
            <a:ext uri="{FF2B5EF4-FFF2-40B4-BE49-F238E27FC236}">
              <a16:creationId xmlns:a16="http://schemas.microsoft.com/office/drawing/2014/main" id="{7A2D090A-A818-4BB4-8989-D5FCDDAE5D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8" t="22115" r="93671" b="53697"/>
        <a:stretch/>
      </xdr:blipFill>
      <xdr:spPr bwMode="auto">
        <a:xfrm>
          <a:off x="7650480" y="5090160"/>
          <a:ext cx="192157" cy="2322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6</xdr:col>
      <xdr:colOff>0</xdr:colOff>
      <xdr:row>0</xdr:row>
      <xdr:rowOff>0</xdr:rowOff>
    </xdr:from>
    <xdr:to>
      <xdr:col>10</xdr:col>
      <xdr:colOff>285750</xdr:colOff>
      <xdr:row>6</xdr:row>
      <xdr:rowOff>832116</xdr:rowOff>
    </xdr:to>
    <xdr:graphicFrame macro="">
      <xdr:nvGraphicFramePr>
        <xdr:cNvPr id="61" name="Диаграмма 60">
          <a:extLst>
            <a:ext uri="{FF2B5EF4-FFF2-40B4-BE49-F238E27FC236}">
              <a16:creationId xmlns:a16="http://schemas.microsoft.com/office/drawing/2014/main" id="{F8CDCCBA-B6D9-4498-9D0A-0DE965F965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204239</xdr:colOff>
      <xdr:row>1</xdr:row>
      <xdr:rowOff>394219</xdr:rowOff>
    </xdr:from>
    <xdr:to>
      <xdr:col>10</xdr:col>
      <xdr:colOff>14860</xdr:colOff>
      <xdr:row>4</xdr:row>
      <xdr:rowOff>43634</xdr:rowOff>
    </xdr:to>
    <xdr:cxnSp macro="">
      <xdr:nvCxnSpPr>
        <xdr:cNvPr id="62" name="Прямая соединительная линия 61">
          <a:extLst>
            <a:ext uri="{FF2B5EF4-FFF2-40B4-BE49-F238E27FC236}">
              <a16:creationId xmlns:a16="http://schemas.microsoft.com/office/drawing/2014/main" id="{10B386CE-7FED-4E36-A152-7A289A611CFB}"/>
            </a:ext>
          </a:extLst>
        </xdr:cNvPr>
        <xdr:cNvCxnSpPr/>
      </xdr:nvCxnSpPr>
      <xdr:spPr>
        <a:xfrm flipV="1">
          <a:off x="5886582" y="992933"/>
          <a:ext cx="5525621" cy="56381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1"/>
  <sheetViews>
    <sheetView tabSelected="1" topLeftCell="C1" zoomScale="70" zoomScaleNormal="70" workbookViewId="0">
      <selection activeCell="L10" sqref="L9:L10"/>
    </sheetView>
  </sheetViews>
  <sheetFormatPr defaultRowHeight="13.8" x14ac:dyDescent="0.25"/>
  <cols>
    <col min="1" max="1" width="22.109375" style="4" customWidth="1"/>
    <col min="2" max="2" width="13" style="4" customWidth="1"/>
    <col min="3" max="3" width="13.21875" style="4" customWidth="1"/>
    <col min="4" max="4" width="16.88671875" style="4" customWidth="1"/>
    <col min="5" max="6" width="8.88671875" style="4"/>
    <col min="7" max="7" width="32.21875" style="4" customWidth="1"/>
    <col min="8" max="8" width="22.21875" style="4" customWidth="1"/>
    <col min="9" max="9" width="14" style="4" customWidth="1"/>
    <col min="10" max="10" width="14.88671875" style="4" customWidth="1"/>
    <col min="11" max="11" width="9.5546875" style="4" bestFit="1" customWidth="1"/>
    <col min="12" max="12" width="12" style="4" customWidth="1"/>
    <col min="13" max="16384" width="8.88671875" style="4"/>
  </cols>
  <sheetData>
    <row r="1" spans="1:21" ht="47.4" thickBot="1" x14ac:dyDescent="0.45">
      <c r="A1" s="2" t="s">
        <v>3</v>
      </c>
      <c r="B1" s="2" t="s">
        <v>2</v>
      </c>
      <c r="C1" s="32" t="s">
        <v>4</v>
      </c>
      <c r="D1" s="33" t="s">
        <v>5</v>
      </c>
      <c r="E1" s="34" t="s">
        <v>1</v>
      </c>
      <c r="F1" s="37" t="s">
        <v>24</v>
      </c>
    </row>
    <row r="2" spans="1:21" ht="39" customHeight="1" thickBot="1" x14ac:dyDescent="0.3">
      <c r="A2" s="2">
        <v>13</v>
      </c>
      <c r="B2" s="1">
        <v>21.5</v>
      </c>
      <c r="C2" s="6">
        <f t="shared" ref="C2:C35" si="0">B2^2</f>
        <v>462.25</v>
      </c>
      <c r="D2" s="6">
        <f t="shared" ref="D2:D35" si="1">A2^2</f>
        <v>169</v>
      </c>
      <c r="E2" s="6">
        <f t="shared" ref="E2:E35" si="2">B2*A2</f>
        <v>279.5</v>
      </c>
    </row>
    <row r="3" spans="1:21" ht="16.2" thickBot="1" x14ac:dyDescent="0.3">
      <c r="A3" s="1">
        <v>16.5</v>
      </c>
      <c r="B3" s="1">
        <v>27</v>
      </c>
      <c r="C3" s="6">
        <f t="shared" si="0"/>
        <v>729</v>
      </c>
      <c r="D3" s="6">
        <f t="shared" si="1"/>
        <v>272.25</v>
      </c>
      <c r="E3" s="6">
        <f t="shared" si="2"/>
        <v>445.5</v>
      </c>
    </row>
    <row r="4" spans="1:21" ht="16.2" thickBot="1" x14ac:dyDescent="0.3">
      <c r="A4" s="1">
        <v>17</v>
      </c>
      <c r="B4" s="1">
        <v>30</v>
      </c>
      <c r="C4" s="6">
        <f t="shared" si="0"/>
        <v>900</v>
      </c>
      <c r="D4" s="6">
        <f t="shared" si="1"/>
        <v>289</v>
      </c>
      <c r="E4" s="6">
        <f t="shared" si="2"/>
        <v>510</v>
      </c>
    </row>
    <row r="5" spans="1:21" ht="16.2" thickBot="1" x14ac:dyDescent="0.3">
      <c r="A5" s="1">
        <v>15</v>
      </c>
      <c r="B5" s="1">
        <v>26.2</v>
      </c>
      <c r="C5" s="6">
        <f t="shared" si="0"/>
        <v>686.43999999999994</v>
      </c>
      <c r="D5" s="6">
        <f t="shared" si="1"/>
        <v>225</v>
      </c>
      <c r="E5" s="6">
        <f t="shared" si="2"/>
        <v>393</v>
      </c>
    </row>
    <row r="6" spans="1:21" ht="16.2" thickBot="1" x14ac:dyDescent="0.35">
      <c r="A6" s="1">
        <v>14.2</v>
      </c>
      <c r="B6" s="1">
        <v>19</v>
      </c>
      <c r="C6" s="6">
        <f t="shared" si="0"/>
        <v>361</v>
      </c>
      <c r="D6" s="6">
        <f t="shared" si="1"/>
        <v>201.64</v>
      </c>
      <c r="E6" s="6">
        <f t="shared" si="2"/>
        <v>269.8</v>
      </c>
      <c r="U6"/>
    </row>
    <row r="7" spans="1:21" ht="16.2" thickBot="1" x14ac:dyDescent="0.3">
      <c r="A7" s="1">
        <v>10.5</v>
      </c>
      <c r="B7" s="1">
        <v>17.5</v>
      </c>
      <c r="C7" s="6">
        <f t="shared" si="0"/>
        <v>306.25</v>
      </c>
      <c r="D7" s="6">
        <f t="shared" si="1"/>
        <v>110.25</v>
      </c>
      <c r="E7" s="6">
        <f t="shared" si="2"/>
        <v>183.75</v>
      </c>
    </row>
    <row r="8" spans="1:21" ht="16.2" thickBot="1" x14ac:dyDescent="0.3">
      <c r="A8" s="1">
        <v>23</v>
      </c>
      <c r="B8" s="1">
        <v>25.5</v>
      </c>
      <c r="C8" s="6">
        <f t="shared" si="0"/>
        <v>650.25</v>
      </c>
      <c r="D8" s="6">
        <f t="shared" si="1"/>
        <v>529</v>
      </c>
      <c r="E8" s="6">
        <f t="shared" si="2"/>
        <v>586.5</v>
      </c>
      <c r="G8" s="52" t="s">
        <v>0</v>
      </c>
      <c r="H8" s="53"/>
      <c r="I8" s="53"/>
      <c r="J8" s="53"/>
    </row>
    <row r="9" spans="1:21" ht="16.2" thickBot="1" x14ac:dyDescent="0.3">
      <c r="A9" s="1">
        <v>12</v>
      </c>
      <c r="B9" s="1">
        <v>17.8</v>
      </c>
      <c r="C9" s="6">
        <f t="shared" si="0"/>
        <v>316.84000000000003</v>
      </c>
      <c r="D9" s="6">
        <f t="shared" si="1"/>
        <v>144</v>
      </c>
      <c r="E9" s="6">
        <f t="shared" si="2"/>
        <v>213.60000000000002</v>
      </c>
      <c r="G9" s="53"/>
      <c r="H9" s="53"/>
      <c r="I9" s="53"/>
      <c r="J9" s="53"/>
    </row>
    <row r="10" spans="1:21" ht="16.2" thickBot="1" x14ac:dyDescent="0.3">
      <c r="A10" s="1">
        <v>15.6</v>
      </c>
      <c r="B10" s="1">
        <v>18</v>
      </c>
      <c r="C10" s="6">
        <f t="shared" si="0"/>
        <v>324</v>
      </c>
      <c r="D10" s="6">
        <f t="shared" si="1"/>
        <v>243.35999999999999</v>
      </c>
      <c r="E10" s="6">
        <f t="shared" si="2"/>
        <v>280.8</v>
      </c>
    </row>
    <row r="11" spans="1:21" ht="16.2" thickBot="1" x14ac:dyDescent="0.3">
      <c r="A11" s="1">
        <v>12.5</v>
      </c>
      <c r="B11" s="1">
        <v>17</v>
      </c>
      <c r="C11" s="6">
        <f t="shared" si="0"/>
        <v>289</v>
      </c>
      <c r="D11" s="6">
        <f t="shared" si="1"/>
        <v>156.25</v>
      </c>
      <c r="E11" s="6">
        <f t="shared" si="2"/>
        <v>212.5</v>
      </c>
    </row>
    <row r="12" spans="1:21" ht="16.2" thickBot="1" x14ac:dyDescent="0.3">
      <c r="A12" s="1">
        <v>11.3</v>
      </c>
      <c r="B12" s="1">
        <v>18</v>
      </c>
      <c r="C12" s="6">
        <f t="shared" si="0"/>
        <v>324</v>
      </c>
      <c r="D12" s="6">
        <f t="shared" si="1"/>
        <v>127.69000000000001</v>
      </c>
      <c r="E12" s="6">
        <f t="shared" si="2"/>
        <v>203.4</v>
      </c>
    </row>
    <row r="13" spans="1:21" ht="23.4" thickBot="1" x14ac:dyDescent="0.45">
      <c r="A13" s="1">
        <v>13</v>
      </c>
      <c r="B13" s="1">
        <v>19.600000000000001</v>
      </c>
      <c r="C13" s="6">
        <f t="shared" si="0"/>
        <v>384.16000000000008</v>
      </c>
      <c r="D13" s="6">
        <f t="shared" si="1"/>
        <v>169</v>
      </c>
      <c r="E13" s="6">
        <f t="shared" si="2"/>
        <v>254.8</v>
      </c>
      <c r="G13" s="36" t="s">
        <v>23</v>
      </c>
      <c r="H13" s="15"/>
      <c r="I13" s="15"/>
      <c r="J13" s="14"/>
    </row>
    <row r="14" spans="1:21" ht="16.2" thickBot="1" x14ac:dyDescent="0.3">
      <c r="A14" s="1">
        <v>21</v>
      </c>
      <c r="B14" s="1">
        <v>26</v>
      </c>
      <c r="C14" s="6">
        <f t="shared" si="0"/>
        <v>676</v>
      </c>
      <c r="D14" s="6">
        <f t="shared" si="1"/>
        <v>441</v>
      </c>
      <c r="E14" s="6">
        <f t="shared" si="2"/>
        <v>546</v>
      </c>
      <c r="G14" s="57" t="s">
        <v>19</v>
      </c>
      <c r="H14" s="58"/>
      <c r="I14" s="17"/>
      <c r="J14" s="22"/>
    </row>
    <row r="15" spans="1:21" ht="16.2" thickBot="1" x14ac:dyDescent="0.3">
      <c r="A15" s="1">
        <v>12</v>
      </c>
      <c r="B15" s="1">
        <v>18</v>
      </c>
      <c r="C15" s="6">
        <f t="shared" si="0"/>
        <v>324</v>
      </c>
      <c r="D15" s="6">
        <f t="shared" si="1"/>
        <v>144</v>
      </c>
      <c r="E15" s="6">
        <f t="shared" si="2"/>
        <v>216</v>
      </c>
      <c r="G15" s="20"/>
      <c r="H15" s="17"/>
      <c r="I15" s="17"/>
      <c r="J15" s="22"/>
    </row>
    <row r="16" spans="1:21" ht="16.2" thickBot="1" x14ac:dyDescent="0.3">
      <c r="A16" s="1">
        <v>11</v>
      </c>
      <c r="B16" s="1">
        <v>17.3</v>
      </c>
      <c r="C16" s="6">
        <f t="shared" si="0"/>
        <v>299.29000000000002</v>
      </c>
      <c r="D16" s="6">
        <f t="shared" si="1"/>
        <v>121</v>
      </c>
      <c r="E16" s="6">
        <f t="shared" si="2"/>
        <v>190.3</v>
      </c>
      <c r="G16" s="20"/>
      <c r="H16" s="17"/>
      <c r="I16" s="17"/>
      <c r="J16" s="22"/>
    </row>
    <row r="17" spans="1:20" ht="25.8" customHeight="1" thickBot="1" x14ac:dyDescent="0.35">
      <c r="A17" s="1">
        <v>11</v>
      </c>
      <c r="B17" s="1">
        <v>19</v>
      </c>
      <c r="C17" s="6">
        <f t="shared" si="0"/>
        <v>361</v>
      </c>
      <c r="D17" s="6">
        <f t="shared" si="1"/>
        <v>121</v>
      </c>
      <c r="E17" s="6">
        <f t="shared" si="2"/>
        <v>209</v>
      </c>
      <c r="G17" s="25" t="s">
        <v>26</v>
      </c>
      <c r="H17" s="26">
        <f>N31*N28/N29</f>
        <v>0.46322905927887575</v>
      </c>
      <c r="I17" s="27" t="s">
        <v>39</v>
      </c>
      <c r="J17" s="22"/>
    </row>
    <row r="18" spans="1:20" ht="16.2" thickBot="1" x14ac:dyDescent="0.3">
      <c r="A18" s="1">
        <v>22.5</v>
      </c>
      <c r="B18" s="1">
        <v>29</v>
      </c>
      <c r="C18" s="6">
        <f t="shared" si="0"/>
        <v>841</v>
      </c>
      <c r="D18" s="6">
        <f t="shared" si="1"/>
        <v>506.25</v>
      </c>
      <c r="E18" s="6">
        <f t="shared" si="2"/>
        <v>652.5</v>
      </c>
      <c r="G18" s="20"/>
      <c r="H18" s="17"/>
      <c r="I18" s="17"/>
      <c r="J18" s="22"/>
    </row>
    <row r="19" spans="1:20" ht="16.2" thickBot="1" x14ac:dyDescent="0.3">
      <c r="A19" s="1">
        <v>26</v>
      </c>
      <c r="B19" s="1">
        <v>35</v>
      </c>
      <c r="C19" s="6">
        <f t="shared" si="0"/>
        <v>1225</v>
      </c>
      <c r="D19" s="6">
        <f t="shared" si="1"/>
        <v>676</v>
      </c>
      <c r="E19" s="6">
        <f t="shared" si="2"/>
        <v>910</v>
      </c>
      <c r="G19" s="20" t="s">
        <v>38</v>
      </c>
      <c r="H19" s="17"/>
      <c r="I19" s="31"/>
      <c r="J19" s="22"/>
    </row>
    <row r="20" spans="1:20" ht="16.2" thickBot="1" x14ac:dyDescent="0.3">
      <c r="A20" s="1">
        <v>18.5</v>
      </c>
      <c r="B20" s="1">
        <v>28</v>
      </c>
      <c r="C20" s="6">
        <f t="shared" si="0"/>
        <v>784</v>
      </c>
      <c r="D20" s="6">
        <f t="shared" si="1"/>
        <v>342.25</v>
      </c>
      <c r="E20" s="6">
        <f t="shared" si="2"/>
        <v>518</v>
      </c>
      <c r="G20" s="29" t="s">
        <v>18</v>
      </c>
      <c r="H20" s="17"/>
      <c r="I20" s="31"/>
      <c r="J20" s="22"/>
    </row>
    <row r="21" spans="1:20" ht="16.2" thickBot="1" x14ac:dyDescent="0.3">
      <c r="A21" s="1">
        <v>13.2</v>
      </c>
      <c r="B21" s="1">
        <v>30</v>
      </c>
      <c r="C21" s="6">
        <f t="shared" si="0"/>
        <v>900</v>
      </c>
      <c r="D21" s="6">
        <f t="shared" si="1"/>
        <v>174.23999999999998</v>
      </c>
      <c r="E21" s="6">
        <f t="shared" si="2"/>
        <v>396</v>
      </c>
      <c r="G21" s="44" t="s">
        <v>20</v>
      </c>
      <c r="H21" s="45"/>
      <c r="I21" s="45"/>
      <c r="J21" s="46"/>
    </row>
    <row r="22" spans="1:20" ht="16.2" thickBot="1" x14ac:dyDescent="0.3">
      <c r="A22" s="1">
        <v>25.8</v>
      </c>
      <c r="B22" s="1">
        <v>51</v>
      </c>
      <c r="C22" s="6">
        <f t="shared" si="0"/>
        <v>2601</v>
      </c>
      <c r="D22" s="6">
        <f t="shared" si="1"/>
        <v>665.64</v>
      </c>
      <c r="E22" s="6">
        <f t="shared" si="2"/>
        <v>1315.8</v>
      </c>
      <c r="G22" s="47"/>
      <c r="H22" s="48"/>
      <c r="I22" s="48"/>
      <c r="J22" s="49"/>
    </row>
    <row r="23" spans="1:20" ht="16.2" thickBot="1" x14ac:dyDescent="0.3">
      <c r="A23" s="1">
        <v>17</v>
      </c>
      <c r="B23" s="1">
        <v>38</v>
      </c>
      <c r="C23" s="6">
        <f t="shared" si="0"/>
        <v>1444</v>
      </c>
      <c r="D23" s="6">
        <f t="shared" si="1"/>
        <v>289</v>
      </c>
      <c r="E23" s="6">
        <f t="shared" si="2"/>
        <v>646</v>
      </c>
      <c r="G23" s="11"/>
      <c r="H23" s="14"/>
      <c r="J23" s="17"/>
    </row>
    <row r="24" spans="1:20" ht="29.4" customHeight="1" thickBot="1" x14ac:dyDescent="0.45">
      <c r="A24" s="1">
        <v>18</v>
      </c>
      <c r="B24" s="1">
        <v>30</v>
      </c>
      <c r="C24" s="6">
        <f t="shared" si="0"/>
        <v>900</v>
      </c>
      <c r="D24" s="6">
        <f t="shared" si="1"/>
        <v>324</v>
      </c>
      <c r="E24" s="6">
        <f t="shared" si="2"/>
        <v>540</v>
      </c>
      <c r="G24" s="43" t="s">
        <v>23</v>
      </c>
      <c r="H24" s="22"/>
      <c r="I24" s="17"/>
      <c r="J24" s="17" t="s">
        <v>40</v>
      </c>
    </row>
    <row r="25" spans="1:20" ht="43.2" customHeight="1" thickBot="1" x14ac:dyDescent="0.3">
      <c r="A25" s="1">
        <v>21</v>
      </c>
      <c r="B25" s="1">
        <v>32</v>
      </c>
      <c r="C25" s="6">
        <f t="shared" si="0"/>
        <v>1024</v>
      </c>
      <c r="D25" s="6">
        <f t="shared" si="1"/>
        <v>441</v>
      </c>
      <c r="E25" s="6">
        <f t="shared" si="2"/>
        <v>672</v>
      </c>
      <c r="G25" s="3" t="s">
        <v>22</v>
      </c>
      <c r="H25" s="14"/>
      <c r="J25" s="23" t="s">
        <v>8</v>
      </c>
      <c r="K25" s="15"/>
      <c r="L25" s="14"/>
      <c r="M25" s="11" t="s">
        <v>13</v>
      </c>
      <c r="N25" s="14">
        <f>AVERAGE(B2:B35)</f>
        <v>28.150000000000002</v>
      </c>
    </row>
    <row r="26" spans="1:20" ht="16.2" thickBot="1" x14ac:dyDescent="0.3">
      <c r="A26" s="1">
        <v>14.5</v>
      </c>
      <c r="B26" s="1">
        <v>27</v>
      </c>
      <c r="C26" s="6">
        <f t="shared" si="0"/>
        <v>729</v>
      </c>
      <c r="D26" s="6">
        <f t="shared" si="1"/>
        <v>210.25</v>
      </c>
      <c r="E26" s="6">
        <f t="shared" si="2"/>
        <v>391.5</v>
      </c>
      <c r="G26" s="9" t="s">
        <v>21</v>
      </c>
      <c r="H26" s="22"/>
      <c r="J26" s="20"/>
      <c r="K26" s="17"/>
      <c r="L26" s="22"/>
      <c r="M26" s="20" t="s">
        <v>14</v>
      </c>
      <c r="N26" s="21">
        <f>AVERAGE(A2:A35)</f>
        <v>16.888235294117649</v>
      </c>
    </row>
    <row r="27" spans="1:20" ht="16.2" thickBot="1" x14ac:dyDescent="0.3">
      <c r="A27" s="1">
        <v>23</v>
      </c>
      <c r="B27" s="1">
        <v>39</v>
      </c>
      <c r="C27" s="6">
        <f t="shared" si="0"/>
        <v>1521</v>
      </c>
      <c r="D27" s="6">
        <f t="shared" si="1"/>
        <v>529</v>
      </c>
      <c r="E27" s="6">
        <f t="shared" si="2"/>
        <v>897</v>
      </c>
      <c r="G27" s="10" t="s">
        <v>25</v>
      </c>
      <c r="H27" s="22"/>
      <c r="J27" s="20"/>
      <c r="K27" s="17"/>
      <c r="L27" s="22"/>
      <c r="M27" s="20" t="s">
        <v>15</v>
      </c>
      <c r="N27" s="22">
        <f>AVERAGE(E2:E35)</f>
        <v>517.09941176470579</v>
      </c>
    </row>
    <row r="28" spans="1:20" ht="16.2" thickBot="1" x14ac:dyDescent="0.3">
      <c r="A28" s="1">
        <v>19.5</v>
      </c>
      <c r="B28" s="1">
        <v>29.5</v>
      </c>
      <c r="C28" s="6">
        <f t="shared" si="0"/>
        <v>870.25</v>
      </c>
      <c r="D28" s="6">
        <f t="shared" si="1"/>
        <v>380.25</v>
      </c>
      <c r="E28" s="6">
        <f t="shared" si="2"/>
        <v>575.25</v>
      </c>
      <c r="G28" s="20" t="s">
        <v>27</v>
      </c>
      <c r="H28" s="22" t="s">
        <v>6</v>
      </c>
      <c r="I28" s="17"/>
      <c r="J28" s="20"/>
      <c r="K28" s="17"/>
      <c r="L28" s="22"/>
      <c r="M28" s="20"/>
      <c r="N28" s="22">
        <f>SQRT(D36/34 - N26^2)</f>
        <v>5.5949959105216749</v>
      </c>
    </row>
    <row r="29" spans="1:20" ht="16.2" thickBot="1" x14ac:dyDescent="0.3">
      <c r="A29" s="1">
        <v>14.2</v>
      </c>
      <c r="B29" s="1">
        <v>29</v>
      </c>
      <c r="C29" s="6">
        <f t="shared" si="0"/>
        <v>841</v>
      </c>
      <c r="D29" s="6">
        <f t="shared" si="1"/>
        <v>201.64</v>
      </c>
      <c r="E29" s="6">
        <f t="shared" si="2"/>
        <v>411.79999999999995</v>
      </c>
      <c r="G29" s="20" t="s">
        <v>28</v>
      </c>
      <c r="H29" s="22"/>
      <c r="I29" s="17"/>
      <c r="J29" s="20"/>
      <c r="K29" s="17"/>
      <c r="L29" s="22"/>
      <c r="M29" s="20"/>
      <c r="N29" s="22">
        <f>SQRT(C36/34 - N25^2)</f>
        <v>9.4873987633132337</v>
      </c>
    </row>
    <row r="30" spans="1:20" ht="16.2" thickBot="1" x14ac:dyDescent="0.3">
      <c r="A30" s="1">
        <v>13.3</v>
      </c>
      <c r="B30" s="1">
        <v>30</v>
      </c>
      <c r="C30" s="6">
        <f t="shared" si="0"/>
        <v>900</v>
      </c>
      <c r="D30" s="6">
        <f t="shared" si="1"/>
        <v>176.89000000000001</v>
      </c>
      <c r="E30" s="6">
        <f t="shared" si="2"/>
        <v>399</v>
      </c>
      <c r="G30" s="20"/>
      <c r="H30" s="22"/>
      <c r="I30" s="17"/>
      <c r="J30" s="20"/>
      <c r="K30" s="17"/>
      <c r="L30" s="22"/>
      <c r="M30" s="20"/>
      <c r="N30" s="22"/>
    </row>
    <row r="31" spans="1:20" ht="16.2" thickBot="1" x14ac:dyDescent="0.3">
      <c r="A31" s="1">
        <v>16.100000000000001</v>
      </c>
      <c r="B31" s="1">
        <v>30.8</v>
      </c>
      <c r="C31" s="6">
        <f t="shared" si="0"/>
        <v>948.6400000000001</v>
      </c>
      <c r="D31" s="6">
        <f t="shared" si="1"/>
        <v>259.21000000000004</v>
      </c>
      <c r="E31" s="6">
        <f t="shared" si="2"/>
        <v>495.88000000000005</v>
      </c>
      <c r="G31" s="20" t="s">
        <v>30</v>
      </c>
      <c r="H31" s="22" t="s">
        <v>29</v>
      </c>
      <c r="I31" s="17"/>
      <c r="J31" s="20"/>
      <c r="K31" s="17"/>
      <c r="L31" s="22"/>
      <c r="M31" s="12" t="s">
        <v>16</v>
      </c>
      <c r="N31" s="13">
        <f>(N27-N26*N25)/(N29*N28)</f>
        <v>0.78549455163469206</v>
      </c>
    </row>
    <row r="32" spans="1:20" ht="16.2" thickBot="1" x14ac:dyDescent="0.3">
      <c r="A32" s="1">
        <v>13.5</v>
      </c>
      <c r="B32" s="1">
        <v>28</v>
      </c>
      <c r="C32" s="6">
        <f t="shared" si="0"/>
        <v>784</v>
      </c>
      <c r="D32" s="6">
        <f t="shared" si="1"/>
        <v>182.25</v>
      </c>
      <c r="E32" s="6">
        <f t="shared" si="2"/>
        <v>378</v>
      </c>
      <c r="G32" s="20" t="s">
        <v>28</v>
      </c>
      <c r="H32" s="22"/>
      <c r="I32" s="17"/>
      <c r="J32" s="20" t="s">
        <v>11</v>
      </c>
      <c r="K32" s="17"/>
      <c r="L32" s="22"/>
      <c r="M32" s="44" t="s">
        <v>17</v>
      </c>
      <c r="N32" s="45"/>
      <c r="O32" s="45"/>
      <c r="P32" s="45"/>
      <c r="Q32" s="45"/>
      <c r="R32" s="45"/>
      <c r="S32" s="45"/>
      <c r="T32" s="46"/>
    </row>
    <row r="33" spans="1:26" ht="16.2" thickBot="1" x14ac:dyDescent="0.3">
      <c r="A33" s="1">
        <v>16</v>
      </c>
      <c r="B33" s="1">
        <v>31</v>
      </c>
      <c r="C33" s="6">
        <f t="shared" si="0"/>
        <v>961</v>
      </c>
      <c r="D33" s="6">
        <f t="shared" si="1"/>
        <v>256</v>
      </c>
      <c r="E33" s="6">
        <f t="shared" si="2"/>
        <v>496</v>
      </c>
      <c r="G33" s="20"/>
      <c r="H33" s="22"/>
      <c r="I33" s="17"/>
      <c r="J33" s="20"/>
      <c r="K33" s="17"/>
      <c r="L33" s="22"/>
      <c r="M33" s="47"/>
      <c r="N33" s="48"/>
      <c r="O33" s="48"/>
      <c r="P33" s="48"/>
      <c r="Q33" s="48"/>
      <c r="R33" s="48"/>
      <c r="S33" s="48"/>
      <c r="T33" s="49"/>
    </row>
    <row r="34" spans="1:26" ht="16.2" thickBot="1" x14ac:dyDescent="0.3">
      <c r="A34" s="1">
        <v>15.5</v>
      </c>
      <c r="B34" s="1">
        <v>44.4</v>
      </c>
      <c r="C34" s="6">
        <f t="shared" si="0"/>
        <v>1971.36</v>
      </c>
      <c r="D34" s="6">
        <f t="shared" si="1"/>
        <v>240.25</v>
      </c>
      <c r="E34" s="6">
        <f t="shared" si="2"/>
        <v>688.19999999999993</v>
      </c>
      <c r="G34" s="20" t="s">
        <v>31</v>
      </c>
      <c r="H34" s="22"/>
      <c r="J34" s="20" t="s">
        <v>9</v>
      </c>
      <c r="K34" s="17"/>
      <c r="L34" s="22"/>
    </row>
    <row r="35" spans="1:26" ht="16.2" thickBot="1" x14ac:dyDescent="0.3">
      <c r="A35" s="1">
        <v>38</v>
      </c>
      <c r="B35" s="1">
        <v>58</v>
      </c>
      <c r="C35" s="6">
        <f t="shared" si="0"/>
        <v>3364</v>
      </c>
      <c r="D35" s="6">
        <f t="shared" si="1"/>
        <v>1444</v>
      </c>
      <c r="E35" s="6">
        <f t="shared" si="2"/>
        <v>2204</v>
      </c>
      <c r="G35" s="20"/>
      <c r="H35" s="22"/>
      <c r="J35" s="20"/>
      <c r="K35" s="17"/>
      <c r="L35" s="22"/>
    </row>
    <row r="36" spans="1:26" ht="14.4" thickBot="1" x14ac:dyDescent="0.3">
      <c r="A36" s="4" t="s">
        <v>7</v>
      </c>
      <c r="B36" s="4">
        <f>SUM(B2:B35)</f>
        <v>957.1</v>
      </c>
      <c r="C36" s="6">
        <f>SUM(C2:C35)</f>
        <v>30002.73</v>
      </c>
      <c r="D36" s="19">
        <f>SUM(D2:D35)</f>
        <v>10761.560000000001</v>
      </c>
      <c r="E36" s="6">
        <f>SUM(E2:E35)</f>
        <v>17581.379999999997</v>
      </c>
      <c r="G36" s="3" t="s">
        <v>32</v>
      </c>
      <c r="H36" s="22"/>
      <c r="J36" s="20" t="s">
        <v>10</v>
      </c>
      <c r="K36" s="17"/>
      <c r="L36" s="22"/>
    </row>
    <row r="37" spans="1:26" x14ac:dyDescent="0.25">
      <c r="A37" s="4" t="s">
        <v>37</v>
      </c>
      <c r="B37" s="4">
        <f>AVERAGE(B2:B35)</f>
        <v>28.150000000000002</v>
      </c>
      <c r="D37" s="6"/>
      <c r="E37" s="6">
        <f>AVERAGE(E2:E35)</f>
        <v>517.09941176470579</v>
      </c>
      <c r="G37" s="20"/>
      <c r="H37" s="22"/>
      <c r="J37" s="20"/>
      <c r="K37" s="17"/>
      <c r="L37" s="22"/>
    </row>
    <row r="38" spans="1:26" ht="14.4" thickBot="1" x14ac:dyDescent="0.3">
      <c r="G38" s="20" t="s">
        <v>33</v>
      </c>
      <c r="H38" s="22"/>
      <c r="J38" s="20"/>
      <c r="K38" s="17"/>
      <c r="L38" s="22"/>
    </row>
    <row r="39" spans="1:26" ht="14.4" thickBot="1" x14ac:dyDescent="0.3">
      <c r="G39" s="3" t="s">
        <v>34</v>
      </c>
      <c r="H39" s="3" t="s">
        <v>35</v>
      </c>
      <c r="J39" s="20" t="s">
        <v>12</v>
      </c>
      <c r="K39" s="17"/>
      <c r="L39" s="22"/>
    </row>
    <row r="40" spans="1:26" ht="15" thickBot="1" x14ac:dyDescent="0.35">
      <c r="G40" s="20"/>
      <c r="H40" s="22"/>
      <c r="J40" s="20"/>
      <c r="K40" s="17"/>
      <c r="L40" s="22"/>
      <c r="T40" s="17"/>
      <c r="U40" s="27"/>
      <c r="V40" s="17"/>
      <c r="W40" s="17"/>
      <c r="X40" s="17"/>
      <c r="Y40" s="17"/>
      <c r="Z40" s="17"/>
    </row>
    <row r="41" spans="1:26" ht="15" thickBot="1" x14ac:dyDescent="0.35">
      <c r="G41" s="3" t="s">
        <v>36</v>
      </c>
      <c r="H41" s="13"/>
      <c r="J41" s="24"/>
      <c r="K41" s="17"/>
      <c r="L41" s="22"/>
      <c r="T41" s="30"/>
      <c r="U41" s="54"/>
      <c r="V41" s="54"/>
      <c r="W41" s="54"/>
      <c r="X41" s="17"/>
      <c r="Y41" s="17"/>
      <c r="Z41" s="17"/>
    </row>
    <row r="42" spans="1:26" x14ac:dyDescent="0.25">
      <c r="E42" s="17"/>
      <c r="F42" s="17"/>
      <c r="J42" s="20"/>
      <c r="K42" s="17"/>
      <c r="L42" s="22"/>
      <c r="T42" s="28"/>
      <c r="U42" s="17"/>
      <c r="V42" s="17"/>
      <c r="W42" s="17"/>
      <c r="X42" s="17"/>
      <c r="Y42" s="17"/>
      <c r="Z42" s="17"/>
    </row>
    <row r="43" spans="1:26" x14ac:dyDescent="0.25">
      <c r="E43" s="17"/>
      <c r="F43" s="17"/>
      <c r="J43" s="20"/>
      <c r="K43" s="17"/>
      <c r="L43" s="22"/>
      <c r="T43" s="17"/>
      <c r="U43" s="17"/>
      <c r="V43" s="17"/>
      <c r="W43" s="17"/>
      <c r="X43" s="17"/>
      <c r="Y43" s="17"/>
      <c r="Z43" s="17"/>
    </row>
    <row r="44" spans="1:26" ht="14.4" thickBot="1" x14ac:dyDescent="0.3">
      <c r="A44" s="17"/>
      <c r="B44" s="17"/>
      <c r="C44" s="17"/>
      <c r="D44" s="17"/>
      <c r="E44" s="17"/>
      <c r="F44" s="17"/>
      <c r="J44" s="12"/>
      <c r="K44" s="16"/>
      <c r="L44" s="13"/>
      <c r="T44" s="17"/>
      <c r="U44" s="17"/>
      <c r="V44" s="17"/>
      <c r="W44" s="17"/>
      <c r="X44" s="17"/>
      <c r="Y44" s="17"/>
      <c r="Z44" s="17"/>
    </row>
    <row r="45" spans="1:26" ht="39" customHeight="1" x14ac:dyDescent="0.25">
      <c r="A45" s="17"/>
      <c r="B45" s="17"/>
      <c r="C45" s="17"/>
      <c r="D45" s="17"/>
      <c r="E45" s="17"/>
      <c r="F45" s="17"/>
      <c r="T45" s="17"/>
      <c r="U45" s="17"/>
      <c r="V45" s="17"/>
      <c r="W45" s="17"/>
      <c r="X45" s="17"/>
      <c r="Y45" s="17"/>
      <c r="Z45" s="17"/>
    </row>
    <row r="46" spans="1:26" ht="29.4" customHeight="1" x14ac:dyDescent="0.25">
      <c r="A46" s="17"/>
      <c r="B46" s="17"/>
      <c r="C46" s="17"/>
      <c r="D46" s="17"/>
      <c r="E46" s="38"/>
      <c r="F46" s="17"/>
      <c r="T46" s="17"/>
      <c r="U46" s="30"/>
      <c r="V46" s="26"/>
      <c r="W46" s="17"/>
      <c r="X46" s="17"/>
      <c r="Y46" s="17"/>
      <c r="Z46" s="17"/>
    </row>
    <row r="47" spans="1:26" x14ac:dyDescent="0.25">
      <c r="A47" s="17"/>
      <c r="B47" s="17"/>
      <c r="C47" s="17"/>
      <c r="D47" s="17"/>
      <c r="E47" s="17"/>
      <c r="F47" s="17"/>
      <c r="T47" s="17"/>
      <c r="U47" s="17"/>
      <c r="V47" s="17"/>
      <c r="W47" s="17"/>
      <c r="X47" s="17"/>
      <c r="Y47" s="17"/>
      <c r="Z47" s="17"/>
    </row>
    <row r="48" spans="1:26" x14ac:dyDescent="0.25">
      <c r="A48" s="17"/>
      <c r="B48" s="17"/>
      <c r="C48" s="17"/>
      <c r="D48" s="17"/>
      <c r="E48" s="17"/>
      <c r="F48" s="17"/>
      <c r="T48" s="17"/>
      <c r="U48" s="17"/>
      <c r="V48" s="17"/>
      <c r="W48" s="17"/>
      <c r="X48" s="17"/>
      <c r="Y48" s="17"/>
      <c r="Z48" s="17"/>
    </row>
    <row r="49" spans="1:26" x14ac:dyDescent="0.25">
      <c r="A49" s="17"/>
      <c r="B49" s="17"/>
      <c r="C49" s="17"/>
      <c r="D49" s="17"/>
      <c r="E49" s="17"/>
      <c r="F49" s="39"/>
      <c r="T49" s="17"/>
      <c r="U49" s="26"/>
      <c r="V49" s="17"/>
      <c r="W49" s="17"/>
      <c r="X49" s="17"/>
      <c r="Y49" s="17"/>
      <c r="Z49" s="17"/>
    </row>
    <row r="50" spans="1:26" x14ac:dyDescent="0.25">
      <c r="A50" s="17"/>
      <c r="B50" s="17"/>
      <c r="C50" s="17"/>
      <c r="D50" s="18"/>
      <c r="E50" s="18"/>
      <c r="F50" s="39"/>
      <c r="T50" s="17"/>
      <c r="U50" s="55"/>
      <c r="V50" s="56"/>
      <c r="W50" s="56"/>
      <c r="X50" s="17"/>
      <c r="Y50" s="17"/>
      <c r="Z50" s="17"/>
    </row>
    <row r="51" spans="1:26" x14ac:dyDescent="0.25">
      <c r="A51" s="17"/>
      <c r="B51" s="17"/>
      <c r="C51" s="17"/>
      <c r="D51" s="17"/>
      <c r="E51" s="17"/>
      <c r="F51" s="17"/>
      <c r="T51" s="17"/>
      <c r="U51" s="17"/>
      <c r="V51" s="17"/>
      <c r="W51" s="17"/>
      <c r="X51" s="17"/>
      <c r="Y51" s="17"/>
      <c r="Z51" s="17"/>
    </row>
    <row r="52" spans="1:26" x14ac:dyDescent="0.25">
      <c r="A52" s="17"/>
      <c r="B52" s="17"/>
      <c r="C52" s="17"/>
      <c r="D52" s="40"/>
      <c r="E52" s="17"/>
      <c r="F52" s="17"/>
    </row>
    <row r="53" spans="1:26" ht="17.399999999999999" customHeight="1" x14ac:dyDescent="0.25">
      <c r="A53" s="17"/>
      <c r="B53" s="17"/>
      <c r="C53" s="17"/>
      <c r="D53" s="41"/>
      <c r="E53" s="17"/>
      <c r="F53" s="17"/>
    </row>
    <row r="54" spans="1:26" ht="33.6" customHeight="1" x14ac:dyDescent="0.25">
      <c r="A54" s="17"/>
      <c r="B54" s="17"/>
      <c r="C54" s="17"/>
      <c r="D54" s="40"/>
      <c r="E54" s="17"/>
      <c r="F54" s="17"/>
    </row>
    <row r="55" spans="1:26" x14ac:dyDescent="0.25">
      <c r="A55" s="17"/>
      <c r="B55" s="17"/>
      <c r="C55" s="17"/>
      <c r="D55" s="17"/>
      <c r="E55" s="17"/>
      <c r="F55" s="17"/>
    </row>
    <row r="56" spans="1:26" x14ac:dyDescent="0.25">
      <c r="A56" s="17"/>
      <c r="B56" s="17"/>
      <c r="C56" s="17"/>
      <c r="D56" s="41"/>
      <c r="E56" s="17"/>
      <c r="F56" s="39"/>
    </row>
    <row r="57" spans="1:26" x14ac:dyDescent="0.25">
      <c r="A57" s="17"/>
      <c r="B57" s="17"/>
      <c r="C57" s="17"/>
      <c r="D57" s="42"/>
      <c r="E57" s="42"/>
      <c r="F57" s="17"/>
      <c r="G57" s="50"/>
      <c r="H57" s="50"/>
      <c r="I57" s="50"/>
      <c r="J57" s="50"/>
    </row>
    <row r="58" spans="1:26" x14ac:dyDescent="0.25">
      <c r="B58" s="5"/>
      <c r="D58" s="7"/>
      <c r="E58" s="7"/>
      <c r="F58" s="17"/>
      <c r="G58" s="51"/>
      <c r="H58" s="51"/>
      <c r="I58" s="51"/>
      <c r="J58" s="51"/>
    </row>
    <row r="59" spans="1:26" x14ac:dyDescent="0.25">
      <c r="A59" s="19"/>
      <c r="B59" s="6"/>
      <c r="C59" s="19"/>
      <c r="D59" s="35"/>
      <c r="G59" s="35"/>
      <c r="H59" s="35"/>
      <c r="I59" s="35"/>
      <c r="J59" s="35"/>
    </row>
    <row r="60" spans="1:26" x14ac:dyDescent="0.25">
      <c r="A60" s="35"/>
      <c r="B60" s="8"/>
      <c r="C60" s="35"/>
      <c r="D60" s="35"/>
      <c r="G60" s="35"/>
      <c r="H60" s="35"/>
      <c r="I60" s="35"/>
      <c r="J60" s="35"/>
    </row>
    <row r="61" spans="1:26" x14ac:dyDescent="0.25">
      <c r="A61" s="7"/>
      <c r="B61" s="7"/>
      <c r="C61" s="7"/>
      <c r="D61" s="7"/>
      <c r="E61" s="35"/>
      <c r="G61" s="35"/>
      <c r="H61" s="35"/>
      <c r="I61" s="35"/>
      <c r="J61" s="35"/>
    </row>
    <row r="62" spans="1:26" x14ac:dyDescent="0.25">
      <c r="A62" s="7"/>
      <c r="B62" s="7"/>
      <c r="C62" s="7"/>
      <c r="D62" s="7"/>
      <c r="E62" s="35"/>
      <c r="G62" s="35"/>
      <c r="H62" s="35"/>
      <c r="I62" s="35"/>
      <c r="J62" s="35"/>
    </row>
    <row r="63" spans="1:26" x14ac:dyDescent="0.25">
      <c r="A63" s="7"/>
      <c r="B63" s="7"/>
      <c r="C63" s="7"/>
      <c r="D63" s="7"/>
      <c r="E63" s="35"/>
    </row>
    <row r="64" spans="1:26" x14ac:dyDescent="0.25">
      <c r="A64" s="7"/>
      <c r="B64" s="7"/>
      <c r="C64" s="7"/>
      <c r="D64" s="7"/>
      <c r="E64" s="7"/>
    </row>
    <row r="65" spans="1:10" x14ac:dyDescent="0.25">
      <c r="A65" s="7"/>
      <c r="B65" s="7"/>
      <c r="C65" s="7"/>
      <c r="D65" s="7"/>
      <c r="E65" s="7"/>
    </row>
    <row r="66" spans="1:10" x14ac:dyDescent="0.25">
      <c r="A66" s="7"/>
      <c r="B66" s="7"/>
      <c r="C66" s="7"/>
      <c r="D66" s="7"/>
      <c r="E66" s="7"/>
      <c r="G66" s="35"/>
      <c r="H66" s="35"/>
      <c r="I66" s="35"/>
      <c r="J66" s="35"/>
    </row>
    <row r="67" spans="1:10" x14ac:dyDescent="0.25">
      <c r="A67" s="7"/>
      <c r="B67" s="7"/>
      <c r="C67" s="7"/>
      <c r="D67" s="7"/>
      <c r="E67" s="7"/>
      <c r="G67" s="35"/>
      <c r="H67" s="35"/>
      <c r="I67" s="35"/>
      <c r="J67" s="35"/>
    </row>
    <row r="68" spans="1:10" x14ac:dyDescent="0.25">
      <c r="A68" s="7"/>
      <c r="B68" s="7"/>
      <c r="C68" s="7"/>
      <c r="D68" s="7"/>
      <c r="E68" s="7"/>
      <c r="G68" s="35"/>
      <c r="H68" s="35"/>
      <c r="I68" s="35"/>
      <c r="J68" s="35"/>
    </row>
    <row r="69" spans="1:10" x14ac:dyDescent="0.25">
      <c r="A69" s="7"/>
      <c r="B69" s="7"/>
      <c r="C69" s="7"/>
      <c r="D69" s="7"/>
      <c r="E69" s="7"/>
      <c r="G69" s="35"/>
      <c r="H69" s="35"/>
      <c r="I69" s="35"/>
      <c r="J69" s="35"/>
    </row>
    <row r="70" spans="1:10" x14ac:dyDescent="0.25">
      <c r="A70" s="7"/>
      <c r="B70" s="7"/>
      <c r="C70" s="7"/>
      <c r="D70" s="7"/>
      <c r="E70" s="7"/>
      <c r="G70" s="35"/>
      <c r="H70" s="35"/>
      <c r="I70" s="35"/>
      <c r="J70" s="35"/>
    </row>
    <row r="71" spans="1:10" x14ac:dyDescent="0.25">
      <c r="A71" s="7"/>
      <c r="B71" s="7"/>
      <c r="C71" s="7"/>
      <c r="D71" s="7"/>
      <c r="E71" s="7"/>
      <c r="G71" s="35"/>
      <c r="H71" s="35"/>
      <c r="I71" s="35"/>
      <c r="J71" s="35"/>
    </row>
    <row r="72" spans="1:10" x14ac:dyDescent="0.25">
      <c r="A72" s="7"/>
      <c r="B72" s="7"/>
      <c r="C72" s="7"/>
      <c r="D72" s="7"/>
      <c r="E72" s="7"/>
    </row>
    <row r="73" spans="1:10" x14ac:dyDescent="0.25">
      <c r="A73" s="7"/>
      <c r="B73" s="7"/>
      <c r="C73" s="7"/>
      <c r="D73" s="7"/>
      <c r="E73" s="7"/>
    </row>
    <row r="74" spans="1:10" x14ac:dyDescent="0.25">
      <c r="A74" s="7"/>
      <c r="B74" s="7"/>
      <c r="C74" s="7"/>
      <c r="D74" s="7"/>
      <c r="E74" s="7"/>
    </row>
    <row r="75" spans="1:10" x14ac:dyDescent="0.25">
      <c r="A75" s="7"/>
      <c r="B75" s="7"/>
      <c r="C75" s="7"/>
      <c r="D75" s="7"/>
      <c r="E75" s="7"/>
    </row>
    <row r="76" spans="1:10" x14ac:dyDescent="0.25">
      <c r="A76" s="7"/>
      <c r="B76" s="7"/>
      <c r="C76" s="7"/>
      <c r="D76" s="7"/>
      <c r="E76" s="7"/>
    </row>
    <row r="77" spans="1:10" x14ac:dyDescent="0.25">
      <c r="A77" s="7"/>
      <c r="B77" s="7"/>
      <c r="C77" s="7"/>
      <c r="D77" s="7"/>
      <c r="E77" s="7"/>
    </row>
    <row r="78" spans="1:10" x14ac:dyDescent="0.25">
      <c r="A78" s="7"/>
      <c r="B78" s="7"/>
      <c r="C78" s="7"/>
      <c r="D78" s="7"/>
      <c r="E78" s="7"/>
    </row>
    <row r="79" spans="1:10" x14ac:dyDescent="0.25">
      <c r="A79" s="7"/>
      <c r="B79" s="7"/>
      <c r="C79" s="7"/>
      <c r="D79" s="7"/>
      <c r="E79" s="7"/>
    </row>
    <row r="80" spans="1:10" x14ac:dyDescent="0.25">
      <c r="A80" s="7"/>
      <c r="B80" s="7"/>
      <c r="C80" s="7"/>
      <c r="D80" s="7"/>
      <c r="E80" s="7"/>
    </row>
    <row r="81" spans="1:5" x14ac:dyDescent="0.25">
      <c r="A81" s="7"/>
      <c r="B81" s="7"/>
      <c r="C81" s="7"/>
      <c r="D81" s="7"/>
      <c r="E81" s="7"/>
    </row>
    <row r="82" spans="1:5" x14ac:dyDescent="0.25">
      <c r="A82" s="7"/>
      <c r="B82" s="7"/>
      <c r="C82" s="7"/>
      <c r="D82" s="7"/>
      <c r="E82" s="7"/>
    </row>
    <row r="83" spans="1:5" x14ac:dyDescent="0.25">
      <c r="A83" s="7"/>
      <c r="B83" s="7"/>
      <c r="C83" s="7"/>
      <c r="D83" s="7"/>
      <c r="E83" s="7"/>
    </row>
    <row r="84" spans="1:5" x14ac:dyDescent="0.25">
      <c r="A84" s="7"/>
      <c r="B84" s="7"/>
      <c r="C84" s="7"/>
      <c r="D84" s="7"/>
      <c r="E84" s="7"/>
    </row>
    <row r="85" spans="1:5" x14ac:dyDescent="0.25">
      <c r="A85" s="7"/>
      <c r="B85" s="7"/>
      <c r="C85" s="7"/>
      <c r="D85" s="7"/>
      <c r="E85" s="7"/>
    </row>
    <row r="86" spans="1:5" x14ac:dyDescent="0.25">
      <c r="A86" s="7"/>
      <c r="B86" s="7"/>
      <c r="C86" s="7"/>
      <c r="D86" s="7"/>
      <c r="E86" s="7"/>
    </row>
    <row r="87" spans="1:5" x14ac:dyDescent="0.25">
      <c r="A87" s="7"/>
      <c r="B87" s="7"/>
      <c r="C87" s="7"/>
      <c r="D87" s="7"/>
      <c r="E87" s="7"/>
    </row>
    <row r="88" spans="1:5" x14ac:dyDescent="0.25">
      <c r="A88" s="7"/>
      <c r="B88" s="7"/>
      <c r="C88" s="7"/>
      <c r="D88" s="7"/>
      <c r="E88" s="7"/>
    </row>
    <row r="89" spans="1:5" x14ac:dyDescent="0.25">
      <c r="A89" s="7"/>
      <c r="B89" s="7"/>
      <c r="C89" s="7"/>
      <c r="D89" s="7"/>
      <c r="E89" s="7"/>
    </row>
    <row r="90" spans="1:5" x14ac:dyDescent="0.25">
      <c r="A90" s="7"/>
      <c r="B90" s="7"/>
      <c r="C90" s="7"/>
      <c r="D90" s="7"/>
      <c r="E90" s="7"/>
    </row>
    <row r="91" spans="1:5" x14ac:dyDescent="0.25">
      <c r="A91" s="7"/>
      <c r="B91" s="7"/>
      <c r="C91" s="7"/>
      <c r="D91" s="7"/>
      <c r="E91" s="7"/>
    </row>
  </sheetData>
  <mergeCells count="8">
    <mergeCell ref="U41:W41"/>
    <mergeCell ref="U50:W50"/>
    <mergeCell ref="G14:H14"/>
    <mergeCell ref="G21:J22"/>
    <mergeCell ref="G57:J57"/>
    <mergeCell ref="G58:J58"/>
    <mergeCell ref="G8:J9"/>
    <mergeCell ref="M32:T3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RUSLAN</dc:creator>
  <cp:lastModifiedBy>RUSLAN</cp:lastModifiedBy>
  <dcterms:created xsi:type="dcterms:W3CDTF">2015-06-05T18:17:20Z</dcterms:created>
  <dcterms:modified xsi:type="dcterms:W3CDTF">2023-10-05T02:05:58Z</dcterms:modified>
</cp:coreProperties>
</file>