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60" windowWidth="17220" windowHeight="11136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B15" i="1"/>
  <c r="B16"/>
  <c r="B18"/>
  <c r="B17"/>
  <c r="B14"/>
  <c r="B9"/>
  <c r="B8"/>
  <c r="B7"/>
  <c r="B12"/>
  <c r="B11"/>
  <c r="B10"/>
  <c r="B13"/>
</calcChain>
</file>

<file path=xl/sharedStrings.xml><?xml version="1.0" encoding="utf-8"?>
<sst xmlns="http://schemas.openxmlformats.org/spreadsheetml/2006/main" count="22" uniqueCount="21">
  <si>
    <t>depth neg</t>
  </si>
  <si>
    <t>top corridor</t>
  </si>
  <si>
    <t>bottom corridor</t>
  </si>
  <si>
    <t>7 holes</t>
  </si>
  <si>
    <t>15 holes</t>
  </si>
  <si>
    <t>no holes</t>
  </si>
  <si>
    <t>2 x 6 slots</t>
  </si>
  <si>
    <t>2 x 13 holes</t>
  </si>
  <si>
    <t>number of channels in bottom</t>
  </si>
  <si>
    <t>individual channel width in bottom</t>
  </si>
  <si>
    <t>area inside hosetail 16 mm</t>
  </si>
  <si>
    <t>pressure controlled valve type a</t>
  </si>
  <si>
    <t>pressure controlled valve type b</t>
  </si>
  <si>
    <t>pressure controlled valve type c</t>
  </si>
  <si>
    <t>one way valve type b</t>
  </si>
  <si>
    <t>one way valve type c</t>
  </si>
  <si>
    <t>area inside hosetail 19.5 mm</t>
  </si>
  <si>
    <t>area inside hosetail 13.5 mm</t>
  </si>
  <si>
    <t>mini one way valve</t>
  </si>
  <si>
    <t>&lt;-</t>
  </si>
  <si>
    <t>oval via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</si>
</sst>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D18"/>
  <sheetViews>
    <sheetView tabSelected="1" workbookViewId="0">
      <selection activeCell="A20" sqref="A20"/>
    </sheetView>
  </sheetViews>
  <sheetFormatPr defaultRowHeight="13.2"/>
  <cols>
    <col min="1" max="1" width="33.44140625" customWidth="1"/>
    <col min="2" max="2" width="21" customWidth="1"/>
    <col min="3" max="3" width="12.88671875" customWidth="1"/>
  </cols>
  <sheetData>
    <row r="3" spans="1:4">
      <c r="A3" t="s">
        <v>0</v>
      </c>
      <c r="B3">
        <v>12</v>
      </c>
    </row>
    <row r="4" spans="1:4">
      <c r="A4" t="s">
        <v>8</v>
      </c>
      <c r="B4">
        <v>2</v>
      </c>
    </row>
    <row r="5" spans="1:4">
      <c r="A5" t="s">
        <v>9</v>
      </c>
      <c r="B5">
        <v>9</v>
      </c>
    </row>
    <row r="7" spans="1:4">
      <c r="A7" t="s">
        <v>16</v>
      </c>
      <c r="B7">
        <f>PI()/4*(16.5*16.5)</f>
        <v>213.8246499849553</v>
      </c>
    </row>
    <row r="8" spans="1:4">
      <c r="A8" t="s">
        <v>10</v>
      </c>
      <c r="B8">
        <f>PI()/4*(13*13)</f>
        <v>132.73228961416876</v>
      </c>
    </row>
    <row r="9" spans="1:4">
      <c r="A9" t="s">
        <v>17</v>
      </c>
      <c r="B9">
        <f>PI()/4*(10.5*10.5)</f>
        <v>86.59014751456867</v>
      </c>
    </row>
    <row r="10" spans="1:4">
      <c r="A10" t="s">
        <v>11</v>
      </c>
      <c r="B10">
        <f>PI()/4*12*12+12*12</f>
        <v>257.09733552923257</v>
      </c>
      <c r="C10" t="s">
        <v>5</v>
      </c>
    </row>
    <row r="11" spans="1:4">
      <c r="A11" t="s">
        <v>12</v>
      </c>
      <c r="B11">
        <f>13*(PI()/4*3*3)</f>
        <v>91.89158511750145</v>
      </c>
      <c r="C11" t="s">
        <v>7</v>
      </c>
    </row>
    <row r="12" spans="1:4">
      <c r="A12" t="s">
        <v>13</v>
      </c>
      <c r="B12">
        <f>0.6*B10</f>
        <v>154.25840131753952</v>
      </c>
      <c r="C12" t="s">
        <v>6</v>
      </c>
      <c r="D12" t="s">
        <v>19</v>
      </c>
    </row>
    <row r="13" spans="1:4">
      <c r="A13" t="s">
        <v>14</v>
      </c>
      <c r="B13">
        <f>15*(PI()/4*3*3)</f>
        <v>106.02875205865551</v>
      </c>
      <c r="C13" t="s">
        <v>4</v>
      </c>
    </row>
    <row r="14" spans="1:4">
      <c r="A14" t="s">
        <v>15</v>
      </c>
      <c r="B14">
        <f>6*PI()/4*(5*5) + PI()/4*(4.5*4.5)</f>
        <v>133.71403731841556</v>
      </c>
      <c r="C14" t="s">
        <v>3</v>
      </c>
      <c r="D14" t="s">
        <v>19</v>
      </c>
    </row>
    <row r="15" spans="1:4">
      <c r="A15" t="s">
        <v>20</v>
      </c>
      <c r="B15">
        <f>PI()/4*10*10+10*7</f>
        <v>148.53981633974485</v>
      </c>
    </row>
    <row r="16" spans="1:4">
      <c r="A16" t="s">
        <v>18</v>
      </c>
      <c r="B16">
        <f>2*(PI()/4*4.5*4.5)</f>
        <v>31.808625617596654</v>
      </c>
    </row>
    <row r="17" spans="1:2">
      <c r="A17" t="s">
        <v>1</v>
      </c>
      <c r="B17">
        <f>0.5*(17*(15-6.5))+(17*6.5)</f>
        <v>182.75</v>
      </c>
    </row>
    <row r="18" spans="1:2">
      <c r="A18" t="s">
        <v>2</v>
      </c>
      <c r="B18">
        <f>$B$4*($B$5*($B$3-$B$5/2)+0.125*$B$5*$B$5)-2*0.5*0.5*0.5</f>
        <v>155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2020-04-19T18:04:40Z</dcterms:created>
  <dcterms:modified xsi:type="dcterms:W3CDTF">2020-04-26T22:04:47Z</dcterms:modified>
</cp:coreProperties>
</file>