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80" windowHeight="11180" tabRatio="766" activeTab="3"/>
  </bookViews>
  <sheets>
    <sheet name="项目明细（社会化合作投资）" sheetId="1" r:id="rId1"/>
    <sheet name="片区汇总" sheetId="2" r:id="rId2"/>
    <sheet name="行业线汇总" sheetId="4" r:id="rId3"/>
    <sheet name="超时及特殊情况汇总" sheetId="6" r:id="rId4"/>
  </sheets>
  <externalReferences>
    <externalReference r:id="rId5"/>
    <externalReference r:id="rId6"/>
  </externalReferences>
  <definedNames>
    <definedName name="_xlnm._FilterDatabase" localSheetId="0" hidden="1">'项目明细（社会化合作投资）'!$A$1:$C$25</definedName>
    <definedName name="_xlnm._FilterDatabase" localSheetId="3" hidden="1">超时及特殊情况汇总!$A$1:$BG$1</definedName>
    <definedName name="_xlnm._FilterDatabase" localSheetId="2" hidden="1">行业线汇总!#REF!</definedName>
  </definedNames>
  <calcPr calcId="144525"/>
</workbook>
</file>

<file path=xl/sharedStrings.xml><?xml version="1.0" encoding="utf-8"?>
<sst xmlns="http://schemas.openxmlformats.org/spreadsheetml/2006/main" count="149">
  <si>
    <t>2022年政企创新业务交付中心项目交付进度（社会化投资）</t>
  </si>
  <si>
    <t>项目经理</t>
  </si>
  <si>
    <t>项目数</t>
  </si>
  <si>
    <t>已签合同</t>
  </si>
  <si>
    <t>设计方案输出</t>
  </si>
  <si>
    <t>投资评估完成</t>
  </si>
  <si>
    <t>已派工</t>
  </si>
  <si>
    <t>已完工</t>
  </si>
  <si>
    <t>开通单到达</t>
  </si>
  <si>
    <t>已开通交付</t>
  </si>
  <si>
    <t>开通交付率</t>
  </si>
  <si>
    <t>已超时</t>
  </si>
  <si>
    <t>李涛</t>
  </si>
  <si>
    <t>杨德忠</t>
  </si>
  <si>
    <t>陈红</t>
  </si>
  <si>
    <t>杨文</t>
  </si>
  <si>
    <t>龙显彪</t>
  </si>
  <si>
    <t>刘斌</t>
  </si>
  <si>
    <t>解艺强</t>
  </si>
  <si>
    <t>朱荣</t>
  </si>
  <si>
    <t>董波</t>
  </si>
  <si>
    <t>杨晓梅</t>
  </si>
  <si>
    <t>宰明蕊</t>
  </si>
  <si>
    <t>杨胜云</t>
  </si>
  <si>
    <t>白涛</t>
  </si>
  <si>
    <t>王硕</t>
  </si>
  <si>
    <t>杨真</t>
  </si>
  <si>
    <t>合计</t>
  </si>
  <si>
    <t>截止2022年8月12日，政企创新业务交付中心安排实施社会化投资项目共计24个，已签合同23个，协议总收入126.24万元，已出设计方案24个，投资评估完成24个，已派工24个，已完工24个，开通单到达16个，已开通交付16个，开通交付率67%，已超时0个（客户原因1个，物资原因0个，其他原因0个。</t>
  </si>
  <si>
    <t>行业线</t>
  </si>
  <si>
    <t>具备开账计收条件</t>
  </si>
  <si>
    <t>行总</t>
  </si>
  <si>
    <t>列1</t>
  </si>
  <si>
    <t>省大客大企业行业线</t>
  </si>
  <si>
    <t>陈宇</t>
  </si>
  <si>
    <t>省大客中小企业行业线</t>
  </si>
  <si>
    <t>陈晨</t>
  </si>
  <si>
    <t>省大客文旅环保行业线</t>
  </si>
  <si>
    <t>徐林</t>
  </si>
  <si>
    <t>五华区</t>
  </si>
  <si>
    <t>李康（李伟）</t>
  </si>
  <si>
    <t>官渡区</t>
  </si>
  <si>
    <t>李浩</t>
  </si>
  <si>
    <t>西山区</t>
  </si>
  <si>
    <t>汪杨博瑜</t>
  </si>
  <si>
    <t>省大客银行二行业线</t>
  </si>
  <si>
    <t>徐云梅</t>
  </si>
  <si>
    <t>嵩明</t>
  </si>
  <si>
    <t>普建龙</t>
  </si>
  <si>
    <t>省大客交通物流行业线</t>
  </si>
  <si>
    <t>廖洪锋</t>
  </si>
  <si>
    <t>省大客党政一行业线</t>
  </si>
  <si>
    <t>杨桂云</t>
  </si>
  <si>
    <t>晋宁</t>
  </si>
  <si>
    <t>庄坚</t>
  </si>
  <si>
    <t>富民</t>
  </si>
  <si>
    <t>徐国洪</t>
  </si>
  <si>
    <t>省大客智慧军营行业线</t>
  </si>
  <si>
    <t>省大客银行一行业线</t>
  </si>
  <si>
    <t>省大客证保行业线</t>
  </si>
  <si>
    <t>省大客智慧能源行业线</t>
  </si>
  <si>
    <t>盘龙区</t>
  </si>
  <si>
    <t>周锐</t>
  </si>
  <si>
    <t>省大客教育信息化行业线</t>
  </si>
  <si>
    <t>相博威</t>
  </si>
  <si>
    <t>呈贡</t>
  </si>
  <si>
    <t>云创智慧中心</t>
  </si>
  <si>
    <t>省大客公共事业行业线</t>
  </si>
  <si>
    <t>邓俊全</t>
  </si>
  <si>
    <t>互联网创新事业部公众营销中心</t>
  </si>
  <si>
    <t>张宏磊</t>
  </si>
  <si>
    <t>公众</t>
  </si>
  <si>
    <t>安宁</t>
  </si>
  <si>
    <t>杨天寅</t>
  </si>
  <si>
    <t>省大客智慧医养行业线</t>
  </si>
  <si>
    <t>省大客工业互联网行业线</t>
  </si>
  <si>
    <t>禄劝</t>
  </si>
  <si>
    <t>东川</t>
  </si>
  <si>
    <t>余国武</t>
  </si>
  <si>
    <t>自有厅运营中心</t>
  </si>
  <si>
    <t>互联网创新新零售中心</t>
  </si>
  <si>
    <t>杨帆</t>
  </si>
  <si>
    <t>新零售中心</t>
  </si>
  <si>
    <t>省大客党政二行业线</t>
  </si>
  <si>
    <t>石林</t>
  </si>
  <si>
    <t>政企客户事业部</t>
  </si>
  <si>
    <t>李伟</t>
  </si>
  <si>
    <t>省大客智慧传媒行业线</t>
  </si>
  <si>
    <t>宜良</t>
  </si>
  <si>
    <t>胡奥</t>
  </si>
  <si>
    <t>省大客IDC与云行业线</t>
  </si>
  <si>
    <t>廖梅</t>
  </si>
  <si>
    <t>寻甸</t>
  </si>
  <si>
    <t>序号</t>
  </si>
  <si>
    <t>项目名称（和投资评估报告一致）</t>
  </si>
  <si>
    <t>OSS/M域订单编号</t>
  </si>
  <si>
    <t>业务需求发起单元</t>
  </si>
  <si>
    <t>客户经理</t>
  </si>
  <si>
    <t>客户联系方式</t>
  </si>
  <si>
    <t>业务落地区县</t>
  </si>
  <si>
    <t>施工单位</t>
  </si>
  <si>
    <t>交付中心实施经理</t>
  </si>
  <si>
    <t>客户地址</t>
  </si>
  <si>
    <t>经度（填数字）</t>
  </si>
  <si>
    <t>纬度（填数字）</t>
  </si>
  <si>
    <t>建设类别</t>
  </si>
  <si>
    <t>派工依据（合同/工单）</t>
  </si>
  <si>
    <t>合同到达时间</t>
  </si>
  <si>
    <t>合同编号</t>
  </si>
  <si>
    <t>合同名称</t>
  </si>
  <si>
    <t>协议期限（年）</t>
  </si>
  <si>
    <t>是否签合同</t>
  </si>
  <si>
    <t>年化收入（万元）</t>
  </si>
  <si>
    <t>协议总收入（万元）</t>
  </si>
  <si>
    <t>市场费用（万元）</t>
  </si>
  <si>
    <t>设备投资（万元）</t>
  </si>
  <si>
    <t>设备施工费（万元）</t>
  </si>
  <si>
    <t>材料投资
（万元）</t>
  </si>
  <si>
    <t>线路施工费
（万元）</t>
  </si>
  <si>
    <t>总工费（万元）</t>
  </si>
  <si>
    <t>设计费
（万元）</t>
  </si>
  <si>
    <t>监理费
（万元）</t>
  </si>
  <si>
    <t>审计费
（万元）</t>
  </si>
  <si>
    <r>
      <rPr>
        <b/>
        <sz val="11"/>
        <color theme="1"/>
        <rFont val="微软雅黑"/>
        <charset val="134"/>
      </rPr>
      <t>其他费</t>
    </r>
    <r>
      <rPr>
        <b/>
        <sz val="11"/>
        <color rgb="FF000000"/>
        <rFont val="微软雅黑"/>
        <charset val="134"/>
      </rPr>
      <t xml:space="preserve">
（万元）</t>
    </r>
  </si>
  <si>
    <t>网运成本（万元）</t>
  </si>
  <si>
    <t>投资预算（万元）</t>
  </si>
  <si>
    <t>收入比</t>
  </si>
  <si>
    <t>资金来源</t>
  </si>
  <si>
    <t>工建收单时间（M域/OA）</t>
  </si>
  <si>
    <t>全流程发起</t>
  </si>
  <si>
    <t>设计方案输出时间</t>
  </si>
  <si>
    <t>评估报告到达时间（业务单元签字时间）</t>
  </si>
  <si>
    <t>投资评估完成时间</t>
  </si>
  <si>
    <t>派工时间</t>
  </si>
  <si>
    <t>派工</t>
  </si>
  <si>
    <t>完工时间</t>
  </si>
  <si>
    <t>施工完成</t>
  </si>
  <si>
    <t>是否通知业务单元</t>
  </si>
  <si>
    <t>开通单到达时间</t>
  </si>
  <si>
    <t>开通交付时间</t>
  </si>
  <si>
    <t>开通交付</t>
  </si>
  <si>
    <t>电路编码</t>
  </si>
  <si>
    <t>物理完工到期工作日</t>
  </si>
  <si>
    <t>物理完工超时预警</t>
  </si>
  <si>
    <t>物理完工超时</t>
  </si>
  <si>
    <t>开通交付到期工作日</t>
  </si>
  <si>
    <t>开通交付超时预警</t>
  </si>
  <si>
    <t>开通交付超时</t>
  </si>
  <si>
    <t>物理施工超时原因</t>
  </si>
</sst>
</file>

<file path=xl/styles.xml><?xml version="1.0" encoding="utf-8"?>
<styleSheet xmlns="http://schemas.openxmlformats.org/spreadsheetml/2006/main">
  <numFmts count="7">
    <numFmt numFmtId="176" formatCode="yyyy&quot;年&quot;m&quot;月&quot;d&quot;日&quot;;@"/>
    <numFmt numFmtId="177" formatCode="m&quot;月&quot;d&quot;日&quot;;@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12"/>
      <color rgb="FF000000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22" borderId="14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21" borderId="14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37" borderId="15" applyNumberFormat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177" fontId="1" fillId="0" borderId="1" xfId="0" applyNumberFormat="1" applyFont="1" applyFill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" fillId="0" borderId="2" xfId="0" applyFont="1" applyBorder="1" applyAlignment="1">
      <alignment horizontal="centerContinuous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wrapText="1"/>
    </xf>
    <xf numFmtId="9" fontId="0" fillId="0" borderId="3" xfId="10" applyFon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9" fontId="5" fillId="0" borderId="3" xfId="1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176" fontId="13" fillId="0" borderId="2" xfId="0" applyNumberFormat="1" applyFont="1" applyBorder="1" applyAlignment="1">
      <alignment horizontal="right" wrapText="1"/>
    </xf>
    <xf numFmtId="9" fontId="0" fillId="0" borderId="5" xfId="10" applyFont="1" applyBorder="1" applyAlignment="1">
      <alignment horizontal="center" vertical="center"/>
    </xf>
    <xf numFmtId="9" fontId="0" fillId="0" borderId="7" xfId="10" applyFont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178" fontId="14" fillId="0" borderId="1" xfId="0" applyNumberFormat="1" applyFont="1" applyFill="1" applyBorder="1" applyAlignment="1">
      <alignment horizontal="center" vertical="center" wrapText="1"/>
    </xf>
    <xf numFmtId="177" fontId="14" fillId="0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4" fillId="6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5">
    <dxf>
      <fill>
        <patternFill patternType="solid">
          <bgColor rgb="FFFF0C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006100"/>
      </font>
      <fill>
        <patternFill patternType="solid">
          <bgColor rgb="FFC6EF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1&#24180;&#25919;&#20225;&#21019;&#26032;&#19994;&#21153;&#20132;&#20184;&#20013;&#24515;&#20840;&#27969;&#31243;&#31649;&#25511;&#34920;&#65288;&#21326;&#36890;&#25237;&#36164;418&#65289;202105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1&#24180;&#25919;&#20225;&#21019;&#26032;&#19994;&#21153;&#20132;&#20184;&#20013;&#24515;&#20840;&#27969;&#31243;&#31649;&#25511;&#34920;&#65288;&#21326;&#36890;&#25237;&#36164;418&#65289;202104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明细（华通投资418）"/>
      <sheetName val="片区汇总"/>
      <sheetName val="行业线汇总"/>
      <sheetName val="WpsReserved_CellImgList"/>
    </sheetNames>
    <sheetDataSet>
      <sheetData sheetId="0" refreshError="1"/>
      <sheetData sheetId="1" refreshError="1"/>
      <sheetData sheetId="2" refreshError="1">
        <row r="1">
          <cell r="A1" t="str">
            <v>2021年政企创新业务交付中心项目交付进度（华通投资418）</v>
          </cell>
        </row>
        <row r="1">
          <cell r="L1">
            <v>44344</v>
          </cell>
        </row>
        <row r="2">
          <cell r="A2" t="str">
            <v>行业线</v>
          </cell>
          <cell r="B2" t="str">
            <v>项目数</v>
          </cell>
          <cell r="C2" t="str">
            <v>已签合同</v>
          </cell>
          <cell r="D2" t="str">
            <v>设计方案输出</v>
          </cell>
          <cell r="E2" t="str">
            <v>投资评估完成</v>
          </cell>
          <cell r="F2" t="str">
            <v>采购提交</v>
          </cell>
          <cell r="G2" t="str">
            <v>采购到货</v>
          </cell>
          <cell r="H2" t="str">
            <v>已派工</v>
          </cell>
          <cell r="I2" t="str">
            <v>已完工</v>
          </cell>
          <cell r="J2" t="str">
            <v>开通单到达</v>
          </cell>
          <cell r="K2" t="str">
            <v>已开通交付</v>
          </cell>
          <cell r="L2" t="str">
            <v>开通交付率</v>
          </cell>
          <cell r="M2" t="str">
            <v>具备开账计收条件</v>
          </cell>
          <cell r="N2" t="str">
            <v>已超时</v>
          </cell>
          <cell r="O2" t="str">
            <v>行总</v>
          </cell>
          <cell r="P2" t="str">
            <v>列1</v>
          </cell>
        </row>
        <row r="3">
          <cell r="A3" t="str">
            <v>省大客大企业行业线</v>
          </cell>
          <cell r="B3">
            <v>18</v>
          </cell>
          <cell r="C3">
            <v>18</v>
          </cell>
          <cell r="D3">
            <v>18</v>
          </cell>
          <cell r="E3">
            <v>18</v>
          </cell>
          <cell r="F3">
            <v>17</v>
          </cell>
          <cell r="G3">
            <v>2</v>
          </cell>
          <cell r="H3">
            <v>18</v>
          </cell>
          <cell r="I3">
            <v>18</v>
          </cell>
          <cell r="J3">
            <v>18</v>
          </cell>
          <cell r="K3">
            <v>18</v>
          </cell>
          <cell r="L3">
            <v>1</v>
          </cell>
          <cell r="M3">
            <v>18</v>
          </cell>
          <cell r="N3">
            <v>0</v>
          </cell>
          <cell r="O3" t="str">
            <v>陈宇</v>
          </cell>
          <cell r="P3">
            <v>1</v>
          </cell>
        </row>
        <row r="4">
          <cell r="A4" t="str">
            <v>省大客中小企业行业线</v>
          </cell>
          <cell r="B4">
            <v>32</v>
          </cell>
          <cell r="C4">
            <v>32</v>
          </cell>
          <cell r="D4">
            <v>32</v>
          </cell>
          <cell r="E4">
            <v>32</v>
          </cell>
          <cell r="F4">
            <v>31</v>
          </cell>
          <cell r="G4">
            <v>3</v>
          </cell>
          <cell r="H4">
            <v>32</v>
          </cell>
          <cell r="I4">
            <v>30</v>
          </cell>
          <cell r="J4">
            <v>30</v>
          </cell>
          <cell r="K4">
            <v>30</v>
          </cell>
          <cell r="L4">
            <v>0.9375</v>
          </cell>
          <cell r="M4">
            <v>30</v>
          </cell>
          <cell r="N4">
            <v>2</v>
          </cell>
          <cell r="O4" t="str">
            <v>陈晨</v>
          </cell>
          <cell r="P4">
            <v>2</v>
          </cell>
        </row>
        <row r="5">
          <cell r="A5" t="str">
            <v>省大客银行一行业线</v>
          </cell>
          <cell r="B5">
            <v>30</v>
          </cell>
          <cell r="C5">
            <v>30</v>
          </cell>
          <cell r="D5">
            <v>30</v>
          </cell>
          <cell r="E5">
            <v>30</v>
          </cell>
          <cell r="F5">
            <v>24</v>
          </cell>
          <cell r="G5">
            <v>1</v>
          </cell>
          <cell r="H5">
            <v>30</v>
          </cell>
          <cell r="I5">
            <v>29</v>
          </cell>
          <cell r="J5">
            <v>28</v>
          </cell>
          <cell r="K5">
            <v>28</v>
          </cell>
          <cell r="L5">
            <v>0.933333333333333</v>
          </cell>
          <cell r="M5">
            <v>28</v>
          </cell>
          <cell r="N5">
            <v>1</v>
          </cell>
          <cell r="O5" t="str">
            <v>杨娅</v>
          </cell>
          <cell r="P5">
            <v>3</v>
          </cell>
        </row>
        <row r="6">
          <cell r="A6" t="str">
            <v>省大客银行二行业线</v>
          </cell>
          <cell r="B6">
            <v>36</v>
          </cell>
          <cell r="C6">
            <v>36</v>
          </cell>
          <cell r="D6">
            <v>36</v>
          </cell>
          <cell r="E6">
            <v>36</v>
          </cell>
          <cell r="F6">
            <v>31</v>
          </cell>
          <cell r="G6">
            <v>5</v>
          </cell>
          <cell r="H6">
            <v>36</v>
          </cell>
          <cell r="I6">
            <v>34</v>
          </cell>
          <cell r="J6">
            <v>33</v>
          </cell>
          <cell r="K6">
            <v>33</v>
          </cell>
          <cell r="L6">
            <v>0.916666666666667</v>
          </cell>
          <cell r="M6">
            <v>33</v>
          </cell>
          <cell r="N6">
            <v>2</v>
          </cell>
          <cell r="O6" t="str">
            <v>徐云梅</v>
          </cell>
          <cell r="P6">
            <v>4</v>
          </cell>
        </row>
        <row r="7">
          <cell r="A7" t="str">
            <v>省大客证保行业线</v>
          </cell>
          <cell r="B7">
            <v>23</v>
          </cell>
          <cell r="C7">
            <v>23</v>
          </cell>
          <cell r="D7">
            <v>23</v>
          </cell>
          <cell r="E7">
            <v>23</v>
          </cell>
          <cell r="F7">
            <v>20</v>
          </cell>
          <cell r="G7">
            <v>2</v>
          </cell>
          <cell r="H7">
            <v>23</v>
          </cell>
          <cell r="I7">
            <v>21</v>
          </cell>
          <cell r="J7">
            <v>21</v>
          </cell>
          <cell r="K7">
            <v>21</v>
          </cell>
          <cell r="L7">
            <v>0.91304347826087</v>
          </cell>
          <cell r="M7">
            <v>21</v>
          </cell>
          <cell r="N7">
            <v>2</v>
          </cell>
          <cell r="O7" t="str">
            <v>杨顺清</v>
          </cell>
          <cell r="P7">
            <v>5</v>
          </cell>
        </row>
        <row r="8">
          <cell r="A8" t="str">
            <v>省大客智慧医养行业线</v>
          </cell>
          <cell r="B8">
            <v>17</v>
          </cell>
          <cell r="C8">
            <v>17</v>
          </cell>
          <cell r="D8">
            <v>17</v>
          </cell>
          <cell r="E8">
            <v>17</v>
          </cell>
          <cell r="F8">
            <v>14</v>
          </cell>
          <cell r="G8">
            <v>2</v>
          </cell>
          <cell r="H8">
            <v>17</v>
          </cell>
          <cell r="I8">
            <v>17</v>
          </cell>
          <cell r="J8">
            <v>17</v>
          </cell>
          <cell r="K8">
            <v>17</v>
          </cell>
          <cell r="L8">
            <v>1</v>
          </cell>
          <cell r="M8">
            <v>17</v>
          </cell>
          <cell r="N8">
            <v>0</v>
          </cell>
          <cell r="O8" t="str">
            <v>张健</v>
          </cell>
          <cell r="P8">
            <v>6</v>
          </cell>
        </row>
        <row r="9">
          <cell r="A9" t="str">
            <v>省大客智慧军营行业线</v>
          </cell>
          <cell r="B9">
            <v>10</v>
          </cell>
          <cell r="C9">
            <v>10</v>
          </cell>
          <cell r="D9">
            <v>10</v>
          </cell>
          <cell r="E9">
            <v>10</v>
          </cell>
          <cell r="F9">
            <v>3</v>
          </cell>
          <cell r="G9">
            <v>1</v>
          </cell>
          <cell r="H9">
            <v>10</v>
          </cell>
          <cell r="I9">
            <v>10</v>
          </cell>
          <cell r="J9">
            <v>10</v>
          </cell>
          <cell r="K9">
            <v>10</v>
          </cell>
          <cell r="L9">
            <v>1</v>
          </cell>
          <cell r="M9">
            <v>10</v>
          </cell>
          <cell r="N9">
            <v>0</v>
          </cell>
          <cell r="O9" t="str">
            <v>阎爱军</v>
          </cell>
          <cell r="P9">
            <v>7</v>
          </cell>
        </row>
        <row r="10">
          <cell r="A10" t="str">
            <v>省大客文旅环保行业线</v>
          </cell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2</v>
          </cell>
          <cell r="H10">
            <v>13</v>
          </cell>
          <cell r="I10">
            <v>13</v>
          </cell>
          <cell r="J10">
            <v>13</v>
          </cell>
          <cell r="K10">
            <v>13</v>
          </cell>
          <cell r="L10">
            <v>1</v>
          </cell>
          <cell r="M10">
            <v>13</v>
          </cell>
          <cell r="N10">
            <v>0</v>
          </cell>
          <cell r="O10" t="str">
            <v>徐林</v>
          </cell>
          <cell r="P10">
            <v>8</v>
          </cell>
        </row>
        <row r="11">
          <cell r="A11" t="str">
            <v>省大客教育信息化行业线</v>
          </cell>
          <cell r="B11">
            <v>10</v>
          </cell>
          <cell r="C11">
            <v>10</v>
          </cell>
          <cell r="D11">
            <v>10</v>
          </cell>
          <cell r="E11">
            <v>10</v>
          </cell>
          <cell r="F11">
            <v>9</v>
          </cell>
          <cell r="G11">
            <v>3</v>
          </cell>
          <cell r="H11">
            <v>10</v>
          </cell>
          <cell r="I11">
            <v>10</v>
          </cell>
          <cell r="J11">
            <v>10</v>
          </cell>
          <cell r="K11">
            <v>10</v>
          </cell>
          <cell r="L11">
            <v>1</v>
          </cell>
          <cell r="M11">
            <v>10</v>
          </cell>
          <cell r="N11">
            <v>0</v>
          </cell>
          <cell r="O11" t="str">
            <v>朱建丽</v>
          </cell>
          <cell r="P11">
            <v>9</v>
          </cell>
        </row>
        <row r="12">
          <cell r="A12" t="str">
            <v>省大客交通物流行业线</v>
          </cell>
          <cell r="B12">
            <v>9</v>
          </cell>
          <cell r="C12">
            <v>9</v>
          </cell>
          <cell r="D12">
            <v>9</v>
          </cell>
          <cell r="E12">
            <v>9</v>
          </cell>
          <cell r="F12">
            <v>8</v>
          </cell>
          <cell r="G12">
            <v>0</v>
          </cell>
          <cell r="H12">
            <v>9</v>
          </cell>
          <cell r="I12">
            <v>9</v>
          </cell>
          <cell r="J12">
            <v>9</v>
          </cell>
          <cell r="K12">
            <v>9</v>
          </cell>
          <cell r="L12">
            <v>1</v>
          </cell>
          <cell r="M12">
            <v>9</v>
          </cell>
          <cell r="N12">
            <v>0</v>
          </cell>
          <cell r="O12" t="str">
            <v>廖洪锋</v>
          </cell>
          <cell r="P12">
            <v>10</v>
          </cell>
        </row>
        <row r="13">
          <cell r="A13" t="str">
            <v>省大客智慧能源行业线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7</v>
          </cell>
          <cell r="G13">
            <v>0</v>
          </cell>
          <cell r="H13">
            <v>10</v>
          </cell>
          <cell r="I13">
            <v>9</v>
          </cell>
          <cell r="J13">
            <v>9</v>
          </cell>
          <cell r="K13">
            <v>9</v>
          </cell>
          <cell r="L13">
            <v>0.9</v>
          </cell>
          <cell r="M13">
            <v>9</v>
          </cell>
          <cell r="N13">
            <v>1</v>
          </cell>
          <cell r="O13" t="str">
            <v>姚斌</v>
          </cell>
          <cell r="P13">
            <v>11</v>
          </cell>
        </row>
        <row r="14">
          <cell r="A14" t="str">
            <v>省大客党政一行业线</v>
          </cell>
          <cell r="B14">
            <v>11</v>
          </cell>
          <cell r="C14">
            <v>11</v>
          </cell>
          <cell r="D14">
            <v>11</v>
          </cell>
          <cell r="E14">
            <v>11</v>
          </cell>
          <cell r="F14">
            <v>7</v>
          </cell>
          <cell r="G14">
            <v>0</v>
          </cell>
          <cell r="H14">
            <v>11</v>
          </cell>
          <cell r="I14">
            <v>11</v>
          </cell>
          <cell r="J14">
            <v>11</v>
          </cell>
          <cell r="K14">
            <v>11</v>
          </cell>
          <cell r="L14">
            <v>1</v>
          </cell>
          <cell r="M14">
            <v>11</v>
          </cell>
          <cell r="N14">
            <v>0</v>
          </cell>
          <cell r="O14" t="str">
            <v>韦宇</v>
          </cell>
          <cell r="P14">
            <v>12</v>
          </cell>
        </row>
        <row r="15">
          <cell r="A15" t="str">
            <v>省大客党政二行业线</v>
          </cell>
          <cell r="B15">
            <v>8</v>
          </cell>
          <cell r="C15">
            <v>8</v>
          </cell>
          <cell r="D15">
            <v>8</v>
          </cell>
          <cell r="E15">
            <v>8</v>
          </cell>
          <cell r="F15">
            <v>6</v>
          </cell>
          <cell r="G15">
            <v>0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1</v>
          </cell>
          <cell r="M15">
            <v>8</v>
          </cell>
          <cell r="N15">
            <v>0</v>
          </cell>
          <cell r="O15" t="str">
            <v>杨桂云</v>
          </cell>
          <cell r="P15">
            <v>13</v>
          </cell>
        </row>
        <row r="16">
          <cell r="A16" t="str">
            <v>省大客IDC及云业务行业线</v>
          </cell>
          <cell r="B16">
            <v>3</v>
          </cell>
          <cell r="C16">
            <v>3</v>
          </cell>
          <cell r="D16">
            <v>3</v>
          </cell>
          <cell r="E16">
            <v>3</v>
          </cell>
          <cell r="F16">
            <v>3</v>
          </cell>
          <cell r="G16">
            <v>0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1</v>
          </cell>
          <cell r="M16">
            <v>3</v>
          </cell>
          <cell r="N16">
            <v>0</v>
          </cell>
          <cell r="O16" t="str">
            <v>廖梅</v>
          </cell>
          <cell r="P16">
            <v>14</v>
          </cell>
        </row>
        <row r="17">
          <cell r="A17" t="str">
            <v>省大客公共事业行业线</v>
          </cell>
          <cell r="B17">
            <v>6</v>
          </cell>
          <cell r="C17">
            <v>6</v>
          </cell>
          <cell r="D17">
            <v>6</v>
          </cell>
          <cell r="E17">
            <v>6</v>
          </cell>
          <cell r="F17">
            <v>6</v>
          </cell>
          <cell r="G17">
            <v>0</v>
          </cell>
          <cell r="H17">
            <v>6</v>
          </cell>
          <cell r="I17">
            <v>6</v>
          </cell>
          <cell r="J17">
            <v>6</v>
          </cell>
          <cell r="K17">
            <v>6</v>
          </cell>
          <cell r="L17">
            <v>1</v>
          </cell>
          <cell r="M17">
            <v>6</v>
          </cell>
          <cell r="N17">
            <v>0</v>
          </cell>
          <cell r="O17" t="str">
            <v>李晖</v>
          </cell>
          <cell r="P17">
            <v>15</v>
          </cell>
        </row>
        <row r="18">
          <cell r="A18" t="str">
            <v>省大客智慧传媒行业线</v>
          </cell>
          <cell r="B18">
            <v>8</v>
          </cell>
          <cell r="C18">
            <v>8</v>
          </cell>
          <cell r="D18">
            <v>8</v>
          </cell>
          <cell r="E18">
            <v>8</v>
          </cell>
          <cell r="F18">
            <v>5</v>
          </cell>
          <cell r="G18">
            <v>0</v>
          </cell>
          <cell r="H18">
            <v>8</v>
          </cell>
          <cell r="I18">
            <v>8</v>
          </cell>
          <cell r="J18">
            <v>8</v>
          </cell>
          <cell r="K18">
            <v>7</v>
          </cell>
          <cell r="L18">
            <v>0.875</v>
          </cell>
          <cell r="M18">
            <v>7</v>
          </cell>
          <cell r="N18">
            <v>0</v>
          </cell>
          <cell r="O18" t="str">
            <v>蔡维麟</v>
          </cell>
          <cell r="P18">
            <v>16</v>
          </cell>
        </row>
        <row r="19">
          <cell r="A19" t="str">
            <v>省大客工业互联网行业线</v>
          </cell>
          <cell r="B19">
            <v>3</v>
          </cell>
          <cell r="C19">
            <v>3</v>
          </cell>
          <cell r="D19">
            <v>3</v>
          </cell>
          <cell r="E19">
            <v>3</v>
          </cell>
          <cell r="F19">
            <v>0</v>
          </cell>
          <cell r="G19">
            <v>0</v>
          </cell>
          <cell r="H19">
            <v>3</v>
          </cell>
          <cell r="I19">
            <v>3</v>
          </cell>
          <cell r="J19">
            <v>3</v>
          </cell>
          <cell r="K19">
            <v>3</v>
          </cell>
          <cell r="L19">
            <v>1</v>
          </cell>
          <cell r="M19">
            <v>3</v>
          </cell>
          <cell r="N19">
            <v>0</v>
          </cell>
          <cell r="O19" t="str">
            <v>姚斌</v>
          </cell>
          <cell r="P19">
            <v>17</v>
          </cell>
        </row>
        <row r="20">
          <cell r="A20" t="str">
            <v>云创智慧中心</v>
          </cell>
          <cell r="B20">
            <v>18</v>
          </cell>
          <cell r="C20">
            <v>18</v>
          </cell>
          <cell r="D20">
            <v>18</v>
          </cell>
          <cell r="E20">
            <v>18</v>
          </cell>
          <cell r="F20">
            <v>15</v>
          </cell>
          <cell r="G20">
            <v>0</v>
          </cell>
          <cell r="H20">
            <v>18</v>
          </cell>
          <cell r="I20">
            <v>18</v>
          </cell>
          <cell r="J20">
            <v>18</v>
          </cell>
          <cell r="K20">
            <v>18</v>
          </cell>
          <cell r="L20">
            <v>1</v>
          </cell>
          <cell r="M20">
            <v>18</v>
          </cell>
          <cell r="N20">
            <v>0</v>
          </cell>
          <cell r="O20" t="str">
            <v>杨桂云</v>
          </cell>
          <cell r="P20">
            <v>18</v>
          </cell>
        </row>
        <row r="21">
          <cell r="A21" t="str">
            <v>自有厅运营中心</v>
          </cell>
          <cell r="B21">
            <v>10</v>
          </cell>
          <cell r="C21">
            <v>10</v>
          </cell>
          <cell r="D21">
            <v>10</v>
          </cell>
          <cell r="E21">
            <v>10</v>
          </cell>
          <cell r="F21">
            <v>7</v>
          </cell>
          <cell r="G21">
            <v>3</v>
          </cell>
          <cell r="H21">
            <v>10</v>
          </cell>
          <cell r="I21">
            <v>10</v>
          </cell>
          <cell r="J21">
            <v>10</v>
          </cell>
          <cell r="K21">
            <v>10</v>
          </cell>
          <cell r="L21">
            <v>1</v>
          </cell>
          <cell r="M21">
            <v>10</v>
          </cell>
          <cell r="N21">
            <v>0</v>
          </cell>
          <cell r="O21" t="str">
            <v>赵修林</v>
          </cell>
          <cell r="P21">
            <v>19</v>
          </cell>
        </row>
        <row r="22">
          <cell r="A22" t="str">
            <v>新零售销售中心</v>
          </cell>
          <cell r="B22">
            <v>2</v>
          </cell>
          <cell r="C22">
            <v>2</v>
          </cell>
          <cell r="D22">
            <v>2</v>
          </cell>
          <cell r="E22">
            <v>2</v>
          </cell>
          <cell r="F22">
            <v>2</v>
          </cell>
          <cell r="G22">
            <v>0</v>
          </cell>
          <cell r="H22">
            <v>2</v>
          </cell>
          <cell r="I22">
            <v>2</v>
          </cell>
          <cell r="J22">
            <v>2</v>
          </cell>
          <cell r="K22">
            <v>2</v>
          </cell>
          <cell r="L22">
            <v>1</v>
          </cell>
          <cell r="M22">
            <v>2</v>
          </cell>
          <cell r="N22">
            <v>0</v>
          </cell>
          <cell r="O22" t="str">
            <v>杨帆</v>
          </cell>
          <cell r="P22">
            <v>20</v>
          </cell>
        </row>
        <row r="23">
          <cell r="A23" t="str">
            <v>省公司信安部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0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0</v>
          </cell>
        </row>
        <row r="23">
          <cell r="P23">
            <v>21</v>
          </cell>
        </row>
        <row r="24">
          <cell r="A24" t="str">
            <v>五华区</v>
          </cell>
          <cell r="B24">
            <v>20</v>
          </cell>
          <cell r="C24">
            <v>20</v>
          </cell>
          <cell r="D24">
            <v>20</v>
          </cell>
          <cell r="E24">
            <v>20</v>
          </cell>
          <cell r="F24">
            <v>16</v>
          </cell>
          <cell r="G24">
            <v>2</v>
          </cell>
          <cell r="H24">
            <v>20</v>
          </cell>
          <cell r="I24">
            <v>19</v>
          </cell>
          <cell r="J24">
            <v>19</v>
          </cell>
          <cell r="K24">
            <v>19</v>
          </cell>
          <cell r="L24">
            <v>0.95</v>
          </cell>
          <cell r="M24">
            <v>19</v>
          </cell>
          <cell r="N24">
            <v>1</v>
          </cell>
          <cell r="O24" t="str">
            <v>徐斗</v>
          </cell>
          <cell r="P24">
            <v>22</v>
          </cell>
        </row>
        <row r="25">
          <cell r="A25" t="str">
            <v>官渡区</v>
          </cell>
          <cell r="B25">
            <v>18</v>
          </cell>
          <cell r="C25">
            <v>18</v>
          </cell>
          <cell r="D25">
            <v>18</v>
          </cell>
          <cell r="E25">
            <v>18</v>
          </cell>
          <cell r="F25">
            <v>16</v>
          </cell>
          <cell r="G25">
            <v>2</v>
          </cell>
          <cell r="H25">
            <v>18</v>
          </cell>
          <cell r="I25">
            <v>17</v>
          </cell>
          <cell r="J25">
            <v>17</v>
          </cell>
          <cell r="K25">
            <v>17</v>
          </cell>
          <cell r="L25">
            <v>0.944444444444444</v>
          </cell>
          <cell r="M25">
            <v>17</v>
          </cell>
          <cell r="N25">
            <v>1</v>
          </cell>
          <cell r="O25" t="str">
            <v>李浩</v>
          </cell>
          <cell r="P25">
            <v>23</v>
          </cell>
        </row>
        <row r="26">
          <cell r="A26" t="str">
            <v>西山区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25</v>
          </cell>
          <cell r="G26">
            <v>3</v>
          </cell>
          <cell r="H26">
            <v>36</v>
          </cell>
          <cell r="I26">
            <v>36</v>
          </cell>
          <cell r="J26">
            <v>35</v>
          </cell>
          <cell r="K26">
            <v>35</v>
          </cell>
          <cell r="L26">
            <v>0.972222222222222</v>
          </cell>
          <cell r="M26">
            <v>35</v>
          </cell>
          <cell r="N26">
            <v>0</v>
          </cell>
          <cell r="O26" t="str">
            <v>汪杨博瑜</v>
          </cell>
          <cell r="P26">
            <v>24</v>
          </cell>
        </row>
        <row r="27">
          <cell r="A27" t="str">
            <v>盘龙区</v>
          </cell>
          <cell r="B27">
            <v>20</v>
          </cell>
          <cell r="C27">
            <v>20</v>
          </cell>
          <cell r="D27">
            <v>20</v>
          </cell>
          <cell r="E27">
            <v>20</v>
          </cell>
          <cell r="F27">
            <v>17</v>
          </cell>
          <cell r="G27">
            <v>0</v>
          </cell>
          <cell r="H27">
            <v>20</v>
          </cell>
          <cell r="I27">
            <v>19</v>
          </cell>
          <cell r="J27">
            <v>19</v>
          </cell>
          <cell r="K27">
            <v>19</v>
          </cell>
          <cell r="L27">
            <v>0.95</v>
          </cell>
          <cell r="M27">
            <v>19</v>
          </cell>
          <cell r="N27">
            <v>1</v>
          </cell>
          <cell r="O27" t="str">
            <v>邓俊全</v>
          </cell>
          <cell r="P27">
            <v>25</v>
          </cell>
        </row>
        <row r="28">
          <cell r="A28" t="str">
            <v>呈贡</v>
          </cell>
          <cell r="B28">
            <v>14</v>
          </cell>
          <cell r="C28">
            <v>14</v>
          </cell>
          <cell r="D28">
            <v>14</v>
          </cell>
          <cell r="E28">
            <v>14</v>
          </cell>
          <cell r="F28">
            <v>11</v>
          </cell>
          <cell r="G28">
            <v>1</v>
          </cell>
          <cell r="H28">
            <v>14</v>
          </cell>
          <cell r="I28">
            <v>12</v>
          </cell>
          <cell r="J28">
            <v>12</v>
          </cell>
          <cell r="K28">
            <v>11</v>
          </cell>
          <cell r="L28">
            <v>0.785714285714286</v>
          </cell>
          <cell r="M28">
            <v>11</v>
          </cell>
          <cell r="N28">
            <v>2</v>
          </cell>
          <cell r="O28" t="str">
            <v>王仁喆</v>
          </cell>
          <cell r="P28">
            <v>26</v>
          </cell>
        </row>
        <row r="29">
          <cell r="A29" t="str">
            <v>嵩明</v>
          </cell>
          <cell r="B29">
            <v>3</v>
          </cell>
          <cell r="C29">
            <v>3</v>
          </cell>
          <cell r="D29">
            <v>3</v>
          </cell>
          <cell r="E29">
            <v>3</v>
          </cell>
          <cell r="F29">
            <v>3</v>
          </cell>
          <cell r="G29">
            <v>1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</v>
          </cell>
          <cell r="M29">
            <v>3</v>
          </cell>
          <cell r="N29">
            <v>0</v>
          </cell>
          <cell r="O29" t="str">
            <v>普建龙</v>
          </cell>
          <cell r="P29">
            <v>27</v>
          </cell>
        </row>
        <row r="30">
          <cell r="A30" t="str">
            <v>石林</v>
          </cell>
          <cell r="B30">
            <v>5</v>
          </cell>
          <cell r="C30">
            <v>5</v>
          </cell>
          <cell r="D30">
            <v>5</v>
          </cell>
          <cell r="E30">
            <v>5</v>
          </cell>
          <cell r="F30">
            <v>5</v>
          </cell>
          <cell r="G30">
            <v>0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1</v>
          </cell>
          <cell r="M30">
            <v>5</v>
          </cell>
          <cell r="N30">
            <v>0</v>
          </cell>
          <cell r="O30" t="str">
            <v>严幼林</v>
          </cell>
          <cell r="P30">
            <v>28</v>
          </cell>
        </row>
        <row r="31">
          <cell r="A31" t="str">
            <v>晋宁</v>
          </cell>
          <cell r="B31">
            <v>6</v>
          </cell>
          <cell r="C31">
            <v>6</v>
          </cell>
          <cell r="D31">
            <v>6</v>
          </cell>
          <cell r="E31">
            <v>6</v>
          </cell>
          <cell r="F31">
            <v>5</v>
          </cell>
          <cell r="G31">
            <v>0</v>
          </cell>
          <cell r="H31">
            <v>6</v>
          </cell>
          <cell r="I31">
            <v>6</v>
          </cell>
          <cell r="J31">
            <v>6</v>
          </cell>
          <cell r="K31">
            <v>6</v>
          </cell>
          <cell r="L31">
            <v>1</v>
          </cell>
          <cell r="M31">
            <v>6</v>
          </cell>
          <cell r="N31">
            <v>0</v>
          </cell>
          <cell r="O31" t="str">
            <v>庄坚</v>
          </cell>
          <cell r="P31">
            <v>29</v>
          </cell>
        </row>
        <row r="32">
          <cell r="A32" t="str">
            <v>安宁</v>
          </cell>
          <cell r="B32">
            <v>9</v>
          </cell>
          <cell r="C32">
            <v>9</v>
          </cell>
          <cell r="D32">
            <v>9</v>
          </cell>
          <cell r="E32">
            <v>9</v>
          </cell>
          <cell r="F32">
            <v>8</v>
          </cell>
          <cell r="G32">
            <v>0</v>
          </cell>
          <cell r="H32">
            <v>9</v>
          </cell>
          <cell r="I32">
            <v>8</v>
          </cell>
          <cell r="J32">
            <v>8</v>
          </cell>
          <cell r="K32">
            <v>8</v>
          </cell>
          <cell r="L32">
            <v>0.888888888888889</v>
          </cell>
          <cell r="M32">
            <v>8</v>
          </cell>
          <cell r="N32">
            <v>1</v>
          </cell>
          <cell r="O32" t="str">
            <v>王洪玉</v>
          </cell>
          <cell r="P32">
            <v>30</v>
          </cell>
        </row>
        <row r="33">
          <cell r="A33" t="str">
            <v>东川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0</v>
          </cell>
          <cell r="O33" t="str">
            <v>起联金</v>
          </cell>
          <cell r="P33">
            <v>31</v>
          </cell>
        </row>
        <row r="34">
          <cell r="A34" t="str">
            <v>富民</v>
          </cell>
          <cell r="B34">
            <v>3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0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1</v>
          </cell>
          <cell r="M34">
            <v>3</v>
          </cell>
          <cell r="N34">
            <v>0</v>
          </cell>
          <cell r="O34" t="str">
            <v>白剑涛</v>
          </cell>
          <cell r="P34">
            <v>32</v>
          </cell>
        </row>
        <row r="35">
          <cell r="A35" t="str">
            <v>寻甸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1</v>
          </cell>
          <cell r="G35">
            <v>0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0.5</v>
          </cell>
          <cell r="M35">
            <v>1</v>
          </cell>
          <cell r="N35">
            <v>1</v>
          </cell>
          <cell r="O35" t="str">
            <v>孙明花</v>
          </cell>
          <cell r="P35">
            <v>33</v>
          </cell>
        </row>
        <row r="36">
          <cell r="A36" t="str">
            <v>禄劝</v>
          </cell>
          <cell r="B36">
            <v>2</v>
          </cell>
          <cell r="C36">
            <v>2</v>
          </cell>
          <cell r="D36">
            <v>2</v>
          </cell>
          <cell r="E36">
            <v>2</v>
          </cell>
          <cell r="F36">
            <v>1</v>
          </cell>
          <cell r="G36">
            <v>0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1</v>
          </cell>
          <cell r="M36">
            <v>2</v>
          </cell>
          <cell r="N36">
            <v>0</v>
          </cell>
          <cell r="O36" t="str">
            <v>母亚鹏</v>
          </cell>
          <cell r="P36">
            <v>34</v>
          </cell>
        </row>
        <row r="37">
          <cell r="A37" t="str">
            <v>宜良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0</v>
          </cell>
          <cell r="G37">
            <v>0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0</v>
          </cell>
          <cell r="O37" t="str">
            <v>徐国洪</v>
          </cell>
          <cell r="P37">
            <v>35</v>
          </cell>
        </row>
        <row r="38">
          <cell r="A38" t="str">
            <v>合计</v>
          </cell>
          <cell r="B38">
            <v>418</v>
          </cell>
          <cell r="C38">
            <v>418</v>
          </cell>
          <cell r="D38">
            <v>418</v>
          </cell>
          <cell r="E38">
            <v>418</v>
          </cell>
          <cell r="F38">
            <v>341</v>
          </cell>
          <cell r="G38">
            <v>33</v>
          </cell>
          <cell r="H38">
            <v>418</v>
          </cell>
          <cell r="I38">
            <v>403</v>
          </cell>
          <cell r="J38">
            <v>400</v>
          </cell>
          <cell r="K38">
            <v>398</v>
          </cell>
          <cell r="L38">
            <v>0.952153110047847</v>
          </cell>
          <cell r="M38">
            <v>398</v>
          </cell>
          <cell r="N38">
            <v>15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项目明细（华通投资418）"/>
      <sheetName val="片区汇总"/>
      <sheetName val="行业线汇总"/>
      <sheetName val="WpsReserved_CellImgList"/>
    </sheetNames>
    <sheetDataSet>
      <sheetData sheetId="0" refreshError="1"/>
      <sheetData sheetId="1" refreshError="1"/>
      <sheetData sheetId="2" refreshError="1">
        <row r="1">
          <cell r="A1" t="str">
            <v>2021年政企创新业务交付中心项目交付进度（华通投资418）</v>
          </cell>
        </row>
        <row r="1">
          <cell r="L1">
            <v>44316</v>
          </cell>
        </row>
        <row r="2">
          <cell r="A2" t="str">
            <v>行业线</v>
          </cell>
          <cell r="B2" t="str">
            <v>项目数</v>
          </cell>
          <cell r="C2" t="str">
            <v>已签合同</v>
          </cell>
          <cell r="D2" t="str">
            <v>设计方案输出</v>
          </cell>
          <cell r="E2" t="str">
            <v>投资评估完成</v>
          </cell>
          <cell r="F2" t="str">
            <v>采购提交</v>
          </cell>
          <cell r="G2" t="str">
            <v>采购到货</v>
          </cell>
          <cell r="H2" t="str">
            <v>已派工</v>
          </cell>
          <cell r="I2" t="str">
            <v>已完工</v>
          </cell>
          <cell r="J2" t="str">
            <v>开通单到达</v>
          </cell>
          <cell r="K2" t="str">
            <v>已开通交付</v>
          </cell>
          <cell r="L2" t="str">
            <v>开通交付率</v>
          </cell>
          <cell r="M2" t="str">
            <v>具备开账计收条件</v>
          </cell>
          <cell r="N2" t="str">
            <v>已超时</v>
          </cell>
          <cell r="O2" t="str">
            <v>行总</v>
          </cell>
        </row>
        <row r="3">
          <cell r="A3" t="str">
            <v>省大客大企业行业线</v>
          </cell>
          <cell r="B3">
            <v>18</v>
          </cell>
          <cell r="C3">
            <v>18</v>
          </cell>
          <cell r="D3">
            <v>18</v>
          </cell>
          <cell r="E3">
            <v>18</v>
          </cell>
          <cell r="F3">
            <v>17</v>
          </cell>
          <cell r="G3">
            <v>2</v>
          </cell>
          <cell r="H3">
            <v>18</v>
          </cell>
          <cell r="I3">
            <v>18</v>
          </cell>
          <cell r="J3">
            <v>17</v>
          </cell>
          <cell r="K3">
            <v>17</v>
          </cell>
          <cell r="L3">
            <v>0.944444444444444</v>
          </cell>
          <cell r="M3">
            <v>17</v>
          </cell>
          <cell r="N3">
            <v>0</v>
          </cell>
          <cell r="O3" t="str">
            <v>陈宇</v>
          </cell>
        </row>
        <row r="4">
          <cell r="A4" t="str">
            <v>省大客中小企业行业线</v>
          </cell>
          <cell r="B4">
            <v>32</v>
          </cell>
          <cell r="C4">
            <v>32</v>
          </cell>
          <cell r="D4">
            <v>32</v>
          </cell>
          <cell r="E4">
            <v>32</v>
          </cell>
          <cell r="F4">
            <v>31</v>
          </cell>
          <cell r="G4">
            <v>3</v>
          </cell>
          <cell r="H4">
            <v>32</v>
          </cell>
          <cell r="I4">
            <v>30</v>
          </cell>
          <cell r="J4">
            <v>30</v>
          </cell>
          <cell r="K4">
            <v>30</v>
          </cell>
          <cell r="L4">
            <v>0.9375</v>
          </cell>
          <cell r="M4">
            <v>30</v>
          </cell>
          <cell r="N4">
            <v>2</v>
          </cell>
          <cell r="O4" t="str">
            <v>陈晨</v>
          </cell>
        </row>
        <row r="5">
          <cell r="A5" t="str">
            <v>省大客银行一行业线</v>
          </cell>
          <cell r="B5">
            <v>30</v>
          </cell>
          <cell r="C5">
            <v>30</v>
          </cell>
          <cell r="D5">
            <v>30</v>
          </cell>
          <cell r="E5">
            <v>30</v>
          </cell>
          <cell r="F5">
            <v>24</v>
          </cell>
          <cell r="G5">
            <v>1</v>
          </cell>
          <cell r="H5">
            <v>30</v>
          </cell>
          <cell r="I5">
            <v>29</v>
          </cell>
          <cell r="J5">
            <v>26</v>
          </cell>
          <cell r="K5">
            <v>26</v>
          </cell>
          <cell r="L5">
            <v>0.866666666666667</v>
          </cell>
          <cell r="M5">
            <v>26</v>
          </cell>
          <cell r="N5">
            <v>1</v>
          </cell>
          <cell r="O5" t="str">
            <v>杨娅</v>
          </cell>
        </row>
        <row r="6">
          <cell r="A6" t="str">
            <v>省大客银行二行业线</v>
          </cell>
          <cell r="B6">
            <v>36</v>
          </cell>
          <cell r="C6">
            <v>36</v>
          </cell>
          <cell r="D6">
            <v>36</v>
          </cell>
          <cell r="E6">
            <v>36</v>
          </cell>
          <cell r="F6">
            <v>31</v>
          </cell>
          <cell r="G6">
            <v>5</v>
          </cell>
          <cell r="H6">
            <v>36</v>
          </cell>
          <cell r="I6">
            <v>34</v>
          </cell>
          <cell r="J6">
            <v>33</v>
          </cell>
          <cell r="K6">
            <v>32</v>
          </cell>
          <cell r="L6">
            <v>0.888888888888889</v>
          </cell>
          <cell r="M6">
            <v>32</v>
          </cell>
          <cell r="N6">
            <v>2</v>
          </cell>
          <cell r="O6" t="str">
            <v>徐云梅</v>
          </cell>
        </row>
        <row r="7">
          <cell r="A7" t="str">
            <v>省大客证保行业线</v>
          </cell>
          <cell r="B7">
            <v>23</v>
          </cell>
          <cell r="C7">
            <v>23</v>
          </cell>
          <cell r="D7">
            <v>23</v>
          </cell>
          <cell r="E7">
            <v>23</v>
          </cell>
          <cell r="F7">
            <v>20</v>
          </cell>
          <cell r="G7">
            <v>2</v>
          </cell>
          <cell r="H7">
            <v>23</v>
          </cell>
          <cell r="I7">
            <v>21</v>
          </cell>
          <cell r="J7">
            <v>20</v>
          </cell>
          <cell r="K7">
            <v>20</v>
          </cell>
          <cell r="L7">
            <v>0.869565217391304</v>
          </cell>
          <cell r="M7">
            <v>20</v>
          </cell>
          <cell r="N7">
            <v>2</v>
          </cell>
          <cell r="O7" t="str">
            <v>杨顺清</v>
          </cell>
        </row>
        <row r="8">
          <cell r="A8" t="str">
            <v>省大客智慧医养行业线</v>
          </cell>
          <cell r="B8">
            <v>17</v>
          </cell>
          <cell r="C8">
            <v>17</v>
          </cell>
          <cell r="D8">
            <v>17</v>
          </cell>
          <cell r="E8">
            <v>17</v>
          </cell>
          <cell r="F8">
            <v>14</v>
          </cell>
          <cell r="G8">
            <v>2</v>
          </cell>
          <cell r="H8">
            <v>17</v>
          </cell>
          <cell r="I8">
            <v>17</v>
          </cell>
          <cell r="J8">
            <v>17</v>
          </cell>
          <cell r="K8">
            <v>17</v>
          </cell>
          <cell r="L8">
            <v>1</v>
          </cell>
          <cell r="M8">
            <v>17</v>
          </cell>
          <cell r="N8">
            <v>0</v>
          </cell>
          <cell r="O8" t="str">
            <v>张健</v>
          </cell>
        </row>
        <row r="9">
          <cell r="A9" t="str">
            <v>省大客智慧军营行业线</v>
          </cell>
          <cell r="B9">
            <v>10</v>
          </cell>
          <cell r="C9">
            <v>10</v>
          </cell>
          <cell r="D9">
            <v>10</v>
          </cell>
          <cell r="E9">
            <v>10</v>
          </cell>
          <cell r="F9">
            <v>3</v>
          </cell>
          <cell r="G9">
            <v>1</v>
          </cell>
          <cell r="H9">
            <v>10</v>
          </cell>
          <cell r="I9">
            <v>10</v>
          </cell>
          <cell r="J9">
            <v>10</v>
          </cell>
          <cell r="K9">
            <v>7</v>
          </cell>
          <cell r="L9">
            <v>0.7</v>
          </cell>
          <cell r="M9">
            <v>7</v>
          </cell>
          <cell r="N9">
            <v>0</v>
          </cell>
          <cell r="O9" t="str">
            <v>阎爱军</v>
          </cell>
        </row>
        <row r="10">
          <cell r="A10" t="str">
            <v>省大客文旅环保行业线</v>
          </cell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2</v>
          </cell>
          <cell r="H10">
            <v>13</v>
          </cell>
          <cell r="I10">
            <v>13</v>
          </cell>
          <cell r="J10">
            <v>13</v>
          </cell>
          <cell r="K10">
            <v>13</v>
          </cell>
          <cell r="L10">
            <v>1</v>
          </cell>
          <cell r="M10">
            <v>13</v>
          </cell>
          <cell r="N10">
            <v>0</v>
          </cell>
          <cell r="O10" t="str">
            <v>徐林</v>
          </cell>
        </row>
        <row r="11">
          <cell r="A11" t="str">
            <v>省大客教育信息化行业线</v>
          </cell>
          <cell r="B11">
            <v>10</v>
          </cell>
          <cell r="C11">
            <v>10</v>
          </cell>
          <cell r="D11">
            <v>10</v>
          </cell>
          <cell r="E11">
            <v>10</v>
          </cell>
          <cell r="F11">
            <v>9</v>
          </cell>
          <cell r="G11">
            <v>3</v>
          </cell>
          <cell r="H11">
            <v>10</v>
          </cell>
          <cell r="I11">
            <v>10</v>
          </cell>
          <cell r="J11">
            <v>10</v>
          </cell>
          <cell r="K11">
            <v>10</v>
          </cell>
          <cell r="L11">
            <v>1</v>
          </cell>
          <cell r="M11">
            <v>10</v>
          </cell>
          <cell r="N11">
            <v>0</v>
          </cell>
          <cell r="O11" t="str">
            <v>朱建丽</v>
          </cell>
        </row>
        <row r="12">
          <cell r="A12" t="str">
            <v>省大客交通物流行业线</v>
          </cell>
          <cell r="B12">
            <v>9</v>
          </cell>
          <cell r="C12">
            <v>9</v>
          </cell>
          <cell r="D12">
            <v>9</v>
          </cell>
          <cell r="E12">
            <v>9</v>
          </cell>
          <cell r="F12">
            <v>8</v>
          </cell>
          <cell r="G12">
            <v>0</v>
          </cell>
          <cell r="H12">
            <v>9</v>
          </cell>
          <cell r="I12">
            <v>9</v>
          </cell>
          <cell r="J12">
            <v>9</v>
          </cell>
          <cell r="K12">
            <v>8</v>
          </cell>
          <cell r="L12">
            <v>0.888888888888889</v>
          </cell>
          <cell r="M12">
            <v>8</v>
          </cell>
          <cell r="N12">
            <v>0</v>
          </cell>
          <cell r="O12" t="str">
            <v>廖洪锋</v>
          </cell>
        </row>
        <row r="13">
          <cell r="A13" t="str">
            <v>省大客智慧能源行业线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7</v>
          </cell>
          <cell r="G13">
            <v>0</v>
          </cell>
          <cell r="H13">
            <v>10</v>
          </cell>
          <cell r="I13">
            <v>8</v>
          </cell>
          <cell r="J13">
            <v>8</v>
          </cell>
          <cell r="K13">
            <v>8</v>
          </cell>
          <cell r="L13">
            <v>0.8</v>
          </cell>
          <cell r="M13">
            <v>8</v>
          </cell>
          <cell r="N13">
            <v>2</v>
          </cell>
          <cell r="O13" t="str">
            <v>姚斌</v>
          </cell>
        </row>
        <row r="14">
          <cell r="A14" t="str">
            <v>省大客党政一行业线</v>
          </cell>
          <cell r="B14">
            <v>11</v>
          </cell>
          <cell r="C14">
            <v>11</v>
          </cell>
          <cell r="D14">
            <v>11</v>
          </cell>
          <cell r="E14">
            <v>11</v>
          </cell>
          <cell r="F14">
            <v>7</v>
          </cell>
          <cell r="G14">
            <v>0</v>
          </cell>
          <cell r="H14">
            <v>11</v>
          </cell>
          <cell r="I14">
            <v>11</v>
          </cell>
          <cell r="J14">
            <v>11</v>
          </cell>
          <cell r="K14">
            <v>11</v>
          </cell>
          <cell r="L14">
            <v>1</v>
          </cell>
          <cell r="M14">
            <v>11</v>
          </cell>
          <cell r="N14">
            <v>0</v>
          </cell>
          <cell r="O14" t="str">
            <v>韦宇</v>
          </cell>
        </row>
        <row r="15">
          <cell r="A15" t="str">
            <v>省大客党政二行业线</v>
          </cell>
          <cell r="B15">
            <v>8</v>
          </cell>
          <cell r="C15">
            <v>8</v>
          </cell>
          <cell r="D15">
            <v>8</v>
          </cell>
          <cell r="E15">
            <v>8</v>
          </cell>
          <cell r="F15">
            <v>6</v>
          </cell>
          <cell r="G15">
            <v>0</v>
          </cell>
          <cell r="H15">
            <v>8</v>
          </cell>
          <cell r="I15">
            <v>8</v>
          </cell>
          <cell r="J15">
            <v>8</v>
          </cell>
          <cell r="K15">
            <v>7</v>
          </cell>
          <cell r="L15">
            <v>0.875</v>
          </cell>
          <cell r="M15">
            <v>7</v>
          </cell>
          <cell r="N15">
            <v>0</v>
          </cell>
          <cell r="O15" t="str">
            <v>杨桂云</v>
          </cell>
        </row>
        <row r="16">
          <cell r="A16" t="str">
            <v>省大客IDC及云业务行业线</v>
          </cell>
          <cell r="B16">
            <v>3</v>
          </cell>
          <cell r="C16">
            <v>3</v>
          </cell>
          <cell r="D16">
            <v>3</v>
          </cell>
          <cell r="E16">
            <v>3</v>
          </cell>
          <cell r="F16">
            <v>3</v>
          </cell>
          <cell r="G16">
            <v>0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1</v>
          </cell>
          <cell r="M16">
            <v>3</v>
          </cell>
          <cell r="N16">
            <v>0</v>
          </cell>
          <cell r="O16" t="str">
            <v>廖梅</v>
          </cell>
        </row>
        <row r="17">
          <cell r="A17" t="str">
            <v>省大客公共事业行业线</v>
          </cell>
          <cell r="B17">
            <v>6</v>
          </cell>
          <cell r="C17">
            <v>6</v>
          </cell>
          <cell r="D17">
            <v>6</v>
          </cell>
          <cell r="E17">
            <v>6</v>
          </cell>
          <cell r="F17">
            <v>6</v>
          </cell>
          <cell r="G17">
            <v>0</v>
          </cell>
          <cell r="H17">
            <v>6</v>
          </cell>
          <cell r="I17">
            <v>6</v>
          </cell>
          <cell r="J17">
            <v>6</v>
          </cell>
          <cell r="K17">
            <v>6</v>
          </cell>
          <cell r="L17">
            <v>1</v>
          </cell>
          <cell r="M17">
            <v>6</v>
          </cell>
          <cell r="N17">
            <v>0</v>
          </cell>
          <cell r="O17" t="str">
            <v>李晖</v>
          </cell>
        </row>
        <row r="18">
          <cell r="A18" t="str">
            <v>省大客智慧传媒行业线</v>
          </cell>
          <cell r="B18">
            <v>8</v>
          </cell>
          <cell r="C18">
            <v>8</v>
          </cell>
          <cell r="D18">
            <v>8</v>
          </cell>
          <cell r="E18">
            <v>8</v>
          </cell>
          <cell r="F18">
            <v>5</v>
          </cell>
          <cell r="G18">
            <v>0</v>
          </cell>
          <cell r="H18">
            <v>8</v>
          </cell>
          <cell r="I18">
            <v>7</v>
          </cell>
          <cell r="J18">
            <v>6</v>
          </cell>
          <cell r="K18">
            <v>5</v>
          </cell>
          <cell r="L18">
            <v>0.625</v>
          </cell>
          <cell r="M18">
            <v>5</v>
          </cell>
          <cell r="N18">
            <v>1</v>
          </cell>
          <cell r="O18" t="str">
            <v>蔡维麟</v>
          </cell>
        </row>
        <row r="19">
          <cell r="A19" t="str">
            <v>省大客工业互联网行业线</v>
          </cell>
          <cell r="B19">
            <v>3</v>
          </cell>
          <cell r="C19">
            <v>3</v>
          </cell>
          <cell r="D19">
            <v>3</v>
          </cell>
          <cell r="E19">
            <v>3</v>
          </cell>
          <cell r="F19">
            <v>0</v>
          </cell>
          <cell r="G19">
            <v>0</v>
          </cell>
          <cell r="H19">
            <v>3</v>
          </cell>
          <cell r="I19">
            <v>3</v>
          </cell>
          <cell r="J19">
            <v>3</v>
          </cell>
          <cell r="K19">
            <v>3</v>
          </cell>
          <cell r="L19">
            <v>1</v>
          </cell>
          <cell r="M19">
            <v>3</v>
          </cell>
          <cell r="N19">
            <v>0</v>
          </cell>
          <cell r="O19" t="str">
            <v>姚斌</v>
          </cell>
        </row>
        <row r="20">
          <cell r="A20" t="str">
            <v>云创智慧中心</v>
          </cell>
          <cell r="B20">
            <v>18</v>
          </cell>
          <cell r="C20">
            <v>18</v>
          </cell>
          <cell r="D20">
            <v>18</v>
          </cell>
          <cell r="E20">
            <v>18</v>
          </cell>
          <cell r="F20">
            <v>15</v>
          </cell>
          <cell r="G20">
            <v>0</v>
          </cell>
          <cell r="H20">
            <v>18</v>
          </cell>
          <cell r="I20">
            <v>18</v>
          </cell>
          <cell r="J20">
            <v>17</v>
          </cell>
          <cell r="K20">
            <v>17</v>
          </cell>
          <cell r="L20">
            <v>0.944444444444444</v>
          </cell>
          <cell r="M20">
            <v>17</v>
          </cell>
          <cell r="N20">
            <v>0</v>
          </cell>
          <cell r="O20" t="str">
            <v>杨桂云</v>
          </cell>
        </row>
        <row r="21">
          <cell r="A21" t="str">
            <v>自有厅运营中心</v>
          </cell>
          <cell r="B21">
            <v>10</v>
          </cell>
          <cell r="C21">
            <v>10</v>
          </cell>
          <cell r="D21">
            <v>10</v>
          </cell>
          <cell r="E21">
            <v>10</v>
          </cell>
          <cell r="F21">
            <v>7</v>
          </cell>
          <cell r="G21">
            <v>3</v>
          </cell>
          <cell r="H21">
            <v>10</v>
          </cell>
          <cell r="I21">
            <v>10</v>
          </cell>
          <cell r="J21">
            <v>10</v>
          </cell>
          <cell r="K21">
            <v>8</v>
          </cell>
          <cell r="L21">
            <v>0.8</v>
          </cell>
          <cell r="M21">
            <v>8</v>
          </cell>
          <cell r="N21">
            <v>0</v>
          </cell>
          <cell r="O21" t="str">
            <v>赵修林</v>
          </cell>
        </row>
        <row r="22">
          <cell r="A22" t="str">
            <v>新零售销售中心</v>
          </cell>
          <cell r="B22">
            <v>2</v>
          </cell>
          <cell r="C22">
            <v>2</v>
          </cell>
          <cell r="D22">
            <v>2</v>
          </cell>
          <cell r="E22">
            <v>2</v>
          </cell>
          <cell r="F22">
            <v>2</v>
          </cell>
          <cell r="G22">
            <v>0</v>
          </cell>
          <cell r="H22">
            <v>2</v>
          </cell>
          <cell r="I22">
            <v>2</v>
          </cell>
          <cell r="J22">
            <v>2</v>
          </cell>
          <cell r="K22">
            <v>2</v>
          </cell>
          <cell r="L22">
            <v>1</v>
          </cell>
          <cell r="M22">
            <v>2</v>
          </cell>
          <cell r="N22">
            <v>0</v>
          </cell>
          <cell r="O22" t="str">
            <v>杨帆</v>
          </cell>
        </row>
        <row r="23">
          <cell r="A23" t="str">
            <v>省公司信安部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0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0</v>
          </cell>
        </row>
        <row r="24">
          <cell r="A24" t="str">
            <v>五华区</v>
          </cell>
          <cell r="B24">
            <v>20</v>
          </cell>
          <cell r="C24">
            <v>20</v>
          </cell>
          <cell r="D24">
            <v>20</v>
          </cell>
          <cell r="E24">
            <v>20</v>
          </cell>
          <cell r="F24">
            <v>16</v>
          </cell>
          <cell r="G24">
            <v>2</v>
          </cell>
          <cell r="H24">
            <v>20</v>
          </cell>
          <cell r="I24">
            <v>18</v>
          </cell>
          <cell r="J24">
            <v>18</v>
          </cell>
          <cell r="K24">
            <v>18</v>
          </cell>
          <cell r="L24">
            <v>0.9</v>
          </cell>
          <cell r="M24">
            <v>18</v>
          </cell>
          <cell r="N24">
            <v>2</v>
          </cell>
          <cell r="O24" t="str">
            <v>徐斗</v>
          </cell>
        </row>
        <row r="25">
          <cell r="A25" t="str">
            <v>官渡区</v>
          </cell>
          <cell r="B25">
            <v>18</v>
          </cell>
          <cell r="C25">
            <v>18</v>
          </cell>
          <cell r="D25">
            <v>18</v>
          </cell>
          <cell r="E25">
            <v>18</v>
          </cell>
          <cell r="F25">
            <v>16</v>
          </cell>
          <cell r="G25">
            <v>2</v>
          </cell>
          <cell r="H25">
            <v>18</v>
          </cell>
          <cell r="I25">
            <v>17</v>
          </cell>
          <cell r="J25">
            <v>17</v>
          </cell>
          <cell r="K25">
            <v>17</v>
          </cell>
          <cell r="L25">
            <v>0.944444444444444</v>
          </cell>
          <cell r="M25">
            <v>17</v>
          </cell>
          <cell r="N25">
            <v>1</v>
          </cell>
          <cell r="O25" t="str">
            <v>明亮</v>
          </cell>
        </row>
        <row r="26">
          <cell r="A26" t="str">
            <v>西山区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25</v>
          </cell>
          <cell r="G26">
            <v>3</v>
          </cell>
          <cell r="H26">
            <v>36</v>
          </cell>
          <cell r="I26">
            <v>36</v>
          </cell>
          <cell r="J26">
            <v>35</v>
          </cell>
          <cell r="K26">
            <v>35</v>
          </cell>
          <cell r="L26">
            <v>0.972222222222222</v>
          </cell>
          <cell r="M26">
            <v>35</v>
          </cell>
          <cell r="N26">
            <v>0</v>
          </cell>
          <cell r="O26" t="str">
            <v>汪杨博瑜</v>
          </cell>
        </row>
        <row r="27">
          <cell r="A27" t="str">
            <v>盘龙区</v>
          </cell>
          <cell r="B27">
            <v>20</v>
          </cell>
          <cell r="C27">
            <v>20</v>
          </cell>
          <cell r="D27">
            <v>20</v>
          </cell>
          <cell r="E27">
            <v>20</v>
          </cell>
          <cell r="F27">
            <v>17</v>
          </cell>
          <cell r="G27">
            <v>0</v>
          </cell>
          <cell r="H27">
            <v>20</v>
          </cell>
          <cell r="I27">
            <v>19</v>
          </cell>
          <cell r="J27">
            <v>19</v>
          </cell>
          <cell r="K27">
            <v>19</v>
          </cell>
          <cell r="L27">
            <v>0.95</v>
          </cell>
          <cell r="M27">
            <v>19</v>
          </cell>
          <cell r="N27">
            <v>1</v>
          </cell>
          <cell r="O27" t="str">
            <v>邓俊全</v>
          </cell>
        </row>
        <row r="28">
          <cell r="A28" t="str">
            <v>呈贡</v>
          </cell>
          <cell r="B28">
            <v>14</v>
          </cell>
          <cell r="C28">
            <v>14</v>
          </cell>
          <cell r="D28">
            <v>14</v>
          </cell>
          <cell r="E28">
            <v>14</v>
          </cell>
          <cell r="F28">
            <v>11</v>
          </cell>
          <cell r="G28">
            <v>1</v>
          </cell>
          <cell r="H28">
            <v>14</v>
          </cell>
          <cell r="I28">
            <v>12</v>
          </cell>
          <cell r="J28">
            <v>12</v>
          </cell>
          <cell r="K28">
            <v>11</v>
          </cell>
          <cell r="L28">
            <v>0.785714285714286</v>
          </cell>
          <cell r="M28">
            <v>11</v>
          </cell>
          <cell r="N28">
            <v>2</v>
          </cell>
          <cell r="O28" t="str">
            <v>王仁喆</v>
          </cell>
        </row>
        <row r="29">
          <cell r="A29" t="str">
            <v>嵩明</v>
          </cell>
          <cell r="B29">
            <v>3</v>
          </cell>
          <cell r="C29">
            <v>3</v>
          </cell>
          <cell r="D29">
            <v>3</v>
          </cell>
          <cell r="E29">
            <v>3</v>
          </cell>
          <cell r="F29">
            <v>3</v>
          </cell>
          <cell r="G29">
            <v>1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</v>
          </cell>
          <cell r="M29">
            <v>3</v>
          </cell>
          <cell r="N29">
            <v>0</v>
          </cell>
          <cell r="O29" t="str">
            <v>普建龙</v>
          </cell>
        </row>
        <row r="30">
          <cell r="A30" t="str">
            <v>石林</v>
          </cell>
          <cell r="B30">
            <v>5</v>
          </cell>
          <cell r="C30">
            <v>5</v>
          </cell>
          <cell r="D30">
            <v>5</v>
          </cell>
          <cell r="E30">
            <v>5</v>
          </cell>
          <cell r="F30">
            <v>5</v>
          </cell>
          <cell r="G30">
            <v>0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1</v>
          </cell>
          <cell r="M30">
            <v>5</v>
          </cell>
          <cell r="N30">
            <v>0</v>
          </cell>
          <cell r="O30" t="str">
            <v>严幼林</v>
          </cell>
        </row>
        <row r="31">
          <cell r="A31" t="str">
            <v>晋宁</v>
          </cell>
          <cell r="B31">
            <v>6</v>
          </cell>
          <cell r="C31">
            <v>6</v>
          </cell>
          <cell r="D31">
            <v>6</v>
          </cell>
          <cell r="E31">
            <v>6</v>
          </cell>
          <cell r="F31">
            <v>5</v>
          </cell>
          <cell r="G31">
            <v>0</v>
          </cell>
          <cell r="H31">
            <v>6</v>
          </cell>
          <cell r="I31">
            <v>6</v>
          </cell>
          <cell r="J31">
            <v>6</v>
          </cell>
          <cell r="K31">
            <v>6</v>
          </cell>
          <cell r="L31">
            <v>1</v>
          </cell>
          <cell r="M31">
            <v>6</v>
          </cell>
          <cell r="N31">
            <v>0</v>
          </cell>
          <cell r="O31" t="str">
            <v>庄坚</v>
          </cell>
        </row>
        <row r="32">
          <cell r="A32" t="str">
            <v>安宁</v>
          </cell>
          <cell r="B32">
            <v>9</v>
          </cell>
          <cell r="C32">
            <v>9</v>
          </cell>
          <cell r="D32">
            <v>9</v>
          </cell>
          <cell r="E32">
            <v>9</v>
          </cell>
          <cell r="F32">
            <v>8</v>
          </cell>
          <cell r="G32">
            <v>0</v>
          </cell>
          <cell r="H32">
            <v>9</v>
          </cell>
          <cell r="I32">
            <v>8</v>
          </cell>
          <cell r="J32">
            <v>8</v>
          </cell>
          <cell r="K32">
            <v>8</v>
          </cell>
          <cell r="L32">
            <v>0.888888888888889</v>
          </cell>
          <cell r="M32">
            <v>8</v>
          </cell>
          <cell r="N32">
            <v>1</v>
          </cell>
          <cell r="O32" t="str">
            <v>王洪玉</v>
          </cell>
        </row>
        <row r="33">
          <cell r="A33" t="str">
            <v>东川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0</v>
          </cell>
          <cell r="O33" t="str">
            <v>起联金</v>
          </cell>
        </row>
        <row r="34">
          <cell r="A34" t="str">
            <v>富民</v>
          </cell>
          <cell r="B34">
            <v>3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0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1</v>
          </cell>
          <cell r="M34">
            <v>3</v>
          </cell>
          <cell r="N34">
            <v>0</v>
          </cell>
          <cell r="O34" t="str">
            <v>白剑涛</v>
          </cell>
        </row>
        <row r="35">
          <cell r="A35" t="str">
            <v>寻甸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1</v>
          </cell>
          <cell r="G35">
            <v>0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0.5</v>
          </cell>
          <cell r="M35">
            <v>1</v>
          </cell>
          <cell r="N35">
            <v>1</v>
          </cell>
          <cell r="O35" t="str">
            <v>孙明花</v>
          </cell>
        </row>
        <row r="36">
          <cell r="A36" t="str">
            <v>禄劝</v>
          </cell>
          <cell r="B36">
            <v>2</v>
          </cell>
          <cell r="C36">
            <v>2</v>
          </cell>
          <cell r="D36">
            <v>2</v>
          </cell>
          <cell r="E36">
            <v>2</v>
          </cell>
          <cell r="F36">
            <v>1</v>
          </cell>
          <cell r="G36">
            <v>0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1</v>
          </cell>
          <cell r="M36">
            <v>2</v>
          </cell>
          <cell r="N36">
            <v>0</v>
          </cell>
          <cell r="O36" t="str">
            <v>母亚鹏</v>
          </cell>
        </row>
        <row r="37">
          <cell r="A37" t="str">
            <v>宜良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0</v>
          </cell>
          <cell r="G37">
            <v>0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0</v>
          </cell>
          <cell r="O37" t="str">
            <v>徐国洪</v>
          </cell>
        </row>
        <row r="38">
          <cell r="A38" t="str">
            <v>合计</v>
          </cell>
          <cell r="B38">
            <v>418</v>
          </cell>
          <cell r="C38">
            <v>418</v>
          </cell>
          <cell r="D38">
            <v>418</v>
          </cell>
          <cell r="E38">
            <v>418</v>
          </cell>
          <cell r="F38">
            <v>341</v>
          </cell>
          <cell r="G38">
            <v>33</v>
          </cell>
          <cell r="H38">
            <v>418</v>
          </cell>
          <cell r="I38">
            <v>400</v>
          </cell>
          <cell r="J38">
            <v>391</v>
          </cell>
          <cell r="K38">
            <v>381</v>
          </cell>
          <cell r="L38">
            <v>0.911483253588517</v>
          </cell>
          <cell r="M38">
            <v>381</v>
          </cell>
          <cell r="N38">
            <v>18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id="1" name="表2" displayName="表2" ref="A2:K17" totalsRowShown="0">
  <tableColumns count="11">
    <tableColumn id="1" name="项目经理"/>
    <tableColumn id="2" name="项目数"/>
    <tableColumn id="3" name="已签合同"/>
    <tableColumn id="4" name="设计方案输出"/>
    <tableColumn id="5" name="投资评估完成"/>
    <tableColumn id="6" name="已派工"/>
    <tableColumn id="7" name="已完工"/>
    <tableColumn id="8" name="开通单到达"/>
    <tableColumn id="9" name="已开通交付"/>
    <tableColumn id="10" name="开通交付率"/>
    <tableColumn id="11" name="已超时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2_9" displayName="表2_9" ref="A2:N38" totalsRowShown="0">
  <autoFilter ref="A2:N38"/>
  <tableColumns count="14">
    <tableColumn id="1" name="行业线"/>
    <tableColumn id="2" name="项目数"/>
    <tableColumn id="3" name="已签合同"/>
    <tableColumn id="4" name="设计方案输出"/>
    <tableColumn id="5" name="投资评估完成"/>
    <tableColumn id="6" name="已派工"/>
    <tableColumn id="7" name="已完工"/>
    <tableColumn id="8" name="开通单到达"/>
    <tableColumn id="9" name="已开通交付"/>
    <tableColumn id="10" name="开通交付率"/>
    <tableColumn id="11" name="具备开账计收条件"/>
    <tableColumn id="12" name="已超时"/>
    <tableColumn id="13" name="行总"/>
    <tableColumn id="14" name="列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25"/>
  <sheetViews>
    <sheetView zoomScale="90" zoomScaleNormal="90" workbookViewId="0">
      <pane xSplit="2" ySplit="1" topLeftCell="C2" activePane="bottomRight" state="frozen"/>
      <selection/>
      <selection pane="topRight"/>
      <selection pane="bottomLeft"/>
      <selection pane="bottomRight" activeCell="B8" sqref="A1:BN25"/>
    </sheetView>
  </sheetViews>
  <sheetFormatPr defaultColWidth="8.75" defaultRowHeight="37.5" customHeight="1"/>
  <cols>
    <col min="1" max="1" width="4.81730769230769" style="56" customWidth="1"/>
    <col min="2" max="2" width="84.25" style="56" customWidth="1"/>
    <col min="3" max="3" width="26.1730769230769" style="56" customWidth="1"/>
    <col min="4" max="4" width="21.625" style="56" customWidth="1"/>
    <col min="5" max="5" width="22.625" style="57" customWidth="1"/>
    <col min="6" max="6" width="21.75" style="57" customWidth="1"/>
    <col min="7" max="7" width="11.875" style="57" customWidth="1"/>
    <col min="8" max="8" width="13" style="58" customWidth="1"/>
    <col min="9" max="9" width="6.625" style="57" customWidth="1"/>
    <col min="10" max="10" width="46.75" style="56" customWidth="1"/>
    <col min="11" max="11" width="16.125" style="56" customWidth="1"/>
    <col min="12" max="12" width="16.5" style="56" customWidth="1"/>
    <col min="13" max="13" width="5.5" style="56" customWidth="1"/>
    <col min="14" max="14" width="8.875" style="59"/>
    <col min="15" max="15" width="12.25" style="60" customWidth="1"/>
    <col min="16" max="16" width="21.8846153846154" style="60" customWidth="1"/>
    <col min="17" max="17" width="12.1634615384615" style="60" customWidth="1"/>
    <col min="18" max="18" width="7.875" style="57" customWidth="1"/>
    <col min="19" max="19" width="7" style="57" customWidth="1"/>
    <col min="20" max="20" width="9.25" style="61" customWidth="1"/>
    <col min="21" max="21" width="9.5" style="61" customWidth="1"/>
    <col min="22" max="22" width="8.75" style="61" customWidth="1"/>
    <col min="23" max="23" width="9.125" style="61" customWidth="1"/>
    <col min="24" max="24" width="8.5" style="61" customWidth="1"/>
    <col min="25" max="25" width="9.25" style="61" customWidth="1"/>
    <col min="26" max="26" width="7.5" style="61" customWidth="1"/>
    <col min="27" max="27" width="8" style="61" customWidth="1"/>
    <col min="28" max="28" width="10" style="61" customWidth="1"/>
    <col min="29" max="29" width="8.25" style="61" customWidth="1"/>
    <col min="30" max="30" width="8.125" style="61" customWidth="1"/>
    <col min="31" max="31" width="8.875" style="61" customWidth="1"/>
    <col min="32" max="32" width="9.875" style="61" customWidth="1"/>
    <col min="33" max="34" width="8.625" style="61" customWidth="1"/>
    <col min="35" max="35" width="9.625" style="61" customWidth="1"/>
    <col min="36" max="36" width="7.125" style="61" customWidth="1"/>
    <col min="37" max="37" width="11.5" style="62" customWidth="1"/>
    <col min="38" max="38" width="9.96153846153846" style="57" customWidth="1"/>
    <col min="39" max="39" width="14.25" style="62" customWidth="1"/>
    <col min="40" max="40" width="6.75" style="57" customWidth="1"/>
    <col min="41" max="42" width="11.875" style="62" customWidth="1"/>
    <col min="43" max="43" width="9.875" style="57" customWidth="1"/>
    <col min="44" max="44" width="11.625" style="62" customWidth="1"/>
    <col min="45" max="45" width="11.125" style="57" customWidth="1"/>
    <col min="46" max="46" width="14.625" style="62" customWidth="1"/>
    <col min="47" max="47" width="6.625" style="57" customWidth="1"/>
    <col min="48" max="48" width="10.5" style="62" customWidth="1"/>
    <col min="49" max="49" width="11.875" style="62" customWidth="1"/>
    <col min="50" max="50" width="11.25" style="63" customWidth="1"/>
    <col min="51" max="51" width="12.5" style="62" customWidth="1"/>
    <col min="52" max="52" width="11.625" style="57" customWidth="1"/>
    <col min="53" max="53" width="14" style="57" customWidth="1"/>
    <col min="54" max="54" width="11.375" style="62" customWidth="1"/>
    <col min="55" max="55" width="8.625" style="64" customWidth="1"/>
    <col min="56" max="56" width="6.125" style="57" customWidth="1"/>
    <col min="57" max="57" width="12.375" style="62" customWidth="1"/>
    <col min="58" max="58" width="9.625" style="64" customWidth="1"/>
    <col min="59" max="59" width="5.375" style="57" customWidth="1"/>
    <col min="60" max="60" width="19.125" style="56" customWidth="1"/>
    <col min="61" max="61" width="11.875" style="56" customWidth="1"/>
    <col min="62" max="62" width="18.625" style="56" customWidth="1"/>
    <col min="63" max="63" width="12.875" style="56" customWidth="1"/>
    <col min="64" max="65" width="32.625" style="56" customWidth="1"/>
    <col min="66" max="69" width="8.75" style="56"/>
    <col min="70" max="16384" width="8.75" style="65"/>
  </cols>
  <sheetData>
    <row r="1" s="3" customFormat="1" ht="45.95" customHeight="1"/>
    <row r="2" customHeight="1" spans="4:69"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="52" customFormat="1" customHeight="1" spans="1:3">
      <c r="A3" s="66"/>
      <c r="B3" s="66"/>
      <c r="C3" s="66"/>
    </row>
    <row r="4" customHeight="1" spans="4:69"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</row>
    <row r="5" customHeight="1" spans="4:69"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</row>
    <row r="6" s="53" customFormat="1" customHeight="1" spans="1:3">
      <c r="A6" s="56"/>
      <c r="B6" s="56"/>
      <c r="C6" s="56"/>
    </row>
    <row r="7" customHeight="1" spans="4:69"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</row>
    <row r="8" s="54" customFormat="1" customHeight="1" spans="1:3">
      <c r="A8" s="67"/>
      <c r="B8" s="67"/>
      <c r="C8" s="67"/>
    </row>
    <row r="9" customHeight="1" spans="4:69"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</row>
    <row r="10" customHeight="1" spans="4:69"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</row>
    <row r="11" customHeight="1" spans="4:69"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</row>
    <row r="12" customHeight="1" spans="4:69"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</row>
    <row r="13" customHeight="1" spans="4:69"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</row>
    <row r="14" customHeight="1" spans="4:69"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</row>
    <row r="15" customHeight="1" spans="4:69"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</row>
    <row r="16" customHeight="1" spans="4:69"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</row>
    <row r="17" customHeight="1" spans="4:69"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</row>
    <row r="18" s="55" customFormat="1" customHeight="1" spans="1:3">
      <c r="A18" s="56"/>
      <c r="B18" s="56"/>
      <c r="C18" s="56"/>
    </row>
    <row r="19" s="55" customFormat="1" customHeight="1" spans="1:3">
      <c r="A19" s="56"/>
      <c r="B19" s="56"/>
      <c r="C19" s="56"/>
    </row>
    <row r="20" s="55" customFormat="1" customHeight="1" spans="1:3">
      <c r="A20" s="56"/>
      <c r="B20" s="56"/>
      <c r="C20" s="56"/>
    </row>
    <row r="21" customHeight="1" spans="4:69"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</row>
    <row r="22" customHeight="1" spans="4:69"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</row>
    <row r="23" customHeight="1" spans="4:69"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</row>
    <row r="24" customHeight="1" spans="4:69"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</row>
    <row r="25" customHeight="1" spans="4:69"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</row>
  </sheetData>
  <sheetProtection formatCells="0" insertHyperlinks="0" autoFilter="0"/>
  <autoFilter ref="A1:C25"/>
  <conditionalFormatting sqref="B26:B1048576">
    <cfRule type="expression" dxfId="0" priority="28274">
      <formula>AND(COUNTIF(#REF!,B26)+COUNTIF($B$26:$B$1048220,B26)&gt;1,NOT(ISBLANK(B26)))</formula>
    </cfRule>
  </conditionalFormatting>
  <conditionalFormatting sqref="C26:C1048576">
    <cfRule type="duplicateValues" dxfId="1" priority="28046"/>
  </conditionalFormatting>
  <dataValidations count="1">
    <dataValidation type="list" allowBlank="1" showInputMessage="1" showErrorMessage="1" sqref="D26:D1048576">
      <formula1>行业线汇总!$A$3:$A$38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"/>
  <sheetViews>
    <sheetView workbookViewId="0">
      <pane ySplit="2" topLeftCell="A3" activePane="bottomLeft" state="frozen"/>
      <selection/>
      <selection pane="bottomLeft" activeCell="E13" sqref="E13"/>
    </sheetView>
  </sheetViews>
  <sheetFormatPr defaultColWidth="9.75" defaultRowHeight="16.8"/>
  <cols>
    <col min="1" max="1" width="11.875" style="16" customWidth="1"/>
    <col min="2" max="2" width="9.75" style="16" customWidth="1"/>
    <col min="3" max="3" width="11.5" style="16" customWidth="1"/>
    <col min="4" max="7" width="9.75" style="16" customWidth="1"/>
    <col min="8" max="9" width="14.375" style="16" customWidth="1"/>
    <col min="10" max="10" width="13.875" style="16" customWidth="1"/>
    <col min="11" max="11" width="17.5" style="16" customWidth="1"/>
    <col min="12" max="254" width="9.75" style="16"/>
    <col min="255" max="263" width="9.75" style="16" customWidth="1"/>
    <col min="264" max="266" width="11.5" style="16" customWidth="1"/>
    <col min="267" max="267" width="17.5" style="16" customWidth="1"/>
    <col min="268" max="510" width="9.75" style="16"/>
    <col min="511" max="519" width="9.75" style="16" customWidth="1"/>
    <col min="520" max="522" width="11.5" style="16" customWidth="1"/>
    <col min="523" max="523" width="17.5" style="16" customWidth="1"/>
    <col min="524" max="766" width="9.75" style="16"/>
    <col min="767" max="775" width="9.75" style="16" customWidth="1"/>
    <col min="776" max="778" width="11.5" style="16" customWidth="1"/>
    <col min="779" max="779" width="17.5" style="16" customWidth="1"/>
    <col min="780" max="1022" width="9.75" style="16"/>
    <col min="1023" max="1031" width="9.75" style="16" customWidth="1"/>
    <col min="1032" max="1034" width="11.5" style="16" customWidth="1"/>
    <col min="1035" max="1035" width="17.5" style="16" customWidth="1"/>
    <col min="1036" max="1278" width="9.75" style="16"/>
    <col min="1279" max="1287" width="9.75" style="16" customWidth="1"/>
    <col min="1288" max="1290" width="11.5" style="16" customWidth="1"/>
    <col min="1291" max="1291" width="17.5" style="16" customWidth="1"/>
    <col min="1292" max="1534" width="9.75" style="16"/>
    <col min="1535" max="1543" width="9.75" style="16" customWidth="1"/>
    <col min="1544" max="1546" width="11.5" style="16" customWidth="1"/>
    <col min="1547" max="1547" width="17.5" style="16" customWidth="1"/>
    <col min="1548" max="1790" width="9.75" style="16"/>
    <col min="1791" max="1799" width="9.75" style="16" customWidth="1"/>
    <col min="1800" max="1802" width="11.5" style="16" customWidth="1"/>
    <col min="1803" max="1803" width="17.5" style="16" customWidth="1"/>
    <col min="1804" max="2046" width="9.75" style="16"/>
    <col min="2047" max="2055" width="9.75" style="16" customWidth="1"/>
    <col min="2056" max="2058" width="11.5" style="16" customWidth="1"/>
    <col min="2059" max="2059" width="17.5" style="16" customWidth="1"/>
    <col min="2060" max="2302" width="9.75" style="16"/>
    <col min="2303" max="2311" width="9.75" style="16" customWidth="1"/>
    <col min="2312" max="2314" width="11.5" style="16" customWidth="1"/>
    <col min="2315" max="2315" width="17.5" style="16" customWidth="1"/>
    <col min="2316" max="2558" width="9.75" style="16"/>
    <col min="2559" max="2567" width="9.75" style="16" customWidth="1"/>
    <col min="2568" max="2570" width="11.5" style="16" customWidth="1"/>
    <col min="2571" max="2571" width="17.5" style="16" customWidth="1"/>
    <col min="2572" max="2814" width="9.75" style="16"/>
    <col min="2815" max="2823" width="9.75" style="16" customWidth="1"/>
    <col min="2824" max="2826" width="11.5" style="16" customWidth="1"/>
    <col min="2827" max="2827" width="17.5" style="16" customWidth="1"/>
    <col min="2828" max="3070" width="9.75" style="16"/>
    <col min="3071" max="3079" width="9.75" style="16" customWidth="1"/>
    <col min="3080" max="3082" width="11.5" style="16" customWidth="1"/>
    <col min="3083" max="3083" width="17.5" style="16" customWidth="1"/>
    <col min="3084" max="3326" width="9.75" style="16"/>
    <col min="3327" max="3335" width="9.75" style="16" customWidth="1"/>
    <col min="3336" max="3338" width="11.5" style="16" customWidth="1"/>
    <col min="3339" max="3339" width="17.5" style="16" customWidth="1"/>
    <col min="3340" max="3582" width="9.75" style="16"/>
    <col min="3583" max="3591" width="9.75" style="16" customWidth="1"/>
    <col min="3592" max="3594" width="11.5" style="16" customWidth="1"/>
    <col min="3595" max="3595" width="17.5" style="16" customWidth="1"/>
    <col min="3596" max="3838" width="9.75" style="16"/>
    <col min="3839" max="3847" width="9.75" style="16" customWidth="1"/>
    <col min="3848" max="3850" width="11.5" style="16" customWidth="1"/>
    <col min="3851" max="3851" width="17.5" style="16" customWidth="1"/>
    <col min="3852" max="4094" width="9.75" style="16"/>
    <col min="4095" max="4103" width="9.75" style="16" customWidth="1"/>
    <col min="4104" max="4106" width="11.5" style="16" customWidth="1"/>
    <col min="4107" max="4107" width="17.5" style="16" customWidth="1"/>
    <col min="4108" max="4350" width="9.75" style="16"/>
    <col min="4351" max="4359" width="9.75" style="16" customWidth="1"/>
    <col min="4360" max="4362" width="11.5" style="16" customWidth="1"/>
    <col min="4363" max="4363" width="17.5" style="16" customWidth="1"/>
    <col min="4364" max="4606" width="9.75" style="16"/>
    <col min="4607" max="4615" width="9.75" style="16" customWidth="1"/>
    <col min="4616" max="4618" width="11.5" style="16" customWidth="1"/>
    <col min="4619" max="4619" width="17.5" style="16" customWidth="1"/>
    <col min="4620" max="4862" width="9.75" style="16"/>
    <col min="4863" max="4871" width="9.75" style="16" customWidth="1"/>
    <col min="4872" max="4874" width="11.5" style="16" customWidth="1"/>
    <col min="4875" max="4875" width="17.5" style="16" customWidth="1"/>
    <col min="4876" max="5118" width="9.75" style="16"/>
    <col min="5119" max="5127" width="9.75" style="16" customWidth="1"/>
    <col min="5128" max="5130" width="11.5" style="16" customWidth="1"/>
    <col min="5131" max="5131" width="17.5" style="16" customWidth="1"/>
    <col min="5132" max="5374" width="9.75" style="16"/>
    <col min="5375" max="5383" width="9.75" style="16" customWidth="1"/>
    <col min="5384" max="5386" width="11.5" style="16" customWidth="1"/>
    <col min="5387" max="5387" width="17.5" style="16" customWidth="1"/>
    <col min="5388" max="5630" width="9.75" style="16"/>
    <col min="5631" max="5639" width="9.75" style="16" customWidth="1"/>
    <col min="5640" max="5642" width="11.5" style="16" customWidth="1"/>
    <col min="5643" max="5643" width="17.5" style="16" customWidth="1"/>
    <col min="5644" max="5886" width="9.75" style="16"/>
    <col min="5887" max="5895" width="9.75" style="16" customWidth="1"/>
    <col min="5896" max="5898" width="11.5" style="16" customWidth="1"/>
    <col min="5899" max="5899" width="17.5" style="16" customWidth="1"/>
    <col min="5900" max="6142" width="9.75" style="16"/>
    <col min="6143" max="6151" width="9.75" style="16" customWidth="1"/>
    <col min="6152" max="6154" width="11.5" style="16" customWidth="1"/>
    <col min="6155" max="6155" width="17.5" style="16" customWidth="1"/>
    <col min="6156" max="6398" width="9.75" style="16"/>
    <col min="6399" max="6407" width="9.75" style="16" customWidth="1"/>
    <col min="6408" max="6410" width="11.5" style="16" customWidth="1"/>
    <col min="6411" max="6411" width="17.5" style="16" customWidth="1"/>
    <col min="6412" max="6654" width="9.75" style="16"/>
    <col min="6655" max="6663" width="9.75" style="16" customWidth="1"/>
    <col min="6664" max="6666" width="11.5" style="16" customWidth="1"/>
    <col min="6667" max="6667" width="17.5" style="16" customWidth="1"/>
    <col min="6668" max="6910" width="9.75" style="16"/>
    <col min="6911" max="6919" width="9.75" style="16" customWidth="1"/>
    <col min="6920" max="6922" width="11.5" style="16" customWidth="1"/>
    <col min="6923" max="6923" width="17.5" style="16" customWidth="1"/>
    <col min="6924" max="7166" width="9.75" style="16"/>
    <col min="7167" max="7175" width="9.75" style="16" customWidth="1"/>
    <col min="7176" max="7178" width="11.5" style="16" customWidth="1"/>
    <col min="7179" max="7179" width="17.5" style="16" customWidth="1"/>
    <col min="7180" max="7422" width="9.75" style="16"/>
    <col min="7423" max="7431" width="9.75" style="16" customWidth="1"/>
    <col min="7432" max="7434" width="11.5" style="16" customWidth="1"/>
    <col min="7435" max="7435" width="17.5" style="16" customWidth="1"/>
    <col min="7436" max="7678" width="9.75" style="16"/>
    <col min="7679" max="7687" width="9.75" style="16" customWidth="1"/>
    <col min="7688" max="7690" width="11.5" style="16" customWidth="1"/>
    <col min="7691" max="7691" width="17.5" style="16" customWidth="1"/>
    <col min="7692" max="7934" width="9.75" style="16"/>
    <col min="7935" max="7943" width="9.75" style="16" customWidth="1"/>
    <col min="7944" max="7946" width="11.5" style="16" customWidth="1"/>
    <col min="7947" max="7947" width="17.5" style="16" customWidth="1"/>
    <col min="7948" max="8190" width="9.75" style="16"/>
    <col min="8191" max="8199" width="9.75" style="16" customWidth="1"/>
    <col min="8200" max="8202" width="11.5" style="16" customWidth="1"/>
    <col min="8203" max="8203" width="17.5" style="16" customWidth="1"/>
    <col min="8204" max="8446" width="9.75" style="16"/>
    <col min="8447" max="8455" width="9.75" style="16" customWidth="1"/>
    <col min="8456" max="8458" width="11.5" style="16" customWidth="1"/>
    <col min="8459" max="8459" width="17.5" style="16" customWidth="1"/>
    <col min="8460" max="8702" width="9.75" style="16"/>
    <col min="8703" max="8711" width="9.75" style="16" customWidth="1"/>
    <col min="8712" max="8714" width="11.5" style="16" customWidth="1"/>
    <col min="8715" max="8715" width="17.5" style="16" customWidth="1"/>
    <col min="8716" max="8958" width="9.75" style="16"/>
    <col min="8959" max="8967" width="9.75" style="16" customWidth="1"/>
    <col min="8968" max="8970" width="11.5" style="16" customWidth="1"/>
    <col min="8971" max="8971" width="17.5" style="16" customWidth="1"/>
    <col min="8972" max="9214" width="9.75" style="16"/>
    <col min="9215" max="9223" width="9.75" style="16" customWidth="1"/>
    <col min="9224" max="9226" width="11.5" style="16" customWidth="1"/>
    <col min="9227" max="9227" width="17.5" style="16" customWidth="1"/>
    <col min="9228" max="9470" width="9.75" style="16"/>
    <col min="9471" max="9479" width="9.75" style="16" customWidth="1"/>
    <col min="9480" max="9482" width="11.5" style="16" customWidth="1"/>
    <col min="9483" max="9483" width="17.5" style="16" customWidth="1"/>
    <col min="9484" max="9726" width="9.75" style="16"/>
    <col min="9727" max="9735" width="9.75" style="16" customWidth="1"/>
    <col min="9736" max="9738" width="11.5" style="16" customWidth="1"/>
    <col min="9739" max="9739" width="17.5" style="16" customWidth="1"/>
    <col min="9740" max="9982" width="9.75" style="16"/>
    <col min="9983" max="9991" width="9.75" style="16" customWidth="1"/>
    <col min="9992" max="9994" width="11.5" style="16" customWidth="1"/>
    <col min="9995" max="9995" width="17.5" style="16" customWidth="1"/>
    <col min="9996" max="10238" width="9.75" style="16"/>
    <col min="10239" max="10247" width="9.75" style="16" customWidth="1"/>
    <col min="10248" max="10250" width="11.5" style="16" customWidth="1"/>
    <col min="10251" max="10251" width="17.5" style="16" customWidth="1"/>
    <col min="10252" max="10494" width="9.75" style="16"/>
    <col min="10495" max="10503" width="9.75" style="16" customWidth="1"/>
    <col min="10504" max="10506" width="11.5" style="16" customWidth="1"/>
    <col min="10507" max="10507" width="17.5" style="16" customWidth="1"/>
    <col min="10508" max="10750" width="9.75" style="16"/>
    <col min="10751" max="10759" width="9.75" style="16" customWidth="1"/>
    <col min="10760" max="10762" width="11.5" style="16" customWidth="1"/>
    <col min="10763" max="10763" width="17.5" style="16" customWidth="1"/>
    <col min="10764" max="11006" width="9.75" style="16"/>
    <col min="11007" max="11015" width="9.75" style="16" customWidth="1"/>
    <col min="11016" max="11018" width="11.5" style="16" customWidth="1"/>
    <col min="11019" max="11019" width="17.5" style="16" customWidth="1"/>
    <col min="11020" max="11262" width="9.75" style="16"/>
    <col min="11263" max="11271" width="9.75" style="16" customWidth="1"/>
    <col min="11272" max="11274" width="11.5" style="16" customWidth="1"/>
    <col min="11275" max="11275" width="17.5" style="16" customWidth="1"/>
    <col min="11276" max="11518" width="9.75" style="16"/>
    <col min="11519" max="11527" width="9.75" style="16" customWidth="1"/>
    <col min="11528" max="11530" width="11.5" style="16" customWidth="1"/>
    <col min="11531" max="11531" width="17.5" style="16" customWidth="1"/>
    <col min="11532" max="11774" width="9.75" style="16"/>
    <col min="11775" max="11783" width="9.75" style="16" customWidth="1"/>
    <col min="11784" max="11786" width="11.5" style="16" customWidth="1"/>
    <col min="11787" max="11787" width="17.5" style="16" customWidth="1"/>
    <col min="11788" max="12030" width="9.75" style="16"/>
    <col min="12031" max="12039" width="9.75" style="16" customWidth="1"/>
    <col min="12040" max="12042" width="11.5" style="16" customWidth="1"/>
    <col min="12043" max="12043" width="17.5" style="16" customWidth="1"/>
    <col min="12044" max="12286" width="9.75" style="16"/>
    <col min="12287" max="12295" width="9.75" style="16" customWidth="1"/>
    <col min="12296" max="12298" width="11.5" style="16" customWidth="1"/>
    <col min="12299" max="12299" width="17.5" style="16" customWidth="1"/>
    <col min="12300" max="12542" width="9.75" style="16"/>
    <col min="12543" max="12551" width="9.75" style="16" customWidth="1"/>
    <col min="12552" max="12554" width="11.5" style="16" customWidth="1"/>
    <col min="12555" max="12555" width="17.5" style="16" customWidth="1"/>
    <col min="12556" max="12798" width="9.75" style="16"/>
    <col min="12799" max="12807" width="9.75" style="16" customWidth="1"/>
    <col min="12808" max="12810" width="11.5" style="16" customWidth="1"/>
    <col min="12811" max="12811" width="17.5" style="16" customWidth="1"/>
    <col min="12812" max="13054" width="9.75" style="16"/>
    <col min="13055" max="13063" width="9.75" style="16" customWidth="1"/>
    <col min="13064" max="13066" width="11.5" style="16" customWidth="1"/>
    <col min="13067" max="13067" width="17.5" style="16" customWidth="1"/>
    <col min="13068" max="13310" width="9.75" style="16"/>
    <col min="13311" max="13319" width="9.75" style="16" customWidth="1"/>
    <col min="13320" max="13322" width="11.5" style="16" customWidth="1"/>
    <col min="13323" max="13323" width="17.5" style="16" customWidth="1"/>
    <col min="13324" max="13566" width="9.75" style="16"/>
    <col min="13567" max="13575" width="9.75" style="16" customWidth="1"/>
    <col min="13576" max="13578" width="11.5" style="16" customWidth="1"/>
    <col min="13579" max="13579" width="17.5" style="16" customWidth="1"/>
    <col min="13580" max="13822" width="9.75" style="16"/>
    <col min="13823" max="13831" width="9.75" style="16" customWidth="1"/>
    <col min="13832" max="13834" width="11.5" style="16" customWidth="1"/>
    <col min="13835" max="13835" width="17.5" style="16" customWidth="1"/>
    <col min="13836" max="14078" width="9.75" style="16"/>
    <col min="14079" max="14087" width="9.75" style="16" customWidth="1"/>
    <col min="14088" max="14090" width="11.5" style="16" customWidth="1"/>
    <col min="14091" max="14091" width="17.5" style="16" customWidth="1"/>
    <col min="14092" max="14334" width="9.75" style="16"/>
    <col min="14335" max="14343" width="9.75" style="16" customWidth="1"/>
    <col min="14344" max="14346" width="11.5" style="16" customWidth="1"/>
    <col min="14347" max="14347" width="17.5" style="16" customWidth="1"/>
    <col min="14348" max="14590" width="9.75" style="16"/>
    <col min="14591" max="14599" width="9.75" style="16" customWidth="1"/>
    <col min="14600" max="14602" width="11.5" style="16" customWidth="1"/>
    <col min="14603" max="14603" width="17.5" style="16" customWidth="1"/>
    <col min="14604" max="14846" width="9.75" style="16"/>
    <col min="14847" max="14855" width="9.75" style="16" customWidth="1"/>
    <col min="14856" max="14858" width="11.5" style="16" customWidth="1"/>
    <col min="14859" max="14859" width="17.5" style="16" customWidth="1"/>
    <col min="14860" max="15102" width="9.75" style="16"/>
    <col min="15103" max="15111" width="9.75" style="16" customWidth="1"/>
    <col min="15112" max="15114" width="11.5" style="16" customWidth="1"/>
    <col min="15115" max="15115" width="17.5" style="16" customWidth="1"/>
    <col min="15116" max="15358" width="9.75" style="16"/>
    <col min="15359" max="15367" width="9.75" style="16" customWidth="1"/>
    <col min="15368" max="15370" width="11.5" style="16" customWidth="1"/>
    <col min="15371" max="15371" width="17.5" style="16" customWidth="1"/>
    <col min="15372" max="15614" width="9.75" style="16"/>
    <col min="15615" max="15623" width="9.75" style="16" customWidth="1"/>
    <col min="15624" max="15626" width="11.5" style="16" customWidth="1"/>
    <col min="15627" max="15627" width="17.5" style="16" customWidth="1"/>
    <col min="15628" max="15870" width="9.75" style="16"/>
    <col min="15871" max="15879" width="9.75" style="16" customWidth="1"/>
    <col min="15880" max="15882" width="11.5" style="16" customWidth="1"/>
    <col min="15883" max="15883" width="17.5" style="16" customWidth="1"/>
    <col min="15884" max="16126" width="9.75" style="16"/>
    <col min="16127" max="16135" width="9.75" style="16" customWidth="1"/>
    <col min="16136" max="16138" width="11.5" style="16" customWidth="1"/>
    <col min="16139" max="16139" width="17.5" style="16" customWidth="1"/>
    <col min="16140" max="16384" width="9.75" style="16"/>
  </cols>
  <sheetData>
    <row r="1" ht="40.5" customHeight="1" spans="1:1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49">
        <f ca="1">TODAY()</f>
        <v>44804</v>
      </c>
    </row>
    <row r="2" s="15" customFormat="1" ht="30" customHeight="1" spans="1:1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</row>
    <row r="3" ht="30" hidden="1" customHeight="1" spans="1:11">
      <c r="A3" s="22" t="s">
        <v>12</v>
      </c>
      <c r="B3" s="44">
        <f>COUNTIF('项目明细（社会化合作投资）'!I:I,A3)</f>
        <v>0</v>
      </c>
      <c r="C3" s="44">
        <f>COUNTIFS('项目明细（社会化合作投资）'!I:I,片区汇总!A3,'项目明细（社会化合作投资）'!S:S,"是")</f>
        <v>0</v>
      </c>
      <c r="D3" s="44">
        <f>COUNTIFS('项目明细（社会化合作投资）'!I:I,片区汇总!A3,'项目明细（社会化合作投资）'!AN:AN,"是")</f>
        <v>0</v>
      </c>
      <c r="E3" s="44">
        <f>COUNTIFS('项目明细（社会化合作投资）'!I:I,片区汇总!A3,'项目明细（社会化合作投资）'!AQ:AQ,"是")</f>
        <v>0</v>
      </c>
      <c r="F3" s="44">
        <f>COUNTIFS('项目明细（社会化合作投资）'!I:I,片区汇总!A3,'项目明细（社会化合作投资）'!AS:AS,"是")</f>
        <v>0</v>
      </c>
      <c r="G3" s="44">
        <f>COUNTIFS('项目明细（社会化合作投资）'!I:I,片区汇总!A3,'项目明细（社会化合作投资）'!AU:AU,"是")</f>
        <v>0</v>
      </c>
      <c r="H3" s="44">
        <f>COUNTIFS('项目明细（社会化合作投资）'!I:I,片区汇总!A3,'项目明细（社会化合作投资）'!AX:AX,"是")</f>
        <v>0</v>
      </c>
      <c r="I3" s="44">
        <f>COUNTIFS('项目明细（社会化合作投资）'!I:I,片区汇总!A3,'项目明细（社会化合作投资）'!AZ:AZ,"是")</f>
        <v>0</v>
      </c>
      <c r="J3" s="27" t="e">
        <f t="shared" ref="J3:J18" si="0">I3/B3</f>
        <v>#DIV/0!</v>
      </c>
      <c r="K3" s="44">
        <f ca="1">COUNTIFS('项目明细（社会化合作投资）'!I:I,片区汇总!A3,'项目明细（社会化合作投资）'!BD:BD,"是")</f>
        <v>0</v>
      </c>
    </row>
    <row r="4" ht="30" hidden="1" customHeight="1" spans="1:11">
      <c r="A4" s="22" t="s">
        <v>13</v>
      </c>
      <c r="B4" s="44">
        <f>COUNTIF('项目明细（社会化合作投资）'!I:I,A4)</f>
        <v>0</v>
      </c>
      <c r="C4" s="44">
        <f>COUNTIFS('项目明细（社会化合作投资）'!I:I,片区汇总!A4,'项目明细（社会化合作投资）'!S:S,"是")</f>
        <v>0</v>
      </c>
      <c r="D4" s="44">
        <f>COUNTIFS('项目明细（社会化合作投资）'!I:I,片区汇总!A4,'项目明细（社会化合作投资）'!AN:AN,"是")</f>
        <v>0</v>
      </c>
      <c r="E4" s="44">
        <f>COUNTIFS('项目明细（社会化合作投资）'!I:I,片区汇总!A4,'项目明细（社会化合作投资）'!AQ:AQ,"是")</f>
        <v>0</v>
      </c>
      <c r="F4" s="44">
        <f>COUNTIFS('项目明细（社会化合作投资）'!I:I,片区汇总!A4,'项目明细（社会化合作投资）'!AS:AS,"是")</f>
        <v>0</v>
      </c>
      <c r="G4" s="44">
        <f>COUNTIFS('项目明细（社会化合作投资）'!I:I,片区汇总!A4,'项目明细（社会化合作投资）'!AU:AU,"是")</f>
        <v>0</v>
      </c>
      <c r="H4" s="44">
        <f>COUNTIFS('项目明细（社会化合作投资）'!I:I,片区汇总!A4,'项目明细（社会化合作投资）'!AX:AX,"是")</f>
        <v>0</v>
      </c>
      <c r="I4" s="44">
        <f>COUNTIFS('项目明细（社会化合作投资）'!I:I,片区汇总!A4,'项目明细（社会化合作投资）'!AZ:AZ,"是")</f>
        <v>0</v>
      </c>
      <c r="J4" s="27" t="e">
        <f t="shared" si="0"/>
        <v>#DIV/0!</v>
      </c>
      <c r="K4" s="44">
        <f ca="1">COUNTIFS('项目明细（社会化合作投资）'!I:I,片区汇总!A4,'项目明细（社会化合作投资）'!BD:BD,"是")</f>
        <v>0</v>
      </c>
    </row>
    <row r="5" ht="30" customHeight="1" spans="1:11">
      <c r="A5" s="45" t="s">
        <v>14</v>
      </c>
      <c r="B5" s="44">
        <f>COUNTIF('项目明细（社会化合作投资）'!I:I,A5)</f>
        <v>0</v>
      </c>
      <c r="C5" s="46">
        <f>COUNTIFS('项目明细（社会化合作投资）'!I:I,片区汇总!A5,'项目明细（社会化合作投资）'!S:S,"是")</f>
        <v>0</v>
      </c>
      <c r="D5" s="46">
        <f>COUNTIFS('项目明细（社会化合作投资）'!I:I,片区汇总!A5,'项目明细（社会化合作投资）'!AN:AN,"是")</f>
        <v>0</v>
      </c>
      <c r="E5" s="46">
        <f>COUNTIFS('项目明细（社会化合作投资）'!I:I,片区汇总!A5,'项目明细（社会化合作投资）'!AQ:AQ,"是")</f>
        <v>0</v>
      </c>
      <c r="F5" s="46">
        <f>COUNTIFS('项目明细（社会化合作投资）'!I:I,片区汇总!A5,'项目明细（社会化合作投资）'!AS:AS,"是")</f>
        <v>0</v>
      </c>
      <c r="G5" s="46">
        <f>COUNTIFS('项目明细（社会化合作投资）'!I:I,片区汇总!A5,'项目明细（社会化合作投资）'!AU:AU,"是")</f>
        <v>0</v>
      </c>
      <c r="H5" s="46">
        <f>COUNTIFS('项目明细（社会化合作投资）'!I:I,片区汇总!A5,'项目明细（社会化合作投资）'!AX:AX,"是")</f>
        <v>0</v>
      </c>
      <c r="I5" s="46">
        <f>COUNTIFS('项目明细（社会化合作投资）'!I:I,片区汇总!A5,'项目明细（社会化合作投资）'!AZ:AZ,"是")</f>
        <v>0</v>
      </c>
      <c r="J5" s="50" t="e">
        <f t="shared" si="0"/>
        <v>#DIV/0!</v>
      </c>
      <c r="K5" s="44">
        <f ca="1">COUNTIFS('项目明细（社会化合作投资）'!I:I,片区汇总!A5,'项目明细（社会化合作投资）'!BD:BD,"是")</f>
        <v>0</v>
      </c>
    </row>
    <row r="6" s="43" customFormat="1" ht="30" hidden="1" customHeight="1" spans="1:11">
      <c r="A6" s="45" t="s">
        <v>15</v>
      </c>
      <c r="B6" s="44">
        <f>COUNTIF('项目明细（社会化合作投资）'!I:I,A6)</f>
        <v>0</v>
      </c>
      <c r="C6" s="46">
        <f>COUNTIFS('项目明细（社会化合作投资）'!I:I,片区汇总!A6,'项目明细（社会化合作投资）'!S:S,"是")</f>
        <v>0</v>
      </c>
      <c r="D6" s="46">
        <f>COUNTIFS('项目明细（社会化合作投资）'!I:I,片区汇总!A6,'项目明细（社会化合作投资）'!AN:AN,"是")</f>
        <v>0</v>
      </c>
      <c r="E6" s="46">
        <f>COUNTIFS('项目明细（社会化合作投资）'!I:I,片区汇总!A6,'项目明细（社会化合作投资）'!AQ:AQ,"是")</f>
        <v>0</v>
      </c>
      <c r="F6" s="46">
        <f>COUNTIFS('项目明细（社会化合作投资）'!I:I,片区汇总!A6,'项目明细（社会化合作投资）'!AS:AS,"是")</f>
        <v>0</v>
      </c>
      <c r="G6" s="46">
        <f>COUNTIFS('项目明细（社会化合作投资）'!I:I,片区汇总!A6,'项目明细（社会化合作投资）'!AU:AU,"是")</f>
        <v>0</v>
      </c>
      <c r="H6" s="46">
        <f>COUNTIFS('项目明细（社会化合作投资）'!I:I,片区汇总!A6,'项目明细（社会化合作投资）'!AX:AX,"是")</f>
        <v>0</v>
      </c>
      <c r="I6" s="46">
        <f>COUNTIFS('项目明细（社会化合作投资）'!I:I,片区汇总!A6,'项目明细（社会化合作投资）'!AZ:AZ,"是")</f>
        <v>0</v>
      </c>
      <c r="J6" s="51" t="e">
        <f t="shared" si="0"/>
        <v>#DIV/0!</v>
      </c>
      <c r="K6" s="44">
        <f ca="1">COUNTIFS('项目明细（社会化合作投资）'!I:I,片区汇总!A6,'项目明细（社会化合作投资）'!BD:BD,"是")</f>
        <v>0</v>
      </c>
    </row>
    <row r="7" s="43" customFormat="1" ht="30" customHeight="1" spans="1:11">
      <c r="A7" s="45" t="s">
        <v>16</v>
      </c>
      <c r="B7" s="44">
        <f>COUNTIF('项目明细（社会化合作投资）'!I:I,A7)</f>
        <v>0</v>
      </c>
      <c r="C7" s="46">
        <f>COUNTIFS('项目明细（社会化合作投资）'!I:I,片区汇总!A7,'项目明细（社会化合作投资）'!S:S,"是")</f>
        <v>0</v>
      </c>
      <c r="D7" s="46">
        <f>COUNTIFS('项目明细（社会化合作投资）'!I:I,片区汇总!A7,'项目明细（社会化合作投资）'!AN:AN,"是")</f>
        <v>0</v>
      </c>
      <c r="E7" s="46">
        <f>COUNTIFS('项目明细（社会化合作投资）'!I:I,片区汇总!A7,'项目明细（社会化合作投资）'!AQ:AQ,"是")</f>
        <v>0</v>
      </c>
      <c r="F7" s="46">
        <f>COUNTIFS('项目明细（社会化合作投资）'!I:I,片区汇总!A7,'项目明细（社会化合作投资）'!AS:AS,"是")</f>
        <v>0</v>
      </c>
      <c r="G7" s="46">
        <f>COUNTIFS('项目明细（社会化合作投资）'!I:I,片区汇总!A7,'项目明细（社会化合作投资）'!AU:AU,"是")</f>
        <v>0</v>
      </c>
      <c r="H7" s="46">
        <f>COUNTIFS('项目明细（社会化合作投资）'!I:I,片区汇总!A7,'项目明细（社会化合作投资）'!AX:AX,"是")</f>
        <v>0</v>
      </c>
      <c r="I7" s="46">
        <f>COUNTIFS('项目明细（社会化合作投资）'!I:I,片区汇总!A7,'项目明细（社会化合作投资）'!AZ:AZ,"是")</f>
        <v>0</v>
      </c>
      <c r="J7" s="51" t="e">
        <f t="shared" si="0"/>
        <v>#DIV/0!</v>
      </c>
      <c r="K7" s="44">
        <f ca="1">COUNTIFS('项目明细（社会化合作投资）'!I:I,片区汇总!A7,'项目明细（社会化合作投资）'!BD:BD,"是")</f>
        <v>0</v>
      </c>
    </row>
    <row r="8" s="43" customFormat="1" ht="30" hidden="1" customHeight="1" spans="1:11">
      <c r="A8" s="45" t="s">
        <v>17</v>
      </c>
      <c r="B8" s="44">
        <f>COUNTIF('项目明细（社会化合作投资）'!I:I,A8)</f>
        <v>0</v>
      </c>
      <c r="C8" s="46">
        <f>COUNTIFS('项目明细（社会化合作投资）'!I:I,片区汇总!A8,'项目明细（社会化合作投资）'!S:S,"是")</f>
        <v>0</v>
      </c>
      <c r="D8" s="46">
        <f>COUNTIFS('项目明细（社会化合作投资）'!I:I,片区汇总!A8,'项目明细（社会化合作投资）'!AN:AN,"是")</f>
        <v>0</v>
      </c>
      <c r="E8" s="46">
        <f>COUNTIFS('项目明细（社会化合作投资）'!I:I,片区汇总!A8,'项目明细（社会化合作投资）'!AQ:AQ,"是")</f>
        <v>0</v>
      </c>
      <c r="F8" s="46">
        <f>COUNTIFS('项目明细（社会化合作投资）'!I:I,片区汇总!A8,'项目明细（社会化合作投资）'!AS:AS,"是")</f>
        <v>0</v>
      </c>
      <c r="G8" s="46">
        <f>COUNTIFS('项目明细（社会化合作投资）'!I:I,片区汇总!A8,'项目明细（社会化合作投资）'!AU:AU,"是")</f>
        <v>0</v>
      </c>
      <c r="H8" s="46">
        <f>COUNTIFS('项目明细（社会化合作投资）'!I:I,片区汇总!A8,'项目明细（社会化合作投资）'!AX:AX,"是")</f>
        <v>0</v>
      </c>
      <c r="I8" s="46">
        <f>COUNTIFS('项目明细（社会化合作投资）'!I:I,片区汇总!A8,'项目明细（社会化合作投资）'!AZ:AZ,"是")</f>
        <v>0</v>
      </c>
      <c r="J8" s="51" t="e">
        <f t="shared" si="0"/>
        <v>#DIV/0!</v>
      </c>
      <c r="K8" s="44">
        <f ca="1">COUNTIFS('项目明细（社会化合作投资）'!I:I,片区汇总!A8,'项目明细（社会化合作投资）'!BD:BD,"是")</f>
        <v>0</v>
      </c>
    </row>
    <row r="9" s="43" customFormat="1" ht="30" customHeight="1" spans="1:11">
      <c r="A9" s="45" t="s">
        <v>18</v>
      </c>
      <c r="B9" s="44">
        <f>COUNTIF('项目明细（社会化合作投资）'!I:I,A9)</f>
        <v>0</v>
      </c>
      <c r="C9" s="46">
        <f>COUNTIFS('项目明细（社会化合作投资）'!I:I,片区汇总!A9,'项目明细（社会化合作投资）'!S:S,"是")</f>
        <v>0</v>
      </c>
      <c r="D9" s="46">
        <f>COUNTIFS('项目明细（社会化合作投资）'!I:I,片区汇总!A9,'项目明细（社会化合作投资）'!AN:AN,"是")</f>
        <v>0</v>
      </c>
      <c r="E9" s="46">
        <f>COUNTIFS('项目明细（社会化合作投资）'!I:I,片区汇总!A9,'项目明细（社会化合作投资）'!AQ:AQ,"是")</f>
        <v>0</v>
      </c>
      <c r="F9" s="46">
        <f>COUNTIFS('项目明细（社会化合作投资）'!I:I,片区汇总!A9,'项目明细（社会化合作投资）'!AS:AS,"是")</f>
        <v>0</v>
      </c>
      <c r="G9" s="46">
        <f>COUNTIFS('项目明细（社会化合作投资）'!I:I,片区汇总!A9,'项目明细（社会化合作投资）'!AU:AU,"是")</f>
        <v>0</v>
      </c>
      <c r="H9" s="46">
        <f>COUNTIFS('项目明细（社会化合作投资）'!I:I,片区汇总!A9,'项目明细（社会化合作投资）'!AX:AX,"是")</f>
        <v>0</v>
      </c>
      <c r="I9" s="46">
        <f>COUNTIFS('项目明细（社会化合作投资）'!I:I,片区汇总!A9,'项目明细（社会化合作投资）'!AZ:AZ,"是")</f>
        <v>0</v>
      </c>
      <c r="J9" s="51" t="e">
        <f t="shared" si="0"/>
        <v>#DIV/0!</v>
      </c>
      <c r="K9" s="44">
        <f ca="1">COUNTIFS('项目明细（社会化合作投资）'!I:I,片区汇总!A9,'项目明细（社会化合作投资）'!BD:BD,"是")</f>
        <v>0</v>
      </c>
    </row>
    <row r="10" s="43" customFormat="1" ht="30" hidden="1" customHeight="1" spans="1:11">
      <c r="A10" s="45" t="s">
        <v>19</v>
      </c>
      <c r="B10" s="44">
        <f>COUNTIF('项目明细（社会化合作投资）'!I:I,A10)</f>
        <v>0</v>
      </c>
      <c r="C10" s="46">
        <f>COUNTIFS('项目明细（社会化合作投资）'!I:I,片区汇总!A10,'项目明细（社会化合作投资）'!S:S,"是")</f>
        <v>0</v>
      </c>
      <c r="D10" s="46">
        <f>COUNTIFS('项目明细（社会化合作投资）'!I:I,片区汇总!A10,'项目明细（社会化合作投资）'!AN:AN,"是")</f>
        <v>0</v>
      </c>
      <c r="E10" s="46">
        <f>COUNTIFS('项目明细（社会化合作投资）'!I:I,片区汇总!A10,'项目明细（社会化合作投资）'!AQ:AQ,"是")</f>
        <v>0</v>
      </c>
      <c r="F10" s="46">
        <f>COUNTIFS('项目明细（社会化合作投资）'!I:I,片区汇总!A10,'项目明细（社会化合作投资）'!AS:AS,"是")</f>
        <v>0</v>
      </c>
      <c r="G10" s="46">
        <f>COUNTIFS('项目明细（社会化合作投资）'!I:I,片区汇总!A10,'项目明细（社会化合作投资）'!AU:AU,"是")</f>
        <v>0</v>
      </c>
      <c r="H10" s="46">
        <f>COUNTIFS('项目明细（社会化合作投资）'!I:I,片区汇总!A10,'项目明细（社会化合作投资）'!AX:AX,"是")</f>
        <v>0</v>
      </c>
      <c r="I10" s="46">
        <f>COUNTIFS('项目明细（社会化合作投资）'!I:I,片区汇总!A10,'项目明细（社会化合作投资）'!AZ:AZ,"是")</f>
        <v>0</v>
      </c>
      <c r="J10" s="51" t="e">
        <f t="shared" si="0"/>
        <v>#DIV/0!</v>
      </c>
      <c r="K10" s="44">
        <f ca="1">COUNTIFS('项目明细（社会化合作投资）'!I:I,片区汇总!A10,'项目明细（社会化合作投资）'!BD:BD,"是")</f>
        <v>0</v>
      </c>
    </row>
    <row r="11" s="43" customFormat="1" ht="30" hidden="1" customHeight="1" spans="1:11">
      <c r="A11" s="45" t="s">
        <v>20</v>
      </c>
      <c r="B11" s="44">
        <f>COUNTIF('项目明细（社会化合作投资）'!I:I,A11)</f>
        <v>0</v>
      </c>
      <c r="C11" s="46">
        <f>COUNTIFS('项目明细（社会化合作投资）'!I:I,片区汇总!A11,'项目明细（社会化合作投资）'!S:S,"是")</f>
        <v>0</v>
      </c>
      <c r="D11" s="46">
        <f>COUNTIFS('项目明细（社会化合作投资）'!I:I,片区汇总!A11,'项目明细（社会化合作投资）'!AN:AN,"是")</f>
        <v>0</v>
      </c>
      <c r="E11" s="46">
        <f>COUNTIFS('项目明细（社会化合作投资）'!I:I,片区汇总!A11,'项目明细（社会化合作投资）'!AQ:AQ,"是")</f>
        <v>0</v>
      </c>
      <c r="F11" s="46">
        <f>COUNTIFS('项目明细（社会化合作投资）'!I:I,片区汇总!A11,'项目明细（社会化合作投资）'!AS:AS,"是")</f>
        <v>0</v>
      </c>
      <c r="G11" s="46">
        <f>COUNTIFS('项目明细（社会化合作投资）'!I:I,片区汇总!A11,'项目明细（社会化合作投资）'!AU:AU,"是")</f>
        <v>0</v>
      </c>
      <c r="H11" s="46">
        <f>COUNTIFS('项目明细（社会化合作投资）'!I:I,片区汇总!A11,'项目明细（社会化合作投资）'!AX:AX,"是")</f>
        <v>0</v>
      </c>
      <c r="I11" s="46">
        <f>COUNTIFS('项目明细（社会化合作投资）'!I:I,片区汇总!A11,'项目明细（社会化合作投资）'!AZ:AZ,"是")</f>
        <v>0</v>
      </c>
      <c r="J11" s="51" t="e">
        <f t="shared" si="0"/>
        <v>#DIV/0!</v>
      </c>
      <c r="K11" s="44">
        <f ca="1">COUNTIFS('项目明细（社会化合作投资）'!I:I,片区汇总!A11,'项目明细（社会化合作投资）'!BD:BD,"是")</f>
        <v>0</v>
      </c>
    </row>
    <row r="12" s="43" customFormat="1" ht="30" customHeight="1" spans="1:11">
      <c r="A12" s="45" t="s">
        <v>21</v>
      </c>
      <c r="B12" s="44">
        <f>COUNTIF('项目明细（社会化合作投资）'!I:I,A12)</f>
        <v>0</v>
      </c>
      <c r="C12" s="46">
        <f>COUNTIFS('项目明细（社会化合作投资）'!I:I,片区汇总!A12,'项目明细（社会化合作投资）'!S:S,"是")</f>
        <v>0</v>
      </c>
      <c r="D12" s="46">
        <f>COUNTIFS('项目明细（社会化合作投资）'!I:I,片区汇总!A12,'项目明细（社会化合作投资）'!AN:AN,"是")</f>
        <v>0</v>
      </c>
      <c r="E12" s="46">
        <f>COUNTIFS('项目明细（社会化合作投资）'!I:I,片区汇总!A12,'项目明细（社会化合作投资）'!AQ:AQ,"是")</f>
        <v>0</v>
      </c>
      <c r="F12" s="46">
        <f>COUNTIFS('项目明细（社会化合作投资）'!I:I,片区汇总!A12,'项目明细（社会化合作投资）'!AS:AS,"是")</f>
        <v>0</v>
      </c>
      <c r="G12" s="46">
        <f>COUNTIFS('项目明细（社会化合作投资）'!I:I,片区汇总!A12,'项目明细（社会化合作投资）'!AU:AU,"是")</f>
        <v>0</v>
      </c>
      <c r="H12" s="46">
        <f>COUNTIFS('项目明细（社会化合作投资）'!I:I,片区汇总!A12,'项目明细（社会化合作投资）'!AX:AX,"是")</f>
        <v>0</v>
      </c>
      <c r="I12" s="46">
        <f>COUNTIFS('项目明细（社会化合作投资）'!I:I,片区汇总!A12,'项目明细（社会化合作投资）'!AZ:AZ,"是")</f>
        <v>0</v>
      </c>
      <c r="J12" s="51" t="e">
        <f t="shared" si="0"/>
        <v>#DIV/0!</v>
      </c>
      <c r="K12" s="44">
        <f ca="1">COUNTIFS('项目明细（社会化合作投资）'!I:I,片区汇总!A12,'项目明细（社会化合作投资）'!BD:BD,"是")</f>
        <v>0</v>
      </c>
    </row>
    <row r="13" s="43" customFormat="1" ht="30" customHeight="1" spans="1:11">
      <c r="A13" s="45" t="s">
        <v>22</v>
      </c>
      <c r="B13" s="44">
        <f>COUNTIF('项目明细（社会化合作投资）'!I:I,A13)</f>
        <v>0</v>
      </c>
      <c r="C13" s="46">
        <f>COUNTIFS('项目明细（社会化合作投资）'!I:I,片区汇总!A13,'项目明细（社会化合作投资）'!S:S,"是")</f>
        <v>0</v>
      </c>
      <c r="D13" s="46">
        <f>COUNTIFS('项目明细（社会化合作投资）'!I:I,片区汇总!A13,'项目明细（社会化合作投资）'!AN:AN,"是")</f>
        <v>0</v>
      </c>
      <c r="E13" s="46">
        <f>COUNTIFS('项目明细（社会化合作投资）'!I:I,片区汇总!A13,'项目明细（社会化合作投资）'!AQ:AQ,"是")</f>
        <v>0</v>
      </c>
      <c r="F13" s="46">
        <f>COUNTIFS('项目明细（社会化合作投资）'!I:I,片区汇总!A13,'项目明细（社会化合作投资）'!AS:AS,"是")</f>
        <v>0</v>
      </c>
      <c r="G13" s="46">
        <f>COUNTIFS('项目明细（社会化合作投资）'!I:I,片区汇总!A13,'项目明细（社会化合作投资）'!AU:AU,"是")</f>
        <v>0</v>
      </c>
      <c r="H13" s="46">
        <f>COUNTIFS('项目明细（社会化合作投资）'!I:I,片区汇总!A13,'项目明细（社会化合作投资）'!AX:AX,"是")</f>
        <v>0</v>
      </c>
      <c r="I13" s="46">
        <f>COUNTIFS('项目明细（社会化合作投资）'!I:I,片区汇总!A13,'项目明细（社会化合作投资）'!AZ:AZ,"是")</f>
        <v>0</v>
      </c>
      <c r="J13" s="51" t="e">
        <f t="shared" si="0"/>
        <v>#DIV/0!</v>
      </c>
      <c r="K13" s="44">
        <f ca="1">COUNTIFS('项目明细（社会化合作投资）'!I:I,片区汇总!A13,'项目明细（社会化合作投资）'!BD:BD,"是")</f>
        <v>0</v>
      </c>
    </row>
    <row r="14" s="43" customFormat="1" ht="30" customHeight="1" spans="1:11">
      <c r="A14" s="45" t="s">
        <v>23</v>
      </c>
      <c r="B14" s="44">
        <f>COUNTIF('项目明细（社会化合作投资）'!I:I,A14)</f>
        <v>0</v>
      </c>
      <c r="C14" s="46">
        <f>COUNTIFS('项目明细（社会化合作投资）'!I:I,片区汇总!A14,'项目明细（社会化合作投资）'!S:S,"是")</f>
        <v>0</v>
      </c>
      <c r="D14" s="46">
        <f>COUNTIFS('项目明细（社会化合作投资）'!I:I,片区汇总!A14,'项目明细（社会化合作投资）'!AN:AN,"是")</f>
        <v>0</v>
      </c>
      <c r="E14" s="46">
        <f>COUNTIFS('项目明细（社会化合作投资）'!I:I,片区汇总!A14,'项目明细（社会化合作投资）'!AQ:AQ,"是")</f>
        <v>0</v>
      </c>
      <c r="F14" s="46">
        <f>COUNTIFS('项目明细（社会化合作投资）'!I:I,片区汇总!A14,'项目明细（社会化合作投资）'!AS:AS,"是")</f>
        <v>0</v>
      </c>
      <c r="G14" s="46">
        <f>COUNTIFS('项目明细（社会化合作投资）'!I:I,片区汇总!A14,'项目明细（社会化合作投资）'!AU:AU,"是")</f>
        <v>0</v>
      </c>
      <c r="H14" s="46">
        <f>COUNTIFS('项目明细（社会化合作投资）'!I:I,片区汇总!A14,'项目明细（社会化合作投资）'!AX:AX,"是")</f>
        <v>0</v>
      </c>
      <c r="I14" s="46">
        <f>COUNTIFS('项目明细（社会化合作投资）'!I:I,片区汇总!A14,'项目明细（社会化合作投资）'!AZ:AZ,"是")</f>
        <v>0</v>
      </c>
      <c r="J14" s="51" t="e">
        <f t="shared" si="0"/>
        <v>#DIV/0!</v>
      </c>
      <c r="K14" s="44">
        <f ca="1">COUNTIFS('项目明细（社会化合作投资）'!I:I,片区汇总!A14,'项目明细（社会化合作投资）'!BD:BD,"是")</f>
        <v>0</v>
      </c>
    </row>
    <row r="15" s="43" customFormat="1" ht="30" customHeight="1" spans="1:11">
      <c r="A15" s="45" t="s">
        <v>24</v>
      </c>
      <c r="B15" s="44">
        <f>COUNTIF('项目明细（社会化合作投资）'!I:I,A15)</f>
        <v>0</v>
      </c>
      <c r="C15" s="46">
        <f>COUNTIFS('项目明细（社会化合作投资）'!I:I,片区汇总!A15,'项目明细（社会化合作投资）'!S:S,"是")</f>
        <v>0</v>
      </c>
      <c r="D15" s="46">
        <f>COUNTIFS('项目明细（社会化合作投资）'!I:I,片区汇总!A15,'项目明细（社会化合作投资）'!AN:AN,"是")</f>
        <v>0</v>
      </c>
      <c r="E15" s="46">
        <f>COUNTIFS('项目明细（社会化合作投资）'!I:I,片区汇总!A15,'项目明细（社会化合作投资）'!AQ:AQ,"是")</f>
        <v>0</v>
      </c>
      <c r="F15" s="46">
        <f>COUNTIFS('项目明细（社会化合作投资）'!I:I,片区汇总!A15,'项目明细（社会化合作投资）'!AS:AS,"是")</f>
        <v>0</v>
      </c>
      <c r="G15" s="46">
        <f>COUNTIFS('项目明细（社会化合作投资）'!I:I,片区汇总!A15,'项目明细（社会化合作投资）'!AU:AU,"是")</f>
        <v>0</v>
      </c>
      <c r="H15" s="46">
        <f>COUNTIFS('项目明细（社会化合作投资）'!I:I,片区汇总!A15,'项目明细（社会化合作投资）'!AX:AX,"是")</f>
        <v>0</v>
      </c>
      <c r="I15" s="46">
        <f>COUNTIFS('项目明细（社会化合作投资）'!I:I,片区汇总!A15,'项目明细（社会化合作投资）'!AZ:AZ,"是")</f>
        <v>0</v>
      </c>
      <c r="J15" s="51" t="e">
        <f t="shared" si="0"/>
        <v>#DIV/0!</v>
      </c>
      <c r="K15" s="44">
        <f ca="1">COUNTIFS('项目明细（社会化合作投资）'!I:I,片区汇总!A15,'项目明细（社会化合作投资）'!BD:BD,"是")</f>
        <v>0</v>
      </c>
    </row>
    <row r="16" s="43" customFormat="1" ht="30" customHeight="1" spans="1:11">
      <c r="A16" s="45" t="s">
        <v>25</v>
      </c>
      <c r="B16" s="44">
        <f>COUNTIF('项目明细（社会化合作投资）'!I:I,A16)</f>
        <v>0</v>
      </c>
      <c r="C16" s="46">
        <f>COUNTIFS('项目明细（社会化合作投资）'!I:I,片区汇总!A16,'项目明细（社会化合作投资）'!S:S,"是")</f>
        <v>0</v>
      </c>
      <c r="D16" s="46">
        <f>COUNTIFS('项目明细（社会化合作投资）'!I:I,片区汇总!A16,'项目明细（社会化合作投资）'!AN:AN,"是")</f>
        <v>0</v>
      </c>
      <c r="E16" s="46">
        <f>COUNTIFS('项目明细（社会化合作投资）'!I:I,片区汇总!A16,'项目明细（社会化合作投资）'!AQ:AQ,"是")</f>
        <v>0</v>
      </c>
      <c r="F16" s="46">
        <f>COUNTIFS('项目明细（社会化合作投资）'!I:I,片区汇总!A16,'项目明细（社会化合作投资）'!AS:AS,"是")</f>
        <v>0</v>
      </c>
      <c r="G16" s="46">
        <f>COUNTIFS('项目明细（社会化合作投资）'!I:I,片区汇总!A16,'项目明细（社会化合作投资）'!AU:AU,"是")</f>
        <v>0</v>
      </c>
      <c r="H16" s="46">
        <f>COUNTIFS('项目明细（社会化合作投资）'!I:I,片区汇总!A16,'项目明细（社会化合作投资）'!AX:AX,"是")</f>
        <v>0</v>
      </c>
      <c r="I16" s="46">
        <f>COUNTIFS('项目明细（社会化合作投资）'!I:I,片区汇总!A16,'项目明细（社会化合作投资）'!AZ:AZ,"是")</f>
        <v>0</v>
      </c>
      <c r="J16" s="51" t="e">
        <f t="shared" si="0"/>
        <v>#DIV/0!</v>
      </c>
      <c r="K16" s="44">
        <f ca="1">COUNTIFS('项目明细（社会化合作投资）'!I:I,片区汇总!A16,'项目明细（社会化合作投资）'!BD:BD,"是")</f>
        <v>0</v>
      </c>
    </row>
    <row r="17" s="43" customFormat="1" ht="30" customHeight="1" spans="1:11">
      <c r="A17" s="45" t="s">
        <v>26</v>
      </c>
      <c r="B17" s="44">
        <f>COUNTIF('项目明细（社会化合作投资）'!I:I,A17)</f>
        <v>0</v>
      </c>
      <c r="C17" s="46">
        <f>COUNTIFS('项目明细（社会化合作投资）'!I:I,片区汇总!A17,'项目明细（社会化合作投资）'!S:S,"是")</f>
        <v>0</v>
      </c>
      <c r="D17" s="46">
        <f>COUNTIFS('项目明细（社会化合作投资）'!I:I,片区汇总!A17,'项目明细（社会化合作投资）'!AN:AN,"是")</f>
        <v>0</v>
      </c>
      <c r="E17" s="46">
        <f>COUNTIFS('项目明细（社会化合作投资）'!I:I,片区汇总!A17,'项目明细（社会化合作投资）'!AQ:AQ,"是")</f>
        <v>0</v>
      </c>
      <c r="F17" s="46">
        <f>COUNTIFS('项目明细（社会化合作投资）'!I:I,片区汇总!A17,'项目明细（社会化合作投资）'!AS:AS,"是")</f>
        <v>0</v>
      </c>
      <c r="G17" s="46">
        <f>COUNTIFS('项目明细（社会化合作投资）'!I:I,片区汇总!A17,'项目明细（社会化合作投资）'!AU:AU,"是")</f>
        <v>0</v>
      </c>
      <c r="H17" s="46">
        <f>COUNTIFS('项目明细（社会化合作投资）'!I:I,片区汇总!A17,'项目明细（社会化合作投资）'!AX:AX,"是")</f>
        <v>0</v>
      </c>
      <c r="I17" s="46">
        <f>COUNTIFS('项目明细（社会化合作投资）'!I:I,片区汇总!A17,'项目明细（社会化合作投资）'!AZ:AZ,"是")</f>
        <v>0</v>
      </c>
      <c r="J17" s="51" t="e">
        <f t="shared" si="0"/>
        <v>#DIV/0!</v>
      </c>
      <c r="K17" s="44">
        <f ca="1">COUNTIFS('项目明细（社会化合作投资）'!I:I,片区汇总!A17,'项目明细（社会化合作投资）'!BD:BD,"是")</f>
        <v>0</v>
      </c>
    </row>
    <row r="18" s="43" customFormat="1" ht="30" customHeight="1" spans="1:11">
      <c r="A18" s="45" t="s">
        <v>27</v>
      </c>
      <c r="B18" s="46">
        <f t="shared" ref="B18:I18" si="1">SUM(B3:B17)</f>
        <v>0</v>
      </c>
      <c r="C18" s="46">
        <f t="shared" si="1"/>
        <v>0</v>
      </c>
      <c r="D18" s="46">
        <f t="shared" si="1"/>
        <v>0</v>
      </c>
      <c r="E18" s="46">
        <f t="shared" si="1"/>
        <v>0</v>
      </c>
      <c r="F18" s="46">
        <f t="shared" si="1"/>
        <v>0</v>
      </c>
      <c r="G18" s="46">
        <f t="shared" si="1"/>
        <v>0</v>
      </c>
      <c r="H18" s="46">
        <f t="shared" si="1"/>
        <v>0</v>
      </c>
      <c r="I18" s="46">
        <f t="shared" si="1"/>
        <v>0</v>
      </c>
      <c r="J18" s="51" t="e">
        <f t="shared" si="0"/>
        <v>#DIV/0!</v>
      </c>
      <c r="K18" s="44">
        <f ca="1">SUM(K3:K17)</f>
        <v>0</v>
      </c>
    </row>
    <row r="19" spans="1:11">
      <c r="A19" s="47" t="s">
        <v>28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7" ht="9" customHeight="1"/>
  </sheetData>
  <sheetProtection formatCells="0" insertHyperlinks="0" autoFilter="0"/>
  <mergeCells count="1">
    <mergeCell ref="A19:K27"/>
  </mergeCell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7"/>
  <sheetViews>
    <sheetView workbookViewId="0">
      <pane ySplit="2" topLeftCell="A35" activePane="bottomLeft" state="frozen"/>
      <selection/>
      <selection pane="bottomLeft" activeCell="D53" sqref="D53"/>
    </sheetView>
  </sheetViews>
  <sheetFormatPr defaultColWidth="9.75" defaultRowHeight="16.8"/>
  <cols>
    <col min="1" max="1" width="19.5" style="16" customWidth="1"/>
    <col min="2" max="7" width="9.75" style="16" customWidth="1"/>
    <col min="8" max="8" width="7.5" style="16" customWidth="1"/>
    <col min="9" max="9" width="9.75" style="16"/>
    <col min="10" max="10" width="9.125" style="16" customWidth="1"/>
    <col min="11" max="11" width="9.25" style="16" customWidth="1"/>
    <col min="12" max="12" width="7.5" style="17" customWidth="1"/>
    <col min="13" max="13" width="8.25" style="16" customWidth="1"/>
    <col min="14" max="14" width="4.25" style="16" customWidth="1"/>
    <col min="15" max="252" width="9.75" style="16"/>
    <col min="253" max="253" width="22.5" style="16" customWidth="1"/>
    <col min="254" max="261" width="9.75" style="16" customWidth="1"/>
    <col min="262" max="262" width="7.5" style="16" customWidth="1"/>
    <col min="263" max="263" width="9.75" style="16"/>
    <col min="264" max="264" width="9.125" style="16" customWidth="1"/>
    <col min="265" max="265" width="9.25" style="16" customWidth="1"/>
    <col min="266" max="266" width="7.5" style="16" customWidth="1"/>
    <col min="267" max="267" width="8.25" style="16" customWidth="1"/>
    <col min="268" max="508" width="9.75" style="16"/>
    <col min="509" max="509" width="22.5" style="16" customWidth="1"/>
    <col min="510" max="517" width="9.75" style="16" customWidth="1"/>
    <col min="518" max="518" width="7.5" style="16" customWidth="1"/>
    <col min="519" max="519" width="9.75" style="16"/>
    <col min="520" max="520" width="9.125" style="16" customWidth="1"/>
    <col min="521" max="521" width="9.25" style="16" customWidth="1"/>
    <col min="522" max="522" width="7.5" style="16" customWidth="1"/>
    <col min="523" max="523" width="8.25" style="16" customWidth="1"/>
    <col min="524" max="764" width="9.75" style="16"/>
    <col min="765" max="765" width="22.5" style="16" customWidth="1"/>
    <col min="766" max="773" width="9.75" style="16" customWidth="1"/>
    <col min="774" max="774" width="7.5" style="16" customWidth="1"/>
    <col min="775" max="775" width="9.75" style="16"/>
    <col min="776" max="776" width="9.125" style="16" customWidth="1"/>
    <col min="777" max="777" width="9.25" style="16" customWidth="1"/>
    <col min="778" max="778" width="7.5" style="16" customWidth="1"/>
    <col min="779" max="779" width="8.25" style="16" customWidth="1"/>
    <col min="780" max="1020" width="9.75" style="16"/>
    <col min="1021" max="1021" width="22.5" style="16" customWidth="1"/>
    <col min="1022" max="1029" width="9.75" style="16" customWidth="1"/>
    <col min="1030" max="1030" width="7.5" style="16" customWidth="1"/>
    <col min="1031" max="1031" width="9.75" style="16"/>
    <col min="1032" max="1032" width="9.125" style="16" customWidth="1"/>
    <col min="1033" max="1033" width="9.25" style="16" customWidth="1"/>
    <col min="1034" max="1034" width="7.5" style="16" customWidth="1"/>
    <col min="1035" max="1035" width="8.25" style="16" customWidth="1"/>
    <col min="1036" max="1276" width="9.75" style="16"/>
    <col min="1277" max="1277" width="22.5" style="16" customWidth="1"/>
    <col min="1278" max="1285" width="9.75" style="16" customWidth="1"/>
    <col min="1286" max="1286" width="7.5" style="16" customWidth="1"/>
    <col min="1287" max="1287" width="9.75" style="16"/>
    <col min="1288" max="1288" width="9.125" style="16" customWidth="1"/>
    <col min="1289" max="1289" width="9.25" style="16" customWidth="1"/>
    <col min="1290" max="1290" width="7.5" style="16" customWidth="1"/>
    <col min="1291" max="1291" width="8.25" style="16" customWidth="1"/>
    <col min="1292" max="1532" width="9.75" style="16"/>
    <col min="1533" max="1533" width="22.5" style="16" customWidth="1"/>
    <col min="1534" max="1541" width="9.75" style="16" customWidth="1"/>
    <col min="1542" max="1542" width="7.5" style="16" customWidth="1"/>
    <col min="1543" max="1543" width="9.75" style="16"/>
    <col min="1544" max="1544" width="9.125" style="16" customWidth="1"/>
    <col min="1545" max="1545" width="9.25" style="16" customWidth="1"/>
    <col min="1546" max="1546" width="7.5" style="16" customWidth="1"/>
    <col min="1547" max="1547" width="8.25" style="16" customWidth="1"/>
    <col min="1548" max="1788" width="9.75" style="16"/>
    <col min="1789" max="1789" width="22.5" style="16" customWidth="1"/>
    <col min="1790" max="1797" width="9.75" style="16" customWidth="1"/>
    <col min="1798" max="1798" width="7.5" style="16" customWidth="1"/>
    <col min="1799" max="1799" width="9.75" style="16"/>
    <col min="1800" max="1800" width="9.125" style="16" customWidth="1"/>
    <col min="1801" max="1801" width="9.25" style="16" customWidth="1"/>
    <col min="1802" max="1802" width="7.5" style="16" customWidth="1"/>
    <col min="1803" max="1803" width="8.25" style="16" customWidth="1"/>
    <col min="1804" max="2044" width="9.75" style="16"/>
    <col min="2045" max="2045" width="22.5" style="16" customWidth="1"/>
    <col min="2046" max="2053" width="9.75" style="16" customWidth="1"/>
    <col min="2054" max="2054" width="7.5" style="16" customWidth="1"/>
    <col min="2055" max="2055" width="9.75" style="16"/>
    <col min="2056" max="2056" width="9.125" style="16" customWidth="1"/>
    <col min="2057" max="2057" width="9.25" style="16" customWidth="1"/>
    <col min="2058" max="2058" width="7.5" style="16" customWidth="1"/>
    <col min="2059" max="2059" width="8.25" style="16" customWidth="1"/>
    <col min="2060" max="2300" width="9.75" style="16"/>
    <col min="2301" max="2301" width="22.5" style="16" customWidth="1"/>
    <col min="2302" max="2309" width="9.75" style="16" customWidth="1"/>
    <col min="2310" max="2310" width="7.5" style="16" customWidth="1"/>
    <col min="2311" max="2311" width="9.75" style="16"/>
    <col min="2312" max="2312" width="9.125" style="16" customWidth="1"/>
    <col min="2313" max="2313" width="9.25" style="16" customWidth="1"/>
    <col min="2314" max="2314" width="7.5" style="16" customWidth="1"/>
    <col min="2315" max="2315" width="8.25" style="16" customWidth="1"/>
    <col min="2316" max="2556" width="9.75" style="16"/>
    <col min="2557" max="2557" width="22.5" style="16" customWidth="1"/>
    <col min="2558" max="2565" width="9.75" style="16" customWidth="1"/>
    <col min="2566" max="2566" width="7.5" style="16" customWidth="1"/>
    <col min="2567" max="2567" width="9.75" style="16"/>
    <col min="2568" max="2568" width="9.125" style="16" customWidth="1"/>
    <col min="2569" max="2569" width="9.25" style="16" customWidth="1"/>
    <col min="2570" max="2570" width="7.5" style="16" customWidth="1"/>
    <col min="2571" max="2571" width="8.25" style="16" customWidth="1"/>
    <col min="2572" max="2812" width="9.75" style="16"/>
    <col min="2813" max="2813" width="22.5" style="16" customWidth="1"/>
    <col min="2814" max="2821" width="9.75" style="16" customWidth="1"/>
    <col min="2822" max="2822" width="7.5" style="16" customWidth="1"/>
    <col min="2823" max="2823" width="9.75" style="16"/>
    <col min="2824" max="2824" width="9.125" style="16" customWidth="1"/>
    <col min="2825" max="2825" width="9.25" style="16" customWidth="1"/>
    <col min="2826" max="2826" width="7.5" style="16" customWidth="1"/>
    <col min="2827" max="2827" width="8.25" style="16" customWidth="1"/>
    <col min="2828" max="3068" width="9.75" style="16"/>
    <col min="3069" max="3069" width="22.5" style="16" customWidth="1"/>
    <col min="3070" max="3077" width="9.75" style="16" customWidth="1"/>
    <col min="3078" max="3078" width="7.5" style="16" customWidth="1"/>
    <col min="3079" max="3079" width="9.75" style="16"/>
    <col min="3080" max="3080" width="9.125" style="16" customWidth="1"/>
    <col min="3081" max="3081" width="9.25" style="16" customWidth="1"/>
    <col min="3082" max="3082" width="7.5" style="16" customWidth="1"/>
    <col min="3083" max="3083" width="8.25" style="16" customWidth="1"/>
    <col min="3084" max="3324" width="9.75" style="16"/>
    <col min="3325" max="3325" width="22.5" style="16" customWidth="1"/>
    <col min="3326" max="3333" width="9.75" style="16" customWidth="1"/>
    <col min="3334" max="3334" width="7.5" style="16" customWidth="1"/>
    <col min="3335" max="3335" width="9.75" style="16"/>
    <col min="3336" max="3336" width="9.125" style="16" customWidth="1"/>
    <col min="3337" max="3337" width="9.25" style="16" customWidth="1"/>
    <col min="3338" max="3338" width="7.5" style="16" customWidth="1"/>
    <col min="3339" max="3339" width="8.25" style="16" customWidth="1"/>
    <col min="3340" max="3580" width="9.75" style="16"/>
    <col min="3581" max="3581" width="22.5" style="16" customWidth="1"/>
    <col min="3582" max="3589" width="9.75" style="16" customWidth="1"/>
    <col min="3590" max="3590" width="7.5" style="16" customWidth="1"/>
    <col min="3591" max="3591" width="9.75" style="16"/>
    <col min="3592" max="3592" width="9.125" style="16" customWidth="1"/>
    <col min="3593" max="3593" width="9.25" style="16" customWidth="1"/>
    <col min="3594" max="3594" width="7.5" style="16" customWidth="1"/>
    <col min="3595" max="3595" width="8.25" style="16" customWidth="1"/>
    <col min="3596" max="3836" width="9.75" style="16"/>
    <col min="3837" max="3837" width="22.5" style="16" customWidth="1"/>
    <col min="3838" max="3845" width="9.75" style="16" customWidth="1"/>
    <col min="3846" max="3846" width="7.5" style="16" customWidth="1"/>
    <col min="3847" max="3847" width="9.75" style="16"/>
    <col min="3848" max="3848" width="9.125" style="16" customWidth="1"/>
    <col min="3849" max="3849" width="9.25" style="16" customWidth="1"/>
    <col min="3850" max="3850" width="7.5" style="16" customWidth="1"/>
    <col min="3851" max="3851" width="8.25" style="16" customWidth="1"/>
    <col min="3852" max="4092" width="9.75" style="16"/>
    <col min="4093" max="4093" width="22.5" style="16" customWidth="1"/>
    <col min="4094" max="4101" width="9.75" style="16" customWidth="1"/>
    <col min="4102" max="4102" width="7.5" style="16" customWidth="1"/>
    <col min="4103" max="4103" width="9.75" style="16"/>
    <col min="4104" max="4104" width="9.125" style="16" customWidth="1"/>
    <col min="4105" max="4105" width="9.25" style="16" customWidth="1"/>
    <col min="4106" max="4106" width="7.5" style="16" customWidth="1"/>
    <col min="4107" max="4107" width="8.25" style="16" customWidth="1"/>
    <col min="4108" max="4348" width="9.75" style="16"/>
    <col min="4349" max="4349" width="22.5" style="16" customWidth="1"/>
    <col min="4350" max="4357" width="9.75" style="16" customWidth="1"/>
    <col min="4358" max="4358" width="7.5" style="16" customWidth="1"/>
    <col min="4359" max="4359" width="9.75" style="16"/>
    <col min="4360" max="4360" width="9.125" style="16" customWidth="1"/>
    <col min="4361" max="4361" width="9.25" style="16" customWidth="1"/>
    <col min="4362" max="4362" width="7.5" style="16" customWidth="1"/>
    <col min="4363" max="4363" width="8.25" style="16" customWidth="1"/>
    <col min="4364" max="4604" width="9.75" style="16"/>
    <col min="4605" max="4605" width="22.5" style="16" customWidth="1"/>
    <col min="4606" max="4613" width="9.75" style="16" customWidth="1"/>
    <col min="4614" max="4614" width="7.5" style="16" customWidth="1"/>
    <col min="4615" max="4615" width="9.75" style="16"/>
    <col min="4616" max="4616" width="9.125" style="16" customWidth="1"/>
    <col min="4617" max="4617" width="9.25" style="16" customWidth="1"/>
    <col min="4618" max="4618" width="7.5" style="16" customWidth="1"/>
    <col min="4619" max="4619" width="8.25" style="16" customWidth="1"/>
    <col min="4620" max="4860" width="9.75" style="16"/>
    <col min="4861" max="4861" width="22.5" style="16" customWidth="1"/>
    <col min="4862" max="4869" width="9.75" style="16" customWidth="1"/>
    <col min="4870" max="4870" width="7.5" style="16" customWidth="1"/>
    <col min="4871" max="4871" width="9.75" style="16"/>
    <col min="4872" max="4872" width="9.125" style="16" customWidth="1"/>
    <col min="4873" max="4873" width="9.25" style="16" customWidth="1"/>
    <col min="4874" max="4874" width="7.5" style="16" customWidth="1"/>
    <col min="4875" max="4875" width="8.25" style="16" customWidth="1"/>
    <col min="4876" max="5116" width="9.75" style="16"/>
    <col min="5117" max="5117" width="22.5" style="16" customWidth="1"/>
    <col min="5118" max="5125" width="9.75" style="16" customWidth="1"/>
    <col min="5126" max="5126" width="7.5" style="16" customWidth="1"/>
    <col min="5127" max="5127" width="9.75" style="16"/>
    <col min="5128" max="5128" width="9.125" style="16" customWidth="1"/>
    <col min="5129" max="5129" width="9.25" style="16" customWidth="1"/>
    <col min="5130" max="5130" width="7.5" style="16" customWidth="1"/>
    <col min="5131" max="5131" width="8.25" style="16" customWidth="1"/>
    <col min="5132" max="5372" width="9.75" style="16"/>
    <col min="5373" max="5373" width="22.5" style="16" customWidth="1"/>
    <col min="5374" max="5381" width="9.75" style="16" customWidth="1"/>
    <col min="5382" max="5382" width="7.5" style="16" customWidth="1"/>
    <col min="5383" max="5383" width="9.75" style="16"/>
    <col min="5384" max="5384" width="9.125" style="16" customWidth="1"/>
    <col min="5385" max="5385" width="9.25" style="16" customWidth="1"/>
    <col min="5386" max="5386" width="7.5" style="16" customWidth="1"/>
    <col min="5387" max="5387" width="8.25" style="16" customWidth="1"/>
    <col min="5388" max="5628" width="9.75" style="16"/>
    <col min="5629" max="5629" width="22.5" style="16" customWidth="1"/>
    <col min="5630" max="5637" width="9.75" style="16" customWidth="1"/>
    <col min="5638" max="5638" width="7.5" style="16" customWidth="1"/>
    <col min="5639" max="5639" width="9.75" style="16"/>
    <col min="5640" max="5640" width="9.125" style="16" customWidth="1"/>
    <col min="5641" max="5641" width="9.25" style="16" customWidth="1"/>
    <col min="5642" max="5642" width="7.5" style="16" customWidth="1"/>
    <col min="5643" max="5643" width="8.25" style="16" customWidth="1"/>
    <col min="5644" max="5884" width="9.75" style="16"/>
    <col min="5885" max="5885" width="22.5" style="16" customWidth="1"/>
    <col min="5886" max="5893" width="9.75" style="16" customWidth="1"/>
    <col min="5894" max="5894" width="7.5" style="16" customWidth="1"/>
    <col min="5895" max="5895" width="9.75" style="16"/>
    <col min="5896" max="5896" width="9.125" style="16" customWidth="1"/>
    <col min="5897" max="5897" width="9.25" style="16" customWidth="1"/>
    <col min="5898" max="5898" width="7.5" style="16" customWidth="1"/>
    <col min="5899" max="5899" width="8.25" style="16" customWidth="1"/>
    <col min="5900" max="6140" width="9.75" style="16"/>
    <col min="6141" max="6141" width="22.5" style="16" customWidth="1"/>
    <col min="6142" max="6149" width="9.75" style="16" customWidth="1"/>
    <col min="6150" max="6150" width="7.5" style="16" customWidth="1"/>
    <col min="6151" max="6151" width="9.75" style="16"/>
    <col min="6152" max="6152" width="9.125" style="16" customWidth="1"/>
    <col min="6153" max="6153" width="9.25" style="16" customWidth="1"/>
    <col min="6154" max="6154" width="7.5" style="16" customWidth="1"/>
    <col min="6155" max="6155" width="8.25" style="16" customWidth="1"/>
    <col min="6156" max="6396" width="9.75" style="16"/>
    <col min="6397" max="6397" width="22.5" style="16" customWidth="1"/>
    <col min="6398" max="6405" width="9.75" style="16" customWidth="1"/>
    <col min="6406" max="6406" width="7.5" style="16" customWidth="1"/>
    <col min="6407" max="6407" width="9.75" style="16"/>
    <col min="6408" max="6408" width="9.125" style="16" customWidth="1"/>
    <col min="6409" max="6409" width="9.25" style="16" customWidth="1"/>
    <col min="6410" max="6410" width="7.5" style="16" customWidth="1"/>
    <col min="6411" max="6411" width="8.25" style="16" customWidth="1"/>
    <col min="6412" max="6652" width="9.75" style="16"/>
    <col min="6653" max="6653" width="22.5" style="16" customWidth="1"/>
    <col min="6654" max="6661" width="9.75" style="16" customWidth="1"/>
    <col min="6662" max="6662" width="7.5" style="16" customWidth="1"/>
    <col min="6663" max="6663" width="9.75" style="16"/>
    <col min="6664" max="6664" width="9.125" style="16" customWidth="1"/>
    <col min="6665" max="6665" width="9.25" style="16" customWidth="1"/>
    <col min="6666" max="6666" width="7.5" style="16" customWidth="1"/>
    <col min="6667" max="6667" width="8.25" style="16" customWidth="1"/>
    <col min="6668" max="6908" width="9.75" style="16"/>
    <col min="6909" max="6909" width="22.5" style="16" customWidth="1"/>
    <col min="6910" max="6917" width="9.75" style="16" customWidth="1"/>
    <col min="6918" max="6918" width="7.5" style="16" customWidth="1"/>
    <col min="6919" max="6919" width="9.75" style="16"/>
    <col min="6920" max="6920" width="9.125" style="16" customWidth="1"/>
    <col min="6921" max="6921" width="9.25" style="16" customWidth="1"/>
    <col min="6922" max="6922" width="7.5" style="16" customWidth="1"/>
    <col min="6923" max="6923" width="8.25" style="16" customWidth="1"/>
    <col min="6924" max="7164" width="9.75" style="16"/>
    <col min="7165" max="7165" width="22.5" style="16" customWidth="1"/>
    <col min="7166" max="7173" width="9.75" style="16" customWidth="1"/>
    <col min="7174" max="7174" width="7.5" style="16" customWidth="1"/>
    <col min="7175" max="7175" width="9.75" style="16"/>
    <col min="7176" max="7176" width="9.125" style="16" customWidth="1"/>
    <col min="7177" max="7177" width="9.25" style="16" customWidth="1"/>
    <col min="7178" max="7178" width="7.5" style="16" customWidth="1"/>
    <col min="7179" max="7179" width="8.25" style="16" customWidth="1"/>
    <col min="7180" max="7420" width="9.75" style="16"/>
    <col min="7421" max="7421" width="22.5" style="16" customWidth="1"/>
    <col min="7422" max="7429" width="9.75" style="16" customWidth="1"/>
    <col min="7430" max="7430" width="7.5" style="16" customWidth="1"/>
    <col min="7431" max="7431" width="9.75" style="16"/>
    <col min="7432" max="7432" width="9.125" style="16" customWidth="1"/>
    <col min="7433" max="7433" width="9.25" style="16" customWidth="1"/>
    <col min="7434" max="7434" width="7.5" style="16" customWidth="1"/>
    <col min="7435" max="7435" width="8.25" style="16" customWidth="1"/>
    <col min="7436" max="7676" width="9.75" style="16"/>
    <col min="7677" max="7677" width="22.5" style="16" customWidth="1"/>
    <col min="7678" max="7685" width="9.75" style="16" customWidth="1"/>
    <col min="7686" max="7686" width="7.5" style="16" customWidth="1"/>
    <col min="7687" max="7687" width="9.75" style="16"/>
    <col min="7688" max="7688" width="9.125" style="16" customWidth="1"/>
    <col min="7689" max="7689" width="9.25" style="16" customWidth="1"/>
    <col min="7690" max="7690" width="7.5" style="16" customWidth="1"/>
    <col min="7691" max="7691" width="8.25" style="16" customWidth="1"/>
    <col min="7692" max="7932" width="9.75" style="16"/>
    <col min="7933" max="7933" width="22.5" style="16" customWidth="1"/>
    <col min="7934" max="7941" width="9.75" style="16" customWidth="1"/>
    <col min="7942" max="7942" width="7.5" style="16" customWidth="1"/>
    <col min="7943" max="7943" width="9.75" style="16"/>
    <col min="7944" max="7944" width="9.125" style="16" customWidth="1"/>
    <col min="7945" max="7945" width="9.25" style="16" customWidth="1"/>
    <col min="7946" max="7946" width="7.5" style="16" customWidth="1"/>
    <col min="7947" max="7947" width="8.25" style="16" customWidth="1"/>
    <col min="7948" max="8188" width="9.75" style="16"/>
    <col min="8189" max="8189" width="22.5" style="16" customWidth="1"/>
    <col min="8190" max="8197" width="9.75" style="16" customWidth="1"/>
    <col min="8198" max="8198" width="7.5" style="16" customWidth="1"/>
    <col min="8199" max="8199" width="9.75" style="16"/>
    <col min="8200" max="8200" width="9.125" style="16" customWidth="1"/>
    <col min="8201" max="8201" width="9.25" style="16" customWidth="1"/>
    <col min="8202" max="8202" width="7.5" style="16" customWidth="1"/>
    <col min="8203" max="8203" width="8.25" style="16" customWidth="1"/>
    <col min="8204" max="8444" width="9.75" style="16"/>
    <col min="8445" max="8445" width="22.5" style="16" customWidth="1"/>
    <col min="8446" max="8453" width="9.75" style="16" customWidth="1"/>
    <col min="8454" max="8454" width="7.5" style="16" customWidth="1"/>
    <col min="8455" max="8455" width="9.75" style="16"/>
    <col min="8456" max="8456" width="9.125" style="16" customWidth="1"/>
    <col min="8457" max="8457" width="9.25" style="16" customWidth="1"/>
    <col min="8458" max="8458" width="7.5" style="16" customWidth="1"/>
    <col min="8459" max="8459" width="8.25" style="16" customWidth="1"/>
    <col min="8460" max="8700" width="9.75" style="16"/>
    <col min="8701" max="8701" width="22.5" style="16" customWidth="1"/>
    <col min="8702" max="8709" width="9.75" style="16" customWidth="1"/>
    <col min="8710" max="8710" width="7.5" style="16" customWidth="1"/>
    <col min="8711" max="8711" width="9.75" style="16"/>
    <col min="8712" max="8712" width="9.125" style="16" customWidth="1"/>
    <col min="8713" max="8713" width="9.25" style="16" customWidth="1"/>
    <col min="8714" max="8714" width="7.5" style="16" customWidth="1"/>
    <col min="8715" max="8715" width="8.25" style="16" customWidth="1"/>
    <col min="8716" max="8956" width="9.75" style="16"/>
    <col min="8957" max="8957" width="22.5" style="16" customWidth="1"/>
    <col min="8958" max="8965" width="9.75" style="16" customWidth="1"/>
    <col min="8966" max="8966" width="7.5" style="16" customWidth="1"/>
    <col min="8967" max="8967" width="9.75" style="16"/>
    <col min="8968" max="8968" width="9.125" style="16" customWidth="1"/>
    <col min="8969" max="8969" width="9.25" style="16" customWidth="1"/>
    <col min="8970" max="8970" width="7.5" style="16" customWidth="1"/>
    <col min="8971" max="8971" width="8.25" style="16" customWidth="1"/>
    <col min="8972" max="9212" width="9.75" style="16"/>
    <col min="9213" max="9213" width="22.5" style="16" customWidth="1"/>
    <col min="9214" max="9221" width="9.75" style="16" customWidth="1"/>
    <col min="9222" max="9222" width="7.5" style="16" customWidth="1"/>
    <col min="9223" max="9223" width="9.75" style="16"/>
    <col min="9224" max="9224" width="9.125" style="16" customWidth="1"/>
    <col min="9225" max="9225" width="9.25" style="16" customWidth="1"/>
    <col min="9226" max="9226" width="7.5" style="16" customWidth="1"/>
    <col min="9227" max="9227" width="8.25" style="16" customWidth="1"/>
    <col min="9228" max="9468" width="9.75" style="16"/>
    <col min="9469" max="9469" width="22.5" style="16" customWidth="1"/>
    <col min="9470" max="9477" width="9.75" style="16" customWidth="1"/>
    <col min="9478" max="9478" width="7.5" style="16" customWidth="1"/>
    <col min="9479" max="9479" width="9.75" style="16"/>
    <col min="9480" max="9480" width="9.125" style="16" customWidth="1"/>
    <col min="9481" max="9481" width="9.25" style="16" customWidth="1"/>
    <col min="9482" max="9482" width="7.5" style="16" customWidth="1"/>
    <col min="9483" max="9483" width="8.25" style="16" customWidth="1"/>
    <col min="9484" max="9724" width="9.75" style="16"/>
    <col min="9725" max="9725" width="22.5" style="16" customWidth="1"/>
    <col min="9726" max="9733" width="9.75" style="16" customWidth="1"/>
    <col min="9734" max="9734" width="7.5" style="16" customWidth="1"/>
    <col min="9735" max="9735" width="9.75" style="16"/>
    <col min="9736" max="9736" width="9.125" style="16" customWidth="1"/>
    <col min="9737" max="9737" width="9.25" style="16" customWidth="1"/>
    <col min="9738" max="9738" width="7.5" style="16" customWidth="1"/>
    <col min="9739" max="9739" width="8.25" style="16" customWidth="1"/>
    <col min="9740" max="9980" width="9.75" style="16"/>
    <col min="9981" max="9981" width="22.5" style="16" customWidth="1"/>
    <col min="9982" max="9989" width="9.75" style="16" customWidth="1"/>
    <col min="9990" max="9990" width="7.5" style="16" customWidth="1"/>
    <col min="9991" max="9991" width="9.75" style="16"/>
    <col min="9992" max="9992" width="9.125" style="16" customWidth="1"/>
    <col min="9993" max="9993" width="9.25" style="16" customWidth="1"/>
    <col min="9994" max="9994" width="7.5" style="16" customWidth="1"/>
    <col min="9995" max="9995" width="8.25" style="16" customWidth="1"/>
    <col min="9996" max="10236" width="9.75" style="16"/>
    <col min="10237" max="10237" width="22.5" style="16" customWidth="1"/>
    <col min="10238" max="10245" width="9.75" style="16" customWidth="1"/>
    <col min="10246" max="10246" width="7.5" style="16" customWidth="1"/>
    <col min="10247" max="10247" width="9.75" style="16"/>
    <col min="10248" max="10248" width="9.125" style="16" customWidth="1"/>
    <col min="10249" max="10249" width="9.25" style="16" customWidth="1"/>
    <col min="10250" max="10250" width="7.5" style="16" customWidth="1"/>
    <col min="10251" max="10251" width="8.25" style="16" customWidth="1"/>
    <col min="10252" max="10492" width="9.75" style="16"/>
    <col min="10493" max="10493" width="22.5" style="16" customWidth="1"/>
    <col min="10494" max="10501" width="9.75" style="16" customWidth="1"/>
    <col min="10502" max="10502" width="7.5" style="16" customWidth="1"/>
    <col min="10503" max="10503" width="9.75" style="16"/>
    <col min="10504" max="10504" width="9.125" style="16" customWidth="1"/>
    <col min="10505" max="10505" width="9.25" style="16" customWidth="1"/>
    <col min="10506" max="10506" width="7.5" style="16" customWidth="1"/>
    <col min="10507" max="10507" width="8.25" style="16" customWidth="1"/>
    <col min="10508" max="10748" width="9.75" style="16"/>
    <col min="10749" max="10749" width="22.5" style="16" customWidth="1"/>
    <col min="10750" max="10757" width="9.75" style="16" customWidth="1"/>
    <col min="10758" max="10758" width="7.5" style="16" customWidth="1"/>
    <col min="10759" max="10759" width="9.75" style="16"/>
    <col min="10760" max="10760" width="9.125" style="16" customWidth="1"/>
    <col min="10761" max="10761" width="9.25" style="16" customWidth="1"/>
    <col min="10762" max="10762" width="7.5" style="16" customWidth="1"/>
    <col min="10763" max="10763" width="8.25" style="16" customWidth="1"/>
    <col min="10764" max="11004" width="9.75" style="16"/>
    <col min="11005" max="11005" width="22.5" style="16" customWidth="1"/>
    <col min="11006" max="11013" width="9.75" style="16" customWidth="1"/>
    <col min="11014" max="11014" width="7.5" style="16" customWidth="1"/>
    <col min="11015" max="11015" width="9.75" style="16"/>
    <col min="11016" max="11016" width="9.125" style="16" customWidth="1"/>
    <col min="11017" max="11017" width="9.25" style="16" customWidth="1"/>
    <col min="11018" max="11018" width="7.5" style="16" customWidth="1"/>
    <col min="11019" max="11019" width="8.25" style="16" customWidth="1"/>
    <col min="11020" max="11260" width="9.75" style="16"/>
    <col min="11261" max="11261" width="22.5" style="16" customWidth="1"/>
    <col min="11262" max="11269" width="9.75" style="16" customWidth="1"/>
    <col min="11270" max="11270" width="7.5" style="16" customWidth="1"/>
    <col min="11271" max="11271" width="9.75" style="16"/>
    <col min="11272" max="11272" width="9.125" style="16" customWidth="1"/>
    <col min="11273" max="11273" width="9.25" style="16" customWidth="1"/>
    <col min="11274" max="11274" width="7.5" style="16" customWidth="1"/>
    <col min="11275" max="11275" width="8.25" style="16" customWidth="1"/>
    <col min="11276" max="11516" width="9.75" style="16"/>
    <col min="11517" max="11517" width="22.5" style="16" customWidth="1"/>
    <col min="11518" max="11525" width="9.75" style="16" customWidth="1"/>
    <col min="11526" max="11526" width="7.5" style="16" customWidth="1"/>
    <col min="11527" max="11527" width="9.75" style="16"/>
    <col min="11528" max="11528" width="9.125" style="16" customWidth="1"/>
    <col min="11529" max="11529" width="9.25" style="16" customWidth="1"/>
    <col min="11530" max="11530" width="7.5" style="16" customWidth="1"/>
    <col min="11531" max="11531" width="8.25" style="16" customWidth="1"/>
    <col min="11532" max="11772" width="9.75" style="16"/>
    <col min="11773" max="11773" width="22.5" style="16" customWidth="1"/>
    <col min="11774" max="11781" width="9.75" style="16" customWidth="1"/>
    <col min="11782" max="11782" width="7.5" style="16" customWidth="1"/>
    <col min="11783" max="11783" width="9.75" style="16"/>
    <col min="11784" max="11784" width="9.125" style="16" customWidth="1"/>
    <col min="11785" max="11785" width="9.25" style="16" customWidth="1"/>
    <col min="11786" max="11786" width="7.5" style="16" customWidth="1"/>
    <col min="11787" max="11787" width="8.25" style="16" customWidth="1"/>
    <col min="11788" max="12028" width="9.75" style="16"/>
    <col min="12029" max="12029" width="22.5" style="16" customWidth="1"/>
    <col min="12030" max="12037" width="9.75" style="16" customWidth="1"/>
    <col min="12038" max="12038" width="7.5" style="16" customWidth="1"/>
    <col min="12039" max="12039" width="9.75" style="16"/>
    <col min="12040" max="12040" width="9.125" style="16" customWidth="1"/>
    <col min="12041" max="12041" width="9.25" style="16" customWidth="1"/>
    <col min="12042" max="12042" width="7.5" style="16" customWidth="1"/>
    <col min="12043" max="12043" width="8.25" style="16" customWidth="1"/>
    <col min="12044" max="12284" width="9.75" style="16"/>
    <col min="12285" max="12285" width="22.5" style="16" customWidth="1"/>
    <col min="12286" max="12293" width="9.75" style="16" customWidth="1"/>
    <col min="12294" max="12294" width="7.5" style="16" customWidth="1"/>
    <col min="12295" max="12295" width="9.75" style="16"/>
    <col min="12296" max="12296" width="9.125" style="16" customWidth="1"/>
    <col min="12297" max="12297" width="9.25" style="16" customWidth="1"/>
    <col min="12298" max="12298" width="7.5" style="16" customWidth="1"/>
    <col min="12299" max="12299" width="8.25" style="16" customWidth="1"/>
    <col min="12300" max="12540" width="9.75" style="16"/>
    <col min="12541" max="12541" width="22.5" style="16" customWidth="1"/>
    <col min="12542" max="12549" width="9.75" style="16" customWidth="1"/>
    <col min="12550" max="12550" width="7.5" style="16" customWidth="1"/>
    <col min="12551" max="12551" width="9.75" style="16"/>
    <col min="12552" max="12552" width="9.125" style="16" customWidth="1"/>
    <col min="12553" max="12553" width="9.25" style="16" customWidth="1"/>
    <col min="12554" max="12554" width="7.5" style="16" customWidth="1"/>
    <col min="12555" max="12555" width="8.25" style="16" customWidth="1"/>
    <col min="12556" max="12796" width="9.75" style="16"/>
    <col min="12797" max="12797" width="22.5" style="16" customWidth="1"/>
    <col min="12798" max="12805" width="9.75" style="16" customWidth="1"/>
    <col min="12806" max="12806" width="7.5" style="16" customWidth="1"/>
    <col min="12807" max="12807" width="9.75" style="16"/>
    <col min="12808" max="12808" width="9.125" style="16" customWidth="1"/>
    <col min="12809" max="12809" width="9.25" style="16" customWidth="1"/>
    <col min="12810" max="12810" width="7.5" style="16" customWidth="1"/>
    <col min="12811" max="12811" width="8.25" style="16" customWidth="1"/>
    <col min="12812" max="13052" width="9.75" style="16"/>
    <col min="13053" max="13053" width="22.5" style="16" customWidth="1"/>
    <col min="13054" max="13061" width="9.75" style="16" customWidth="1"/>
    <col min="13062" max="13062" width="7.5" style="16" customWidth="1"/>
    <col min="13063" max="13063" width="9.75" style="16"/>
    <col min="13064" max="13064" width="9.125" style="16" customWidth="1"/>
    <col min="13065" max="13065" width="9.25" style="16" customWidth="1"/>
    <col min="13066" max="13066" width="7.5" style="16" customWidth="1"/>
    <col min="13067" max="13067" width="8.25" style="16" customWidth="1"/>
    <col min="13068" max="13308" width="9.75" style="16"/>
    <col min="13309" max="13309" width="22.5" style="16" customWidth="1"/>
    <col min="13310" max="13317" width="9.75" style="16" customWidth="1"/>
    <col min="13318" max="13318" width="7.5" style="16" customWidth="1"/>
    <col min="13319" max="13319" width="9.75" style="16"/>
    <col min="13320" max="13320" width="9.125" style="16" customWidth="1"/>
    <col min="13321" max="13321" width="9.25" style="16" customWidth="1"/>
    <col min="13322" max="13322" width="7.5" style="16" customWidth="1"/>
    <col min="13323" max="13323" width="8.25" style="16" customWidth="1"/>
    <col min="13324" max="13564" width="9.75" style="16"/>
    <col min="13565" max="13565" width="22.5" style="16" customWidth="1"/>
    <col min="13566" max="13573" width="9.75" style="16" customWidth="1"/>
    <col min="13574" max="13574" width="7.5" style="16" customWidth="1"/>
    <col min="13575" max="13575" width="9.75" style="16"/>
    <col min="13576" max="13576" width="9.125" style="16" customWidth="1"/>
    <col min="13577" max="13577" width="9.25" style="16" customWidth="1"/>
    <col min="13578" max="13578" width="7.5" style="16" customWidth="1"/>
    <col min="13579" max="13579" width="8.25" style="16" customWidth="1"/>
    <col min="13580" max="13820" width="9.75" style="16"/>
    <col min="13821" max="13821" width="22.5" style="16" customWidth="1"/>
    <col min="13822" max="13829" width="9.75" style="16" customWidth="1"/>
    <col min="13830" max="13830" width="7.5" style="16" customWidth="1"/>
    <col min="13831" max="13831" width="9.75" style="16"/>
    <col min="13832" max="13832" width="9.125" style="16" customWidth="1"/>
    <col min="13833" max="13833" width="9.25" style="16" customWidth="1"/>
    <col min="13834" max="13834" width="7.5" style="16" customWidth="1"/>
    <col min="13835" max="13835" width="8.25" style="16" customWidth="1"/>
    <col min="13836" max="14076" width="9.75" style="16"/>
    <col min="14077" max="14077" width="22.5" style="16" customWidth="1"/>
    <col min="14078" max="14085" width="9.75" style="16" customWidth="1"/>
    <col min="14086" max="14086" width="7.5" style="16" customWidth="1"/>
    <col min="14087" max="14087" width="9.75" style="16"/>
    <col min="14088" max="14088" width="9.125" style="16" customWidth="1"/>
    <col min="14089" max="14089" width="9.25" style="16" customWidth="1"/>
    <col min="14090" max="14090" width="7.5" style="16" customWidth="1"/>
    <col min="14091" max="14091" width="8.25" style="16" customWidth="1"/>
    <col min="14092" max="14332" width="9.75" style="16"/>
    <col min="14333" max="14333" width="22.5" style="16" customWidth="1"/>
    <col min="14334" max="14341" width="9.75" style="16" customWidth="1"/>
    <col min="14342" max="14342" width="7.5" style="16" customWidth="1"/>
    <col min="14343" max="14343" width="9.75" style="16"/>
    <col min="14344" max="14344" width="9.125" style="16" customWidth="1"/>
    <col min="14345" max="14345" width="9.25" style="16" customWidth="1"/>
    <col min="14346" max="14346" width="7.5" style="16" customWidth="1"/>
    <col min="14347" max="14347" width="8.25" style="16" customWidth="1"/>
    <col min="14348" max="14588" width="9.75" style="16"/>
    <col min="14589" max="14589" width="22.5" style="16" customWidth="1"/>
    <col min="14590" max="14597" width="9.75" style="16" customWidth="1"/>
    <col min="14598" max="14598" width="7.5" style="16" customWidth="1"/>
    <col min="14599" max="14599" width="9.75" style="16"/>
    <col min="14600" max="14600" width="9.125" style="16" customWidth="1"/>
    <col min="14601" max="14601" width="9.25" style="16" customWidth="1"/>
    <col min="14602" max="14602" width="7.5" style="16" customWidth="1"/>
    <col min="14603" max="14603" width="8.25" style="16" customWidth="1"/>
    <col min="14604" max="14844" width="9.75" style="16"/>
    <col min="14845" max="14845" width="22.5" style="16" customWidth="1"/>
    <col min="14846" max="14853" width="9.75" style="16" customWidth="1"/>
    <col min="14854" max="14854" width="7.5" style="16" customWidth="1"/>
    <col min="14855" max="14855" width="9.75" style="16"/>
    <col min="14856" max="14856" width="9.125" style="16" customWidth="1"/>
    <col min="14857" max="14857" width="9.25" style="16" customWidth="1"/>
    <col min="14858" max="14858" width="7.5" style="16" customWidth="1"/>
    <col min="14859" max="14859" width="8.25" style="16" customWidth="1"/>
    <col min="14860" max="15100" width="9.75" style="16"/>
    <col min="15101" max="15101" width="22.5" style="16" customWidth="1"/>
    <col min="15102" max="15109" width="9.75" style="16" customWidth="1"/>
    <col min="15110" max="15110" width="7.5" style="16" customWidth="1"/>
    <col min="15111" max="15111" width="9.75" style="16"/>
    <col min="15112" max="15112" width="9.125" style="16" customWidth="1"/>
    <col min="15113" max="15113" width="9.25" style="16" customWidth="1"/>
    <col min="15114" max="15114" width="7.5" style="16" customWidth="1"/>
    <col min="15115" max="15115" width="8.25" style="16" customWidth="1"/>
    <col min="15116" max="15356" width="9.75" style="16"/>
    <col min="15357" max="15357" width="22.5" style="16" customWidth="1"/>
    <col min="15358" max="15365" width="9.75" style="16" customWidth="1"/>
    <col min="15366" max="15366" width="7.5" style="16" customWidth="1"/>
    <col min="15367" max="15367" width="9.75" style="16"/>
    <col min="15368" max="15368" width="9.125" style="16" customWidth="1"/>
    <col min="15369" max="15369" width="9.25" style="16" customWidth="1"/>
    <col min="15370" max="15370" width="7.5" style="16" customWidth="1"/>
    <col min="15371" max="15371" width="8.25" style="16" customWidth="1"/>
    <col min="15372" max="15612" width="9.75" style="16"/>
    <col min="15613" max="15613" width="22.5" style="16" customWidth="1"/>
    <col min="15614" max="15621" width="9.75" style="16" customWidth="1"/>
    <col min="15622" max="15622" width="7.5" style="16" customWidth="1"/>
    <col min="15623" max="15623" width="9.75" style="16"/>
    <col min="15624" max="15624" width="9.125" style="16" customWidth="1"/>
    <col min="15625" max="15625" width="9.25" style="16" customWidth="1"/>
    <col min="15626" max="15626" width="7.5" style="16" customWidth="1"/>
    <col min="15627" max="15627" width="8.25" style="16" customWidth="1"/>
    <col min="15628" max="15868" width="9.75" style="16"/>
    <col min="15869" max="15869" width="22.5" style="16" customWidth="1"/>
    <col min="15870" max="15877" width="9.75" style="16" customWidth="1"/>
    <col min="15878" max="15878" width="7.5" style="16" customWidth="1"/>
    <col min="15879" max="15879" width="9.75" style="16"/>
    <col min="15880" max="15880" width="9.125" style="16" customWidth="1"/>
    <col min="15881" max="15881" width="9.25" style="16" customWidth="1"/>
    <col min="15882" max="15882" width="7.5" style="16" customWidth="1"/>
    <col min="15883" max="15883" width="8.25" style="16" customWidth="1"/>
    <col min="15884" max="16124" width="9.75" style="16"/>
    <col min="16125" max="16125" width="22.5" style="16" customWidth="1"/>
    <col min="16126" max="16133" width="9.75" style="16" customWidth="1"/>
    <col min="16134" max="16134" width="7.5" style="16" customWidth="1"/>
    <col min="16135" max="16135" width="9.75" style="16"/>
    <col min="16136" max="16136" width="9.125" style="16" customWidth="1"/>
    <col min="16137" max="16137" width="9.25" style="16" customWidth="1"/>
    <col min="16138" max="16138" width="7.5" style="16" customWidth="1"/>
    <col min="16139" max="16139" width="8.25" style="16" customWidth="1"/>
    <col min="16140" max="16384" width="9.75" style="16"/>
  </cols>
  <sheetData>
    <row r="1" ht="22.5" customHeight="1" spans="1:1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26">
        <f ca="1">TODAY()</f>
        <v>44804</v>
      </c>
      <c r="K1" s="26"/>
    </row>
    <row r="2" s="15" customFormat="1" ht="53" spans="1:14">
      <c r="A2" s="19" t="s">
        <v>29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30</v>
      </c>
      <c r="L2" s="20" t="s">
        <v>11</v>
      </c>
      <c r="M2" s="19" t="s">
        <v>31</v>
      </c>
      <c r="N2" s="15" t="s">
        <v>32</v>
      </c>
    </row>
    <row r="3" ht="30" customHeight="1" spans="1:14">
      <c r="A3" s="20" t="s">
        <v>33</v>
      </c>
      <c r="B3" s="21">
        <f>COUNTIF('项目明细（社会化合作投资）'!D:D,A3)</f>
        <v>0</v>
      </c>
      <c r="C3" s="21">
        <f>COUNTIFS('项目明细（社会化合作投资）'!D:D,行业线汇总!A3,'项目明细（社会化合作投资）'!S:S,"是")</f>
        <v>0</v>
      </c>
      <c r="D3" s="21">
        <f>COUNTIFS('项目明细（社会化合作投资）'!D:D,行业线汇总!A3,'项目明细（社会化合作投资）'!AN:AN,"是")</f>
        <v>0</v>
      </c>
      <c r="E3" s="21">
        <f>COUNTIFS('项目明细（社会化合作投资）'!D:D,行业线汇总!A3,'项目明细（社会化合作投资）'!AQ:AQ,"是")</f>
        <v>0</v>
      </c>
      <c r="F3" s="21">
        <f>COUNTIFS('项目明细（社会化合作投资）'!D:D,行业线汇总!A3,'项目明细（社会化合作投资）'!AS:AS,"是")</f>
        <v>0</v>
      </c>
      <c r="G3" s="21">
        <f>COUNTIFS('项目明细（社会化合作投资）'!D:D,行业线汇总!A3,'项目明细（社会化合作投资）'!AU:AU,"是")</f>
        <v>0</v>
      </c>
      <c r="H3" s="21">
        <f>COUNTIFS('项目明细（社会化合作投资）'!D:D,行业线汇总!A3,'项目明细（社会化合作投资）'!AX:AX,"是")</f>
        <v>0</v>
      </c>
      <c r="I3" s="21">
        <f>COUNTIFS('项目明细（社会化合作投资）'!D:D,行业线汇总!A3,'项目明细（社会化合作投资）'!AZ:AZ,"是")</f>
        <v>0</v>
      </c>
      <c r="J3" s="27" t="e">
        <f t="shared" ref="J3:J8" si="0">I3/B3</f>
        <v>#DIV/0!</v>
      </c>
      <c r="K3" s="28">
        <f t="shared" ref="K3:K8" si="1">I3</f>
        <v>0</v>
      </c>
      <c r="L3" s="29">
        <f ca="1">COUNTIFS('项目明细（社会化合作投资）'!D:D,行业线汇总!A3,'项目明细（社会化合作投资）'!BD:BD,"是")</f>
        <v>0</v>
      </c>
      <c r="M3" s="34" t="s">
        <v>34</v>
      </c>
      <c r="N3" s="16">
        <f>VLOOKUP(表2_9[[#This Row],[行业线]],[1]行业线汇总!$A:$P,16,0)</f>
        <v>1</v>
      </c>
    </row>
    <row r="4" ht="30" customHeight="1" spans="1:14">
      <c r="A4" s="20" t="s">
        <v>35</v>
      </c>
      <c r="B4" s="21">
        <f>COUNTIF('项目明细（社会化合作投资）'!D:D,A4)</f>
        <v>0</v>
      </c>
      <c r="C4" s="21">
        <f>COUNTIFS('项目明细（社会化合作投资）'!D:D,行业线汇总!A4,'项目明细（社会化合作投资）'!S:S,"是")</f>
        <v>0</v>
      </c>
      <c r="D4" s="21">
        <f>COUNTIFS('项目明细（社会化合作投资）'!D:D,行业线汇总!A4,'项目明细（社会化合作投资）'!AN:AN,"是")</f>
        <v>0</v>
      </c>
      <c r="E4" s="21">
        <f>COUNTIFS('项目明细（社会化合作投资）'!D:D,行业线汇总!A4,'项目明细（社会化合作投资）'!AQ:AQ,"是")</f>
        <v>0</v>
      </c>
      <c r="F4" s="21">
        <f>COUNTIFS('项目明细（社会化合作投资）'!D:D,行业线汇总!A4,'项目明细（社会化合作投资）'!AS:AS,"是")</f>
        <v>0</v>
      </c>
      <c r="G4" s="21">
        <f>COUNTIFS('项目明细（社会化合作投资）'!D:D,行业线汇总!A4,'项目明细（社会化合作投资）'!AU:AU,"是")</f>
        <v>0</v>
      </c>
      <c r="H4" s="21">
        <f>COUNTIFS('项目明细（社会化合作投资）'!D:D,行业线汇总!A4,'项目明细（社会化合作投资）'!AX:AX,"是")</f>
        <v>0</v>
      </c>
      <c r="I4" s="21">
        <f>COUNTIFS('项目明细（社会化合作投资）'!D:D,行业线汇总!A4,'项目明细（社会化合作投资）'!AZ:AZ,"是")</f>
        <v>0</v>
      </c>
      <c r="J4" s="27" t="e">
        <f t="shared" si="0"/>
        <v>#DIV/0!</v>
      </c>
      <c r="K4" s="28">
        <f t="shared" si="1"/>
        <v>0</v>
      </c>
      <c r="L4" s="29">
        <f ca="1">COUNTIFS('项目明细（社会化合作投资）'!D:D,行业线汇总!A4,'项目明细（社会化合作投资）'!BD:BD,"是")</f>
        <v>0</v>
      </c>
      <c r="M4" s="34" t="s">
        <v>36</v>
      </c>
      <c r="N4" s="16">
        <f>VLOOKUP(表2_9[[#This Row],[行业线]],[1]行业线汇总!$A:$P,16,0)</f>
        <v>2</v>
      </c>
    </row>
    <row r="5" ht="30" customHeight="1" spans="1:14">
      <c r="A5" s="20" t="s">
        <v>37</v>
      </c>
      <c r="B5" s="21">
        <f>COUNTIF('项目明细（社会化合作投资）'!D:D,A5)</f>
        <v>0</v>
      </c>
      <c r="C5" s="21">
        <f>COUNTIFS('项目明细（社会化合作投资）'!D:D,行业线汇总!A5,'项目明细（社会化合作投资）'!S:S,"是")</f>
        <v>0</v>
      </c>
      <c r="D5" s="21">
        <f>COUNTIFS('项目明细（社会化合作投资）'!D:D,行业线汇总!A5,'项目明细（社会化合作投资）'!AN:AN,"是")</f>
        <v>0</v>
      </c>
      <c r="E5" s="21">
        <f>COUNTIFS('项目明细（社会化合作投资）'!D:D,行业线汇总!A5,'项目明细（社会化合作投资）'!AQ:AQ,"是")</f>
        <v>0</v>
      </c>
      <c r="F5" s="21">
        <f>COUNTIFS('项目明细（社会化合作投资）'!D:D,行业线汇总!A5,'项目明细（社会化合作投资）'!AS:AS,"是")</f>
        <v>0</v>
      </c>
      <c r="G5" s="21">
        <f>COUNTIFS('项目明细（社会化合作投资）'!D:D,行业线汇总!A5,'项目明细（社会化合作投资）'!AU:AU,"是")</f>
        <v>0</v>
      </c>
      <c r="H5" s="21">
        <f>COUNTIFS('项目明细（社会化合作投资）'!D:D,行业线汇总!A5,'项目明细（社会化合作投资）'!AX:AX,"是")</f>
        <v>0</v>
      </c>
      <c r="I5" s="21">
        <f>COUNTIFS('项目明细（社会化合作投资）'!D:D,行业线汇总!A5,'项目明细（社会化合作投资）'!AZ:AZ,"是")</f>
        <v>0</v>
      </c>
      <c r="J5" s="27" t="e">
        <f t="shared" si="0"/>
        <v>#DIV/0!</v>
      </c>
      <c r="K5" s="28">
        <f t="shared" si="1"/>
        <v>0</v>
      </c>
      <c r="L5" s="29">
        <f ca="1">COUNTIFS('项目明细（社会化合作投资）'!D:D,行业线汇总!A5,'项目明细（社会化合作投资）'!BD:BD,"是")</f>
        <v>0</v>
      </c>
      <c r="M5" s="34" t="s">
        <v>38</v>
      </c>
      <c r="N5" s="16">
        <f>VLOOKUP(表2_9[[#This Row],[行业线]],[1]行业线汇总!$A:$P,16,0)</f>
        <v>8</v>
      </c>
    </row>
    <row r="6" ht="30" customHeight="1" spans="1:14">
      <c r="A6" s="20" t="s">
        <v>39</v>
      </c>
      <c r="B6" s="21">
        <f>COUNTIF('项目明细（社会化合作投资）'!D:D,A6)</f>
        <v>0</v>
      </c>
      <c r="C6" s="21">
        <f>COUNTIFS('项目明细（社会化合作投资）'!D:D,行业线汇总!A6,'项目明细（社会化合作投资）'!S:S,"是")</f>
        <v>0</v>
      </c>
      <c r="D6" s="21">
        <f>COUNTIFS('项目明细（社会化合作投资）'!D:D,行业线汇总!A6,'项目明细（社会化合作投资）'!AN:AN,"是")</f>
        <v>0</v>
      </c>
      <c r="E6" s="21">
        <f>COUNTIFS('项目明细（社会化合作投资）'!D:D,行业线汇总!A6,'项目明细（社会化合作投资）'!AQ:AQ,"是")</f>
        <v>0</v>
      </c>
      <c r="F6" s="21">
        <f>COUNTIFS('项目明细（社会化合作投资）'!D:D,行业线汇总!A6,'项目明细（社会化合作投资）'!AS:AS,"是")</f>
        <v>0</v>
      </c>
      <c r="G6" s="21">
        <f>COUNTIFS('项目明细（社会化合作投资）'!D:D,行业线汇总!A6,'项目明细（社会化合作投资）'!AU:AU,"是")</f>
        <v>0</v>
      </c>
      <c r="H6" s="21">
        <f>COUNTIFS('项目明细（社会化合作投资）'!D:D,行业线汇总!A6,'项目明细（社会化合作投资）'!AX:AX,"是")</f>
        <v>0</v>
      </c>
      <c r="I6" s="21">
        <f>COUNTIFS('项目明细（社会化合作投资）'!D:D,行业线汇总!A6,'项目明细（社会化合作投资）'!AZ:AZ,"是")</f>
        <v>0</v>
      </c>
      <c r="J6" s="27" t="e">
        <f t="shared" si="0"/>
        <v>#DIV/0!</v>
      </c>
      <c r="K6" s="28">
        <f t="shared" si="1"/>
        <v>0</v>
      </c>
      <c r="L6" s="29">
        <f ca="1">COUNTIFS('项目明细（社会化合作投资）'!D:D,行业线汇总!A6,'项目明细（社会化合作投资）'!BD:BD,"是")</f>
        <v>0</v>
      </c>
      <c r="M6" s="35" t="s">
        <v>40</v>
      </c>
      <c r="N6" s="16">
        <f>VLOOKUP(表2_9[[#This Row],[行业线]],[1]行业线汇总!$A:$P,16,0)</f>
        <v>22</v>
      </c>
    </row>
    <row r="7" ht="30" customHeight="1" spans="1:14">
      <c r="A7" s="20" t="s">
        <v>41</v>
      </c>
      <c r="B7" s="21">
        <f>COUNTIF('项目明细（社会化合作投资）'!D:D,A7)</f>
        <v>0</v>
      </c>
      <c r="C7" s="21">
        <f>COUNTIFS('项目明细（社会化合作投资）'!D:D,行业线汇总!A7,'项目明细（社会化合作投资）'!S:S,"是")</f>
        <v>0</v>
      </c>
      <c r="D7" s="21">
        <f>COUNTIFS('项目明细（社会化合作投资）'!D:D,行业线汇总!A7,'项目明细（社会化合作投资）'!AN:AN,"是")</f>
        <v>0</v>
      </c>
      <c r="E7" s="21">
        <f>COUNTIFS('项目明细（社会化合作投资）'!D:D,行业线汇总!A7,'项目明细（社会化合作投资）'!AQ:AQ,"是")</f>
        <v>0</v>
      </c>
      <c r="F7" s="21">
        <f>COUNTIFS('项目明细（社会化合作投资）'!D:D,行业线汇总!A7,'项目明细（社会化合作投资）'!AS:AS,"是")</f>
        <v>0</v>
      </c>
      <c r="G7" s="21">
        <f>COUNTIFS('项目明细（社会化合作投资）'!D:D,行业线汇总!A7,'项目明细（社会化合作投资）'!AU:AU,"是")</f>
        <v>0</v>
      </c>
      <c r="H7" s="21">
        <f>COUNTIFS('项目明细（社会化合作投资）'!D:D,行业线汇总!A7,'项目明细（社会化合作投资）'!AX:AX,"是")</f>
        <v>0</v>
      </c>
      <c r="I7" s="21">
        <f>COUNTIFS('项目明细（社会化合作投资）'!D:D,行业线汇总!A7,'项目明细（社会化合作投资）'!AZ:AZ,"是")</f>
        <v>0</v>
      </c>
      <c r="J7" s="27" t="e">
        <f t="shared" si="0"/>
        <v>#DIV/0!</v>
      </c>
      <c r="K7" s="28">
        <f t="shared" si="1"/>
        <v>0</v>
      </c>
      <c r="L7" s="29">
        <f ca="1">COUNTIFS('项目明细（社会化合作投资）'!D:D,行业线汇总!A7,'项目明细（社会化合作投资）'!BD:BD,"是")</f>
        <v>0</v>
      </c>
      <c r="M7" s="36" t="s">
        <v>42</v>
      </c>
      <c r="N7" s="16">
        <f>VLOOKUP(表2_9[[#This Row],[行业线]],[1]行业线汇总!$A:$P,16,0)</f>
        <v>23</v>
      </c>
    </row>
    <row r="8" ht="30" customHeight="1" spans="1:14">
      <c r="A8" s="20" t="s">
        <v>43</v>
      </c>
      <c r="B8" s="21">
        <f>COUNTIF('项目明细（社会化合作投资）'!D:D,A8)</f>
        <v>0</v>
      </c>
      <c r="C8" s="21">
        <f>COUNTIFS('项目明细（社会化合作投资）'!D:D,行业线汇总!A8,'项目明细（社会化合作投资）'!S:S,"是")</f>
        <v>0</v>
      </c>
      <c r="D8" s="21">
        <f>COUNTIFS('项目明细（社会化合作投资）'!D:D,行业线汇总!A8,'项目明细（社会化合作投资）'!AN:AN,"是")</f>
        <v>0</v>
      </c>
      <c r="E8" s="21">
        <f>COUNTIFS('项目明细（社会化合作投资）'!D:D,行业线汇总!A8,'项目明细（社会化合作投资）'!AQ:AQ,"是")</f>
        <v>0</v>
      </c>
      <c r="F8" s="21">
        <f>COUNTIFS('项目明细（社会化合作投资）'!D:D,行业线汇总!A8,'项目明细（社会化合作投资）'!AS:AS,"是")</f>
        <v>0</v>
      </c>
      <c r="G8" s="21">
        <f>COUNTIFS('项目明细（社会化合作投资）'!D:D,行业线汇总!A8,'项目明细（社会化合作投资）'!AU:AU,"是")</f>
        <v>0</v>
      </c>
      <c r="H8" s="21">
        <f>COUNTIFS('项目明细（社会化合作投资）'!D:D,行业线汇总!A8,'项目明细（社会化合作投资）'!AX:AX,"是")</f>
        <v>0</v>
      </c>
      <c r="I8" s="21">
        <f>COUNTIFS('项目明细（社会化合作投资）'!D:D,行业线汇总!A8,'项目明细（社会化合作投资）'!AZ:AZ,"是")</f>
        <v>0</v>
      </c>
      <c r="J8" s="27" t="e">
        <f t="shared" si="0"/>
        <v>#DIV/0!</v>
      </c>
      <c r="K8" s="28">
        <f t="shared" si="1"/>
        <v>0</v>
      </c>
      <c r="L8" s="29">
        <f ca="1">COUNTIFS('项目明细（社会化合作投资）'!D:D,行业线汇总!A8,'项目明细（社会化合作投资）'!BD:BD,"是")</f>
        <v>0</v>
      </c>
      <c r="M8" s="37" t="s">
        <v>44</v>
      </c>
      <c r="N8" s="16">
        <f>VLOOKUP(表2_9[[#This Row],[行业线]],[1]行业线汇总!$A:$P,16,0)</f>
        <v>24</v>
      </c>
    </row>
    <row r="9" ht="30" customHeight="1" spans="1:14">
      <c r="A9" s="20" t="s">
        <v>45</v>
      </c>
      <c r="B9" s="21">
        <f>COUNTIF('项目明细（社会化合作投资）'!D:D,A9)</f>
        <v>0</v>
      </c>
      <c r="C9" s="21">
        <f>COUNTIFS('项目明细（社会化合作投资）'!D:D,行业线汇总!A9,'项目明细（社会化合作投资）'!S:S,"是")</f>
        <v>0</v>
      </c>
      <c r="D9" s="21">
        <f>COUNTIFS('项目明细（社会化合作投资）'!D:D,行业线汇总!A9,'项目明细（社会化合作投资）'!AN:AN,"是")</f>
        <v>0</v>
      </c>
      <c r="E9" s="21">
        <f>COUNTIFS('项目明细（社会化合作投资）'!D:D,行业线汇总!A9,'项目明细（社会化合作投资）'!AQ:AQ,"是")</f>
        <v>0</v>
      </c>
      <c r="F9" s="21">
        <f>COUNTIFS('项目明细（社会化合作投资）'!D:D,行业线汇总!A9,'项目明细（社会化合作投资）'!AS:AS,"是")</f>
        <v>0</v>
      </c>
      <c r="G9" s="21">
        <f>COUNTIFS('项目明细（社会化合作投资）'!D:D,行业线汇总!A9,'项目明细（社会化合作投资）'!AU:AU,"是")</f>
        <v>0</v>
      </c>
      <c r="H9" s="21">
        <f>COUNTIFS('项目明细（社会化合作投资）'!D:D,行业线汇总!A9,'项目明细（社会化合作投资）'!AX:AX,"是")</f>
        <v>0</v>
      </c>
      <c r="I9" s="21">
        <f>COUNTIFS('项目明细（社会化合作投资）'!D:D,行业线汇总!A9,'项目明细（社会化合作投资）'!AZ:AZ,"是")</f>
        <v>0</v>
      </c>
      <c r="J9" s="27" t="e">
        <f t="shared" ref="J9:J14" si="2">I9/B9</f>
        <v>#DIV/0!</v>
      </c>
      <c r="K9" s="28">
        <f t="shared" ref="K9:K14" si="3">I9</f>
        <v>0</v>
      </c>
      <c r="L9" s="29">
        <f ca="1">COUNTIFS('项目明细（社会化合作投资）'!D:D,行业线汇总!A9,'项目明细（社会化合作投资）'!BD:BD,"是")</f>
        <v>0</v>
      </c>
      <c r="M9" s="37" t="s">
        <v>46</v>
      </c>
      <c r="N9" s="16">
        <f>VLOOKUP(表2_9[[#This Row],[行业线]],[1]行业线汇总!$A:$P,16,0)</f>
        <v>4</v>
      </c>
    </row>
    <row r="10" ht="30" customHeight="1" spans="1:14">
      <c r="A10" s="20" t="s">
        <v>47</v>
      </c>
      <c r="B10" s="21">
        <f>COUNTIF('项目明细（社会化合作投资）'!D:D,A10)</f>
        <v>0</v>
      </c>
      <c r="C10" s="21">
        <f>COUNTIFS('项目明细（社会化合作投资）'!D:D,行业线汇总!A10,'项目明细（社会化合作投资）'!S:S,"是")</f>
        <v>0</v>
      </c>
      <c r="D10" s="21">
        <f>COUNTIFS('项目明细（社会化合作投资）'!D:D,行业线汇总!A10,'项目明细（社会化合作投资）'!AN:AN,"是")</f>
        <v>0</v>
      </c>
      <c r="E10" s="21">
        <f>COUNTIFS('项目明细（社会化合作投资）'!D:D,行业线汇总!A10,'项目明细（社会化合作投资）'!AQ:AQ,"是")</f>
        <v>0</v>
      </c>
      <c r="F10" s="21">
        <f>COUNTIFS('项目明细（社会化合作投资）'!D:D,行业线汇总!A10,'项目明细（社会化合作投资）'!AS:AS,"是")</f>
        <v>0</v>
      </c>
      <c r="G10" s="21">
        <f>COUNTIFS('项目明细（社会化合作投资）'!D:D,行业线汇总!A10,'项目明细（社会化合作投资）'!AU:AU,"是")</f>
        <v>0</v>
      </c>
      <c r="H10" s="21">
        <f>COUNTIFS('项目明细（社会化合作投资）'!D:D,行业线汇总!A10,'项目明细（社会化合作投资）'!AX:AX,"是")</f>
        <v>0</v>
      </c>
      <c r="I10" s="21">
        <f>COUNTIFS('项目明细（社会化合作投资）'!D:D,行业线汇总!A10,'项目明细（社会化合作投资）'!AZ:AZ,"是")</f>
        <v>0</v>
      </c>
      <c r="J10" s="27" t="e">
        <f t="shared" si="2"/>
        <v>#DIV/0!</v>
      </c>
      <c r="K10" s="21">
        <f t="shared" si="3"/>
        <v>0</v>
      </c>
      <c r="L10" s="29">
        <f ca="1">COUNTIFS('项目明细（社会化合作投资）'!D:D,行业线汇总!A10,'项目明细（社会化合作投资）'!BD:BD,"是")</f>
        <v>0</v>
      </c>
      <c r="M10" s="38" t="s">
        <v>48</v>
      </c>
      <c r="N10" s="16">
        <f>VLOOKUP(表2_9[[#This Row],[行业线]],[1]行业线汇总!$A:$P,16,0)</f>
        <v>27</v>
      </c>
    </row>
    <row r="11" ht="30" customHeight="1" spans="1:14">
      <c r="A11" s="20" t="s">
        <v>49</v>
      </c>
      <c r="B11" s="21">
        <f>COUNTIF('项目明细（社会化合作投资）'!D:D,A11)</f>
        <v>0</v>
      </c>
      <c r="C11" s="21">
        <f>COUNTIFS('项目明细（社会化合作投资）'!D:D,行业线汇总!A11,'项目明细（社会化合作投资）'!S:S,"是")</f>
        <v>0</v>
      </c>
      <c r="D11" s="21">
        <f>COUNTIFS('项目明细（社会化合作投资）'!D:D,行业线汇总!A11,'项目明细（社会化合作投资）'!AN:AN,"是")</f>
        <v>0</v>
      </c>
      <c r="E11" s="21">
        <f>COUNTIFS('项目明细（社会化合作投资）'!D:D,行业线汇总!A11,'项目明细（社会化合作投资）'!AQ:AQ,"是")</f>
        <v>0</v>
      </c>
      <c r="F11" s="21">
        <f>COUNTIFS('项目明细（社会化合作投资）'!D:D,行业线汇总!A11,'项目明细（社会化合作投资）'!AS:AS,"是")</f>
        <v>0</v>
      </c>
      <c r="G11" s="21">
        <f>COUNTIFS('项目明细（社会化合作投资）'!D:D,行业线汇总!A11,'项目明细（社会化合作投资）'!AU:AU,"是")</f>
        <v>0</v>
      </c>
      <c r="H11" s="21">
        <f>COUNTIFS('项目明细（社会化合作投资）'!D:D,行业线汇总!A11,'项目明细（社会化合作投资）'!AX:AX,"是")</f>
        <v>0</v>
      </c>
      <c r="I11" s="21">
        <f>COUNTIFS('项目明细（社会化合作投资）'!D:D,行业线汇总!A11,'项目明细（社会化合作投资）'!AZ:AZ,"是")</f>
        <v>0</v>
      </c>
      <c r="J11" s="27" t="e">
        <f t="shared" si="2"/>
        <v>#DIV/0!</v>
      </c>
      <c r="K11" s="21">
        <f t="shared" si="3"/>
        <v>0</v>
      </c>
      <c r="L11" s="29">
        <f ca="1">COUNTIFS('项目明细（社会化合作投资）'!D:D,行业线汇总!A11,'项目明细（社会化合作投资）'!BD:BD,"是")</f>
        <v>0</v>
      </c>
      <c r="M11" s="38" t="s">
        <v>50</v>
      </c>
      <c r="N11" s="16">
        <f>VLOOKUP(表2_9[[#This Row],[行业线]],[1]行业线汇总!$A:$P,16,0)</f>
        <v>10</v>
      </c>
    </row>
    <row r="12" ht="30" customHeight="1" spans="1:14">
      <c r="A12" s="20" t="s">
        <v>51</v>
      </c>
      <c r="B12" s="21">
        <f>COUNTIF('项目明细（社会化合作投资）'!D:D,A12)</f>
        <v>0</v>
      </c>
      <c r="C12" s="21">
        <f>COUNTIFS('项目明细（社会化合作投资）'!D:D,行业线汇总!A12,'项目明细（社会化合作投资）'!S:S,"是")</f>
        <v>0</v>
      </c>
      <c r="D12" s="21">
        <f>COUNTIFS('项目明细（社会化合作投资）'!D:D,行业线汇总!A12,'项目明细（社会化合作投资）'!AN:AN,"是")</f>
        <v>0</v>
      </c>
      <c r="E12" s="21">
        <f>COUNTIFS('项目明细（社会化合作投资）'!D:D,行业线汇总!A12,'项目明细（社会化合作投资）'!AQ:AQ,"是")</f>
        <v>0</v>
      </c>
      <c r="F12" s="21">
        <f>COUNTIFS('项目明细（社会化合作投资）'!D:D,行业线汇总!A12,'项目明细（社会化合作投资）'!AS:AS,"是")</f>
        <v>0</v>
      </c>
      <c r="G12" s="21">
        <f>COUNTIFS('项目明细（社会化合作投资）'!D:D,行业线汇总!A12,'项目明细（社会化合作投资）'!AU:AU,"是")</f>
        <v>0</v>
      </c>
      <c r="H12" s="21">
        <f>COUNTIFS('项目明细（社会化合作投资）'!D:D,行业线汇总!A12,'项目明细（社会化合作投资）'!AX:AX,"是")</f>
        <v>0</v>
      </c>
      <c r="I12" s="21">
        <f>COUNTIFS('项目明细（社会化合作投资）'!D:D,行业线汇总!A12,'项目明细（社会化合作投资）'!AZ:AZ,"是")</f>
        <v>0</v>
      </c>
      <c r="J12" s="27" t="e">
        <f t="shared" si="2"/>
        <v>#DIV/0!</v>
      </c>
      <c r="K12" s="28">
        <f t="shared" si="3"/>
        <v>0</v>
      </c>
      <c r="L12" s="29">
        <f ca="1">COUNTIFS('项目明细（社会化合作投资）'!D:D,行业线汇总!A12,'项目明细（社会化合作投资）'!BD:BD,"是")</f>
        <v>0</v>
      </c>
      <c r="M12" s="37" t="s">
        <v>52</v>
      </c>
      <c r="N12" s="16">
        <f>VLOOKUP(表2_9[[#This Row],[行业线]],[1]行业线汇总!$A:$P,16,0)</f>
        <v>12</v>
      </c>
    </row>
    <row r="13" ht="30" customHeight="1" spans="1:14">
      <c r="A13" s="20" t="s">
        <v>53</v>
      </c>
      <c r="B13" s="21">
        <f>COUNTIF('项目明细（社会化合作投资）'!D:D,A13)</f>
        <v>0</v>
      </c>
      <c r="C13" s="21">
        <f>COUNTIFS('项目明细（社会化合作投资）'!D:D,行业线汇总!A13,'项目明细（社会化合作投资）'!S:S,"是")</f>
        <v>0</v>
      </c>
      <c r="D13" s="21">
        <f>COUNTIFS('项目明细（社会化合作投资）'!D:D,行业线汇总!A13,'项目明细（社会化合作投资）'!AN:AN,"是")</f>
        <v>0</v>
      </c>
      <c r="E13" s="21">
        <f>COUNTIFS('项目明细（社会化合作投资）'!D:D,行业线汇总!A13,'项目明细（社会化合作投资）'!AQ:AQ,"是")</f>
        <v>0</v>
      </c>
      <c r="F13" s="21">
        <f>COUNTIFS('项目明细（社会化合作投资）'!D:D,行业线汇总!A13,'项目明细（社会化合作投资）'!AS:AS,"是")</f>
        <v>0</v>
      </c>
      <c r="G13" s="21">
        <f>COUNTIFS('项目明细（社会化合作投资）'!D:D,行业线汇总!A13,'项目明细（社会化合作投资）'!AU:AU,"是")</f>
        <v>0</v>
      </c>
      <c r="H13" s="21">
        <f>COUNTIFS('项目明细（社会化合作投资）'!D:D,行业线汇总!A13,'项目明细（社会化合作投资）'!AX:AX,"是")</f>
        <v>0</v>
      </c>
      <c r="I13" s="21">
        <f>COUNTIFS('项目明细（社会化合作投资）'!D:D,行业线汇总!A13,'项目明细（社会化合作投资）'!AZ:AZ,"是")</f>
        <v>0</v>
      </c>
      <c r="J13" s="27" t="e">
        <f t="shared" si="2"/>
        <v>#DIV/0!</v>
      </c>
      <c r="K13" s="28">
        <f t="shared" si="3"/>
        <v>0</v>
      </c>
      <c r="L13" s="29">
        <f ca="1">COUNTIFS('项目明细（社会化合作投资）'!D:D,行业线汇总!A13,'项目明细（社会化合作投资）'!BD:BD,"是")</f>
        <v>0</v>
      </c>
      <c r="M13" s="37" t="s">
        <v>54</v>
      </c>
      <c r="N13" s="16">
        <f>VLOOKUP(表2_9[[#This Row],[行业线]],[1]行业线汇总!$A:$P,16,0)</f>
        <v>29</v>
      </c>
    </row>
    <row r="14" ht="30" customHeight="1" spans="1:14">
      <c r="A14" s="20" t="s">
        <v>55</v>
      </c>
      <c r="B14" s="21">
        <f>COUNTIF('项目明细（社会化合作投资）'!D:D,A14)</f>
        <v>0</v>
      </c>
      <c r="C14" s="21">
        <f>COUNTIFS('项目明细（社会化合作投资）'!D:D,行业线汇总!A14,'项目明细（社会化合作投资）'!S:S,"是")</f>
        <v>0</v>
      </c>
      <c r="D14" s="21">
        <f>COUNTIFS('项目明细（社会化合作投资）'!D:D,行业线汇总!A14,'项目明细（社会化合作投资）'!AN:AN,"是")</f>
        <v>0</v>
      </c>
      <c r="E14" s="21">
        <f>COUNTIFS('项目明细（社会化合作投资）'!D:D,行业线汇总!A14,'项目明细（社会化合作投资）'!AQ:AQ,"是")</f>
        <v>0</v>
      </c>
      <c r="F14" s="21">
        <f>COUNTIFS('项目明细（社会化合作投资）'!D:D,行业线汇总!A14,'项目明细（社会化合作投资）'!AS:AS,"是")</f>
        <v>0</v>
      </c>
      <c r="G14" s="21">
        <f>COUNTIFS('项目明细（社会化合作投资）'!D:D,行业线汇总!A14,'项目明细（社会化合作投资）'!AU:AU,"是")</f>
        <v>0</v>
      </c>
      <c r="H14" s="21">
        <f>COUNTIFS('项目明细（社会化合作投资）'!D:D,行业线汇总!A14,'项目明细（社会化合作投资）'!AX:AX,"是")</f>
        <v>0</v>
      </c>
      <c r="I14" s="21">
        <f>COUNTIFS('项目明细（社会化合作投资）'!D:D,行业线汇总!A14,'项目明细（社会化合作投资）'!AZ:AZ,"是")</f>
        <v>0</v>
      </c>
      <c r="J14" s="27" t="e">
        <f t="shared" si="2"/>
        <v>#DIV/0!</v>
      </c>
      <c r="K14" s="21">
        <f t="shared" si="3"/>
        <v>0</v>
      </c>
      <c r="L14" s="29">
        <f ca="1">COUNTIFS('项目明细（社会化合作投资）'!D:D,行业线汇总!A14,'项目明细（社会化合作投资）'!BD:BD,"是")</f>
        <v>0</v>
      </c>
      <c r="M14" s="38" t="s">
        <v>56</v>
      </c>
      <c r="N14" s="16">
        <f>VLOOKUP(表2_9[[#This Row],[行业线]],[1]行业线汇总!$A:$P,16,0)</f>
        <v>32</v>
      </c>
    </row>
    <row r="15" ht="30" customHeight="1" spans="1:14">
      <c r="A15" s="20" t="s">
        <v>57</v>
      </c>
      <c r="B15" s="21">
        <f>COUNTIF('项目明细（社会化合作投资）'!D:D,A15)</f>
        <v>0</v>
      </c>
      <c r="C15" s="21">
        <f>COUNTIFS('项目明细（社会化合作投资）'!D:D,行业线汇总!A15,'项目明细（社会化合作投资）'!S:S,"是")</f>
        <v>0</v>
      </c>
      <c r="D15" s="21">
        <f>COUNTIFS('项目明细（社会化合作投资）'!D:D,行业线汇总!A15,'项目明细（社会化合作投资）'!AN:AN,"是")</f>
        <v>0</v>
      </c>
      <c r="E15" s="21">
        <f>COUNTIFS('项目明细（社会化合作投资）'!D:D,行业线汇总!A15,'项目明细（社会化合作投资）'!AQ:AQ,"是")</f>
        <v>0</v>
      </c>
      <c r="F15" s="21">
        <f>COUNTIFS('项目明细（社会化合作投资）'!D:D,行业线汇总!A15,'项目明细（社会化合作投资）'!AS:AS,"是")</f>
        <v>0</v>
      </c>
      <c r="G15" s="21">
        <f>COUNTIFS('项目明细（社会化合作投资）'!D:D,行业线汇总!A15,'项目明细（社会化合作投资）'!AU:AU,"是")</f>
        <v>0</v>
      </c>
      <c r="H15" s="21">
        <f>COUNTIFS('项目明细（社会化合作投资）'!D:D,行业线汇总!A15,'项目明细（社会化合作投资）'!AX:AX,"是")</f>
        <v>0</v>
      </c>
      <c r="I15" s="21">
        <f>COUNTIFS('项目明细（社会化合作投资）'!D:D,行业线汇总!A15,'项目明细（社会化合作投资）'!AZ:AZ,"是")</f>
        <v>0</v>
      </c>
      <c r="J15" s="27" t="e">
        <f t="shared" ref="J15:J27" si="4">I15/B15</f>
        <v>#DIV/0!</v>
      </c>
      <c r="K15" s="21">
        <f t="shared" ref="K15:K27" si="5">I15</f>
        <v>0</v>
      </c>
      <c r="L15" s="29">
        <f ca="1">COUNTIFS('项目明细（社会化合作投资）'!D:D,行业线汇总!A15,'项目明细（社会化合作投资）'!BD:BD,"是")</f>
        <v>0</v>
      </c>
      <c r="M15" s="38" t="str">
        <f>VLOOKUP(表2_9[[#This Row],[行业线]],[2]行业线汇总!$A:$O,15,0)</f>
        <v>阎爱军</v>
      </c>
      <c r="N15" s="16">
        <f>VLOOKUP(表2_9[[#This Row],[行业线]],[1]行业线汇总!$A:$P,16,0)</f>
        <v>7</v>
      </c>
    </row>
    <row r="16" ht="30" customHeight="1" spans="1:14">
      <c r="A16" s="20" t="s">
        <v>58</v>
      </c>
      <c r="B16" s="21">
        <f>COUNTIF('项目明细（社会化合作投资）'!D:D,A16)</f>
        <v>0</v>
      </c>
      <c r="C16" s="21">
        <f>COUNTIFS('项目明细（社会化合作投资）'!D:D,行业线汇总!A16,'项目明细（社会化合作投资）'!S:S,"是")</f>
        <v>0</v>
      </c>
      <c r="D16" s="21">
        <f>COUNTIFS('项目明细（社会化合作投资）'!D:D,行业线汇总!A16,'项目明细（社会化合作投资）'!AN:AN,"是")</f>
        <v>0</v>
      </c>
      <c r="E16" s="21">
        <f>COUNTIFS('项目明细（社会化合作投资）'!D:D,行业线汇总!A16,'项目明细（社会化合作投资）'!AQ:AQ,"是")</f>
        <v>0</v>
      </c>
      <c r="F16" s="21">
        <f>COUNTIFS('项目明细（社会化合作投资）'!D:D,行业线汇总!A16,'项目明细（社会化合作投资）'!AS:AS,"是")</f>
        <v>0</v>
      </c>
      <c r="G16" s="21">
        <f>COUNTIFS('项目明细（社会化合作投资）'!D:D,行业线汇总!A16,'项目明细（社会化合作投资）'!AU:AU,"是")</f>
        <v>0</v>
      </c>
      <c r="H16" s="21">
        <f>COUNTIFS('项目明细（社会化合作投资）'!D:D,行业线汇总!A16,'项目明细（社会化合作投资）'!AX:AX,"是")</f>
        <v>0</v>
      </c>
      <c r="I16" s="21">
        <f>COUNTIFS('项目明细（社会化合作投资）'!D:D,行业线汇总!A16,'项目明细（社会化合作投资）'!AZ:AZ,"是")</f>
        <v>0</v>
      </c>
      <c r="J16" s="27" t="e">
        <f t="shared" si="4"/>
        <v>#DIV/0!</v>
      </c>
      <c r="K16" s="28">
        <f t="shared" si="5"/>
        <v>0</v>
      </c>
      <c r="L16" s="29">
        <f ca="1">COUNTIFS('项目明细（社会化合作投资）'!D:D,行业线汇总!A16,'项目明细（社会化合作投资）'!BD:BD,"是")</f>
        <v>0</v>
      </c>
      <c r="M16" s="37" t="str">
        <f>VLOOKUP(表2_9[[#This Row],[行业线]],[2]行业线汇总!$A:$O,15,0)</f>
        <v>杨娅</v>
      </c>
      <c r="N16" s="16">
        <f>VLOOKUP(表2_9[[#This Row],[行业线]],[1]行业线汇总!$A:$P,16,0)</f>
        <v>3</v>
      </c>
    </row>
    <row r="17" ht="30" customHeight="1" spans="1:14">
      <c r="A17" s="20" t="s">
        <v>59</v>
      </c>
      <c r="B17" s="21">
        <f>COUNTIF('项目明细（社会化合作投资）'!D:D,A17)</f>
        <v>0</v>
      </c>
      <c r="C17" s="21">
        <f>COUNTIFS('项目明细（社会化合作投资）'!D:D,行业线汇总!A17,'项目明细（社会化合作投资）'!S:S,"是")</f>
        <v>0</v>
      </c>
      <c r="D17" s="21">
        <f>COUNTIFS('项目明细（社会化合作投资）'!D:D,行业线汇总!A17,'项目明细（社会化合作投资）'!AN:AN,"是")</f>
        <v>0</v>
      </c>
      <c r="E17" s="21">
        <f>COUNTIFS('项目明细（社会化合作投资）'!D:D,行业线汇总!A17,'项目明细（社会化合作投资）'!AQ:AQ,"是")</f>
        <v>0</v>
      </c>
      <c r="F17" s="21">
        <f>COUNTIFS('项目明细（社会化合作投资）'!D:D,行业线汇总!A17,'项目明细（社会化合作投资）'!AS:AS,"是")</f>
        <v>0</v>
      </c>
      <c r="G17" s="21">
        <f>COUNTIFS('项目明细（社会化合作投资）'!D:D,行业线汇总!A17,'项目明细（社会化合作投资）'!AU:AU,"是")</f>
        <v>0</v>
      </c>
      <c r="H17" s="21">
        <f>COUNTIFS('项目明细（社会化合作投资）'!D:D,行业线汇总!A17,'项目明细（社会化合作投资）'!AX:AX,"是")</f>
        <v>0</v>
      </c>
      <c r="I17" s="21">
        <f>COUNTIFS('项目明细（社会化合作投资）'!D:D,行业线汇总!A17,'项目明细（社会化合作投资）'!AZ:AZ,"是")</f>
        <v>0</v>
      </c>
      <c r="J17" s="27" t="e">
        <f t="shared" si="4"/>
        <v>#DIV/0!</v>
      </c>
      <c r="K17" s="28">
        <f t="shared" si="5"/>
        <v>0</v>
      </c>
      <c r="L17" s="29">
        <f ca="1">COUNTIFS('项目明细（社会化合作投资）'!D:D,行业线汇总!A17,'项目明细（社会化合作投资）'!BD:BD,"是")</f>
        <v>0</v>
      </c>
      <c r="M17" s="37" t="str">
        <f>VLOOKUP(表2_9[[#This Row],[行业线]],[2]行业线汇总!$A:$O,15,0)</f>
        <v>杨顺清</v>
      </c>
      <c r="N17" s="16">
        <f>VLOOKUP(表2_9[[#This Row],[行业线]],[1]行业线汇总!$A:$P,16,0)</f>
        <v>5</v>
      </c>
    </row>
    <row r="18" ht="30" customHeight="1" spans="1:14">
      <c r="A18" s="20" t="s">
        <v>60</v>
      </c>
      <c r="B18" s="21">
        <f>COUNTIF('项目明细（社会化合作投资）'!D:D,A18)</f>
        <v>0</v>
      </c>
      <c r="C18" s="21">
        <f>COUNTIFS('项目明细（社会化合作投资）'!D:D,行业线汇总!A18,'项目明细（社会化合作投资）'!S:S,"是")</f>
        <v>0</v>
      </c>
      <c r="D18" s="21">
        <f>COUNTIFS('项目明细（社会化合作投资）'!D:D,行业线汇总!A18,'项目明细（社会化合作投资）'!AN:AN,"是")</f>
        <v>0</v>
      </c>
      <c r="E18" s="21">
        <f>COUNTIFS('项目明细（社会化合作投资）'!D:D,行业线汇总!A18,'项目明细（社会化合作投资）'!AQ:AQ,"是")</f>
        <v>0</v>
      </c>
      <c r="F18" s="21">
        <f>COUNTIFS('项目明细（社会化合作投资）'!D:D,行业线汇总!A18,'项目明细（社会化合作投资）'!AS:AS,"是")</f>
        <v>0</v>
      </c>
      <c r="G18" s="21">
        <f>COUNTIFS('项目明细（社会化合作投资）'!D:D,行业线汇总!A18,'项目明细（社会化合作投资）'!AU:AU,"是")</f>
        <v>0</v>
      </c>
      <c r="H18" s="21">
        <f>COUNTIFS('项目明细（社会化合作投资）'!D:D,行业线汇总!A18,'项目明细（社会化合作投资）'!AX:AX,"是")</f>
        <v>0</v>
      </c>
      <c r="I18" s="21">
        <f>COUNTIFS('项目明细（社会化合作投资）'!D:D,行业线汇总!A18,'项目明细（社会化合作投资）'!AZ:AZ,"是")</f>
        <v>0</v>
      </c>
      <c r="J18" s="27" t="e">
        <f t="shared" si="4"/>
        <v>#DIV/0!</v>
      </c>
      <c r="K18" s="28">
        <f t="shared" si="5"/>
        <v>0</v>
      </c>
      <c r="L18" s="29">
        <f ca="1">COUNTIFS('项目明细（社会化合作投资）'!D:D,行业线汇总!A18,'项目明细（社会化合作投资）'!BD:BD,"是")</f>
        <v>0</v>
      </c>
      <c r="M18" s="37" t="str">
        <f>VLOOKUP(表2_9[[#This Row],[行业线]],[2]行业线汇总!$A:$O,15,0)</f>
        <v>姚斌</v>
      </c>
      <c r="N18" s="16">
        <f>VLOOKUP(表2_9[[#This Row],[行业线]],[1]行业线汇总!$A:$P,16,0)</f>
        <v>11</v>
      </c>
    </row>
    <row r="19" ht="30" customHeight="1" spans="1:14">
      <c r="A19" s="20" t="s">
        <v>61</v>
      </c>
      <c r="B19" s="21">
        <f>COUNTIF('项目明细（社会化合作投资）'!D:D,A19)</f>
        <v>0</v>
      </c>
      <c r="C19" s="21">
        <f>COUNTIFS('项目明细（社会化合作投资）'!D:D,行业线汇总!A19,'项目明细（社会化合作投资）'!S:S,"是")</f>
        <v>0</v>
      </c>
      <c r="D19" s="21">
        <f>COUNTIFS('项目明细（社会化合作投资）'!D:D,行业线汇总!A19,'项目明细（社会化合作投资）'!AN:AN,"是")</f>
        <v>0</v>
      </c>
      <c r="E19" s="21">
        <f>COUNTIFS('项目明细（社会化合作投资）'!D:D,行业线汇总!A19,'项目明细（社会化合作投资）'!AQ:AQ,"是")</f>
        <v>0</v>
      </c>
      <c r="F19" s="21">
        <f>COUNTIFS('项目明细（社会化合作投资）'!D:D,行业线汇总!A19,'项目明细（社会化合作投资）'!AS:AS,"是")</f>
        <v>0</v>
      </c>
      <c r="G19" s="21">
        <f>COUNTIFS('项目明细（社会化合作投资）'!D:D,行业线汇总!A19,'项目明细（社会化合作投资）'!AU:AU,"是")</f>
        <v>0</v>
      </c>
      <c r="H19" s="21">
        <f>COUNTIFS('项目明细（社会化合作投资）'!D:D,行业线汇总!A19,'项目明细（社会化合作投资）'!AX:AX,"是")</f>
        <v>0</v>
      </c>
      <c r="I19" s="21">
        <f>COUNTIFS('项目明细（社会化合作投资）'!D:D,行业线汇总!A19,'项目明细（社会化合作投资）'!AZ:AZ,"是")</f>
        <v>0</v>
      </c>
      <c r="J19" s="27" t="e">
        <f t="shared" si="4"/>
        <v>#DIV/0!</v>
      </c>
      <c r="K19" s="28">
        <f t="shared" si="5"/>
        <v>0</v>
      </c>
      <c r="L19" s="29">
        <f ca="1">COUNTIFS('项目明细（社会化合作投资）'!D:D,行业线汇总!A19,'项目明细（社会化合作投资）'!BD:BD,"是")</f>
        <v>0</v>
      </c>
      <c r="M19" s="39" t="s">
        <v>62</v>
      </c>
      <c r="N19" s="16">
        <f>VLOOKUP(表2_9[[#This Row],[行业线]],[1]行业线汇总!$A:$P,16,0)</f>
        <v>25</v>
      </c>
    </row>
    <row r="20" ht="30" customHeight="1" spans="1:14">
      <c r="A20" s="20" t="s">
        <v>63</v>
      </c>
      <c r="B20" s="21">
        <f>COUNTIF('项目明细（社会化合作投资）'!D:D,A20)</f>
        <v>0</v>
      </c>
      <c r="C20" s="21">
        <f>COUNTIFS('项目明细（社会化合作投资）'!D:D,行业线汇总!A20,'项目明细（社会化合作投资）'!S:S,"是")</f>
        <v>0</v>
      </c>
      <c r="D20" s="21">
        <f>COUNTIFS('项目明细（社会化合作投资）'!D:D,行业线汇总!A20,'项目明细（社会化合作投资）'!AN:AN,"是")</f>
        <v>0</v>
      </c>
      <c r="E20" s="21">
        <f>COUNTIFS('项目明细（社会化合作投资）'!D:D,行业线汇总!A20,'项目明细（社会化合作投资）'!AQ:AQ,"是")</f>
        <v>0</v>
      </c>
      <c r="F20" s="21">
        <f>COUNTIFS('项目明细（社会化合作投资）'!D:D,行业线汇总!A20,'项目明细（社会化合作投资）'!AS:AS,"是")</f>
        <v>0</v>
      </c>
      <c r="G20" s="21">
        <f>COUNTIFS('项目明细（社会化合作投资）'!D:D,行业线汇总!A20,'项目明细（社会化合作投资）'!AU:AU,"是")</f>
        <v>0</v>
      </c>
      <c r="H20" s="21">
        <f>COUNTIFS('项目明细（社会化合作投资）'!D:D,行业线汇总!A20,'项目明细（社会化合作投资）'!AX:AX,"是")</f>
        <v>0</v>
      </c>
      <c r="I20" s="21">
        <f>COUNTIFS('项目明细（社会化合作投资）'!D:D,行业线汇总!A20,'项目明细（社会化合作投资）'!AZ:AZ,"是")</f>
        <v>0</v>
      </c>
      <c r="J20" s="27" t="e">
        <f t="shared" si="4"/>
        <v>#DIV/0!</v>
      </c>
      <c r="K20" s="21">
        <f t="shared" si="5"/>
        <v>0</v>
      </c>
      <c r="L20" s="29">
        <f ca="1">COUNTIFS('项目明细（社会化合作投资）'!D:D,行业线汇总!A20,'项目明细（社会化合作投资）'!BD:BD,"是")</f>
        <v>0</v>
      </c>
      <c r="M20" s="38" t="s">
        <v>64</v>
      </c>
      <c r="N20" s="16">
        <f>VLOOKUP(表2_9[[#This Row],[行业线]],[1]行业线汇总!$A:$P,16,0)</f>
        <v>9</v>
      </c>
    </row>
    <row r="21" ht="30" customHeight="1" spans="1:14">
      <c r="A21" s="20" t="s">
        <v>65</v>
      </c>
      <c r="B21" s="21">
        <f>COUNTIF('项目明细（社会化合作投资）'!D:D,A21)</f>
        <v>0</v>
      </c>
      <c r="C21" s="21">
        <f>COUNTIFS('项目明细（社会化合作投资）'!D:D,行业线汇总!A21,'项目明细（社会化合作投资）'!S:S,"是")</f>
        <v>0</v>
      </c>
      <c r="D21" s="21">
        <f>COUNTIFS('项目明细（社会化合作投资）'!D:D,行业线汇总!A21,'项目明细（社会化合作投资）'!AN:AN,"是")</f>
        <v>0</v>
      </c>
      <c r="E21" s="21">
        <f>COUNTIFS('项目明细（社会化合作投资）'!D:D,行业线汇总!A21,'项目明细（社会化合作投资）'!AQ:AQ,"是")</f>
        <v>0</v>
      </c>
      <c r="F21" s="21">
        <f>COUNTIFS('项目明细（社会化合作投资）'!D:D,行业线汇总!A21,'项目明细（社会化合作投资）'!AS:AS,"是")</f>
        <v>0</v>
      </c>
      <c r="G21" s="21">
        <f>COUNTIFS('项目明细（社会化合作投资）'!D:D,行业线汇总!A21,'项目明细（社会化合作投资）'!AU:AU,"是")</f>
        <v>0</v>
      </c>
      <c r="H21" s="21">
        <f>COUNTIFS('项目明细（社会化合作投资）'!D:D,行业线汇总!A21,'项目明细（社会化合作投资）'!AX:AX,"是")</f>
        <v>0</v>
      </c>
      <c r="I21" s="21">
        <f>COUNTIFS('项目明细（社会化合作投资）'!D:D,行业线汇总!A21,'项目明细（社会化合作投资）'!AZ:AZ,"是")</f>
        <v>0</v>
      </c>
      <c r="J21" s="27" t="e">
        <f t="shared" si="4"/>
        <v>#DIV/0!</v>
      </c>
      <c r="K21" s="28">
        <f t="shared" si="5"/>
        <v>0</v>
      </c>
      <c r="L21" s="29">
        <f ca="1">COUNTIFS('项目明细（社会化合作投资）'!D:D,行业线汇总!A21,'项目明细（社会化合作投资）'!BD:BD,"是")</f>
        <v>0</v>
      </c>
      <c r="M21" s="37" t="str">
        <f>VLOOKUP(表2_9[[#This Row],[行业线]],[2]行业线汇总!$A:$O,15,0)</f>
        <v>王仁喆</v>
      </c>
      <c r="N21" s="16">
        <f>VLOOKUP(表2_9[[#This Row],[行业线]],[1]行业线汇总!$A:$P,16,0)</f>
        <v>26</v>
      </c>
    </row>
    <row r="22" ht="30" customHeight="1" spans="1:14">
      <c r="A22" s="20" t="s">
        <v>66</v>
      </c>
      <c r="B22" s="21">
        <f>COUNTIF('项目明细（社会化合作投资）'!D:D,A22)</f>
        <v>0</v>
      </c>
      <c r="C22" s="21">
        <f>COUNTIFS('项目明细（社会化合作投资）'!D:D,行业线汇总!A22,'项目明细（社会化合作投资）'!S:S,"是")</f>
        <v>0</v>
      </c>
      <c r="D22" s="21">
        <f>COUNTIFS('项目明细（社会化合作投资）'!D:D,行业线汇总!A22,'项目明细（社会化合作投资）'!AN:AN,"是")</f>
        <v>0</v>
      </c>
      <c r="E22" s="21">
        <f>COUNTIFS('项目明细（社会化合作投资）'!D:D,行业线汇总!A22,'项目明细（社会化合作投资）'!AQ:AQ,"是")</f>
        <v>0</v>
      </c>
      <c r="F22" s="21">
        <f>COUNTIFS('项目明细（社会化合作投资）'!D:D,行业线汇总!A22,'项目明细（社会化合作投资）'!AS:AS,"是")</f>
        <v>0</v>
      </c>
      <c r="G22" s="21">
        <f>COUNTIFS('项目明细（社会化合作投资）'!D:D,行业线汇总!A22,'项目明细（社会化合作投资）'!AU:AU,"是")</f>
        <v>0</v>
      </c>
      <c r="H22" s="21">
        <f>COUNTIFS('项目明细（社会化合作投资）'!D:D,行业线汇总!A22,'项目明细（社会化合作投资）'!AX:AX,"是")</f>
        <v>0</v>
      </c>
      <c r="I22" s="21">
        <f>COUNTIFS('项目明细（社会化合作投资）'!D:D,行业线汇总!A22,'项目明细（社会化合作投资）'!AZ:AZ,"是")</f>
        <v>0</v>
      </c>
      <c r="J22" s="27" t="e">
        <f t="shared" si="4"/>
        <v>#DIV/0!</v>
      </c>
      <c r="K22" s="28">
        <f t="shared" si="5"/>
        <v>0</v>
      </c>
      <c r="L22" s="29">
        <f ca="1">COUNTIFS('项目明细（社会化合作投资）'!D:D,行业线汇总!A22,'项目明细（社会化合作投资）'!BD:BD,"是")</f>
        <v>0</v>
      </c>
      <c r="M22" s="37" t="str">
        <f>VLOOKUP(表2_9[[#This Row],[行业线]],[2]行业线汇总!$A:$O,15,0)</f>
        <v>杨桂云</v>
      </c>
      <c r="N22" s="16">
        <f>VLOOKUP(表2_9[[#This Row],[行业线]],[1]行业线汇总!$A:$P,16,0)</f>
        <v>18</v>
      </c>
    </row>
    <row r="23" ht="30" customHeight="1" spans="1:14">
      <c r="A23" s="20" t="s">
        <v>67</v>
      </c>
      <c r="B23" s="21">
        <f>COUNTIF('项目明细（社会化合作投资）'!D:D,A23)</f>
        <v>0</v>
      </c>
      <c r="C23" s="21">
        <f>COUNTIFS('项目明细（社会化合作投资）'!D:D,行业线汇总!A23,'项目明细（社会化合作投资）'!S:S,"是")</f>
        <v>0</v>
      </c>
      <c r="D23" s="21">
        <f>COUNTIFS('项目明细（社会化合作投资）'!D:D,行业线汇总!A23,'项目明细（社会化合作投资）'!AN:AN,"是")</f>
        <v>0</v>
      </c>
      <c r="E23" s="21">
        <f>COUNTIFS('项目明细（社会化合作投资）'!D:D,行业线汇总!A23,'项目明细（社会化合作投资）'!AQ:AQ,"是")</f>
        <v>0</v>
      </c>
      <c r="F23" s="21">
        <f>COUNTIFS('项目明细（社会化合作投资）'!D:D,行业线汇总!A23,'项目明细（社会化合作投资）'!AS:AS,"是")</f>
        <v>0</v>
      </c>
      <c r="G23" s="21">
        <f>COUNTIFS('项目明细（社会化合作投资）'!D:D,行业线汇总!A23,'项目明细（社会化合作投资）'!AU:AU,"是")</f>
        <v>0</v>
      </c>
      <c r="H23" s="21">
        <f>COUNTIFS('项目明细（社会化合作投资）'!D:D,行业线汇总!A23,'项目明细（社会化合作投资）'!AX:AX,"是")</f>
        <v>0</v>
      </c>
      <c r="I23" s="21">
        <f>COUNTIFS('项目明细（社会化合作投资）'!D:D,行业线汇总!A23,'项目明细（社会化合作投资）'!AZ:AZ,"是")</f>
        <v>0</v>
      </c>
      <c r="J23" s="27" t="e">
        <f t="shared" si="4"/>
        <v>#DIV/0!</v>
      </c>
      <c r="K23" s="28">
        <f t="shared" si="5"/>
        <v>0</v>
      </c>
      <c r="L23" s="29">
        <f ca="1">COUNTIFS('项目明细（社会化合作投资）'!D:D,行业线汇总!A23,'项目明细（社会化合作投资）'!BD:BD,"是")</f>
        <v>0</v>
      </c>
      <c r="M23" s="35" t="s">
        <v>68</v>
      </c>
      <c r="N23" s="16">
        <f>VLOOKUP(表2_9[[#This Row],[行业线]],[1]行业线汇总!$A:$P,16,0)</f>
        <v>15</v>
      </c>
    </row>
    <row r="24" ht="30" customHeight="1" spans="1:14">
      <c r="A24" s="20" t="s">
        <v>69</v>
      </c>
      <c r="B24" s="21">
        <f>COUNTIF('项目明细（社会化合作投资）'!D:D,A24)</f>
        <v>0</v>
      </c>
      <c r="C24" s="21">
        <f>COUNTIFS('项目明细（社会化合作投资）'!D:D,行业线汇总!A24,'项目明细（社会化合作投资）'!S:S,"是")</f>
        <v>0</v>
      </c>
      <c r="D24" s="21">
        <f>COUNTIFS('项目明细（社会化合作投资）'!D:D,行业线汇总!A24,'项目明细（社会化合作投资）'!AN:AN,"是")</f>
        <v>0</v>
      </c>
      <c r="E24" s="21">
        <f>COUNTIFS('项目明细（社会化合作投资）'!D:D,行业线汇总!A24,'项目明细（社会化合作投资）'!AQ:AQ,"是")</f>
        <v>0</v>
      </c>
      <c r="F24" s="21">
        <f>COUNTIFS('项目明细（社会化合作投资）'!D:D,行业线汇总!A24,'项目明细（社会化合作投资）'!AS:AS,"是")</f>
        <v>0</v>
      </c>
      <c r="G24" s="21">
        <f>COUNTIFS('项目明细（社会化合作投资）'!D:D,行业线汇总!A24,'项目明细（社会化合作投资）'!AU:AU,"是")</f>
        <v>0</v>
      </c>
      <c r="H24" s="21">
        <f>COUNTIFS('项目明细（社会化合作投资）'!D:D,行业线汇总!A24,'项目明细（社会化合作投资）'!AX:AX,"是")</f>
        <v>0</v>
      </c>
      <c r="I24" s="21">
        <f>COUNTIFS('项目明细（社会化合作投资）'!D:D,行业线汇总!A24,'项目明细（社会化合作投资）'!AZ:AZ,"是")</f>
        <v>0</v>
      </c>
      <c r="J24" s="27" t="e">
        <f t="shared" si="4"/>
        <v>#DIV/0!</v>
      </c>
      <c r="K24" s="21">
        <f t="shared" si="5"/>
        <v>0</v>
      </c>
      <c r="L24" s="29">
        <f ca="1">COUNTIFS('项目明细（社会化合作投资）'!D:D,行业线汇总!A24,'项目明细（社会化合作投资）'!BD:BD,"是")</f>
        <v>0</v>
      </c>
      <c r="M24" s="38" t="s">
        <v>70</v>
      </c>
      <c r="N24" s="16" t="s">
        <v>71</v>
      </c>
    </row>
    <row r="25" ht="30" customHeight="1" spans="1:14">
      <c r="A25" s="20" t="s">
        <v>72</v>
      </c>
      <c r="B25" s="21">
        <f>COUNTIF('项目明细（社会化合作投资）'!D:D,A25)</f>
        <v>0</v>
      </c>
      <c r="C25" s="21">
        <f>COUNTIFS('项目明细（社会化合作投资）'!D:D,行业线汇总!A25,'项目明细（社会化合作投资）'!S:S,"是")</f>
        <v>0</v>
      </c>
      <c r="D25" s="21">
        <f>COUNTIFS('项目明细（社会化合作投资）'!D:D,行业线汇总!A25,'项目明细（社会化合作投资）'!AN:AN,"是")</f>
        <v>0</v>
      </c>
      <c r="E25" s="21">
        <f>COUNTIFS('项目明细（社会化合作投资）'!D:D,行业线汇总!A25,'项目明细（社会化合作投资）'!AQ:AQ,"是")</f>
        <v>0</v>
      </c>
      <c r="F25" s="21">
        <f>COUNTIFS('项目明细（社会化合作投资）'!D:D,行业线汇总!A25,'项目明细（社会化合作投资）'!AS:AS,"是")</f>
        <v>0</v>
      </c>
      <c r="G25" s="21">
        <f>COUNTIFS('项目明细（社会化合作投资）'!D:D,行业线汇总!A25,'项目明细（社会化合作投资）'!AU:AU,"是")</f>
        <v>0</v>
      </c>
      <c r="H25" s="21">
        <f>COUNTIFS('项目明细（社会化合作投资）'!D:D,行业线汇总!A25,'项目明细（社会化合作投资）'!AX:AX,"是")</f>
        <v>0</v>
      </c>
      <c r="I25" s="21">
        <f>COUNTIFS('项目明细（社会化合作投资）'!D:D,行业线汇总!A25,'项目明细（社会化合作投资）'!AZ:AZ,"是")</f>
        <v>0</v>
      </c>
      <c r="J25" s="27" t="e">
        <f t="shared" si="4"/>
        <v>#DIV/0!</v>
      </c>
      <c r="K25" s="28">
        <f t="shared" si="5"/>
        <v>0</v>
      </c>
      <c r="L25" s="29">
        <f ca="1">COUNTIFS('项目明细（社会化合作投资）'!D:D,行业线汇总!A25,'项目明细（社会化合作投资）'!BD:BD,"是")</f>
        <v>0</v>
      </c>
      <c r="M25" s="38" t="s">
        <v>73</v>
      </c>
      <c r="N25" s="16">
        <f>VLOOKUP(表2_9[[#This Row],[行业线]],[1]行业线汇总!$A:$P,16,0)</f>
        <v>30</v>
      </c>
    </row>
    <row r="26" ht="30" customHeight="1" spans="1:14">
      <c r="A26" s="20" t="s">
        <v>74</v>
      </c>
      <c r="B26" s="21">
        <f>COUNTIF('项目明细（社会化合作投资）'!D:D,A26)</f>
        <v>0</v>
      </c>
      <c r="C26" s="21">
        <f>COUNTIFS('项目明细（社会化合作投资）'!D:D,行业线汇总!A26,'项目明细（社会化合作投资）'!S:S,"是")</f>
        <v>0</v>
      </c>
      <c r="D26" s="21">
        <f>COUNTIFS('项目明细（社会化合作投资）'!D:D,行业线汇总!A26,'项目明细（社会化合作投资）'!AN:AN,"是")</f>
        <v>0</v>
      </c>
      <c r="E26" s="21">
        <f>COUNTIFS('项目明细（社会化合作投资）'!D:D,行业线汇总!A26,'项目明细（社会化合作投资）'!AQ:AQ,"是")</f>
        <v>0</v>
      </c>
      <c r="F26" s="21">
        <f>COUNTIFS('项目明细（社会化合作投资）'!D:D,行业线汇总!A26,'项目明细（社会化合作投资）'!AS:AS,"是")</f>
        <v>0</v>
      </c>
      <c r="G26" s="21">
        <f>COUNTIFS('项目明细（社会化合作投资）'!D:D,行业线汇总!A26,'项目明细（社会化合作投资）'!AU:AU,"是")</f>
        <v>0</v>
      </c>
      <c r="H26" s="21">
        <f>COUNTIFS('项目明细（社会化合作投资）'!D:D,行业线汇总!A26,'项目明细（社会化合作投资）'!AX:AX,"是")</f>
        <v>0</v>
      </c>
      <c r="I26" s="21">
        <f>COUNTIFS('项目明细（社会化合作投资）'!D:D,行业线汇总!A26,'项目明细（社会化合作投资）'!AZ:AZ,"是")</f>
        <v>0</v>
      </c>
      <c r="J26" s="27" t="e">
        <f t="shared" si="4"/>
        <v>#DIV/0!</v>
      </c>
      <c r="K26" s="28">
        <f t="shared" si="5"/>
        <v>0</v>
      </c>
      <c r="L26" s="29">
        <f ca="1">COUNTIFS('项目明细（社会化合作投资）'!D:D,行业线汇总!A26,'项目明细（社会化合作投资）'!BD:BD,"是")</f>
        <v>0</v>
      </c>
      <c r="M26" s="37" t="str">
        <f>VLOOKUP(表2_9[[#This Row],[行业线]],[2]行业线汇总!$A:$O,15,0)</f>
        <v>张健</v>
      </c>
      <c r="N26" s="16">
        <f>VLOOKUP(表2_9[[#This Row],[行业线]],[1]行业线汇总!$A:$P,16,0)</f>
        <v>6</v>
      </c>
    </row>
    <row r="27" ht="30" customHeight="1" spans="1:14">
      <c r="A27" s="20" t="s">
        <v>75</v>
      </c>
      <c r="B27" s="21">
        <f>COUNTIF('项目明细（社会化合作投资）'!D:D,A27)</f>
        <v>0</v>
      </c>
      <c r="C27" s="21">
        <f>COUNTIFS('项目明细（社会化合作投资）'!D:D,行业线汇总!A27,'项目明细（社会化合作投资）'!S:S,"是")</f>
        <v>0</v>
      </c>
      <c r="D27" s="21">
        <f>COUNTIFS('项目明细（社会化合作投资）'!D:D,行业线汇总!A27,'项目明细（社会化合作投资）'!AN:AN,"是")</f>
        <v>0</v>
      </c>
      <c r="E27" s="21">
        <f>COUNTIFS('项目明细（社会化合作投资）'!D:D,行业线汇总!A27,'项目明细（社会化合作投资）'!AQ:AQ,"是")</f>
        <v>0</v>
      </c>
      <c r="F27" s="21">
        <f>COUNTIFS('项目明细（社会化合作投资）'!D:D,行业线汇总!A27,'项目明细（社会化合作投资）'!AS:AS,"是")</f>
        <v>0</v>
      </c>
      <c r="G27" s="21">
        <f>COUNTIFS('项目明细（社会化合作投资）'!D:D,行业线汇总!A27,'项目明细（社会化合作投资）'!AU:AU,"是")</f>
        <v>0</v>
      </c>
      <c r="H27" s="21">
        <f>COUNTIFS('项目明细（社会化合作投资）'!D:D,行业线汇总!A27,'项目明细（社会化合作投资）'!AX:AX,"是")</f>
        <v>0</v>
      </c>
      <c r="I27" s="21">
        <f>COUNTIFS('项目明细（社会化合作投资）'!D:D,行业线汇总!A27,'项目明细（社会化合作投资）'!AZ:AZ,"是")</f>
        <v>0</v>
      </c>
      <c r="J27" s="27" t="e">
        <f t="shared" si="4"/>
        <v>#DIV/0!</v>
      </c>
      <c r="K27" s="28">
        <f t="shared" si="5"/>
        <v>0</v>
      </c>
      <c r="L27" s="29">
        <f ca="1">COUNTIFS('项目明细（社会化合作投资）'!D:D,行业线汇总!A27,'项目明细（社会化合作投资）'!BD:BD,"是")</f>
        <v>0</v>
      </c>
      <c r="M27" s="37" t="str">
        <f>VLOOKUP(表2_9[[#This Row],[行业线]],[2]行业线汇总!$A:$O,15,0)</f>
        <v>姚斌</v>
      </c>
      <c r="N27" s="16">
        <f>VLOOKUP(表2_9[[#This Row],[行业线]],[1]行业线汇总!$A:$P,16,0)</f>
        <v>17</v>
      </c>
    </row>
    <row r="28" ht="30" customHeight="1" spans="1:14">
      <c r="A28" s="20" t="s">
        <v>76</v>
      </c>
      <c r="B28" s="21">
        <f>COUNTIF('项目明细（社会化合作投资）'!D:D,A28)</f>
        <v>0</v>
      </c>
      <c r="C28" s="21">
        <f>COUNTIFS('项目明细（社会化合作投资）'!D:D,行业线汇总!A28,'项目明细（社会化合作投资）'!S:S,"是")</f>
        <v>0</v>
      </c>
      <c r="D28" s="21">
        <f>COUNTIFS('项目明细（社会化合作投资）'!D:D,行业线汇总!A28,'项目明细（社会化合作投资）'!AN:AN,"是")</f>
        <v>0</v>
      </c>
      <c r="E28" s="21">
        <f>COUNTIFS('项目明细（社会化合作投资）'!D:D,行业线汇总!A28,'项目明细（社会化合作投资）'!AQ:AQ,"是")</f>
        <v>0</v>
      </c>
      <c r="F28" s="21">
        <f>COUNTIFS('项目明细（社会化合作投资）'!D:D,行业线汇总!A28,'项目明细（社会化合作投资）'!AS:AS,"是")</f>
        <v>0</v>
      </c>
      <c r="G28" s="21">
        <f>COUNTIFS('项目明细（社会化合作投资）'!D:D,行业线汇总!A28,'项目明细（社会化合作投资）'!AU:AU,"是")</f>
        <v>0</v>
      </c>
      <c r="H28" s="21">
        <f>COUNTIFS('项目明细（社会化合作投资）'!D:D,行业线汇总!A28,'项目明细（社会化合作投资）'!AX:AX,"是")</f>
        <v>0</v>
      </c>
      <c r="I28" s="21">
        <f>COUNTIFS('项目明细（社会化合作投资）'!D:D,行业线汇总!A28,'项目明细（社会化合作投资）'!AZ:AZ,"是")</f>
        <v>0</v>
      </c>
      <c r="J28" s="27" t="e">
        <f t="shared" ref="J28:J39" si="6">I28/B28</f>
        <v>#DIV/0!</v>
      </c>
      <c r="K28" s="21">
        <f t="shared" ref="K28:K38" si="7">I28</f>
        <v>0</v>
      </c>
      <c r="L28" s="29">
        <f ca="1">COUNTIFS('项目明细（社会化合作投资）'!D:D,行业线汇总!A28,'项目明细（社会化合作投资）'!BD:BD,"是")</f>
        <v>0</v>
      </c>
      <c r="M28" s="38" t="str">
        <f>VLOOKUP(表2_9[[#This Row],[行业线]],[2]行业线汇总!$A:$O,15,0)</f>
        <v>母亚鹏</v>
      </c>
      <c r="N28" s="16">
        <f>VLOOKUP(表2_9[[#This Row],[行业线]],[1]行业线汇总!$A:$P,16,0)</f>
        <v>34</v>
      </c>
    </row>
    <row r="29" ht="30" customHeight="1" spans="1:14">
      <c r="A29" s="20" t="s">
        <v>77</v>
      </c>
      <c r="B29" s="21">
        <f>COUNTIF('项目明细（社会化合作投资）'!D:D,A29)</f>
        <v>0</v>
      </c>
      <c r="C29" s="21">
        <f>COUNTIFS('项目明细（社会化合作投资）'!D:D,行业线汇总!A29,'项目明细（社会化合作投资）'!S:S,"是")</f>
        <v>0</v>
      </c>
      <c r="D29" s="21">
        <f>COUNTIFS('项目明细（社会化合作投资）'!D:D,行业线汇总!A29,'项目明细（社会化合作投资）'!AN:AN,"是")</f>
        <v>0</v>
      </c>
      <c r="E29" s="21">
        <f>COUNTIFS('项目明细（社会化合作投资）'!D:D,行业线汇总!A29,'项目明细（社会化合作投资）'!AQ:AQ,"是")</f>
        <v>0</v>
      </c>
      <c r="F29" s="21">
        <f>COUNTIFS('项目明细（社会化合作投资）'!D:D,行业线汇总!A29,'项目明细（社会化合作投资）'!AS:AS,"是")</f>
        <v>0</v>
      </c>
      <c r="G29" s="21">
        <f>COUNTIFS('项目明细（社会化合作投资）'!D:D,行业线汇总!A29,'项目明细（社会化合作投资）'!AU:AU,"是")</f>
        <v>0</v>
      </c>
      <c r="H29" s="21">
        <f>COUNTIFS('项目明细（社会化合作投资）'!D:D,行业线汇总!A29,'项目明细（社会化合作投资）'!AX:AX,"是")</f>
        <v>0</v>
      </c>
      <c r="I29" s="21">
        <f>COUNTIFS('项目明细（社会化合作投资）'!D:D,行业线汇总!A29,'项目明细（社会化合作投资）'!AZ:AZ,"是")</f>
        <v>0</v>
      </c>
      <c r="J29" s="27" t="e">
        <f t="shared" si="6"/>
        <v>#DIV/0!</v>
      </c>
      <c r="K29" s="21">
        <f t="shared" si="7"/>
        <v>0</v>
      </c>
      <c r="L29" s="29">
        <f ca="1">COUNTIFS('项目明细（社会化合作投资）'!D:D,行业线汇总!A29,'项目明细（社会化合作投资）'!BD:BD,"是")</f>
        <v>0</v>
      </c>
      <c r="M29" s="40" t="s">
        <v>78</v>
      </c>
      <c r="N29" s="16">
        <f>VLOOKUP(表2_9[[#This Row],[行业线]],[1]行业线汇总!$A:$P,16,0)</f>
        <v>31</v>
      </c>
    </row>
    <row r="30" ht="30" customHeight="1" spans="1:14">
      <c r="A30" s="20" t="s">
        <v>79</v>
      </c>
      <c r="B30" s="21">
        <f>COUNTIF('项目明细（社会化合作投资）'!D:D,A30)</f>
        <v>0</v>
      </c>
      <c r="C30" s="21">
        <f>COUNTIFS('项目明细（社会化合作投资）'!D:D,行业线汇总!A30,'项目明细（社会化合作投资）'!S:S,"是")</f>
        <v>0</v>
      </c>
      <c r="D30" s="21">
        <f>COUNTIFS('项目明细（社会化合作投资）'!D:D,行业线汇总!A30,'项目明细（社会化合作投资）'!AN:AN,"是")</f>
        <v>0</v>
      </c>
      <c r="E30" s="21">
        <f>COUNTIFS('项目明细（社会化合作投资）'!D:D,行业线汇总!A30,'项目明细（社会化合作投资）'!AQ:AQ,"是")</f>
        <v>0</v>
      </c>
      <c r="F30" s="21">
        <f>COUNTIFS('项目明细（社会化合作投资）'!D:D,行业线汇总!A30,'项目明细（社会化合作投资）'!AS:AS,"是")</f>
        <v>0</v>
      </c>
      <c r="G30" s="21">
        <f>COUNTIFS('项目明细（社会化合作投资）'!D:D,行业线汇总!A30,'项目明细（社会化合作投资）'!AU:AU,"是")</f>
        <v>0</v>
      </c>
      <c r="H30" s="21">
        <f>COUNTIFS('项目明细（社会化合作投资）'!D:D,行业线汇总!A30,'项目明细（社会化合作投资）'!AX:AX,"是")</f>
        <v>0</v>
      </c>
      <c r="I30" s="21">
        <f>COUNTIFS('项目明细（社会化合作投资）'!D:D,行业线汇总!A30,'项目明细（社会化合作投资）'!AZ:AZ,"是")</f>
        <v>0</v>
      </c>
      <c r="J30" s="27" t="e">
        <f t="shared" si="6"/>
        <v>#DIV/0!</v>
      </c>
      <c r="K30" s="28">
        <f t="shared" si="7"/>
        <v>0</v>
      </c>
      <c r="L30" s="29">
        <f ca="1">COUNTIFS('项目明细（社会化合作投资）'!D:D,行业线汇总!A30,'项目明细（社会化合作投资）'!BD:BD,"是")</f>
        <v>0</v>
      </c>
      <c r="M30" s="37" t="str">
        <f>VLOOKUP(表2_9[[#This Row],[行业线]],[2]行业线汇总!$A:$O,15,0)</f>
        <v>赵修林</v>
      </c>
      <c r="N30" s="16">
        <f>VLOOKUP(表2_9[[#This Row],[行业线]],[1]行业线汇总!$A:$P,16,0)</f>
        <v>19</v>
      </c>
    </row>
    <row r="31" ht="30" customHeight="1" spans="1:14">
      <c r="A31" s="20" t="s">
        <v>80</v>
      </c>
      <c r="B31" s="21">
        <f>COUNTIF('项目明细（社会化合作投资）'!D:D,A31)</f>
        <v>0</v>
      </c>
      <c r="C31" s="21">
        <f>COUNTIFS('项目明细（社会化合作投资）'!D:D,行业线汇总!A31,'项目明细（社会化合作投资）'!S:S,"是")</f>
        <v>0</v>
      </c>
      <c r="D31" s="21">
        <f>COUNTIFS('项目明细（社会化合作投资）'!D:D,行业线汇总!A31,'项目明细（社会化合作投资）'!AN:AN,"是")</f>
        <v>0</v>
      </c>
      <c r="E31" s="21">
        <f>COUNTIFS('项目明细（社会化合作投资）'!D:D,行业线汇总!A31,'项目明细（社会化合作投资）'!AQ:AQ,"是")</f>
        <v>0</v>
      </c>
      <c r="F31" s="21">
        <f>COUNTIFS('项目明细（社会化合作投资）'!D:D,行业线汇总!A31,'项目明细（社会化合作投资）'!AS:AS,"是")</f>
        <v>0</v>
      </c>
      <c r="G31" s="21">
        <f>COUNTIFS('项目明细（社会化合作投资）'!D:D,行业线汇总!A31,'项目明细（社会化合作投资）'!AU:AU,"是")</f>
        <v>0</v>
      </c>
      <c r="H31" s="21">
        <f>COUNTIFS('项目明细（社会化合作投资）'!D:D,行业线汇总!A31,'项目明细（社会化合作投资）'!AX:AX,"是")</f>
        <v>0</v>
      </c>
      <c r="I31" s="21">
        <f>COUNTIFS('项目明细（社会化合作投资）'!D:D,行业线汇总!A31,'项目明细（社会化合作投资）'!AZ:AZ,"是")</f>
        <v>0</v>
      </c>
      <c r="J31" s="27" t="e">
        <f t="shared" si="6"/>
        <v>#DIV/0!</v>
      </c>
      <c r="K31" s="21">
        <f t="shared" si="7"/>
        <v>0</v>
      </c>
      <c r="L31" s="29">
        <f ca="1">COUNTIFS('项目明细（社会化合作投资）'!D:D,行业线汇总!A31,'项目明细（社会化合作投资）'!BD:BD,"是")</f>
        <v>0</v>
      </c>
      <c r="M31" s="38" t="s">
        <v>81</v>
      </c>
      <c r="N31" s="16" t="s">
        <v>82</v>
      </c>
    </row>
    <row r="32" ht="30" customHeight="1" spans="1:13">
      <c r="A32" s="20" t="s">
        <v>83</v>
      </c>
      <c r="B32" s="21">
        <f>COUNTIF('项目明细（社会化合作投资）'!D:D,A32)</f>
        <v>0</v>
      </c>
      <c r="C32" s="21">
        <f>COUNTIFS('项目明细（社会化合作投资）'!D:D,行业线汇总!A32,'项目明细（社会化合作投资）'!S:S,"是")</f>
        <v>0</v>
      </c>
      <c r="D32" s="21">
        <f>COUNTIFS('项目明细（社会化合作投资）'!D:D,行业线汇总!A32,'项目明细（社会化合作投资）'!AN:AN,"是")</f>
        <v>0</v>
      </c>
      <c r="E32" s="21">
        <f>COUNTIFS('项目明细（社会化合作投资）'!D:D,行业线汇总!A32,'项目明细（社会化合作投资）'!AQ:AQ,"是")</f>
        <v>0</v>
      </c>
      <c r="F32" s="21">
        <f>COUNTIFS('项目明细（社会化合作投资）'!D:D,行业线汇总!A32,'项目明细（社会化合作投资）'!AS:AS,"是")</f>
        <v>0</v>
      </c>
      <c r="G32" s="21">
        <f>COUNTIFS('项目明细（社会化合作投资）'!D:D,行业线汇总!A32,'项目明细（社会化合作投资）'!AU:AU,"是")</f>
        <v>0</v>
      </c>
      <c r="H32" s="21">
        <f>COUNTIFS('项目明细（社会化合作投资）'!D:D,行业线汇总!A32,'项目明细（社会化合作投资）'!AX:AX,"是")</f>
        <v>0</v>
      </c>
      <c r="I32" s="21">
        <f>COUNTIFS('项目明细（社会化合作投资）'!D:D,行业线汇总!A32,'项目明细（社会化合作投资）'!AZ:AZ,"是")</f>
        <v>0</v>
      </c>
      <c r="J32" s="27" t="e">
        <f t="shared" si="6"/>
        <v>#DIV/0!</v>
      </c>
      <c r="K32" s="28">
        <f t="shared" si="7"/>
        <v>0</v>
      </c>
      <c r="L32" s="29">
        <f ca="1">COUNTIFS('项目明细（社会化合作投资）'!D:D,行业线汇总!A32,'项目明细（社会化合作投资）'!BD:BD,"是")</f>
        <v>0</v>
      </c>
      <c r="M32" s="37" t="str">
        <f>VLOOKUP(表2_9[[#This Row],[行业线]],[2]行业线汇总!$A:$O,15,0)</f>
        <v>杨桂云</v>
      </c>
    </row>
    <row r="33" ht="30" customHeight="1" spans="1:13">
      <c r="A33" s="20" t="s">
        <v>84</v>
      </c>
      <c r="B33" s="21">
        <f>COUNTIF('项目明细（社会化合作投资）'!D:D,A33)</f>
        <v>0</v>
      </c>
      <c r="C33" s="21">
        <f>COUNTIFS('项目明细（社会化合作投资）'!D:D,行业线汇总!A33,'项目明细（社会化合作投资）'!S:S,"是")</f>
        <v>0</v>
      </c>
      <c r="D33" s="21">
        <f>COUNTIFS('项目明细（社会化合作投资）'!D:D,行业线汇总!A33,'项目明细（社会化合作投资）'!AN:AN,"是")</f>
        <v>0</v>
      </c>
      <c r="E33" s="21">
        <f>COUNTIFS('项目明细（社会化合作投资）'!D:D,行业线汇总!A33,'项目明细（社会化合作投资）'!AQ:AQ,"是")</f>
        <v>0</v>
      </c>
      <c r="F33" s="21">
        <f>COUNTIFS('项目明细（社会化合作投资）'!D:D,行业线汇总!A33,'项目明细（社会化合作投资）'!AS:AS,"是")</f>
        <v>0</v>
      </c>
      <c r="G33" s="21">
        <f>COUNTIFS('项目明细（社会化合作投资）'!D:D,行业线汇总!A33,'项目明细（社会化合作投资）'!AU:AU,"是")</f>
        <v>0</v>
      </c>
      <c r="H33" s="21">
        <f>COUNTIFS('项目明细（社会化合作投资）'!D:D,行业线汇总!A33,'项目明细（社会化合作投资）'!AX:AX,"是")</f>
        <v>0</v>
      </c>
      <c r="I33" s="21">
        <f>COUNTIFS('项目明细（社会化合作投资）'!D:D,行业线汇总!A33,'项目明细（社会化合作投资）'!AZ:AZ,"是")</f>
        <v>0</v>
      </c>
      <c r="J33" s="27" t="e">
        <f t="shared" si="6"/>
        <v>#DIV/0!</v>
      </c>
      <c r="K33" s="28">
        <f t="shared" si="7"/>
        <v>0</v>
      </c>
      <c r="L33" s="29">
        <f ca="1">COUNTIFS('项目明细（社会化合作投资）'!D:D,行业线汇总!A33,'项目明细（社会化合作投资）'!BD:BD,"是")</f>
        <v>0</v>
      </c>
      <c r="M33" s="37" t="str">
        <f>VLOOKUP(表2_9[[#This Row],[行业线]],[2]行业线汇总!$A:$O,15,0)</f>
        <v>严幼林</v>
      </c>
    </row>
    <row r="34" ht="30" customHeight="1" spans="1:13">
      <c r="A34" s="20" t="s">
        <v>85</v>
      </c>
      <c r="B34" s="21">
        <f>COUNTIF('项目明细（社会化合作投资）'!D:D,A34)</f>
        <v>0</v>
      </c>
      <c r="C34" s="21">
        <f>COUNTIFS('项目明细（社会化合作投资）'!D:D,行业线汇总!A34,'项目明细（社会化合作投资）'!S:S,"是")</f>
        <v>0</v>
      </c>
      <c r="D34" s="21">
        <f>COUNTIFS('项目明细（社会化合作投资）'!D:D,行业线汇总!A34,'项目明细（社会化合作投资）'!AN:AN,"是")</f>
        <v>0</v>
      </c>
      <c r="E34" s="21">
        <f>COUNTIFS('项目明细（社会化合作投资）'!D:D,行业线汇总!A34,'项目明细（社会化合作投资）'!AQ:AQ,"是")</f>
        <v>0</v>
      </c>
      <c r="F34" s="21">
        <f>COUNTIFS('项目明细（社会化合作投资）'!D:D,行业线汇总!A34,'项目明细（社会化合作投资）'!AS:AS,"是")</f>
        <v>0</v>
      </c>
      <c r="G34" s="21">
        <f>COUNTIFS('项目明细（社会化合作投资）'!D:D,行业线汇总!A34,'项目明细（社会化合作投资）'!AU:AU,"是")</f>
        <v>0</v>
      </c>
      <c r="H34" s="21">
        <f>COUNTIFS('项目明细（社会化合作投资）'!D:D,行业线汇总!A34,'项目明细（社会化合作投资）'!AX:AX,"是")</f>
        <v>0</v>
      </c>
      <c r="I34" s="21">
        <f>COUNTIFS('项目明细（社会化合作投资）'!D:D,行业线汇总!A34,'项目明细（社会化合作投资）'!AZ:AZ,"是")</f>
        <v>0</v>
      </c>
      <c r="J34" s="27" t="e">
        <f t="shared" si="6"/>
        <v>#DIV/0!</v>
      </c>
      <c r="K34" s="21">
        <f t="shared" si="7"/>
        <v>0</v>
      </c>
      <c r="L34" s="30">
        <f ca="1">COUNTIFS('项目明细（社会化合作投资）'!D:D,行业线汇总!A34,'项目明细（社会化合作投资）'!BD:BD,"是")</f>
        <v>0</v>
      </c>
      <c r="M34" s="41" t="s">
        <v>86</v>
      </c>
    </row>
    <row r="35" ht="30" customHeight="1" spans="1:13">
      <c r="A35" s="20" t="s">
        <v>87</v>
      </c>
      <c r="B35" s="21">
        <f>COUNTIF('项目明细（社会化合作投资）'!D:D,A35)</f>
        <v>0</v>
      </c>
      <c r="C35" s="21">
        <f>COUNTIFS('项目明细（社会化合作投资）'!D:D,行业线汇总!A35,'项目明细（社会化合作投资）'!S:S,"是")</f>
        <v>0</v>
      </c>
      <c r="D35" s="21">
        <f>COUNTIFS('项目明细（社会化合作投资）'!D:D,行业线汇总!A35,'项目明细（社会化合作投资）'!AN:AN,"是")</f>
        <v>0</v>
      </c>
      <c r="E35" s="21">
        <f>COUNTIFS('项目明细（社会化合作投资）'!D:D,行业线汇总!A35,'项目明细（社会化合作投资）'!AQ:AQ,"是")</f>
        <v>0</v>
      </c>
      <c r="F35" s="21">
        <f>COUNTIFS('项目明细（社会化合作投资）'!D:D,行业线汇总!A35,'项目明细（社会化合作投资）'!AS:AS,"是")</f>
        <v>0</v>
      </c>
      <c r="G35" s="21">
        <f>COUNTIFS('项目明细（社会化合作投资）'!D:D,行业线汇总!A35,'项目明细（社会化合作投资）'!AU:AU,"是")</f>
        <v>0</v>
      </c>
      <c r="H35" s="21">
        <f>COUNTIFS('项目明细（社会化合作投资）'!D:D,行业线汇总!A35,'项目明细（社会化合作投资）'!AX:AX,"是")</f>
        <v>0</v>
      </c>
      <c r="I35" s="21">
        <f>COUNTIFS('项目明细（社会化合作投资）'!D:D,行业线汇总!A35,'项目明细（社会化合作投资）'!AZ:AZ,"是")</f>
        <v>0</v>
      </c>
      <c r="J35" s="27" t="e">
        <f t="shared" si="6"/>
        <v>#DIV/0!</v>
      </c>
      <c r="K35" s="21">
        <f t="shared" si="7"/>
        <v>0</v>
      </c>
      <c r="L35" s="29">
        <f ca="1">COUNTIFS('项目明细（社会化合作投资）'!D:D,行业线汇总!A35,'项目明细（社会化合作投资）'!BD:BD,"是")</f>
        <v>0</v>
      </c>
      <c r="M35" s="37" t="str">
        <f>VLOOKUP(表2_9[[#This Row],[行业线]],[2]行业线汇总!$A:$O,15,0)</f>
        <v>蔡维麟</v>
      </c>
    </row>
    <row r="36" ht="30" customHeight="1" spans="1:13">
      <c r="A36" s="20" t="s">
        <v>88</v>
      </c>
      <c r="B36" s="21">
        <f>COUNTIF('项目明细（社会化合作投资）'!D:D,A36)</f>
        <v>0</v>
      </c>
      <c r="C36" s="21">
        <f>COUNTIFS('项目明细（社会化合作投资）'!D:D,行业线汇总!A36,'项目明细（社会化合作投资）'!S:S,"是")</f>
        <v>0</v>
      </c>
      <c r="D36" s="21">
        <f>COUNTIFS('项目明细（社会化合作投资）'!D:D,行业线汇总!A36,'项目明细（社会化合作投资）'!AN:AN,"是")</f>
        <v>0</v>
      </c>
      <c r="E36" s="21">
        <f>COUNTIFS('项目明细（社会化合作投资）'!D:D,行业线汇总!A36,'项目明细（社会化合作投资）'!AQ:AQ,"是")</f>
        <v>0</v>
      </c>
      <c r="F36" s="21">
        <f>COUNTIFS('项目明细（社会化合作投资）'!D:D,行业线汇总!A36,'项目明细（社会化合作投资）'!AS:AS,"是")</f>
        <v>0</v>
      </c>
      <c r="G36" s="21">
        <f>COUNTIFS('项目明细（社会化合作投资）'!D:D,行业线汇总!A36,'项目明细（社会化合作投资）'!AU:AU,"是")</f>
        <v>0</v>
      </c>
      <c r="H36" s="21">
        <f>COUNTIFS('项目明细（社会化合作投资）'!D:D,行业线汇总!A36,'项目明细（社会化合作投资）'!AX:AX,"是")</f>
        <v>0</v>
      </c>
      <c r="I36" s="21">
        <f>COUNTIFS('项目明细（社会化合作投资）'!D:D,行业线汇总!A36,'项目明细（社会化合作投资）'!AZ:AZ,"是")</f>
        <v>0</v>
      </c>
      <c r="J36" s="27" t="e">
        <f t="shared" si="6"/>
        <v>#DIV/0!</v>
      </c>
      <c r="K36" s="21">
        <f t="shared" si="7"/>
        <v>0</v>
      </c>
      <c r="L36" s="29">
        <f ca="1">COUNTIFS('项目明细（社会化合作投资）'!D:D,行业线汇总!A36,'项目明细（社会化合作投资）'!BD:BD,"是")</f>
        <v>0</v>
      </c>
      <c r="M36" s="35" t="s">
        <v>89</v>
      </c>
    </row>
    <row r="37" ht="30" customHeight="1" spans="1:13">
      <c r="A37" s="20" t="s">
        <v>90</v>
      </c>
      <c r="B37" s="21">
        <f>COUNTIF('项目明细（社会化合作投资）'!D:D,A37)</f>
        <v>0</v>
      </c>
      <c r="C37" s="21">
        <f>COUNTIFS('项目明细（社会化合作投资）'!D:D,行业线汇总!A37,'项目明细（社会化合作投资）'!S:S,"是")</f>
        <v>0</v>
      </c>
      <c r="D37" s="21">
        <f>COUNTIFS('项目明细（社会化合作投资）'!D:D,行业线汇总!A37,'项目明细（社会化合作投资）'!AN:AN,"是")</f>
        <v>0</v>
      </c>
      <c r="E37" s="21">
        <f>COUNTIFS('项目明细（社会化合作投资）'!D:D,行业线汇总!A37,'项目明细（社会化合作投资）'!AQ:AQ,"是")</f>
        <v>0</v>
      </c>
      <c r="F37" s="21">
        <f>COUNTIFS('项目明细（社会化合作投资）'!D:D,行业线汇总!A37,'项目明细（社会化合作投资）'!AS:AS,"是")</f>
        <v>0</v>
      </c>
      <c r="G37" s="21">
        <f>COUNTIFS('项目明细（社会化合作投资）'!D:D,行业线汇总!A37,'项目明细（社会化合作投资）'!AU:AU,"是")</f>
        <v>0</v>
      </c>
      <c r="H37" s="21">
        <f>COUNTIFS('项目明细（社会化合作投资）'!D:D,行业线汇总!A37,'项目明细（社会化合作投资）'!AX:AX,"是")</f>
        <v>0</v>
      </c>
      <c r="I37" s="21">
        <f>COUNTIFS('项目明细（社会化合作投资）'!D:D,行业线汇总!A37,'项目明细（社会化合作投资）'!AZ:AZ,"是")</f>
        <v>0</v>
      </c>
      <c r="J37" s="27" t="e">
        <f t="shared" si="6"/>
        <v>#DIV/0!</v>
      </c>
      <c r="K37" s="21">
        <f t="shared" si="7"/>
        <v>0</v>
      </c>
      <c r="L37" s="29">
        <f ca="1">COUNTIFS('项目明细（社会化合作投资）'!D:D,行业线汇总!A37,'项目明细（社会化合作投资）'!BD:BD,"是")</f>
        <v>0</v>
      </c>
      <c r="M37" s="38" t="s">
        <v>91</v>
      </c>
    </row>
    <row r="38" ht="30" customHeight="1" spans="1:13">
      <c r="A38" s="20" t="s">
        <v>92</v>
      </c>
      <c r="B38" s="21">
        <f>COUNTIF('项目明细（社会化合作投资）'!D:D,A38)</f>
        <v>0</v>
      </c>
      <c r="C38" s="21">
        <f>COUNTIFS('项目明细（社会化合作投资）'!D:D,行业线汇总!A38,'项目明细（社会化合作投资）'!S:S,"是")</f>
        <v>0</v>
      </c>
      <c r="D38" s="21">
        <f>COUNTIFS('项目明细（社会化合作投资）'!D:D,行业线汇总!A38,'项目明细（社会化合作投资）'!AN:AN,"是")</f>
        <v>0</v>
      </c>
      <c r="E38" s="21">
        <f>COUNTIFS('项目明细（社会化合作投资）'!D:D,行业线汇总!A38,'项目明细（社会化合作投资）'!AQ:AQ,"是")</f>
        <v>0</v>
      </c>
      <c r="F38" s="21">
        <f>COUNTIFS('项目明细（社会化合作投资）'!D:D,行业线汇总!A38,'项目明细（社会化合作投资）'!AS:AS,"是")</f>
        <v>0</v>
      </c>
      <c r="G38" s="21">
        <f>COUNTIFS('项目明细（社会化合作投资）'!D:D,行业线汇总!A38,'项目明细（社会化合作投资）'!AU:AU,"是")</f>
        <v>0</v>
      </c>
      <c r="H38" s="21">
        <f>COUNTIFS('项目明细（社会化合作投资）'!D:D,行业线汇总!A38,'项目明细（社会化合作投资）'!AX:AX,"是")</f>
        <v>0</v>
      </c>
      <c r="I38" s="21">
        <f>COUNTIFS('项目明细（社会化合作投资）'!D:D,行业线汇总!A38,'项目明细（社会化合作投资）'!AZ:AZ,"是")</f>
        <v>0</v>
      </c>
      <c r="J38" s="27" t="e">
        <f t="shared" si="6"/>
        <v>#DIV/0!</v>
      </c>
      <c r="K38" s="21">
        <f t="shared" si="7"/>
        <v>0</v>
      </c>
      <c r="L38" s="29">
        <f ca="1">COUNTIFS('项目明细（社会化合作投资）'!D:D,行业线汇总!A38,'项目明细（社会化合作投资）'!BD:BD,"是")</f>
        <v>0</v>
      </c>
      <c r="M38" s="38"/>
    </row>
    <row r="39" ht="30" customHeight="1" spans="1:14">
      <c r="A39" s="22" t="s">
        <v>27</v>
      </c>
      <c r="B39" s="23">
        <f>SUM(B3:B38)</f>
        <v>0</v>
      </c>
      <c r="C39" s="23">
        <f t="shared" ref="C39:I39" si="8">SUM(C3:C38)</f>
        <v>0</v>
      </c>
      <c r="D39" s="23">
        <f t="shared" si="8"/>
        <v>0</v>
      </c>
      <c r="E39" s="23">
        <f t="shared" si="8"/>
        <v>0</v>
      </c>
      <c r="F39" s="23">
        <f t="shared" si="8"/>
        <v>0</v>
      </c>
      <c r="G39" s="23">
        <f t="shared" si="8"/>
        <v>0</v>
      </c>
      <c r="H39" s="23">
        <f t="shared" si="8"/>
        <v>0</v>
      </c>
      <c r="I39" s="23">
        <f t="shared" si="8"/>
        <v>0</v>
      </c>
      <c r="J39" s="31" t="e">
        <f t="shared" si="6"/>
        <v>#DIV/0!</v>
      </c>
      <c r="K39" s="23">
        <f>SUM(K3:K38)</f>
        <v>0</v>
      </c>
      <c r="L39" s="32">
        <f ca="1">SUM(L3:L38)</f>
        <v>0</v>
      </c>
      <c r="M39" s="42"/>
      <c r="N39" s="43"/>
    </row>
    <row r="40" spans="1:13">
      <c r="A40" s="24"/>
      <c r="B40" s="24"/>
      <c r="C40" s="24"/>
      <c r="D40" s="24"/>
      <c r="E40" s="24"/>
      <c r="F40" s="24"/>
      <c r="G40" s="24"/>
      <c r="H40" s="24"/>
      <c r="J40" s="24"/>
      <c r="K40" s="24"/>
      <c r="L40" s="33"/>
      <c r="M40" s="24"/>
    </row>
    <row r="41" spans="1:13">
      <c r="A41" s="25"/>
      <c r="B41" s="24"/>
      <c r="C41" s="24"/>
      <c r="D41" s="24"/>
      <c r="E41" s="24"/>
      <c r="F41" s="24"/>
      <c r="G41" s="24"/>
      <c r="H41" s="24"/>
      <c r="J41" s="24"/>
      <c r="K41" s="24"/>
      <c r="L41" s="33"/>
      <c r="M41" s="24"/>
    </row>
    <row r="42" spans="1:13">
      <c r="A42" s="25"/>
      <c r="B42" s="24"/>
      <c r="C42" s="24"/>
      <c r="D42" s="24"/>
      <c r="E42" s="24"/>
      <c r="F42" s="24"/>
      <c r="G42" s="24"/>
      <c r="H42" s="24"/>
      <c r="J42" s="24"/>
      <c r="K42" s="24"/>
      <c r="L42" s="33"/>
      <c r="M42" s="24"/>
    </row>
    <row r="43" spans="1:13">
      <c r="A43" s="24"/>
      <c r="B43" s="24"/>
      <c r="C43" s="24"/>
      <c r="D43" s="24"/>
      <c r="E43" s="24"/>
      <c r="F43" s="24"/>
      <c r="G43" s="24"/>
      <c r="H43" s="24"/>
      <c r="J43" s="24"/>
      <c r="K43" s="24"/>
      <c r="L43" s="33"/>
      <c r="M43" s="24"/>
    </row>
    <row r="44" spans="1:13">
      <c r="A44" s="24"/>
      <c r="B44" s="24"/>
      <c r="C44" s="24"/>
      <c r="D44" s="24"/>
      <c r="E44" s="24"/>
      <c r="F44" s="24"/>
      <c r="G44" s="24"/>
      <c r="H44" s="24"/>
      <c r="J44" s="24"/>
      <c r="K44" s="24"/>
      <c r="L44" s="33"/>
      <c r="M44" s="24"/>
    </row>
    <row r="45" spans="1:13">
      <c r="A45" s="24"/>
      <c r="B45" s="24"/>
      <c r="C45" s="24"/>
      <c r="D45" s="24"/>
      <c r="E45" s="24"/>
      <c r="F45" s="24"/>
      <c r="G45" s="24"/>
      <c r="H45" s="24"/>
      <c r="J45" s="24"/>
      <c r="K45" s="24"/>
      <c r="L45" s="33"/>
      <c r="M45" s="24"/>
    </row>
    <row r="46" spans="1:13">
      <c r="A46" s="24"/>
      <c r="B46" s="24"/>
      <c r="C46" s="24"/>
      <c r="D46" s="24"/>
      <c r="E46" s="24"/>
      <c r="F46" s="24"/>
      <c r="G46" s="24"/>
      <c r="H46" s="24"/>
      <c r="J46" s="24"/>
      <c r="K46" s="24"/>
      <c r="L46" s="33"/>
      <c r="M46" s="24"/>
    </row>
    <row r="47" spans="1:13">
      <c r="A47" s="24"/>
      <c r="B47" s="24"/>
      <c r="C47" s="24"/>
      <c r="D47" s="24"/>
      <c r="E47" s="24"/>
      <c r="F47" s="24"/>
      <c r="G47" s="24"/>
      <c r="H47" s="24"/>
      <c r="J47" s="24"/>
      <c r="K47" s="24"/>
      <c r="L47" s="33"/>
      <c r="M47" s="24"/>
    </row>
  </sheetData>
  <sheetProtection formatCells="0" insertHyperlinks="0" autoFilter="0"/>
  <mergeCells count="1">
    <mergeCell ref="J1:K1"/>
  </mergeCells>
  <conditionalFormatting sqref="M23">
    <cfRule type="duplicateValues" dxfId="1" priority="111"/>
    <cfRule type="duplicateValues" dxfId="2" priority="112" stopIfTrue="1"/>
  </conditionalFormatting>
  <conditionalFormatting sqref="M24">
    <cfRule type="duplicateValues" dxfId="1" priority="109"/>
    <cfRule type="duplicateValues" dxfId="2" priority="110" stopIfTrue="1"/>
  </conditionalFormatting>
  <conditionalFormatting sqref="M25">
    <cfRule type="duplicateValues" dxfId="1" priority="107"/>
    <cfRule type="duplicateValues" dxfId="2" priority="108" stopIfTrue="1"/>
  </conditionalFormatting>
  <conditionalFormatting sqref="M26">
    <cfRule type="duplicateValues" dxfId="1" priority="105"/>
    <cfRule type="duplicateValues" dxfId="2" priority="106" stopIfTrue="1"/>
  </conditionalFormatting>
  <conditionalFormatting sqref="M27">
    <cfRule type="duplicateValues" dxfId="1" priority="103"/>
    <cfRule type="duplicateValues" dxfId="2" priority="104" stopIfTrue="1"/>
  </conditionalFormatting>
  <conditionalFormatting sqref="M28">
    <cfRule type="duplicateValues" dxfId="1" priority="96"/>
    <cfRule type="duplicateValues" dxfId="1" priority="97"/>
    <cfRule type="duplicateValues" dxfId="2" priority="98" stopIfTrue="1"/>
  </conditionalFormatting>
  <conditionalFormatting sqref="M29">
    <cfRule type="duplicateValues" dxfId="1" priority="26"/>
    <cfRule type="duplicateValues" dxfId="1" priority="27"/>
    <cfRule type="duplicateValues" dxfId="1" priority="28"/>
    <cfRule type="duplicateValues" dxfId="1" priority="29"/>
    <cfRule type="duplicateValues" dxfId="2" priority="30" stopIfTrue="1"/>
  </conditionalFormatting>
  <conditionalFormatting sqref="M30">
    <cfRule type="duplicateValues" dxfId="1" priority="87"/>
    <cfRule type="duplicateValues" dxfId="1" priority="88"/>
    <cfRule type="duplicateValues" dxfId="2" priority="89" stopIfTrue="1"/>
  </conditionalFormatting>
  <conditionalFormatting sqref="M31">
    <cfRule type="duplicateValues" dxfId="1" priority="84"/>
    <cfRule type="duplicateValues" dxfId="1" priority="85"/>
    <cfRule type="duplicateValues" dxfId="2" priority="86" stopIfTrue="1"/>
  </conditionalFormatting>
  <conditionalFormatting sqref="M32">
    <cfRule type="duplicateValues" dxfId="1" priority="78"/>
    <cfRule type="duplicateValues" dxfId="1" priority="79"/>
    <cfRule type="duplicateValues" dxfId="2" priority="80" stopIfTrue="1"/>
  </conditionalFormatting>
  <conditionalFormatting sqref="M33">
    <cfRule type="duplicateValues" dxfId="1" priority="71"/>
    <cfRule type="duplicateValues" dxfId="1" priority="72"/>
    <cfRule type="duplicateValues" dxfId="1" priority="73"/>
    <cfRule type="duplicateValues" dxfId="1" priority="74"/>
    <cfRule type="duplicateValues" dxfId="2" priority="75" stopIfTrue="1"/>
  </conditionalFormatting>
  <conditionalFormatting sqref="M34">
    <cfRule type="duplicateValues" dxfId="1" priority="61"/>
    <cfRule type="duplicateValues" dxfId="1" priority="62"/>
    <cfRule type="duplicateValues" dxfId="1" priority="63"/>
    <cfRule type="duplicateValues" dxfId="1" priority="64"/>
    <cfRule type="duplicateValues" dxfId="2" priority="65" stopIfTrue="1"/>
  </conditionalFormatting>
  <conditionalFormatting sqref="M37">
    <cfRule type="duplicateValues" dxfId="2" priority="15" stopIfTrue="1"/>
    <cfRule type="duplicateValues" dxfId="1" priority="12"/>
    <cfRule type="duplicateValues" dxfId="1" priority="9"/>
    <cfRule type="duplicateValues" dxfId="1" priority="6"/>
    <cfRule type="duplicateValues" dxfId="1" priority="3"/>
  </conditionalFormatting>
  <conditionalFormatting sqref="M38">
    <cfRule type="duplicateValues" dxfId="1" priority="1"/>
    <cfRule type="duplicateValues" dxfId="1" priority="4"/>
    <cfRule type="duplicateValues" dxfId="1" priority="7"/>
    <cfRule type="duplicateValues" dxfId="1" priority="10"/>
    <cfRule type="duplicateValues" dxfId="2" priority="13" stopIfTrue="1"/>
  </conditionalFormatting>
  <conditionalFormatting sqref="M3:M8">
    <cfRule type="duplicateValues" dxfId="1" priority="4101"/>
  </conditionalFormatting>
  <conditionalFormatting sqref="M9:M14">
    <cfRule type="duplicateValues" dxfId="1" priority="4162"/>
    <cfRule type="duplicateValues" dxfId="2" priority="4163" stopIfTrue="1"/>
  </conditionalFormatting>
  <conditionalFormatting sqref="M15:M19">
    <cfRule type="duplicateValues" dxfId="1" priority="125"/>
    <cfRule type="duplicateValues" dxfId="2" priority="126" stopIfTrue="1"/>
  </conditionalFormatting>
  <conditionalFormatting sqref="M20:M22">
    <cfRule type="duplicateValues" dxfId="1" priority="113"/>
    <cfRule type="duplicateValues" dxfId="2" priority="114" stopIfTrue="1"/>
  </conditionalFormatting>
  <conditionalFormatting sqref="M35:M36">
    <cfRule type="duplicateValues" dxfId="1" priority="46"/>
    <cfRule type="duplicateValues" dxfId="1" priority="47"/>
    <cfRule type="duplicateValues" dxfId="1" priority="48"/>
    <cfRule type="duplicateValues" dxfId="1" priority="49"/>
    <cfRule type="duplicateValues" dxfId="2" priority="50" stopIfTrue="1"/>
  </conditionalFormatting>
  <conditionalFormatting sqref="K1 M2:M8 M39:M65544">
    <cfRule type="duplicateValues" dxfId="2" priority="4103" stopIfTrue="1"/>
  </conditionalFormatting>
  <conditionalFormatting sqref="M1:M28 M30:M32 M39:M1048576">
    <cfRule type="duplicateValues" dxfId="1" priority="76"/>
    <cfRule type="duplicateValues" dxfId="1" priority="77"/>
  </conditionalFormatting>
  <conditionalFormatting sqref="M1:M27 M39:M1048576">
    <cfRule type="duplicateValues" dxfId="1" priority="102"/>
  </conditionalFormatting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"/>
  <sheetViews>
    <sheetView tabSelected="1" workbookViewId="0">
      <selection activeCell="AK28" sqref="AK28"/>
    </sheetView>
  </sheetViews>
  <sheetFormatPr defaultColWidth="9" defaultRowHeight="16.8"/>
  <cols>
    <col min="1" max="1" width="5.88461538461539" style="1" customWidth="1"/>
    <col min="2" max="2" width="58.3365384615385" customWidth="1"/>
    <col min="3" max="3" width="10.7788461538462" hidden="1" customWidth="1"/>
    <col min="11" max="12" width="9" hidden="1" customWidth="1"/>
    <col min="15" max="17" width="9" hidden="1" customWidth="1"/>
    <col min="18" max="18" width="9" customWidth="1"/>
    <col min="19" max="19" width="9" hidden="1" customWidth="1"/>
    <col min="20" max="21" width="9" customWidth="1"/>
    <col min="22" max="32" width="9" hidden="1" customWidth="1"/>
    <col min="33" max="33" width="7.5" customWidth="1"/>
    <col min="34" max="34" width="9" hidden="1" customWidth="1"/>
    <col min="35" max="35" width="9" customWidth="1"/>
    <col min="36" max="36" width="9.33653846153846"/>
    <col min="38" max="38" width="9.33653846153846"/>
    <col min="40" max="41" width="9.33653846153846"/>
    <col min="43" max="43" width="9.33653846153846"/>
    <col min="46" max="46" width="9.375"/>
    <col min="47" max="47" width="9" hidden="1" customWidth="1"/>
    <col min="52" max="52" width="9" hidden="1" customWidth="1"/>
    <col min="53" max="53" width="9.33653846153846"/>
    <col min="56" max="56" width="5.77884615384615" hidden="1" customWidth="1"/>
    <col min="57" max="57" width="4.22115384615385" hidden="1" customWidth="1"/>
    <col min="58" max="58" width="9" hidden="1" customWidth="1"/>
    <col min="59" max="59" width="35.7788461538462" customWidth="1"/>
  </cols>
  <sheetData>
    <row r="1" ht="32" customHeight="1" spans="1:59">
      <c r="A1" s="2" t="s">
        <v>93</v>
      </c>
      <c r="B1" s="3" t="s">
        <v>94</v>
      </c>
      <c r="C1" s="4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5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6" t="s">
        <v>107</v>
      </c>
      <c r="P1" s="3" t="s">
        <v>108</v>
      </c>
      <c r="Q1" s="3" t="s">
        <v>109</v>
      </c>
      <c r="R1" s="2" t="s">
        <v>110</v>
      </c>
      <c r="S1" s="2" t="s">
        <v>111</v>
      </c>
      <c r="T1" s="7" t="s">
        <v>112</v>
      </c>
      <c r="U1" s="7" t="s">
        <v>113</v>
      </c>
      <c r="V1" s="7" t="s">
        <v>114</v>
      </c>
      <c r="W1" s="8" t="s">
        <v>115</v>
      </c>
      <c r="X1" s="8" t="s">
        <v>116</v>
      </c>
      <c r="Y1" s="8" t="s">
        <v>117</v>
      </c>
      <c r="Z1" s="8" t="s">
        <v>118</v>
      </c>
      <c r="AA1" s="8" t="s">
        <v>119</v>
      </c>
      <c r="AB1" s="8" t="s">
        <v>120</v>
      </c>
      <c r="AC1" s="8" t="s">
        <v>121</v>
      </c>
      <c r="AD1" s="8" t="s">
        <v>122</v>
      </c>
      <c r="AE1" s="8" t="s">
        <v>123</v>
      </c>
      <c r="AF1" s="7" t="s">
        <v>124</v>
      </c>
      <c r="AG1" s="7" t="s">
        <v>125</v>
      </c>
      <c r="AH1" s="7" t="s">
        <v>126</v>
      </c>
      <c r="AI1" s="7" t="s">
        <v>127</v>
      </c>
      <c r="AJ1" s="9" t="s">
        <v>128</v>
      </c>
      <c r="AK1" s="10" t="s">
        <v>129</v>
      </c>
      <c r="AL1" s="11" t="s">
        <v>130</v>
      </c>
      <c r="AM1" s="10" t="s">
        <v>4</v>
      </c>
      <c r="AN1" s="11" t="s">
        <v>131</v>
      </c>
      <c r="AO1" s="11" t="s">
        <v>132</v>
      </c>
      <c r="AP1" s="10" t="s">
        <v>5</v>
      </c>
      <c r="AQ1" s="11" t="s">
        <v>133</v>
      </c>
      <c r="AR1" s="10" t="s">
        <v>134</v>
      </c>
      <c r="AS1" s="11" t="s">
        <v>135</v>
      </c>
      <c r="AT1" s="10" t="s">
        <v>136</v>
      </c>
      <c r="AU1" s="11" t="s">
        <v>137</v>
      </c>
      <c r="AV1" s="11" t="s">
        <v>138</v>
      </c>
      <c r="AW1" s="10" t="s">
        <v>8</v>
      </c>
      <c r="AX1" s="11" t="s">
        <v>139</v>
      </c>
      <c r="AY1" s="10" t="s">
        <v>140</v>
      </c>
      <c r="AZ1" s="11" t="s">
        <v>141</v>
      </c>
      <c r="BA1" s="12" t="s">
        <v>142</v>
      </c>
      <c r="BB1" s="13" t="s">
        <v>143</v>
      </c>
      <c r="BC1" s="14" t="s">
        <v>144</v>
      </c>
      <c r="BD1" s="12" t="s">
        <v>145</v>
      </c>
      <c r="BE1" s="13" t="s">
        <v>146</v>
      </c>
      <c r="BF1" s="14" t="s">
        <v>147</v>
      </c>
      <c r="BG1" s="3" t="s">
        <v>148</v>
      </c>
    </row>
  </sheetData>
  <sheetProtection formatCells="0" insertHyperlinks="0" autoFilter="0"/>
  <autoFilter ref="A1:BG1"/>
  <conditionalFormatting sqref="B1:C1">
    <cfRule type="duplicateValues" dxfId="3" priority="1246" stopIfTrue="1"/>
    <cfRule type="duplicateValues" dxfId="4" priority="1245"/>
    <cfRule type="duplicateValues" dxfId="1" priority="1244"/>
  </conditionalFormatting>
  <dataValidations count="1">
    <dataValidation type="list" allowBlank="1" showInputMessage="1" showErrorMessage="1" sqref="D1">
      <formula1>行业线汇总!$A$3:$A$38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项目明细（社会化合作投资）</vt:lpstr>
      <vt:lpstr>片区汇总</vt:lpstr>
      <vt:lpstr>行业线汇总</vt:lpstr>
      <vt:lpstr>超时及特殊情况汇总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发发呆萌 ･᷅ὢ･᷄</cp:lastModifiedBy>
  <dcterms:created xsi:type="dcterms:W3CDTF">2007-05-23T16:00:00Z</dcterms:created>
  <dcterms:modified xsi:type="dcterms:W3CDTF">2022-08-31T09:44:31Z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31DB539924BD45FEAAD7BEB1BB8CCC7A</vt:lpwstr>
  </property>
  <property fmtid="{D5CDD505-2E9C-101B-9397-08002B2CF9AE}" pid="4" name="KSOReadingLayout">
    <vt:bool>false</vt:bool>
  </property>
</Properties>
</file>