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 Data\AchievementTracker\"/>
    </mc:Choice>
  </mc:AlternateContent>
  <xr:revisionPtr revIDLastSave="0" documentId="13_ncr:1_{8866B7FC-CAAC-4D7A-A613-870BCA6B1C02}" xr6:coauthVersionLast="45" xr6:coauthVersionMax="45" xr10:uidLastSave="{00000000-0000-0000-0000-000000000000}"/>
  <bookViews>
    <workbookView xWindow="-120" yWindow="-120" windowWidth="29040" windowHeight="15840" xr2:uid="{01F7A889-C794-47A9-89C3-7F43CBAA3E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6" i="1" l="1"/>
  <c r="D75" i="1"/>
  <c r="C75" i="1"/>
  <c r="B37" i="1" l="1"/>
  <c r="B30" i="1" l="1"/>
  <c r="B64" i="1"/>
  <c r="B65" i="1"/>
  <c r="B66" i="1"/>
  <c r="B67" i="1"/>
  <c r="B68" i="1"/>
  <c r="B69" i="1"/>
  <c r="B70" i="1"/>
  <c r="B71" i="1"/>
  <c r="B72" i="1"/>
  <c r="B73" i="1"/>
  <c r="B60" i="1"/>
  <c r="B61" i="1"/>
  <c r="B62" i="1"/>
  <c r="B63" i="1"/>
  <c r="B74" i="1"/>
  <c r="B55" i="1" l="1"/>
  <c r="B47" i="1"/>
  <c r="B52" i="1"/>
  <c r="B53" i="1"/>
  <c r="B54" i="1"/>
  <c r="B56" i="1"/>
  <c r="B58" i="1"/>
  <c r="B59" i="1"/>
  <c r="B11" i="1"/>
  <c r="B16" i="1" l="1"/>
  <c r="B46" i="1"/>
  <c r="B31" i="1"/>
  <c r="B20" i="1" l="1"/>
  <c r="B36" i="1" l="1"/>
  <c r="B38" i="1"/>
  <c r="B39" i="1"/>
  <c r="B41" i="1"/>
  <c r="B42" i="1" l="1"/>
  <c r="B43" i="1"/>
  <c r="B44" i="1"/>
  <c r="B45" i="1"/>
  <c r="B40" i="1"/>
  <c r="B48" i="1"/>
  <c r="B49" i="1"/>
  <c r="B50" i="1"/>
  <c r="B51" i="1"/>
  <c r="B3" i="1"/>
  <c r="B4" i="1"/>
  <c r="B5" i="1"/>
  <c r="B6" i="1"/>
  <c r="B7" i="1"/>
  <c r="B8" i="1"/>
  <c r="B9" i="1"/>
  <c r="B10" i="1"/>
  <c r="B12" i="1"/>
  <c r="B13" i="1"/>
  <c r="B14" i="1"/>
  <c r="B15" i="1"/>
  <c r="B17" i="1"/>
  <c r="B22" i="1"/>
  <c r="B18" i="1"/>
  <c r="B19" i="1"/>
  <c r="B23" i="1"/>
  <c r="B21" i="1"/>
  <c r="B32" i="1"/>
  <c r="B24" i="1"/>
  <c r="B26" i="1"/>
  <c r="B25" i="1"/>
  <c r="B27" i="1"/>
  <c r="B28" i="1"/>
  <c r="B29" i="1"/>
  <c r="B33" i="1"/>
  <c r="B34" i="1"/>
  <c r="B35" i="1"/>
  <c r="B2" i="1"/>
  <c r="C79" i="1"/>
  <c r="E75" i="1"/>
  <c r="B79" i="1" l="1"/>
  <c r="B76" i="1"/>
  <c r="B77" i="1"/>
  <c r="B78" i="1"/>
  <c r="B75" i="1"/>
</calcChain>
</file>

<file path=xl/sharedStrings.xml><?xml version="1.0" encoding="utf-8"?>
<sst xmlns="http://schemas.openxmlformats.org/spreadsheetml/2006/main" count="216" uniqueCount="139">
  <si>
    <t>Name</t>
  </si>
  <si>
    <t>Percent Completion</t>
  </si>
  <si>
    <t>Achievements Collected</t>
  </si>
  <si>
    <t>Total Achievements</t>
  </si>
  <si>
    <t>Hours in-game</t>
  </si>
  <si>
    <t>12 Is Better Than 6</t>
  </si>
  <si>
    <t>Assassin’s Creed Odyssey</t>
  </si>
  <si>
    <t>Borderlands 2</t>
  </si>
  <si>
    <t>Borderlands 3</t>
  </si>
  <si>
    <t>Borderlands: The Pre-Sequel</t>
  </si>
  <si>
    <t>911 Operator</t>
  </si>
  <si>
    <t>Age of Wonders III</t>
  </si>
  <si>
    <t>Ashes of the Singularity</t>
  </si>
  <si>
    <t>Bulb Boy</t>
  </si>
  <si>
    <t>Counter Strike: Global Offensive</t>
  </si>
  <si>
    <t>Crossout</t>
  </si>
  <si>
    <t>Dead Island</t>
  </si>
  <si>
    <t>Dead Island: Epidemic</t>
  </si>
  <si>
    <t>Deep Sleep Trilogy</t>
  </si>
  <si>
    <t>Degrees</t>
  </si>
  <si>
    <t>DiRT Rally</t>
  </si>
  <si>
    <t>Do Not Feed the Monkeys</t>
  </si>
  <si>
    <t>Don't Escape Trilogy</t>
  </si>
  <si>
    <t>Don't Escape: 4 Days to Survive</t>
  </si>
  <si>
    <t>Estranged: Act I</t>
  </si>
  <si>
    <t>Estranged: Act II</t>
  </si>
  <si>
    <t>Finding Paradise</t>
  </si>
  <si>
    <t>I'm not a Monster</t>
  </si>
  <si>
    <t>Just Cause 3</t>
  </si>
  <si>
    <t>LIMBO</t>
  </si>
  <si>
    <t>LYNE</t>
  </si>
  <si>
    <t>Mad Max</t>
  </si>
  <si>
    <t>Mean Greens - Plastic Warfare</t>
  </si>
  <si>
    <t>Middle Earth: Shadow of Mordor</t>
  </si>
  <si>
    <t>Monster Prom</t>
  </si>
  <si>
    <t>MORDHAU</t>
  </si>
  <si>
    <t>Orwell</t>
  </si>
  <si>
    <t>Papers, Please</t>
  </si>
  <si>
    <t>Paratopic</t>
  </si>
  <si>
    <t>PAYDAY 2</t>
  </si>
  <si>
    <t>The Plan</t>
  </si>
  <si>
    <t>PLAYERUNKNOWN'S BATTLEGROUNDS</t>
  </si>
  <si>
    <t>Pool Panic</t>
  </si>
  <si>
    <t>Rage Parking Simulator 2016</t>
  </si>
  <si>
    <t>Rebel Inc: Escalation</t>
  </si>
  <si>
    <t>RGB Run</t>
  </si>
  <si>
    <t>Red Faction Guerrilla</t>
  </si>
  <si>
    <t>Rocket League</t>
  </si>
  <si>
    <t>The Silent Age</t>
  </si>
  <si>
    <t>Sniper Elite V2</t>
  </si>
  <si>
    <t>Star Conflict</t>
  </si>
  <si>
    <t>Stellaris</t>
  </si>
  <si>
    <t>Stick Fight: The Game</t>
  </si>
  <si>
    <t>This War of Mine</t>
  </si>
  <si>
    <t>Titan Attacks</t>
  </si>
  <si>
    <t>Train Journey</t>
  </si>
  <si>
    <t>Tropico 4</t>
  </si>
  <si>
    <t>The Walking Dead</t>
  </si>
  <si>
    <t>The Walking Dead: Season 2</t>
  </si>
  <si>
    <t>The Walking Dead: A New Frontier</t>
  </si>
  <si>
    <t>The Walking Dead: The Final Season</t>
  </si>
  <si>
    <t>Wandersong</t>
  </si>
  <si>
    <t>The Witcher 3: The Wild Hunt</t>
  </si>
  <si>
    <t>The Wolf Among Us</t>
  </si>
  <si>
    <t>Zup! 3</t>
  </si>
  <si>
    <t>Team Fortress 2</t>
  </si>
  <si>
    <t>Total Games Supporting Achievements</t>
  </si>
  <si>
    <t>Total Games Completed</t>
  </si>
  <si>
    <t>Total Games Attempted</t>
  </si>
  <si>
    <t>100% Games</t>
  </si>
  <si>
    <t>Project Winter</t>
  </si>
  <si>
    <t>PUBG Test Server</t>
  </si>
  <si>
    <t>Notes</t>
  </si>
  <si>
    <t>F2P, Invisible in Steam Library</t>
  </si>
  <si>
    <t>F2P</t>
  </si>
  <si>
    <t>Add-on to base game but with separate achievements, sometimes invisible in Library</t>
  </si>
  <si>
    <t>Games to be attempted</t>
  </si>
  <si>
    <t>Invisible, played during Promo Event</t>
  </si>
  <si>
    <t>Games to never 100%</t>
  </si>
  <si>
    <t>Games to 100% eventually</t>
  </si>
  <si>
    <t>Games to  100% soon</t>
  </si>
  <si>
    <t>Blacklight: Retribution</t>
  </si>
  <si>
    <t>Old game, Unlisted</t>
  </si>
  <si>
    <t>Active service until end 2020</t>
  </si>
  <si>
    <t>F2P, somewhat active service</t>
  </si>
  <si>
    <t>Active service</t>
  </si>
  <si>
    <t>F2P, Invisible in Steam Library, Active service</t>
  </si>
  <si>
    <t>Background Colours</t>
  </si>
  <si>
    <t>KEY:</t>
  </si>
  <si>
    <t>Text Colours</t>
  </si>
  <si>
    <t>Notes Addendum+Explanation</t>
  </si>
  <si>
    <t>100% Completion</t>
  </si>
  <si>
    <t>0% Completion, interested in playing</t>
  </si>
  <si>
    <t>0% Completion, not interested in playing</t>
  </si>
  <si>
    <t>Totals and stats</t>
  </si>
  <si>
    <t>Games in active service</t>
  </si>
  <si>
    <t>Games that were played during promotional events</t>
  </si>
  <si>
    <t>Games that do not appear in library</t>
  </si>
  <si>
    <t>Old games that are delisted or unsupported in store</t>
  </si>
  <si>
    <t>King's League II</t>
  </si>
  <si>
    <t>Games I either finished or I no longer regularly play</t>
  </si>
  <si>
    <t>Games to attempt are ones I am interested in and plan to play for the first time soon. Whether or not I reach 100% completion is unknown but the games have been selected to have reasonable chances of this occurring naturally</t>
  </si>
  <si>
    <t>Games to 100% eventually are those that I still have some at least some interest in and that have significant, but doable amounts of content remaining. 100%ing these games is a long term goal I may achieve over several months/years of gameplay</t>
  </si>
  <si>
    <t>Games I regularly play (or wish to play)</t>
  </si>
  <si>
    <t>Possibility of slight miscounts in achievements due to old, unlisted, and limited games</t>
  </si>
  <si>
    <t>Games I am particularly interested in attempting for 100% completion</t>
  </si>
  <si>
    <t>Games to never 100% are those that I have never attempted/have played a lot and gotten bored of/can no longer play due to issues with Steam/servers/whatever, and am not interested in playing at all, or are perpetually active service titles that constantly receive so many content updates it is impossible to keep track of them</t>
  </si>
  <si>
    <t>Games to 100% soon are ones I already have high completion in, am still interested in playing, and/or have easy remaining achievements that I do not need to spend significant time or effort to collect</t>
  </si>
  <si>
    <t>Unweighted Attempted Average Completion Rate</t>
  </si>
  <si>
    <t>Games I am particularly interested in increasing my completion for, and hopefully eventually finishing</t>
  </si>
  <si>
    <t>&lt;- Total Achievements of only attempted games</t>
  </si>
  <si>
    <t>Steam-limited game with low user count; achievements will not count on profile</t>
  </si>
  <si>
    <t>Game Dev Tycoon</t>
  </si>
  <si>
    <t>This Is The Police</t>
  </si>
  <si>
    <t>This Is The Police II</t>
  </si>
  <si>
    <t>FrostPunk</t>
  </si>
  <si>
    <t>Bury Me, My Love</t>
  </si>
  <si>
    <t>Depression Quest</t>
  </si>
  <si>
    <t>Orion: Prelude</t>
  </si>
  <si>
    <t>Infectonator 3: Apocalypse</t>
  </si>
  <si>
    <t>Middle Earth: Shadow of War</t>
  </si>
  <si>
    <t>F2P, Played &gt;100h offline, Active service</t>
  </si>
  <si>
    <t>Need to play for ENG287</t>
  </si>
  <si>
    <t>Games I am particularly interested in increasing my completion for (but not necessarily to 100%)</t>
  </si>
  <si>
    <t>Games I am particularly interested in reaching 100% completion for soon</t>
  </si>
  <si>
    <t>&lt;- Weighted Attempted Average Completion Rate</t>
  </si>
  <si>
    <t>Raw Average Completion Rate</t>
  </si>
  <si>
    <t>Old game, occasionally unlisted</t>
  </si>
  <si>
    <t>Unlisted, was manually deactivated from Steam Library but reactivated for 100%</t>
  </si>
  <si>
    <t>90-100% Completion</t>
  </si>
  <si>
    <t>70-80% Completion</t>
  </si>
  <si>
    <t>50-60% Completion</t>
  </si>
  <si>
    <t>40-50% Completion</t>
  </si>
  <si>
    <t>80-90% Completion</t>
  </si>
  <si>
    <t>60-70% Completion</t>
  </si>
  <si>
    <t>30-40% Completion</t>
  </si>
  <si>
    <t>20-30% Completion</t>
  </si>
  <si>
    <t>10-20% Completion</t>
  </si>
  <si>
    <t>0-10% 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</si>
</sst>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i/>
      <sz val="12"/>
      <color theme="0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900A4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rgb="FF00539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0" fillId="3" borderId="0" xfId="0" applyFill="1"/>
    <xf numFmtId="0" fontId="2" fillId="4" borderId="0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vertical="center"/>
    </xf>
    <xf numFmtId="0" fontId="2" fillId="10" borderId="0" xfId="0" applyFont="1" applyFill="1" applyBorder="1" applyAlignment="1">
      <alignment vertical="center"/>
    </xf>
    <xf numFmtId="0" fontId="3" fillId="9" borderId="0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2" fillId="12" borderId="0" xfId="0" applyFont="1" applyFill="1" applyBorder="1" applyAlignment="1">
      <alignment vertical="center"/>
    </xf>
    <xf numFmtId="0" fontId="0" fillId="12" borderId="0" xfId="0" applyFill="1"/>
    <xf numFmtId="0" fontId="5" fillId="7" borderId="0" xfId="0" applyFont="1" applyFill="1"/>
    <xf numFmtId="0" fontId="1" fillId="0" borderId="0" xfId="0" applyFont="1"/>
    <xf numFmtId="0" fontId="1" fillId="4" borderId="0" xfId="0" applyFont="1" applyFill="1"/>
    <xf numFmtId="0" fontId="1" fillId="8" borderId="0" xfId="0" applyFont="1" applyFill="1"/>
    <xf numFmtId="0" fontId="1" fillId="6" borderId="0" xfId="0" applyFont="1" applyFill="1"/>
    <xf numFmtId="0" fontId="2" fillId="1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7" fillId="9" borderId="0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Fill="1"/>
    <xf numFmtId="0" fontId="2" fillId="7" borderId="0" xfId="0" applyFont="1" applyFill="1"/>
    <xf numFmtId="0" fontId="2" fillId="6" borderId="0" xfId="0" applyFont="1" applyFill="1"/>
    <xf numFmtId="0" fontId="6" fillId="12" borderId="0" xfId="0" applyFont="1" applyFill="1" applyBorder="1" applyAlignment="1">
      <alignment vertical="center"/>
    </xf>
    <xf numFmtId="0" fontId="9" fillId="12" borderId="0" xfId="0" applyFont="1" applyFill="1" applyBorder="1" applyAlignment="1">
      <alignment vertical="center"/>
    </xf>
    <xf numFmtId="0" fontId="6" fillId="14" borderId="3" xfId="0" applyFont="1" applyFill="1" applyBorder="1" applyAlignment="1">
      <alignment vertical="center"/>
    </xf>
    <xf numFmtId="0" fontId="6" fillId="14" borderId="4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14" borderId="0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0" xfId="0" applyFont="1" applyFill="1"/>
    <xf numFmtId="0" fontId="2" fillId="9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14" borderId="0" xfId="0" applyFont="1" applyFill="1" applyBorder="1" applyAlignment="1">
      <alignment horizontal="center" vertical="center"/>
    </xf>
    <xf numFmtId="0" fontId="12" fillId="9" borderId="0" xfId="0" applyFont="1" applyFill="1"/>
    <xf numFmtId="0" fontId="11" fillId="9" borderId="0" xfId="0" applyFont="1" applyFill="1" applyBorder="1" applyAlignment="1">
      <alignment vertical="center"/>
    </xf>
    <xf numFmtId="0" fontId="13" fillId="8" borderId="0" xfId="0" applyFont="1" applyFill="1" applyBorder="1" applyAlignment="1">
      <alignment vertical="center"/>
    </xf>
    <xf numFmtId="0" fontId="14" fillId="0" borderId="0" xfId="0" applyFont="1"/>
    <xf numFmtId="0" fontId="12" fillId="0" borderId="0" xfId="0" applyFont="1" applyFill="1"/>
    <xf numFmtId="0" fontId="3" fillId="0" borderId="0" xfId="0" applyFont="1" applyAlignment="1">
      <alignment horizontal="left"/>
    </xf>
    <xf numFmtId="0" fontId="3" fillId="0" borderId="0" xfId="0" applyFont="1"/>
    <xf numFmtId="0" fontId="8" fillId="0" borderId="0" xfId="0" applyFont="1" applyFill="1"/>
    <xf numFmtId="0" fontId="11" fillId="0" borderId="0" xfId="0" applyFont="1" applyFill="1"/>
    <xf numFmtId="0" fontId="6" fillId="13" borderId="0" xfId="0" applyFont="1" applyFill="1"/>
    <xf numFmtId="0" fontId="6" fillId="3" borderId="0" xfId="0" applyFont="1" applyFill="1"/>
    <xf numFmtId="0" fontId="6" fillId="12" borderId="0" xfId="0" applyFont="1" applyFill="1"/>
    <xf numFmtId="0" fontId="0" fillId="6" borderId="0" xfId="0" applyFill="1"/>
    <xf numFmtId="0" fontId="0" fillId="4" borderId="0" xfId="0" applyFill="1"/>
    <xf numFmtId="0" fontId="6" fillId="11" borderId="0" xfId="0" applyFont="1" applyFill="1"/>
    <xf numFmtId="0" fontId="0" fillId="8" borderId="0" xfId="0" applyFill="1"/>
    <xf numFmtId="0" fontId="0" fillId="7" borderId="0" xfId="0" applyFill="1"/>
    <xf numFmtId="0" fontId="12" fillId="0" borderId="0" xfId="0" applyFont="1" applyFill="1" applyBorder="1" applyAlignment="1">
      <alignment vertical="center"/>
    </xf>
    <xf numFmtId="0" fontId="12" fillId="0" borderId="0" xfId="0" applyFont="1"/>
    <xf numFmtId="0" fontId="3" fillId="7" borderId="0" xfId="0" applyFont="1" applyFill="1"/>
    <xf numFmtId="0" fontId="10" fillId="7" borderId="0" xfId="0" applyFont="1" applyFill="1"/>
    <xf numFmtId="0" fontId="3" fillId="7" borderId="0" xfId="0" applyFont="1" applyFill="1" applyBorder="1" applyAlignment="1">
      <alignment vertical="center"/>
    </xf>
    <xf numFmtId="0" fontId="7" fillId="9" borderId="0" xfId="0" applyFont="1" applyFill="1"/>
    <xf numFmtId="0" fontId="3" fillId="5" borderId="0" xfId="0" applyFont="1" applyFill="1"/>
    <xf numFmtId="0" fontId="2" fillId="15" borderId="0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center" vertical="center"/>
    </xf>
    <xf numFmtId="0" fontId="12" fillId="15" borderId="0" xfId="0" applyFont="1" applyFill="1" applyBorder="1" applyAlignment="1">
      <alignment vertical="center"/>
    </xf>
    <xf numFmtId="0" fontId="12" fillId="15" borderId="1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10" fillId="16" borderId="0" xfId="0" applyFont="1" applyFill="1" applyBorder="1" applyAlignment="1">
      <alignment vertical="center"/>
    </xf>
    <xf numFmtId="0" fontId="3" fillId="17" borderId="0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0" xfId="0" applyFont="1" applyFill="1"/>
    <xf numFmtId="0" fontId="2" fillId="17" borderId="0" xfId="0" applyFont="1" applyFill="1" applyBorder="1" applyAlignment="1">
      <alignment vertical="center"/>
    </xf>
    <xf numFmtId="0" fontId="2" fillId="15" borderId="0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/>
    </xf>
    <xf numFmtId="0" fontId="2" fillId="18" borderId="0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900A4"/>
      <color rgb="FF005392"/>
      <color rgb="FF9148C8"/>
      <color rgb="FFC92FFF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2CDF-28B5-4FF8-81AE-E2FDE175FB34}">
  <dimension ref="A1:P96"/>
  <sheetViews>
    <sheetView tabSelected="1" topLeftCell="A28" zoomScale="80" zoomScaleNormal="80" workbookViewId="0">
      <selection activeCell="C48" sqref="C48"/>
    </sheetView>
  </sheetViews>
  <sheetFormatPr defaultRowHeight="15" x14ac:dyDescent="0.25"/>
  <cols>
    <col min="1" max="1" width="42.140625" bestFit="1" customWidth="1"/>
    <col min="2" max="2" width="20.7109375" bestFit="1" customWidth="1"/>
    <col min="3" max="3" width="23.7109375" bestFit="1" customWidth="1"/>
    <col min="4" max="4" width="19.5703125" bestFit="1" customWidth="1"/>
    <col min="5" max="5" width="14.7109375" bestFit="1" customWidth="1"/>
    <col min="6" max="6" width="27.42578125" customWidth="1"/>
    <col min="7" max="7" width="9.140625" customWidth="1"/>
    <col min="8" max="8" width="35.5703125" bestFit="1" customWidth="1"/>
    <col min="9" max="9" width="9.140625" customWidth="1"/>
    <col min="10" max="10" width="32" bestFit="1" customWidth="1"/>
    <col min="12" max="12" width="32.28515625" bestFit="1" customWidth="1"/>
    <col min="14" max="14" width="35.5703125" bestFit="1" customWidth="1"/>
    <col min="16" max="16" width="38.140625" bestFit="1" customWidth="1"/>
  </cols>
  <sheetData>
    <row r="1" spans="1:16" ht="15.75" x14ac:dyDescent="0.25">
      <c r="A1" s="17" t="s">
        <v>0</v>
      </c>
      <c r="B1" s="17" t="s">
        <v>1</v>
      </c>
      <c r="C1" s="39" t="s">
        <v>2</v>
      </c>
      <c r="D1" s="39" t="s">
        <v>3</v>
      </c>
      <c r="E1" s="39" t="s">
        <v>4</v>
      </c>
      <c r="F1" s="38" t="s">
        <v>72</v>
      </c>
      <c r="H1" s="20" t="s">
        <v>76</v>
      </c>
      <c r="I1" s="21"/>
      <c r="J1" s="22" t="s">
        <v>79</v>
      </c>
      <c r="K1" s="21"/>
      <c r="L1" s="23" t="s">
        <v>80</v>
      </c>
      <c r="M1" s="21"/>
      <c r="N1" s="9" t="s">
        <v>69</v>
      </c>
      <c r="O1" s="21"/>
      <c r="P1" s="24" t="s">
        <v>78</v>
      </c>
    </row>
    <row r="2" spans="1:16" ht="15.75" x14ac:dyDescent="0.25">
      <c r="A2" s="7" t="s">
        <v>5</v>
      </c>
      <c r="B2" s="10">
        <f t="shared" ref="B2:B20" si="0">ROUND((C2/D2)*100, 2)</f>
        <v>100</v>
      </c>
      <c r="C2" s="1">
        <v>46</v>
      </c>
      <c r="D2" s="1">
        <v>46</v>
      </c>
      <c r="E2" s="1">
        <v>6</v>
      </c>
      <c r="F2" s="30"/>
      <c r="H2" s="3" t="s">
        <v>10</v>
      </c>
      <c r="J2" s="25" t="s">
        <v>7</v>
      </c>
      <c r="L2" s="27" t="s">
        <v>32</v>
      </c>
      <c r="N2" s="8" t="s">
        <v>5</v>
      </c>
      <c r="P2" s="19" t="s">
        <v>11</v>
      </c>
    </row>
    <row r="3" spans="1:16" ht="15.75" x14ac:dyDescent="0.25">
      <c r="A3" s="7" t="s">
        <v>6</v>
      </c>
      <c r="B3" s="10">
        <f t="shared" si="0"/>
        <v>100</v>
      </c>
      <c r="C3" s="1">
        <v>93</v>
      </c>
      <c r="D3" s="1">
        <v>93</v>
      </c>
      <c r="E3" s="1">
        <v>270</v>
      </c>
      <c r="F3" s="30"/>
      <c r="H3" s="2" t="s">
        <v>9</v>
      </c>
      <c r="J3" s="93" t="s">
        <v>8</v>
      </c>
      <c r="L3" s="27" t="s">
        <v>99</v>
      </c>
      <c r="N3" s="8" t="s">
        <v>6</v>
      </c>
      <c r="P3" s="19" t="s">
        <v>12</v>
      </c>
    </row>
    <row r="4" spans="1:16" ht="15.75" x14ac:dyDescent="0.25">
      <c r="A4" s="7" t="s">
        <v>18</v>
      </c>
      <c r="B4" s="10">
        <f t="shared" si="0"/>
        <v>100</v>
      </c>
      <c r="C4" s="1">
        <v>11</v>
      </c>
      <c r="D4" s="1">
        <v>11</v>
      </c>
      <c r="E4" s="1">
        <v>5</v>
      </c>
      <c r="F4" s="30"/>
      <c r="H4" s="26" t="s">
        <v>29</v>
      </c>
      <c r="J4" s="25" t="s">
        <v>16</v>
      </c>
      <c r="L4" s="27" t="s">
        <v>116</v>
      </c>
      <c r="N4" s="8" t="s">
        <v>18</v>
      </c>
      <c r="P4" s="19" t="s">
        <v>81</v>
      </c>
    </row>
    <row r="5" spans="1:16" ht="15.75" x14ac:dyDescent="0.25">
      <c r="A5" s="54" t="s">
        <v>19</v>
      </c>
      <c r="B5" s="10">
        <f t="shared" si="0"/>
        <v>100</v>
      </c>
      <c r="C5" s="1">
        <v>43</v>
      </c>
      <c r="D5" s="1">
        <v>43</v>
      </c>
      <c r="E5" s="1">
        <v>1</v>
      </c>
      <c r="F5" s="30" t="s">
        <v>127</v>
      </c>
      <c r="H5" s="26" t="s">
        <v>36</v>
      </c>
      <c r="J5" s="25" t="s">
        <v>49</v>
      </c>
      <c r="N5" s="8" t="s">
        <v>19</v>
      </c>
      <c r="P5" s="35" t="s">
        <v>14</v>
      </c>
    </row>
    <row r="6" spans="1:16" ht="15.75" x14ac:dyDescent="0.25">
      <c r="A6" s="7" t="s">
        <v>22</v>
      </c>
      <c r="B6" s="10">
        <f t="shared" si="0"/>
        <v>100</v>
      </c>
      <c r="C6" s="1">
        <v>13</v>
      </c>
      <c r="D6" s="1">
        <v>13</v>
      </c>
      <c r="E6" s="31">
        <v>5</v>
      </c>
      <c r="F6" s="30"/>
      <c r="H6" s="26" t="s">
        <v>44</v>
      </c>
      <c r="J6" s="25" t="s">
        <v>34</v>
      </c>
      <c r="N6" s="8" t="s">
        <v>22</v>
      </c>
      <c r="P6" s="18" t="s">
        <v>15</v>
      </c>
    </row>
    <row r="7" spans="1:16" ht="15.75" x14ac:dyDescent="0.25">
      <c r="A7" s="7" t="s">
        <v>23</v>
      </c>
      <c r="B7" s="10">
        <f t="shared" si="0"/>
        <v>100</v>
      </c>
      <c r="C7" s="1">
        <v>25</v>
      </c>
      <c r="D7" s="1">
        <v>25</v>
      </c>
      <c r="E7" s="31">
        <v>17</v>
      </c>
      <c r="F7" s="30"/>
      <c r="H7" s="2" t="s">
        <v>45</v>
      </c>
      <c r="N7" s="8" t="s">
        <v>23</v>
      </c>
      <c r="P7" s="18" t="s">
        <v>17</v>
      </c>
    </row>
    <row r="8" spans="1:16" ht="15.75" x14ac:dyDescent="0.25">
      <c r="A8" s="28" t="s">
        <v>24</v>
      </c>
      <c r="B8" s="10">
        <f t="shared" si="0"/>
        <v>100</v>
      </c>
      <c r="C8" s="1">
        <v>9</v>
      </c>
      <c r="D8" s="1">
        <v>9</v>
      </c>
      <c r="E8" s="1">
        <v>2</v>
      </c>
      <c r="F8" s="30" t="s">
        <v>73</v>
      </c>
      <c r="H8" s="2" t="s">
        <v>54</v>
      </c>
      <c r="N8" s="8" t="s">
        <v>24</v>
      </c>
      <c r="P8" s="18" t="s">
        <v>20</v>
      </c>
    </row>
    <row r="9" spans="1:16" ht="15.75" x14ac:dyDescent="0.25">
      <c r="A9" s="7" t="s">
        <v>25</v>
      </c>
      <c r="B9" s="10">
        <f t="shared" si="0"/>
        <v>100</v>
      </c>
      <c r="C9" s="31">
        <v>14</v>
      </c>
      <c r="D9" s="31">
        <v>14</v>
      </c>
      <c r="E9" s="31">
        <v>7</v>
      </c>
      <c r="F9" s="30" t="s">
        <v>84</v>
      </c>
      <c r="H9" s="26" t="s">
        <v>61</v>
      </c>
      <c r="N9" s="8" t="s">
        <v>25</v>
      </c>
      <c r="P9" s="18" t="s">
        <v>27</v>
      </c>
    </row>
    <row r="10" spans="1:16" ht="15.75" x14ac:dyDescent="0.25">
      <c r="A10" s="7" t="s">
        <v>26</v>
      </c>
      <c r="B10" s="10">
        <f t="shared" si="0"/>
        <v>100</v>
      </c>
      <c r="C10" s="31">
        <v>1</v>
      </c>
      <c r="D10" s="31">
        <v>1</v>
      </c>
      <c r="E10" s="31">
        <v>6</v>
      </c>
      <c r="F10" s="30"/>
      <c r="H10" s="2" t="s">
        <v>21</v>
      </c>
      <c r="N10" s="8" t="s">
        <v>26</v>
      </c>
      <c r="P10" s="18" t="s">
        <v>35</v>
      </c>
    </row>
    <row r="11" spans="1:16" ht="15.75" x14ac:dyDescent="0.25">
      <c r="A11" s="7" t="s">
        <v>119</v>
      </c>
      <c r="B11" s="10">
        <f t="shared" si="0"/>
        <v>100</v>
      </c>
      <c r="C11" s="31">
        <v>41</v>
      </c>
      <c r="D11" s="31">
        <v>41</v>
      </c>
      <c r="E11" s="31">
        <v>39</v>
      </c>
      <c r="F11" s="30"/>
      <c r="H11" s="63" t="s">
        <v>115</v>
      </c>
      <c r="N11" s="8" t="s">
        <v>119</v>
      </c>
      <c r="P11" s="18" t="s">
        <v>38</v>
      </c>
    </row>
    <row r="12" spans="1:16" ht="15.75" x14ac:dyDescent="0.25">
      <c r="A12" s="7" t="s">
        <v>28</v>
      </c>
      <c r="B12" s="10">
        <f t="shared" si="0"/>
        <v>100</v>
      </c>
      <c r="C12" s="31">
        <v>66</v>
      </c>
      <c r="D12" s="31">
        <v>66</v>
      </c>
      <c r="E12" s="31">
        <v>75</v>
      </c>
      <c r="F12" s="30"/>
      <c r="H12" s="63" t="s">
        <v>112</v>
      </c>
      <c r="N12" s="8" t="s">
        <v>28</v>
      </c>
      <c r="P12" s="18" t="s">
        <v>39</v>
      </c>
    </row>
    <row r="13" spans="1:16" ht="15.75" x14ac:dyDescent="0.25">
      <c r="A13" s="7" t="s">
        <v>30</v>
      </c>
      <c r="B13" s="10">
        <f t="shared" si="0"/>
        <v>100</v>
      </c>
      <c r="C13" s="31">
        <v>33</v>
      </c>
      <c r="D13" s="31">
        <v>33</v>
      </c>
      <c r="E13" s="31">
        <v>3</v>
      </c>
      <c r="F13" s="30"/>
      <c r="H13" s="26" t="s">
        <v>29</v>
      </c>
      <c r="N13" s="8" t="s">
        <v>30</v>
      </c>
      <c r="P13" s="18" t="s">
        <v>41</v>
      </c>
    </row>
    <row r="14" spans="1:16" ht="15.75" x14ac:dyDescent="0.25">
      <c r="A14" s="7" t="s">
        <v>31</v>
      </c>
      <c r="B14" s="10">
        <f t="shared" si="0"/>
        <v>100</v>
      </c>
      <c r="C14" s="31">
        <v>49</v>
      </c>
      <c r="D14" s="31">
        <v>49</v>
      </c>
      <c r="E14" s="31">
        <v>71</v>
      </c>
      <c r="F14" s="30"/>
      <c r="H14" s="63" t="s">
        <v>114</v>
      </c>
      <c r="N14" s="8" t="s">
        <v>31</v>
      </c>
      <c r="P14" s="18" t="s">
        <v>42</v>
      </c>
    </row>
    <row r="15" spans="1:16" ht="15.75" x14ac:dyDescent="0.25">
      <c r="A15" s="7" t="s">
        <v>33</v>
      </c>
      <c r="B15" s="10">
        <f t="shared" si="0"/>
        <v>100</v>
      </c>
      <c r="C15" s="31">
        <v>74</v>
      </c>
      <c r="D15" s="31">
        <v>74</v>
      </c>
      <c r="E15" s="31">
        <v>51</v>
      </c>
      <c r="F15" s="30"/>
      <c r="N15" s="8" t="s">
        <v>33</v>
      </c>
      <c r="P15" s="19" t="s">
        <v>71</v>
      </c>
    </row>
    <row r="16" spans="1:16" ht="15.75" x14ac:dyDescent="0.25">
      <c r="A16" s="75" t="s">
        <v>118</v>
      </c>
      <c r="B16" s="10">
        <f t="shared" si="0"/>
        <v>100</v>
      </c>
      <c r="C16" s="31">
        <v>251</v>
      </c>
      <c r="D16" s="31">
        <v>251</v>
      </c>
      <c r="E16" s="31">
        <v>1</v>
      </c>
      <c r="F16" s="30" t="s">
        <v>128</v>
      </c>
      <c r="N16" s="8" t="s">
        <v>118</v>
      </c>
      <c r="P16" s="18" t="s">
        <v>46</v>
      </c>
    </row>
    <row r="17" spans="1:16" ht="15.75" x14ac:dyDescent="0.25">
      <c r="A17" s="7" t="s">
        <v>37</v>
      </c>
      <c r="B17" s="10">
        <f t="shared" si="0"/>
        <v>100</v>
      </c>
      <c r="C17" s="31">
        <v>13</v>
      </c>
      <c r="D17" s="31">
        <v>13</v>
      </c>
      <c r="E17" s="31">
        <v>7</v>
      </c>
      <c r="F17" s="30"/>
      <c r="N17" s="8" t="s">
        <v>37</v>
      </c>
      <c r="P17" s="18" t="s">
        <v>50</v>
      </c>
    </row>
    <row r="18" spans="1:16" ht="15.75" x14ac:dyDescent="0.25">
      <c r="A18" s="53" t="s">
        <v>70</v>
      </c>
      <c r="B18" s="10">
        <f t="shared" si="0"/>
        <v>100</v>
      </c>
      <c r="C18" s="31">
        <v>74</v>
      </c>
      <c r="D18" s="31">
        <v>74</v>
      </c>
      <c r="E18" s="31">
        <v>2</v>
      </c>
      <c r="F18" s="30" t="s">
        <v>77</v>
      </c>
      <c r="N18" s="8" t="s">
        <v>70</v>
      </c>
      <c r="P18" s="34" t="s">
        <v>51</v>
      </c>
    </row>
    <row r="19" spans="1:16" ht="15.75" x14ac:dyDescent="0.25">
      <c r="A19" s="54" t="s">
        <v>43</v>
      </c>
      <c r="B19" s="10">
        <f t="shared" si="0"/>
        <v>100</v>
      </c>
      <c r="C19" s="31">
        <v>466</v>
      </c>
      <c r="D19" s="31">
        <v>466</v>
      </c>
      <c r="E19" s="31">
        <v>2</v>
      </c>
      <c r="F19" s="30" t="s">
        <v>82</v>
      </c>
      <c r="N19" s="8" t="s">
        <v>43</v>
      </c>
      <c r="P19" s="18" t="s">
        <v>65</v>
      </c>
    </row>
    <row r="20" spans="1:16" ht="15.75" x14ac:dyDescent="0.25">
      <c r="A20" s="9" t="s">
        <v>47</v>
      </c>
      <c r="B20" s="10">
        <f t="shared" si="0"/>
        <v>100</v>
      </c>
      <c r="C20" s="31">
        <v>88</v>
      </c>
      <c r="D20" s="31">
        <v>88</v>
      </c>
      <c r="E20" s="31">
        <v>558</v>
      </c>
      <c r="N20" s="8" t="s">
        <v>47</v>
      </c>
      <c r="P20" s="18" t="s">
        <v>56</v>
      </c>
    </row>
    <row r="21" spans="1:16" ht="15.75" x14ac:dyDescent="0.25">
      <c r="A21" s="7" t="s">
        <v>52</v>
      </c>
      <c r="B21" s="10">
        <f t="shared" ref="B21:B38" si="1">ROUND((C21/D21)*100, 2)</f>
        <v>100</v>
      </c>
      <c r="C21" s="31">
        <v>28</v>
      </c>
      <c r="D21" s="31">
        <v>28</v>
      </c>
      <c r="E21" s="31">
        <v>5</v>
      </c>
      <c r="F21" s="30"/>
      <c r="N21" s="8" t="s">
        <v>52</v>
      </c>
    </row>
    <row r="22" spans="1:16" ht="15.75" x14ac:dyDescent="0.25">
      <c r="A22" s="7" t="s">
        <v>40</v>
      </c>
      <c r="B22" s="10">
        <f t="shared" si="1"/>
        <v>100</v>
      </c>
      <c r="C22" s="31">
        <v>1</v>
      </c>
      <c r="D22" s="31">
        <v>1</v>
      </c>
      <c r="E22" s="31">
        <v>1</v>
      </c>
      <c r="F22" s="30" t="s">
        <v>74</v>
      </c>
      <c r="N22" s="8" t="s">
        <v>40</v>
      </c>
    </row>
    <row r="23" spans="1:16" ht="15.75" x14ac:dyDescent="0.25">
      <c r="A23" s="7" t="s">
        <v>48</v>
      </c>
      <c r="B23" s="10">
        <f t="shared" si="1"/>
        <v>100</v>
      </c>
      <c r="C23" s="31">
        <v>24</v>
      </c>
      <c r="D23" s="31">
        <v>24</v>
      </c>
      <c r="E23" s="31">
        <v>5</v>
      </c>
      <c r="F23" s="30"/>
      <c r="N23" s="8" t="s">
        <v>48</v>
      </c>
    </row>
    <row r="24" spans="1:16" ht="15.75" x14ac:dyDescent="0.25">
      <c r="A24" s="7" t="s">
        <v>57</v>
      </c>
      <c r="B24" s="10">
        <f t="shared" si="1"/>
        <v>100</v>
      </c>
      <c r="C24" s="31">
        <v>48</v>
      </c>
      <c r="D24" s="31">
        <v>48</v>
      </c>
      <c r="E24" s="31">
        <v>16</v>
      </c>
      <c r="F24" s="30"/>
      <c r="N24" s="8" t="s">
        <v>57</v>
      </c>
    </row>
    <row r="25" spans="1:16" ht="15.75" x14ac:dyDescent="0.25">
      <c r="A25" s="7" t="s">
        <v>59</v>
      </c>
      <c r="B25" s="10">
        <f t="shared" si="1"/>
        <v>100</v>
      </c>
      <c r="C25" s="31">
        <v>30</v>
      </c>
      <c r="D25" s="31">
        <v>30</v>
      </c>
      <c r="E25" s="31">
        <v>12</v>
      </c>
      <c r="F25" s="30"/>
      <c r="N25" s="8" t="s">
        <v>59</v>
      </c>
    </row>
    <row r="26" spans="1:16" ht="15.75" x14ac:dyDescent="0.25">
      <c r="A26" s="7" t="s">
        <v>58</v>
      </c>
      <c r="B26" s="10">
        <f t="shared" si="1"/>
        <v>100</v>
      </c>
      <c r="C26" s="31">
        <v>40</v>
      </c>
      <c r="D26" s="31">
        <v>40</v>
      </c>
      <c r="E26" s="31">
        <v>12</v>
      </c>
      <c r="F26" s="30"/>
      <c r="N26" s="8" t="s">
        <v>58</v>
      </c>
    </row>
    <row r="27" spans="1:16" ht="15.75" x14ac:dyDescent="0.25">
      <c r="A27" s="7" t="s">
        <v>60</v>
      </c>
      <c r="B27" s="10">
        <f t="shared" si="1"/>
        <v>100</v>
      </c>
      <c r="C27" s="31">
        <v>48</v>
      </c>
      <c r="D27" s="31">
        <v>48</v>
      </c>
      <c r="E27" s="31">
        <v>30</v>
      </c>
      <c r="F27" s="30"/>
      <c r="N27" s="8" t="s">
        <v>60</v>
      </c>
    </row>
    <row r="28" spans="1:16" ht="15.75" x14ac:dyDescent="0.25">
      <c r="A28" s="7" t="s">
        <v>62</v>
      </c>
      <c r="B28" s="10">
        <f t="shared" si="1"/>
        <v>100</v>
      </c>
      <c r="C28" s="31">
        <v>78</v>
      </c>
      <c r="D28" s="31">
        <v>78</v>
      </c>
      <c r="E28" s="31">
        <v>201</v>
      </c>
      <c r="F28" s="30"/>
      <c r="N28" s="8" t="s">
        <v>62</v>
      </c>
    </row>
    <row r="29" spans="1:16" ht="15.75" x14ac:dyDescent="0.25">
      <c r="A29" s="7" t="s">
        <v>63</v>
      </c>
      <c r="B29" s="10">
        <f t="shared" si="1"/>
        <v>100</v>
      </c>
      <c r="C29" s="31">
        <v>35</v>
      </c>
      <c r="D29" s="31">
        <v>35</v>
      </c>
      <c r="E29" s="31">
        <v>14</v>
      </c>
      <c r="F29" s="30"/>
      <c r="N29" s="8" t="s">
        <v>63</v>
      </c>
    </row>
    <row r="30" spans="1:16" ht="15.75" x14ac:dyDescent="0.25">
      <c r="A30" s="7" t="s">
        <v>113</v>
      </c>
      <c r="B30" s="10">
        <f t="shared" si="1"/>
        <v>100</v>
      </c>
      <c r="C30" s="31">
        <v>10</v>
      </c>
      <c r="D30" s="31">
        <v>10</v>
      </c>
      <c r="E30" s="31">
        <v>75</v>
      </c>
      <c r="F30" s="30"/>
      <c r="N30" s="8" t="s">
        <v>113</v>
      </c>
    </row>
    <row r="31" spans="1:16" ht="15.75" x14ac:dyDescent="0.25">
      <c r="A31" s="7" t="s">
        <v>53</v>
      </c>
      <c r="B31" s="10">
        <f t="shared" si="1"/>
        <v>100</v>
      </c>
      <c r="C31" s="31">
        <v>55</v>
      </c>
      <c r="D31" s="31">
        <v>55</v>
      </c>
      <c r="E31" s="31">
        <v>110</v>
      </c>
      <c r="F31" s="30"/>
      <c r="N31" s="8" t="s">
        <v>53</v>
      </c>
    </row>
    <row r="32" spans="1:16" ht="15.75" x14ac:dyDescent="0.25">
      <c r="A32" s="54" t="s">
        <v>55</v>
      </c>
      <c r="B32" s="10">
        <f t="shared" si="1"/>
        <v>100</v>
      </c>
      <c r="C32" s="31">
        <v>1877</v>
      </c>
      <c r="D32" s="31">
        <v>1877</v>
      </c>
      <c r="E32" s="31">
        <v>1</v>
      </c>
      <c r="F32" s="30" t="s">
        <v>82</v>
      </c>
      <c r="N32" s="8" t="s">
        <v>55</v>
      </c>
    </row>
    <row r="33" spans="1:14" ht="15.75" x14ac:dyDescent="0.25">
      <c r="A33" s="7" t="s">
        <v>64</v>
      </c>
      <c r="B33" s="10">
        <f t="shared" si="1"/>
        <v>100</v>
      </c>
      <c r="C33" s="31">
        <v>1708</v>
      </c>
      <c r="D33" s="31">
        <v>1708</v>
      </c>
      <c r="E33" s="31">
        <v>2</v>
      </c>
      <c r="F33" s="30"/>
      <c r="N33" s="8" t="s">
        <v>64</v>
      </c>
    </row>
    <row r="34" spans="1:14" ht="15.75" x14ac:dyDescent="0.25">
      <c r="A34" s="29" t="s">
        <v>39</v>
      </c>
      <c r="B34" s="11">
        <f t="shared" si="1"/>
        <v>95.19</v>
      </c>
      <c r="C34" s="31">
        <v>1149</v>
      </c>
      <c r="D34" s="31">
        <v>1207</v>
      </c>
      <c r="E34" s="31">
        <v>11</v>
      </c>
      <c r="F34" s="30" t="s">
        <v>121</v>
      </c>
    </row>
    <row r="35" spans="1:14" ht="15.75" x14ac:dyDescent="0.25">
      <c r="A35" s="55" t="s">
        <v>65</v>
      </c>
      <c r="B35" s="11">
        <f t="shared" si="1"/>
        <v>94.81</v>
      </c>
      <c r="C35" s="31">
        <v>493</v>
      </c>
      <c r="D35" s="31">
        <v>520</v>
      </c>
      <c r="E35" s="31">
        <v>260</v>
      </c>
      <c r="F35" s="30" t="s">
        <v>86</v>
      </c>
    </row>
    <row r="36" spans="1:14" ht="15.75" x14ac:dyDescent="0.25">
      <c r="A36" s="77" t="s">
        <v>14</v>
      </c>
      <c r="B36" s="78">
        <f t="shared" si="1"/>
        <v>86.23</v>
      </c>
      <c r="C36" s="1">
        <v>144</v>
      </c>
      <c r="D36" s="1">
        <v>167</v>
      </c>
      <c r="E36" s="1">
        <v>185</v>
      </c>
      <c r="F36" s="30" t="s">
        <v>74</v>
      </c>
    </row>
    <row r="37" spans="1:14" ht="15.75" x14ac:dyDescent="0.25">
      <c r="A37" s="79" t="s">
        <v>99</v>
      </c>
      <c r="B37" s="80">
        <f t="shared" si="1"/>
        <v>84.62</v>
      </c>
      <c r="C37" s="70">
        <v>33</v>
      </c>
      <c r="D37" s="70">
        <v>39</v>
      </c>
      <c r="E37" s="70">
        <v>12</v>
      </c>
      <c r="F37" s="71" t="s">
        <v>111</v>
      </c>
    </row>
    <row r="38" spans="1:14" ht="15.75" x14ac:dyDescent="0.25">
      <c r="A38" s="77" t="s">
        <v>41</v>
      </c>
      <c r="B38" s="78">
        <f t="shared" si="1"/>
        <v>83.78</v>
      </c>
      <c r="C38" s="31">
        <v>31</v>
      </c>
      <c r="D38" s="31">
        <v>37</v>
      </c>
      <c r="E38" s="31">
        <v>556</v>
      </c>
      <c r="F38" s="30"/>
    </row>
    <row r="39" spans="1:14" ht="15.75" x14ac:dyDescent="0.25">
      <c r="A39" s="81" t="s">
        <v>7</v>
      </c>
      <c r="B39" s="82">
        <f t="shared" ref="B39:B40" si="2">ROUND((C39/D39)*100, 2)</f>
        <v>69.33</v>
      </c>
      <c r="C39" s="1">
        <v>52</v>
      </c>
      <c r="D39" s="1">
        <v>75</v>
      </c>
      <c r="E39" s="1">
        <v>71</v>
      </c>
      <c r="F39" s="30"/>
    </row>
    <row r="40" spans="1:14" ht="15.75" x14ac:dyDescent="0.25">
      <c r="A40" s="83" t="s">
        <v>51</v>
      </c>
      <c r="B40" s="82">
        <f t="shared" si="2"/>
        <v>68.42</v>
      </c>
      <c r="C40" s="31">
        <v>78</v>
      </c>
      <c r="D40" s="31">
        <v>114</v>
      </c>
      <c r="E40" s="31">
        <v>280</v>
      </c>
      <c r="F40" s="30" t="s">
        <v>85</v>
      </c>
    </row>
    <row r="41" spans="1:14" ht="15.75" x14ac:dyDescent="0.25">
      <c r="A41" s="84" t="s">
        <v>8</v>
      </c>
      <c r="B41" s="85">
        <f t="shared" ref="B41:B44" si="3">ROUND((C41/D41)*100, 2)</f>
        <v>58.67</v>
      </c>
      <c r="C41" s="1">
        <v>44</v>
      </c>
      <c r="D41" s="1">
        <v>75</v>
      </c>
      <c r="E41" s="1">
        <v>77</v>
      </c>
      <c r="F41" s="30" t="s">
        <v>83</v>
      </c>
    </row>
    <row r="42" spans="1:14" ht="15.75" x14ac:dyDescent="0.25">
      <c r="A42" s="86" t="s">
        <v>71</v>
      </c>
      <c r="B42" s="85">
        <f t="shared" si="3"/>
        <v>56.76</v>
      </c>
      <c r="C42" s="31">
        <v>21</v>
      </c>
      <c r="D42" s="31">
        <v>37</v>
      </c>
      <c r="E42" s="31">
        <v>11</v>
      </c>
      <c r="F42" s="30" t="s">
        <v>75</v>
      </c>
    </row>
    <row r="43" spans="1:14" ht="15.75" x14ac:dyDescent="0.25">
      <c r="A43" s="87" t="s">
        <v>16</v>
      </c>
      <c r="B43" s="85">
        <f t="shared" si="3"/>
        <v>56.25</v>
      </c>
      <c r="C43" s="1">
        <v>27</v>
      </c>
      <c r="D43" s="1">
        <v>48</v>
      </c>
      <c r="E43" s="1">
        <v>38</v>
      </c>
      <c r="F43" s="30"/>
    </row>
    <row r="44" spans="1:14" ht="15.75" x14ac:dyDescent="0.25">
      <c r="A44" s="87" t="s">
        <v>49</v>
      </c>
      <c r="B44" s="85">
        <f t="shared" si="3"/>
        <v>55.32</v>
      </c>
      <c r="C44" s="31">
        <v>26</v>
      </c>
      <c r="D44" s="31">
        <v>47</v>
      </c>
      <c r="E44" s="31">
        <v>12</v>
      </c>
      <c r="F44" s="30"/>
    </row>
    <row r="45" spans="1:14" ht="15.75" x14ac:dyDescent="0.25">
      <c r="A45" s="4" t="s">
        <v>32</v>
      </c>
      <c r="B45" s="12">
        <f t="shared" ref="B45:B46" si="4">ROUND((C45/D45)*100, 2)</f>
        <v>45.83</v>
      </c>
      <c r="C45" s="31">
        <v>11</v>
      </c>
      <c r="D45" s="31">
        <v>24</v>
      </c>
      <c r="E45" s="31">
        <v>4</v>
      </c>
      <c r="F45" s="30"/>
    </row>
    <row r="46" spans="1:14" ht="15.75" x14ac:dyDescent="0.25">
      <c r="A46" s="4" t="s">
        <v>50</v>
      </c>
      <c r="B46" s="12">
        <f t="shared" si="4"/>
        <v>43.66</v>
      </c>
      <c r="C46" s="31">
        <v>93</v>
      </c>
      <c r="D46" s="31">
        <v>213</v>
      </c>
      <c r="E46" s="31">
        <v>38</v>
      </c>
      <c r="F46" s="30" t="s">
        <v>74</v>
      </c>
    </row>
    <row r="47" spans="1:14" ht="15.75" x14ac:dyDescent="0.25">
      <c r="A47" s="76" t="s">
        <v>116</v>
      </c>
      <c r="B47" s="13">
        <f t="shared" ref="B47:B55" si="5">ROUND((C47/D47)*100, 2)</f>
        <v>21.05</v>
      </c>
      <c r="C47" s="31">
        <v>4</v>
      </c>
      <c r="D47" s="31">
        <v>19</v>
      </c>
      <c r="E47" s="31">
        <v>5</v>
      </c>
      <c r="F47" s="30" t="s">
        <v>122</v>
      </c>
    </row>
    <row r="48" spans="1:14" ht="15.75" x14ac:dyDescent="0.25">
      <c r="A48" s="2" t="s">
        <v>34</v>
      </c>
      <c r="B48" s="14">
        <f t="shared" si="5"/>
        <v>7.69</v>
      </c>
      <c r="C48" s="31">
        <v>4</v>
      </c>
      <c r="D48" s="31">
        <v>52</v>
      </c>
      <c r="E48" s="31">
        <v>2</v>
      </c>
      <c r="F48" s="30"/>
    </row>
    <row r="49" spans="1:6" ht="15.75" x14ac:dyDescent="0.25">
      <c r="A49" s="2" t="s">
        <v>35</v>
      </c>
      <c r="B49" s="14">
        <f t="shared" si="5"/>
        <v>5.26</v>
      </c>
      <c r="C49" s="31">
        <v>2</v>
      </c>
      <c r="D49" s="31">
        <v>38</v>
      </c>
      <c r="E49" s="31">
        <v>3</v>
      </c>
      <c r="F49" s="30"/>
    </row>
    <row r="50" spans="1:6" ht="15.75" x14ac:dyDescent="0.25">
      <c r="A50" s="2" t="s">
        <v>15</v>
      </c>
      <c r="B50" s="14">
        <f t="shared" si="5"/>
        <v>2.0699999999999998</v>
      </c>
      <c r="C50" s="1">
        <v>4</v>
      </c>
      <c r="D50" s="1">
        <v>193</v>
      </c>
      <c r="E50" s="1">
        <v>3</v>
      </c>
      <c r="F50" s="30" t="s">
        <v>74</v>
      </c>
    </row>
    <row r="51" spans="1:6" ht="15.75" x14ac:dyDescent="0.25">
      <c r="A51" s="32" t="s">
        <v>10</v>
      </c>
      <c r="B51" s="15">
        <f t="shared" si="5"/>
        <v>0</v>
      </c>
      <c r="C51" s="31">
        <v>0</v>
      </c>
      <c r="D51" s="31">
        <v>18</v>
      </c>
      <c r="E51" s="31">
        <v>0</v>
      </c>
      <c r="F51" s="30"/>
    </row>
    <row r="52" spans="1:6" ht="15.75" x14ac:dyDescent="0.25">
      <c r="A52" s="33" t="s">
        <v>11</v>
      </c>
      <c r="B52" s="16">
        <f t="shared" si="5"/>
        <v>0</v>
      </c>
      <c r="C52" s="31">
        <v>0</v>
      </c>
      <c r="D52" s="31">
        <v>74</v>
      </c>
      <c r="E52" s="31">
        <v>0</v>
      </c>
      <c r="F52" s="30"/>
    </row>
    <row r="53" spans="1:6" ht="15.75" x14ac:dyDescent="0.25">
      <c r="A53" s="33" t="s">
        <v>12</v>
      </c>
      <c r="B53" s="16">
        <f t="shared" si="5"/>
        <v>0</v>
      </c>
      <c r="C53" s="31">
        <v>0</v>
      </c>
      <c r="D53" s="31">
        <v>54</v>
      </c>
      <c r="E53" s="31">
        <v>0</v>
      </c>
      <c r="F53" s="30"/>
    </row>
    <row r="54" spans="1:6" ht="15.75" x14ac:dyDescent="0.25">
      <c r="A54" s="6" t="s">
        <v>9</v>
      </c>
      <c r="B54" s="15">
        <f t="shared" si="5"/>
        <v>0</v>
      </c>
      <c r="C54" s="1">
        <v>0</v>
      </c>
      <c r="D54" s="1">
        <v>63</v>
      </c>
      <c r="E54" s="1">
        <v>0</v>
      </c>
    </row>
    <row r="55" spans="1:6" ht="15.75" x14ac:dyDescent="0.25">
      <c r="A55" s="5" t="s">
        <v>13</v>
      </c>
      <c r="B55" s="16">
        <f t="shared" si="5"/>
        <v>0</v>
      </c>
      <c r="C55" s="1">
        <v>0</v>
      </c>
      <c r="D55" s="1">
        <v>12</v>
      </c>
      <c r="E55" s="1">
        <v>0</v>
      </c>
      <c r="F55" s="30"/>
    </row>
    <row r="56" spans="1:6" ht="15.75" x14ac:dyDescent="0.25">
      <c r="A56" s="5" t="s">
        <v>17</v>
      </c>
      <c r="B56" s="16">
        <f t="shared" ref="B56" si="6">ROUND((C56/D56)*100, 2)</f>
        <v>0</v>
      </c>
      <c r="C56" s="1">
        <v>0</v>
      </c>
      <c r="D56" s="1">
        <v>54</v>
      </c>
      <c r="E56" s="1">
        <v>0</v>
      </c>
      <c r="F56" s="30"/>
    </row>
    <row r="57" spans="1:6" ht="15.75" x14ac:dyDescent="0.25">
      <c r="A57" s="72" t="s">
        <v>117</v>
      </c>
      <c r="B57" s="15">
        <v>0</v>
      </c>
      <c r="C57" s="31">
        <v>0</v>
      </c>
      <c r="D57" s="31">
        <v>0</v>
      </c>
      <c r="E57" s="31">
        <v>0</v>
      </c>
      <c r="F57" s="30" t="s">
        <v>122</v>
      </c>
    </row>
    <row r="58" spans="1:6" ht="15.75" x14ac:dyDescent="0.25">
      <c r="A58" s="5" t="s">
        <v>20</v>
      </c>
      <c r="B58" s="16">
        <f t="shared" ref="B58:B74" si="7">ROUND((C58/D58)*100, 2)</f>
        <v>0</v>
      </c>
      <c r="C58" s="31">
        <v>0</v>
      </c>
      <c r="D58" s="1">
        <v>170</v>
      </c>
      <c r="E58" s="31">
        <v>0</v>
      </c>
      <c r="F58" s="30"/>
    </row>
    <row r="59" spans="1:6" ht="15.75" x14ac:dyDescent="0.25">
      <c r="A59" s="6" t="s">
        <v>21</v>
      </c>
      <c r="B59" s="15">
        <f t="shared" si="7"/>
        <v>0</v>
      </c>
      <c r="C59" s="31">
        <v>0</v>
      </c>
      <c r="D59" s="1">
        <v>33</v>
      </c>
      <c r="E59" s="31">
        <v>0</v>
      </c>
      <c r="F59" s="30"/>
    </row>
    <row r="60" spans="1:6" ht="15.75" x14ac:dyDescent="0.25">
      <c r="A60" s="73" t="s">
        <v>115</v>
      </c>
      <c r="B60" s="15">
        <f t="shared" si="7"/>
        <v>0</v>
      </c>
      <c r="C60" s="31">
        <v>0</v>
      </c>
      <c r="D60" s="31">
        <v>95</v>
      </c>
      <c r="E60" s="31">
        <v>0</v>
      </c>
      <c r="F60" s="30" t="s">
        <v>85</v>
      </c>
    </row>
    <row r="61" spans="1:6" ht="15.75" x14ac:dyDescent="0.25">
      <c r="A61" s="72" t="s">
        <v>112</v>
      </c>
      <c r="B61" s="15">
        <f t="shared" si="7"/>
        <v>0</v>
      </c>
      <c r="C61" s="31">
        <v>0</v>
      </c>
      <c r="D61" s="31">
        <v>35</v>
      </c>
      <c r="E61" s="31">
        <v>0</v>
      </c>
      <c r="F61" s="30"/>
    </row>
    <row r="62" spans="1:6" ht="15.75" x14ac:dyDescent="0.25">
      <c r="A62" s="5" t="s">
        <v>27</v>
      </c>
      <c r="B62" s="16">
        <f t="shared" si="7"/>
        <v>0</v>
      </c>
      <c r="C62" s="31">
        <v>0</v>
      </c>
      <c r="D62" s="31">
        <v>88</v>
      </c>
      <c r="E62" s="31">
        <v>0</v>
      </c>
      <c r="F62" s="30"/>
    </row>
    <row r="63" spans="1:6" ht="15.75" x14ac:dyDescent="0.25">
      <c r="A63" s="74" t="s">
        <v>29</v>
      </c>
      <c r="B63" s="15">
        <f t="shared" si="7"/>
        <v>0</v>
      </c>
      <c r="C63" s="31">
        <v>0</v>
      </c>
      <c r="D63" s="31">
        <v>13</v>
      </c>
      <c r="E63" s="31">
        <v>0</v>
      </c>
      <c r="F63" s="30"/>
    </row>
    <row r="64" spans="1:6" ht="15.75" x14ac:dyDescent="0.25">
      <c r="A64" s="74" t="s">
        <v>120</v>
      </c>
      <c r="B64" s="15">
        <f t="shared" si="7"/>
        <v>0</v>
      </c>
      <c r="C64" s="31">
        <v>0</v>
      </c>
      <c r="D64" s="31">
        <v>72</v>
      </c>
      <c r="E64" s="31">
        <v>0</v>
      </c>
      <c r="F64" s="30"/>
    </row>
    <row r="65" spans="1:6" ht="15.75" x14ac:dyDescent="0.25">
      <c r="A65" s="74" t="s">
        <v>36</v>
      </c>
      <c r="B65" s="15">
        <f t="shared" si="7"/>
        <v>0</v>
      </c>
      <c r="C65" s="31">
        <v>0</v>
      </c>
      <c r="D65" s="31">
        <v>27</v>
      </c>
      <c r="E65" s="31">
        <v>0</v>
      </c>
      <c r="F65" s="30"/>
    </row>
    <row r="66" spans="1:6" ht="15.75" x14ac:dyDescent="0.25">
      <c r="A66" s="5" t="s">
        <v>38</v>
      </c>
      <c r="B66" s="16">
        <f t="shared" si="7"/>
        <v>0</v>
      </c>
      <c r="C66" s="31">
        <v>0</v>
      </c>
      <c r="D66" s="31">
        <v>20</v>
      </c>
      <c r="E66" s="31">
        <v>0</v>
      </c>
      <c r="F66" s="30"/>
    </row>
    <row r="67" spans="1:6" ht="15.75" x14ac:dyDescent="0.25">
      <c r="A67" s="5" t="s">
        <v>42</v>
      </c>
      <c r="B67" s="16">
        <f t="shared" si="7"/>
        <v>0</v>
      </c>
      <c r="C67" s="31">
        <v>0</v>
      </c>
      <c r="D67" s="31">
        <v>32</v>
      </c>
      <c r="E67" s="31">
        <v>0</v>
      </c>
      <c r="F67" s="30"/>
    </row>
    <row r="68" spans="1:6" ht="15.75" x14ac:dyDescent="0.25">
      <c r="A68" s="74" t="s">
        <v>44</v>
      </c>
      <c r="B68" s="15">
        <f t="shared" si="7"/>
        <v>0</v>
      </c>
      <c r="C68" s="31">
        <v>0</v>
      </c>
      <c r="D68" s="31">
        <v>56</v>
      </c>
      <c r="E68" s="31">
        <v>0</v>
      </c>
      <c r="F68" s="30"/>
    </row>
    <row r="69" spans="1:6" ht="15.75" x14ac:dyDescent="0.25">
      <c r="A69" s="5" t="s">
        <v>46</v>
      </c>
      <c r="B69" s="16">
        <f t="shared" si="7"/>
        <v>0</v>
      </c>
      <c r="C69" s="31">
        <v>0</v>
      </c>
      <c r="D69" s="31">
        <v>57</v>
      </c>
      <c r="E69" s="31">
        <v>0</v>
      </c>
      <c r="F69" s="30"/>
    </row>
    <row r="70" spans="1:6" ht="15.75" x14ac:dyDescent="0.25">
      <c r="A70" s="6" t="s">
        <v>45</v>
      </c>
      <c r="B70" s="15">
        <f t="shared" si="7"/>
        <v>0</v>
      </c>
      <c r="C70" s="31">
        <v>0</v>
      </c>
      <c r="D70" s="31">
        <v>7</v>
      </c>
      <c r="E70" s="31">
        <v>0</v>
      </c>
      <c r="F70" s="30"/>
    </row>
    <row r="71" spans="1:6" ht="15.75" x14ac:dyDescent="0.25">
      <c r="A71" s="72" t="s">
        <v>114</v>
      </c>
      <c r="B71" s="15">
        <f t="shared" si="7"/>
        <v>0</v>
      </c>
      <c r="C71" s="31">
        <v>0</v>
      </c>
      <c r="D71" s="31">
        <v>12</v>
      </c>
      <c r="E71" s="31">
        <v>0</v>
      </c>
      <c r="F71" s="30"/>
    </row>
    <row r="72" spans="1:6" ht="15.75" x14ac:dyDescent="0.25">
      <c r="A72" s="6" t="s">
        <v>54</v>
      </c>
      <c r="B72" s="15">
        <f t="shared" si="7"/>
        <v>0</v>
      </c>
      <c r="C72" s="31">
        <v>0</v>
      </c>
      <c r="D72" s="31">
        <v>47</v>
      </c>
      <c r="E72" s="31">
        <v>0</v>
      </c>
      <c r="F72" s="30"/>
    </row>
    <row r="73" spans="1:6" ht="15.75" x14ac:dyDescent="0.25">
      <c r="A73" s="5" t="s">
        <v>56</v>
      </c>
      <c r="B73" s="16">
        <f t="shared" si="7"/>
        <v>0</v>
      </c>
      <c r="C73" s="31">
        <v>0</v>
      </c>
      <c r="D73" s="31">
        <v>70</v>
      </c>
      <c r="E73" s="31">
        <v>0</v>
      </c>
      <c r="F73" s="30"/>
    </row>
    <row r="74" spans="1:6" ht="15.75" x14ac:dyDescent="0.25">
      <c r="A74" s="6" t="s">
        <v>61</v>
      </c>
      <c r="B74" s="15">
        <f t="shared" si="7"/>
        <v>0</v>
      </c>
      <c r="C74" s="31">
        <v>0</v>
      </c>
      <c r="D74" s="31">
        <v>75</v>
      </c>
      <c r="E74" s="31">
        <v>0</v>
      </c>
      <c r="F74" s="30"/>
    </row>
    <row r="75" spans="1:6" ht="15.75" x14ac:dyDescent="0.25">
      <c r="A75" s="41" t="s">
        <v>66</v>
      </c>
      <c r="B75" s="42">
        <f>COUNT(B1:B74)</f>
        <v>73</v>
      </c>
      <c r="C75" s="43">
        <f>SUM(C1:C36, C38:C74)</f>
        <v>7575</v>
      </c>
      <c r="D75" s="43">
        <f>SUM(D1:D36, D38:D74)</f>
        <v>9442</v>
      </c>
      <c r="E75" s="43">
        <f>SUM(E1:E74)</f>
        <v>3180</v>
      </c>
      <c r="F75" s="30" t="s">
        <v>104</v>
      </c>
    </row>
    <row r="76" spans="1:6" ht="15.75" x14ac:dyDescent="0.25">
      <c r="A76" s="41" t="s">
        <v>68</v>
      </c>
      <c r="B76" s="42">
        <f>COUNTIF(B1:B74, "&gt;0")-1</f>
        <v>48</v>
      </c>
      <c r="C76" s="30"/>
      <c r="D76" s="43">
        <f>SUM(D1:D36, D38:D47)</f>
        <v>7975</v>
      </c>
      <c r="E76" s="30" t="s">
        <v>110</v>
      </c>
      <c r="F76" s="30"/>
    </row>
    <row r="77" spans="1:6" ht="15.75" x14ac:dyDescent="0.25">
      <c r="A77" s="41" t="s">
        <v>67</v>
      </c>
      <c r="B77" s="42">
        <f>COUNTIF(B1:B74, "&gt;=100")</f>
        <v>32</v>
      </c>
      <c r="C77" s="30"/>
      <c r="D77" s="30"/>
      <c r="E77" s="30"/>
      <c r="F77" s="30"/>
    </row>
    <row r="78" spans="1:6" ht="15.75" x14ac:dyDescent="0.25">
      <c r="A78" s="36" t="s">
        <v>126</v>
      </c>
      <c r="B78" s="37">
        <f>(C75/D75)*100</f>
        <v>80.226646896843889</v>
      </c>
      <c r="E78" s="30"/>
      <c r="F78" s="30"/>
    </row>
    <row r="79" spans="1:6" ht="15.75" x14ac:dyDescent="0.25">
      <c r="A79" s="41" t="s">
        <v>108</v>
      </c>
      <c r="B79" s="43">
        <f>AVERAGEIF(B2:B74, "&gt;0")</f>
        <v>84.386530612244911</v>
      </c>
      <c r="C79" s="43">
        <f>(C75/D76)*100</f>
        <v>94.984326018808773</v>
      </c>
      <c r="D79" s="30" t="s">
        <v>125</v>
      </c>
    </row>
    <row r="81" spans="1:3" ht="15.75" x14ac:dyDescent="0.25">
      <c r="A81" s="94" t="s">
        <v>88</v>
      </c>
      <c r="B81" s="94"/>
      <c r="C81" s="94"/>
    </row>
    <row r="82" spans="1:3" ht="15.75" x14ac:dyDescent="0.25">
      <c r="A82" s="40" t="s">
        <v>87</v>
      </c>
      <c r="B82" s="59" t="s">
        <v>89</v>
      </c>
      <c r="C82" s="59" t="s">
        <v>90</v>
      </c>
    </row>
    <row r="83" spans="1:3" ht="15.75" x14ac:dyDescent="0.25">
      <c r="A83" s="44" t="s">
        <v>91</v>
      </c>
      <c r="B83" s="30" t="s">
        <v>100</v>
      </c>
      <c r="C83" s="69" t="s">
        <v>101</v>
      </c>
    </row>
    <row r="84" spans="1:3" ht="15.75" x14ac:dyDescent="0.25">
      <c r="A84" s="45" t="s">
        <v>129</v>
      </c>
      <c r="B84" s="58" t="s">
        <v>103</v>
      </c>
      <c r="C84" s="68" t="s">
        <v>107</v>
      </c>
    </row>
    <row r="85" spans="1:3" ht="15.75" x14ac:dyDescent="0.25">
      <c r="A85" s="88" t="s">
        <v>133</v>
      </c>
      <c r="B85" s="56" t="s">
        <v>97</v>
      </c>
      <c r="C85" s="66" t="s">
        <v>102</v>
      </c>
    </row>
    <row r="86" spans="1:3" ht="15.75" x14ac:dyDescent="0.25">
      <c r="A86" s="46" t="s">
        <v>130</v>
      </c>
      <c r="B86" s="60" t="s">
        <v>95</v>
      </c>
      <c r="C86" s="65" t="s">
        <v>106</v>
      </c>
    </row>
    <row r="87" spans="1:3" ht="15.75" x14ac:dyDescent="0.25">
      <c r="A87" s="89" t="s">
        <v>134</v>
      </c>
      <c r="B87" s="61" t="s">
        <v>98</v>
      </c>
    </row>
    <row r="88" spans="1:3" ht="15.75" x14ac:dyDescent="0.25">
      <c r="A88" s="90" t="s">
        <v>131</v>
      </c>
      <c r="B88" s="57" t="s">
        <v>96</v>
      </c>
    </row>
    <row r="89" spans="1:3" ht="15.75" x14ac:dyDescent="0.25">
      <c r="A89" s="47" t="s">
        <v>132</v>
      </c>
      <c r="B89" s="64" t="s">
        <v>123</v>
      </c>
    </row>
    <row r="90" spans="1:3" ht="15.75" x14ac:dyDescent="0.25">
      <c r="A90" s="91" t="s">
        <v>135</v>
      </c>
      <c r="B90" s="62" t="s">
        <v>109</v>
      </c>
    </row>
    <row r="91" spans="1:3" ht="15.75" x14ac:dyDescent="0.25">
      <c r="A91" s="92" t="s">
        <v>136</v>
      </c>
      <c r="B91" s="63" t="s">
        <v>105</v>
      </c>
    </row>
    <row r="92" spans="1:3" ht="15.75" x14ac:dyDescent="0.25">
      <c r="A92" s="48" t="s">
        <v>137</v>
      </c>
      <c r="B92" s="67" t="s">
        <v>124</v>
      </c>
    </row>
    <row r="93" spans="1:3" ht="15.75" x14ac:dyDescent="0.25">
      <c r="A93" s="49" t="s">
        <v>138</v>
      </c>
    </row>
    <row r="94" spans="1:3" ht="15.75" x14ac:dyDescent="0.25">
      <c r="A94" s="50" t="s">
        <v>92</v>
      </c>
    </row>
    <row r="95" spans="1:3" ht="15.75" x14ac:dyDescent="0.25">
      <c r="A95" s="51" t="s">
        <v>93</v>
      </c>
    </row>
    <row r="96" spans="1:3" ht="15.75" x14ac:dyDescent="0.25">
      <c r="A96" s="52" t="s">
        <v>94</v>
      </c>
    </row>
  </sheetData>
  <sortState xmlns:xlrd2="http://schemas.microsoft.com/office/spreadsheetml/2017/richdata2" ref="N2:N33">
    <sortCondition ref="N1"/>
  </sortState>
  <mergeCells count="1">
    <mergeCell ref="A81:C81"/>
  </mergeCells>
  <phoneticPr fontId="1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Polaris</dc:creator>
  <cp:lastModifiedBy>Polaris ™</cp:lastModifiedBy>
  <dcterms:created xsi:type="dcterms:W3CDTF">2020-05-12T20:08:57Z</dcterms:created>
  <dcterms:modified xsi:type="dcterms:W3CDTF">2020-08-08T23:32:25Z</dcterms:modified>
</cp:coreProperties>
</file>