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Core\Projects\HaddingtonDynamics\AlphaRelease\00135-A_IO_Motordrive_6ch\Manufacturing\"/>
    </mc:Choice>
  </mc:AlternateContent>
  <bookViews>
    <workbookView minimized="1" xWindow="0" yWindow="0" windowWidth="28410" windowHeight="11595"/>
  </bookViews>
  <sheets>
    <sheet name="09011-00135-A" sheetId="1" r:id="rId1"/>
    <sheet name="Costed BOM 09011-00135-A" sheetId="2" r:id="rId2"/>
  </sheets>
  <calcPr calcId="152511"/>
</workbook>
</file>

<file path=xl/calcChain.xml><?xml version="1.0" encoding="utf-8"?>
<calcChain xmlns="http://schemas.openxmlformats.org/spreadsheetml/2006/main">
  <c r="B101" i="1" l="1"/>
  <c r="Y100" i="2" l="1"/>
  <c r="Z100" i="2" s="1"/>
  <c r="V100" i="2"/>
  <c r="W100" i="2" s="1"/>
  <c r="S100" i="2"/>
  <c r="T100" i="2" s="1"/>
  <c r="P100" i="2"/>
  <c r="Q100" i="2" s="1"/>
  <c r="M100" i="2"/>
  <c r="N100" i="2" s="1"/>
  <c r="Y102" i="2"/>
  <c r="Z102" i="2" s="1"/>
  <c r="Y99" i="2"/>
  <c r="Z99" i="2" s="1"/>
  <c r="Y98" i="2"/>
  <c r="Z98" i="2" s="1"/>
  <c r="Y97" i="2"/>
  <c r="Z97" i="2" s="1"/>
  <c r="Y96" i="2"/>
  <c r="Z96" i="2" s="1"/>
  <c r="Y95" i="2"/>
  <c r="Z95" i="2" s="1"/>
  <c r="Y94" i="2"/>
  <c r="Z94" i="2" s="1"/>
  <c r="Y93" i="2"/>
  <c r="Z93" i="2" s="1"/>
  <c r="Y92" i="2"/>
  <c r="Z92" i="2" s="1"/>
  <c r="Y91" i="2"/>
  <c r="Z91" i="2" s="1"/>
  <c r="Y90" i="2"/>
  <c r="Z90" i="2" s="1"/>
  <c r="Y89" i="2"/>
  <c r="Z89" i="2" s="1"/>
  <c r="Y88" i="2"/>
  <c r="Z88" i="2" s="1"/>
  <c r="Y87" i="2"/>
  <c r="Z87" i="2" s="1"/>
  <c r="Y86" i="2"/>
  <c r="Z86" i="2" s="1"/>
  <c r="Y85" i="2"/>
  <c r="Z85" i="2" s="1"/>
  <c r="Y82" i="2"/>
  <c r="Z82" i="2" s="1"/>
  <c r="Y81" i="2"/>
  <c r="Z81" i="2" s="1"/>
  <c r="Y80" i="2"/>
  <c r="Z80" i="2" s="1"/>
  <c r="Y77" i="2"/>
  <c r="Z77" i="2" s="1"/>
  <c r="Y69" i="2"/>
  <c r="Z69" i="2" s="1"/>
  <c r="Y67" i="2"/>
  <c r="Z67" i="2" s="1"/>
  <c r="Y62" i="2"/>
  <c r="Z62" i="2" s="1"/>
  <c r="Y61" i="2"/>
  <c r="Z61" i="2" s="1"/>
  <c r="Z60" i="2"/>
  <c r="Y57" i="2"/>
  <c r="Z57" i="2" s="1"/>
  <c r="Y56" i="2"/>
  <c r="Z56" i="2" s="1"/>
  <c r="Y55" i="2"/>
  <c r="Z55" i="2" s="1"/>
  <c r="Y53" i="2"/>
  <c r="Z53" i="2" s="1"/>
  <c r="Y52" i="2"/>
  <c r="Z52" i="2" s="1"/>
  <c r="Y51" i="2"/>
  <c r="Z51" i="2" s="1"/>
  <c r="Y50" i="2"/>
  <c r="Z50" i="2" s="1"/>
  <c r="Y49" i="2"/>
  <c r="Z49" i="2" s="1"/>
  <c r="Y48" i="2"/>
  <c r="Z48" i="2" s="1"/>
  <c r="Y47" i="2"/>
  <c r="Z47" i="2" s="1"/>
  <c r="Y46" i="2"/>
  <c r="Z46" i="2" s="1"/>
  <c r="Y45" i="2"/>
  <c r="Z45" i="2" s="1"/>
  <c r="Y44" i="2"/>
  <c r="Z44" i="2" s="1"/>
  <c r="Y43" i="2"/>
  <c r="Z43" i="2" s="1"/>
  <c r="Y42" i="2"/>
  <c r="Z42" i="2" s="1"/>
  <c r="Y41" i="2"/>
  <c r="Z41" i="2" s="1"/>
  <c r="Y40" i="2"/>
  <c r="Z40" i="2" s="1"/>
  <c r="Y39" i="2"/>
  <c r="Z39" i="2" s="1"/>
  <c r="Y38" i="2"/>
  <c r="Z38" i="2" s="1"/>
  <c r="Y37" i="2"/>
  <c r="Z37" i="2" s="1"/>
  <c r="Y36" i="2"/>
  <c r="Z36" i="2" s="1"/>
  <c r="Y35" i="2"/>
  <c r="Z35" i="2" s="1"/>
  <c r="Y34" i="2"/>
  <c r="Z34" i="2" s="1"/>
  <c r="Y33" i="2"/>
  <c r="Z33" i="2" s="1"/>
  <c r="Y32" i="2"/>
  <c r="Z32" i="2" s="1"/>
  <c r="Y31" i="2"/>
  <c r="Z31" i="2" s="1"/>
  <c r="Y30" i="2"/>
  <c r="Z30" i="2" s="1"/>
  <c r="Y29" i="2"/>
  <c r="Z29" i="2" s="1"/>
  <c r="Y28" i="2"/>
  <c r="Z28" i="2" s="1"/>
  <c r="Y27" i="2"/>
  <c r="Z27" i="2" s="1"/>
  <c r="Y26" i="2"/>
  <c r="Z26" i="2" s="1"/>
  <c r="Y25" i="2"/>
  <c r="Z25" i="2" s="1"/>
  <c r="Y24" i="2"/>
  <c r="Z24" i="2" s="1"/>
  <c r="Y23" i="2"/>
  <c r="Z23" i="2" s="1"/>
  <c r="Y22" i="2"/>
  <c r="Z22" i="2" s="1"/>
  <c r="Y21" i="2"/>
  <c r="Z21" i="2" s="1"/>
  <c r="Y20" i="2"/>
  <c r="Z20" i="2" s="1"/>
  <c r="Y19" i="2"/>
  <c r="Z19" i="2" s="1"/>
  <c r="Y17" i="2"/>
  <c r="Z17" i="2" s="1"/>
  <c r="Y14" i="2"/>
  <c r="Z14" i="2" s="1"/>
  <c r="Y7" i="2"/>
  <c r="Z7" i="2" s="1"/>
  <c r="V102" i="2"/>
  <c r="W102" i="2" s="1"/>
  <c r="V99" i="2"/>
  <c r="W99" i="2" s="1"/>
  <c r="V98" i="2"/>
  <c r="W98" i="2" s="1"/>
  <c r="V97" i="2"/>
  <c r="W97" i="2" s="1"/>
  <c r="V96" i="2"/>
  <c r="W96" i="2" s="1"/>
  <c r="V95" i="2"/>
  <c r="W95" i="2" s="1"/>
  <c r="V94" i="2"/>
  <c r="W94" i="2" s="1"/>
  <c r="V93" i="2"/>
  <c r="W93" i="2" s="1"/>
  <c r="V92" i="2"/>
  <c r="W92" i="2" s="1"/>
  <c r="V91" i="2"/>
  <c r="W91" i="2" s="1"/>
  <c r="V90" i="2"/>
  <c r="W90" i="2" s="1"/>
  <c r="V89" i="2"/>
  <c r="W89" i="2" s="1"/>
  <c r="V88" i="2"/>
  <c r="W88" i="2" s="1"/>
  <c r="V87" i="2"/>
  <c r="W87" i="2" s="1"/>
  <c r="V86" i="2"/>
  <c r="W86" i="2" s="1"/>
  <c r="V85" i="2"/>
  <c r="W85" i="2" s="1"/>
  <c r="V82" i="2"/>
  <c r="W82" i="2" s="1"/>
  <c r="V81" i="2"/>
  <c r="W81" i="2" s="1"/>
  <c r="V80" i="2"/>
  <c r="W80" i="2" s="1"/>
  <c r="V77" i="2"/>
  <c r="W77" i="2" s="1"/>
  <c r="V69" i="2"/>
  <c r="W69" i="2" s="1"/>
  <c r="V67" i="2"/>
  <c r="W67" i="2" s="1"/>
  <c r="V62" i="2"/>
  <c r="W62" i="2" s="1"/>
  <c r="V61" i="2"/>
  <c r="W61" i="2" s="1"/>
  <c r="W60" i="2"/>
  <c r="W57" i="2"/>
  <c r="V57" i="2"/>
  <c r="W56" i="2"/>
  <c r="V56" i="2"/>
  <c r="W55" i="2"/>
  <c r="V55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7" i="2"/>
  <c r="V17" i="2"/>
  <c r="W14" i="2"/>
  <c r="V14" i="2"/>
  <c r="W7" i="2"/>
  <c r="V7" i="2"/>
  <c r="J100" i="2"/>
  <c r="K100" i="2" s="1"/>
  <c r="S102" i="2"/>
  <c r="T102" i="2" s="1"/>
  <c r="P102" i="2"/>
  <c r="Q102" i="2" s="1"/>
  <c r="M102" i="2"/>
  <c r="N102" i="2" s="1"/>
  <c r="J102" i="2"/>
  <c r="K102" i="2" s="1"/>
  <c r="S99" i="2"/>
  <c r="T99" i="2" s="1"/>
  <c r="P99" i="2"/>
  <c r="Q99" i="2" s="1"/>
  <c r="M99" i="2"/>
  <c r="N99" i="2" s="1"/>
  <c r="J99" i="2"/>
  <c r="K99" i="2" s="1"/>
  <c r="S98" i="2"/>
  <c r="T98" i="2" s="1"/>
  <c r="P98" i="2"/>
  <c r="Q98" i="2" s="1"/>
  <c r="M98" i="2"/>
  <c r="N98" i="2" s="1"/>
  <c r="J98" i="2"/>
  <c r="K98" i="2" s="1"/>
  <c r="S97" i="2"/>
  <c r="T97" i="2" s="1"/>
  <c r="P97" i="2"/>
  <c r="Q97" i="2" s="1"/>
  <c r="M97" i="2"/>
  <c r="N97" i="2" s="1"/>
  <c r="J97" i="2"/>
  <c r="K97" i="2" s="1"/>
  <c r="S96" i="2"/>
  <c r="T96" i="2" s="1"/>
  <c r="P96" i="2"/>
  <c r="Q96" i="2" s="1"/>
  <c r="M96" i="2"/>
  <c r="N96" i="2" s="1"/>
  <c r="J96" i="2"/>
  <c r="K96" i="2" s="1"/>
  <c r="S95" i="2"/>
  <c r="T95" i="2" s="1"/>
  <c r="P95" i="2"/>
  <c r="Q95" i="2" s="1"/>
  <c r="M95" i="2"/>
  <c r="N95" i="2" s="1"/>
  <c r="J95" i="2"/>
  <c r="K95" i="2" s="1"/>
  <c r="S94" i="2"/>
  <c r="T94" i="2" s="1"/>
  <c r="P94" i="2"/>
  <c r="Q94" i="2" s="1"/>
  <c r="M94" i="2"/>
  <c r="N94" i="2" s="1"/>
  <c r="J94" i="2"/>
  <c r="K94" i="2" s="1"/>
  <c r="S93" i="2"/>
  <c r="T93" i="2" s="1"/>
  <c r="P93" i="2"/>
  <c r="Q93" i="2" s="1"/>
  <c r="M93" i="2"/>
  <c r="N93" i="2" s="1"/>
  <c r="J93" i="2"/>
  <c r="K93" i="2" s="1"/>
  <c r="S92" i="2"/>
  <c r="T92" i="2" s="1"/>
  <c r="P92" i="2"/>
  <c r="Q92" i="2" s="1"/>
  <c r="M92" i="2"/>
  <c r="N92" i="2" s="1"/>
  <c r="J92" i="2"/>
  <c r="K92" i="2" s="1"/>
  <c r="S91" i="2"/>
  <c r="T91" i="2" s="1"/>
  <c r="P91" i="2"/>
  <c r="Q91" i="2" s="1"/>
  <c r="M91" i="2"/>
  <c r="N91" i="2" s="1"/>
  <c r="J91" i="2"/>
  <c r="K91" i="2" s="1"/>
  <c r="S90" i="2"/>
  <c r="T90" i="2" s="1"/>
  <c r="P90" i="2"/>
  <c r="Q90" i="2" s="1"/>
  <c r="M90" i="2"/>
  <c r="N90" i="2" s="1"/>
  <c r="J90" i="2"/>
  <c r="K90" i="2" s="1"/>
  <c r="S89" i="2"/>
  <c r="T89" i="2" s="1"/>
  <c r="P89" i="2"/>
  <c r="Q89" i="2" s="1"/>
  <c r="M89" i="2"/>
  <c r="N89" i="2" s="1"/>
  <c r="J89" i="2"/>
  <c r="K89" i="2" s="1"/>
  <c r="S88" i="2"/>
  <c r="T88" i="2" s="1"/>
  <c r="P88" i="2"/>
  <c r="Q88" i="2" s="1"/>
  <c r="M88" i="2"/>
  <c r="N88" i="2" s="1"/>
  <c r="J88" i="2"/>
  <c r="K88" i="2" s="1"/>
  <c r="S87" i="2"/>
  <c r="T87" i="2" s="1"/>
  <c r="P87" i="2"/>
  <c r="Q87" i="2" s="1"/>
  <c r="M87" i="2"/>
  <c r="N87" i="2" s="1"/>
  <c r="J87" i="2"/>
  <c r="K87" i="2" s="1"/>
  <c r="S86" i="2"/>
  <c r="T86" i="2" s="1"/>
  <c r="P86" i="2"/>
  <c r="Q86" i="2" s="1"/>
  <c r="M86" i="2"/>
  <c r="N86" i="2" s="1"/>
  <c r="J86" i="2"/>
  <c r="K86" i="2" s="1"/>
  <c r="S85" i="2"/>
  <c r="T85" i="2" s="1"/>
  <c r="P85" i="2"/>
  <c r="Q85" i="2" s="1"/>
  <c r="M85" i="2"/>
  <c r="N85" i="2" s="1"/>
  <c r="J85" i="2"/>
  <c r="K85" i="2" s="1"/>
  <c r="S82" i="2"/>
  <c r="T82" i="2" s="1"/>
  <c r="P82" i="2"/>
  <c r="Q82" i="2" s="1"/>
  <c r="M82" i="2"/>
  <c r="N82" i="2" s="1"/>
  <c r="J82" i="2"/>
  <c r="K82" i="2" s="1"/>
  <c r="S81" i="2"/>
  <c r="T81" i="2" s="1"/>
  <c r="P81" i="2"/>
  <c r="Q81" i="2" s="1"/>
  <c r="M81" i="2"/>
  <c r="N81" i="2" s="1"/>
  <c r="J81" i="2"/>
  <c r="K81" i="2" s="1"/>
  <c r="S80" i="2"/>
  <c r="T80" i="2" s="1"/>
  <c r="P80" i="2"/>
  <c r="Q80" i="2" s="1"/>
  <c r="M80" i="2"/>
  <c r="N80" i="2" s="1"/>
  <c r="J80" i="2"/>
  <c r="K80" i="2" s="1"/>
  <c r="S77" i="2"/>
  <c r="T77" i="2" s="1"/>
  <c r="P77" i="2"/>
  <c r="Q77" i="2" s="1"/>
  <c r="M77" i="2"/>
  <c r="N77" i="2" s="1"/>
  <c r="J77" i="2"/>
  <c r="K77" i="2" s="1"/>
  <c r="S69" i="2"/>
  <c r="T69" i="2" s="1"/>
  <c r="P69" i="2"/>
  <c r="Q69" i="2" s="1"/>
  <c r="M69" i="2"/>
  <c r="N69" i="2" s="1"/>
  <c r="J69" i="2"/>
  <c r="K69" i="2" s="1"/>
  <c r="S67" i="2"/>
  <c r="T67" i="2" s="1"/>
  <c r="P67" i="2"/>
  <c r="Q67" i="2" s="1"/>
  <c r="M67" i="2"/>
  <c r="N67" i="2" s="1"/>
  <c r="J67" i="2"/>
  <c r="K67" i="2" s="1"/>
  <c r="S62" i="2"/>
  <c r="T62" i="2" s="1"/>
  <c r="P62" i="2"/>
  <c r="Q62" i="2" s="1"/>
  <c r="M62" i="2"/>
  <c r="N62" i="2" s="1"/>
  <c r="J62" i="2"/>
  <c r="K62" i="2" s="1"/>
  <c r="S61" i="2"/>
  <c r="T61" i="2" s="1"/>
  <c r="P61" i="2"/>
  <c r="Q61" i="2" s="1"/>
  <c r="M61" i="2"/>
  <c r="N61" i="2" s="1"/>
  <c r="J61" i="2"/>
  <c r="K61" i="2" s="1"/>
  <c r="T60" i="2"/>
  <c r="Q60" i="2"/>
  <c r="N60" i="2"/>
  <c r="K60" i="2"/>
  <c r="S57" i="2"/>
  <c r="T57" i="2" s="1"/>
  <c r="P57" i="2"/>
  <c r="Q57" i="2" s="1"/>
  <c r="M57" i="2"/>
  <c r="N57" i="2" s="1"/>
  <c r="J57" i="2"/>
  <c r="K57" i="2" s="1"/>
  <c r="S56" i="2"/>
  <c r="T56" i="2" s="1"/>
  <c r="P56" i="2"/>
  <c r="Q56" i="2" s="1"/>
  <c r="M56" i="2"/>
  <c r="N56" i="2" s="1"/>
  <c r="J56" i="2"/>
  <c r="K56" i="2" s="1"/>
  <c r="S55" i="2"/>
  <c r="T55" i="2" s="1"/>
  <c r="P55" i="2"/>
  <c r="Q55" i="2" s="1"/>
  <c r="M55" i="2"/>
  <c r="N55" i="2" s="1"/>
  <c r="J55" i="2"/>
  <c r="K55" i="2" s="1"/>
  <c r="S53" i="2"/>
  <c r="T53" i="2" s="1"/>
  <c r="P53" i="2"/>
  <c r="Q53" i="2" s="1"/>
  <c r="N53" i="2"/>
  <c r="M53" i="2"/>
  <c r="K53" i="2"/>
  <c r="J53" i="2"/>
  <c r="S52" i="2"/>
  <c r="T52" i="2" s="1"/>
  <c r="P52" i="2"/>
  <c r="Q52" i="2" s="1"/>
  <c r="N52" i="2"/>
  <c r="M52" i="2"/>
  <c r="K52" i="2"/>
  <c r="J52" i="2"/>
  <c r="S51" i="2"/>
  <c r="T51" i="2" s="1"/>
  <c r="P51" i="2"/>
  <c r="Q51" i="2" s="1"/>
  <c r="N51" i="2"/>
  <c r="M51" i="2"/>
  <c r="K51" i="2"/>
  <c r="J51" i="2"/>
  <c r="S50" i="2"/>
  <c r="T50" i="2" s="1"/>
  <c r="P50" i="2"/>
  <c r="Q50" i="2" s="1"/>
  <c r="N50" i="2"/>
  <c r="M50" i="2"/>
  <c r="K50" i="2"/>
  <c r="J50" i="2"/>
  <c r="T49" i="2"/>
  <c r="S49" i="2"/>
  <c r="P49" i="2"/>
  <c r="Q49" i="2" s="1"/>
  <c r="M49" i="2"/>
  <c r="N49" i="2" s="1"/>
  <c r="J49" i="2"/>
  <c r="K49" i="2" s="1"/>
  <c r="S48" i="2"/>
  <c r="T48" i="2" s="1"/>
  <c r="P48" i="2"/>
  <c r="Q48" i="2" s="1"/>
  <c r="M48" i="2"/>
  <c r="N48" i="2" s="1"/>
  <c r="J48" i="2"/>
  <c r="K48" i="2" s="1"/>
  <c r="S47" i="2"/>
  <c r="T47" i="2" s="1"/>
  <c r="P47" i="2"/>
  <c r="Q47" i="2" s="1"/>
  <c r="M47" i="2"/>
  <c r="N47" i="2" s="1"/>
  <c r="J47" i="2"/>
  <c r="K47" i="2" s="1"/>
  <c r="S46" i="2"/>
  <c r="T46" i="2" s="1"/>
  <c r="P46" i="2"/>
  <c r="Q46" i="2" s="1"/>
  <c r="M46" i="2"/>
  <c r="N46" i="2" s="1"/>
  <c r="J46" i="2"/>
  <c r="K46" i="2" s="1"/>
  <c r="S45" i="2"/>
  <c r="T45" i="2" s="1"/>
  <c r="P45" i="2"/>
  <c r="Q45" i="2" s="1"/>
  <c r="M45" i="2"/>
  <c r="N45" i="2" s="1"/>
  <c r="J45" i="2"/>
  <c r="K45" i="2" s="1"/>
  <c r="S44" i="2"/>
  <c r="T44" i="2" s="1"/>
  <c r="P44" i="2"/>
  <c r="Q44" i="2" s="1"/>
  <c r="M44" i="2"/>
  <c r="N44" i="2" s="1"/>
  <c r="J44" i="2"/>
  <c r="K44" i="2" s="1"/>
  <c r="S43" i="2"/>
  <c r="T43" i="2" s="1"/>
  <c r="P43" i="2"/>
  <c r="Q43" i="2" s="1"/>
  <c r="M43" i="2"/>
  <c r="N43" i="2" s="1"/>
  <c r="J43" i="2"/>
  <c r="K43" i="2" s="1"/>
  <c r="S42" i="2"/>
  <c r="T42" i="2" s="1"/>
  <c r="P42" i="2"/>
  <c r="Q42" i="2" s="1"/>
  <c r="M42" i="2"/>
  <c r="N42" i="2" s="1"/>
  <c r="J42" i="2"/>
  <c r="K42" i="2" s="1"/>
  <c r="S41" i="2"/>
  <c r="T41" i="2" s="1"/>
  <c r="P41" i="2"/>
  <c r="Q41" i="2" s="1"/>
  <c r="M41" i="2"/>
  <c r="N41" i="2" s="1"/>
  <c r="J41" i="2"/>
  <c r="K41" i="2" s="1"/>
  <c r="S40" i="2"/>
  <c r="T40" i="2" s="1"/>
  <c r="P40" i="2"/>
  <c r="Q40" i="2" s="1"/>
  <c r="M40" i="2"/>
  <c r="N40" i="2" s="1"/>
  <c r="J40" i="2"/>
  <c r="K40" i="2" s="1"/>
  <c r="S39" i="2"/>
  <c r="T39" i="2" s="1"/>
  <c r="P39" i="2"/>
  <c r="Q39" i="2" s="1"/>
  <c r="M39" i="2"/>
  <c r="N39" i="2" s="1"/>
  <c r="J39" i="2"/>
  <c r="K39" i="2" s="1"/>
  <c r="S38" i="2"/>
  <c r="T38" i="2" s="1"/>
  <c r="P38" i="2"/>
  <c r="Q38" i="2" s="1"/>
  <c r="M38" i="2"/>
  <c r="N38" i="2" s="1"/>
  <c r="J38" i="2"/>
  <c r="K38" i="2" s="1"/>
  <c r="S37" i="2"/>
  <c r="T37" i="2" s="1"/>
  <c r="P37" i="2"/>
  <c r="Q37" i="2" s="1"/>
  <c r="N37" i="2"/>
  <c r="M37" i="2"/>
  <c r="K37" i="2"/>
  <c r="J37" i="2"/>
  <c r="S36" i="2"/>
  <c r="T36" i="2" s="1"/>
  <c r="P36" i="2"/>
  <c r="Q36" i="2" s="1"/>
  <c r="N36" i="2"/>
  <c r="M36" i="2"/>
  <c r="K36" i="2"/>
  <c r="J36" i="2"/>
  <c r="S35" i="2"/>
  <c r="T35" i="2" s="1"/>
  <c r="P35" i="2"/>
  <c r="Q35" i="2" s="1"/>
  <c r="N35" i="2"/>
  <c r="M35" i="2"/>
  <c r="K35" i="2"/>
  <c r="J35" i="2"/>
  <c r="S34" i="2"/>
  <c r="T34" i="2" s="1"/>
  <c r="P34" i="2"/>
  <c r="Q34" i="2" s="1"/>
  <c r="N34" i="2"/>
  <c r="M34" i="2"/>
  <c r="K34" i="2"/>
  <c r="J34" i="2"/>
  <c r="T33" i="2"/>
  <c r="S33" i="2"/>
  <c r="P33" i="2"/>
  <c r="Q33" i="2" s="1"/>
  <c r="M33" i="2"/>
  <c r="N33" i="2" s="1"/>
  <c r="J33" i="2"/>
  <c r="K33" i="2" s="1"/>
  <c r="S32" i="2"/>
  <c r="T32" i="2" s="1"/>
  <c r="P32" i="2"/>
  <c r="Q32" i="2" s="1"/>
  <c r="M32" i="2"/>
  <c r="N32" i="2" s="1"/>
  <c r="J32" i="2"/>
  <c r="K32" i="2" s="1"/>
  <c r="S31" i="2"/>
  <c r="T31" i="2" s="1"/>
  <c r="P31" i="2"/>
  <c r="Q31" i="2" s="1"/>
  <c r="M31" i="2"/>
  <c r="N31" i="2" s="1"/>
  <c r="J31" i="2"/>
  <c r="K31" i="2" s="1"/>
  <c r="S30" i="2"/>
  <c r="T30" i="2" s="1"/>
  <c r="P30" i="2"/>
  <c r="Q30" i="2" s="1"/>
  <c r="M30" i="2"/>
  <c r="N30" i="2" s="1"/>
  <c r="J30" i="2"/>
  <c r="K30" i="2" s="1"/>
  <c r="S29" i="2"/>
  <c r="T29" i="2" s="1"/>
  <c r="P29" i="2"/>
  <c r="Q29" i="2" s="1"/>
  <c r="M29" i="2"/>
  <c r="N29" i="2" s="1"/>
  <c r="J29" i="2"/>
  <c r="K29" i="2" s="1"/>
  <c r="S28" i="2"/>
  <c r="T28" i="2" s="1"/>
  <c r="P28" i="2"/>
  <c r="Q28" i="2" s="1"/>
  <c r="M28" i="2"/>
  <c r="N28" i="2" s="1"/>
  <c r="J28" i="2"/>
  <c r="K28" i="2" s="1"/>
  <c r="S27" i="2"/>
  <c r="T27" i="2" s="1"/>
  <c r="P27" i="2"/>
  <c r="Q27" i="2" s="1"/>
  <c r="M27" i="2"/>
  <c r="N27" i="2" s="1"/>
  <c r="J27" i="2"/>
  <c r="K27" i="2" s="1"/>
  <c r="S26" i="2"/>
  <c r="T26" i="2" s="1"/>
  <c r="P26" i="2"/>
  <c r="Q26" i="2" s="1"/>
  <c r="M26" i="2"/>
  <c r="N26" i="2" s="1"/>
  <c r="J26" i="2"/>
  <c r="K26" i="2" s="1"/>
  <c r="S25" i="2"/>
  <c r="T25" i="2" s="1"/>
  <c r="P25" i="2"/>
  <c r="Q25" i="2" s="1"/>
  <c r="M25" i="2"/>
  <c r="N25" i="2" s="1"/>
  <c r="J25" i="2"/>
  <c r="K25" i="2" s="1"/>
  <c r="S24" i="2"/>
  <c r="T24" i="2" s="1"/>
  <c r="P24" i="2"/>
  <c r="Q24" i="2" s="1"/>
  <c r="M24" i="2"/>
  <c r="N24" i="2" s="1"/>
  <c r="J24" i="2"/>
  <c r="K24" i="2" s="1"/>
  <c r="S23" i="2"/>
  <c r="T23" i="2" s="1"/>
  <c r="P23" i="2"/>
  <c r="Q23" i="2" s="1"/>
  <c r="M23" i="2"/>
  <c r="N23" i="2" s="1"/>
  <c r="J23" i="2"/>
  <c r="K23" i="2" s="1"/>
  <c r="S22" i="2"/>
  <c r="T22" i="2" s="1"/>
  <c r="P22" i="2"/>
  <c r="Q22" i="2" s="1"/>
  <c r="M22" i="2"/>
  <c r="N22" i="2" s="1"/>
  <c r="J22" i="2"/>
  <c r="K22" i="2" s="1"/>
  <c r="S21" i="2"/>
  <c r="T21" i="2" s="1"/>
  <c r="P21" i="2"/>
  <c r="Q21" i="2" s="1"/>
  <c r="N21" i="2"/>
  <c r="M21" i="2"/>
  <c r="K21" i="2"/>
  <c r="J21" i="2"/>
  <c r="S20" i="2"/>
  <c r="T20" i="2" s="1"/>
  <c r="P20" i="2"/>
  <c r="Q20" i="2" s="1"/>
  <c r="N20" i="2"/>
  <c r="M20" i="2"/>
  <c r="K20" i="2"/>
  <c r="J20" i="2"/>
  <c r="S19" i="2"/>
  <c r="T19" i="2" s="1"/>
  <c r="P19" i="2"/>
  <c r="Q19" i="2" s="1"/>
  <c r="N19" i="2"/>
  <c r="M19" i="2"/>
  <c r="K19" i="2"/>
  <c r="J19" i="2"/>
  <c r="S17" i="2"/>
  <c r="T17" i="2" s="1"/>
  <c r="P17" i="2"/>
  <c r="Q17" i="2" s="1"/>
  <c r="N17" i="2"/>
  <c r="M17" i="2"/>
  <c r="K17" i="2"/>
  <c r="J17" i="2"/>
  <c r="T14" i="2"/>
  <c r="S14" i="2"/>
  <c r="P14" i="2"/>
  <c r="Q14" i="2" s="1"/>
  <c r="M14" i="2"/>
  <c r="N14" i="2" s="1"/>
  <c r="J14" i="2"/>
  <c r="K14" i="2" s="1"/>
  <c r="S7" i="2"/>
  <c r="T7" i="2" s="1"/>
  <c r="P7" i="2"/>
  <c r="Q7" i="2" s="1"/>
  <c r="M7" i="2"/>
  <c r="N7" i="2" s="1"/>
  <c r="J7" i="2"/>
  <c r="K7" i="2" s="1"/>
  <c r="K104" i="2" l="1"/>
  <c r="K105" i="2" s="1"/>
  <c r="W104" i="2"/>
  <c r="W105" i="2" s="1"/>
  <c r="Z104" i="2"/>
  <c r="Z105" i="2" s="1"/>
  <c r="N104" i="2"/>
  <c r="N105" i="2" s="1"/>
  <c r="Q104" i="2"/>
  <c r="Q105" i="2" s="1"/>
  <c r="T104" i="2"/>
  <c r="T105" i="2" s="1"/>
</calcChain>
</file>

<file path=xl/sharedStrings.xml><?xml version="1.0" encoding="utf-8"?>
<sst xmlns="http://schemas.openxmlformats.org/spreadsheetml/2006/main" count="670" uniqueCount="318">
  <si>
    <t>Bill Of Materials        October19,2015      6:33:46</t>
  </si>
  <si>
    <t>Item</t>
  </si>
  <si>
    <t>Quantity</t>
  </si>
  <si>
    <t>Part Number</t>
  </si>
  <si>
    <t>Reference</t>
  </si>
  <si>
    <t>Part</t>
  </si>
  <si>
    <t>Digi Key</t>
  </si>
  <si>
    <t>PCB Footprint</t>
  </si>
  <si>
    <t>C1,C5,C8,C11,C14,C15,C16,</t>
  </si>
  <si>
    <t>04010-00011-0</t>
  </si>
  <si>
    <t>0.1uF</t>
  </si>
  <si>
    <t>399-5089-1-ND</t>
  </si>
  <si>
    <t>C18,C19,C21,C22,C30,C31,</t>
  </si>
  <si>
    <t>C34,C35,C36,C37,C40,C41,</t>
  </si>
  <si>
    <t>C42,C43,C46,C47,C48,C49,</t>
  </si>
  <si>
    <t>C52,C53,C54,C55,C58,C59,</t>
  </si>
  <si>
    <t>C60,C61,C64,C65,C66,C67,</t>
  </si>
  <si>
    <t>C70,C72,C78,C80,C90</t>
  </si>
  <si>
    <t>C2,C3,C6,C7,C9,C10,C12,</t>
  </si>
  <si>
    <t>04010-00146-0</t>
  </si>
  <si>
    <t>910pF</t>
  </si>
  <si>
    <t>490-1450-1-ND</t>
  </si>
  <si>
    <t>C13,C17,C20,C23,C24,C25,</t>
  </si>
  <si>
    <t>C26,C27,C28</t>
  </si>
  <si>
    <t>C32,C38,C44,C50,C56,C62,</t>
  </si>
  <si>
    <t>04010-00124-0</t>
  </si>
  <si>
    <t>0.22uF</t>
  </si>
  <si>
    <t>490-3290-1-ND</t>
  </si>
  <si>
    <t>C73,C81</t>
  </si>
  <si>
    <t>C33,C39,C45,C51,C57,C63</t>
  </si>
  <si>
    <t>04010-00158-0</t>
  </si>
  <si>
    <t>10uF@35v</t>
  </si>
  <si>
    <t>478-5983-1-ND</t>
  </si>
  <si>
    <t>C68,C76</t>
  </si>
  <si>
    <t>04010-00161-0</t>
  </si>
  <si>
    <t>4.7uF@35v</t>
  </si>
  <si>
    <t>445-7555-1-ND</t>
  </si>
  <si>
    <t>C69,C77</t>
  </si>
  <si>
    <t>04010-00043-0</t>
  </si>
  <si>
    <t>0.01uF</t>
  </si>
  <si>
    <t>490-1512-1-ND</t>
  </si>
  <si>
    <t>C71</t>
  </si>
  <si>
    <t>04010-00157-0</t>
  </si>
  <si>
    <t>47uF@6.3v</t>
  </si>
  <si>
    <t>490-1887-1-ND</t>
  </si>
  <si>
    <t>C74,C82</t>
  </si>
  <si>
    <t>04010-00164-0</t>
  </si>
  <si>
    <t>47.0pF</t>
  </si>
  <si>
    <t>490-1419-1-ND</t>
  </si>
  <si>
    <t>C75,C83</t>
  </si>
  <si>
    <t>04010-00163-0</t>
  </si>
  <si>
    <t>3300pF</t>
  </si>
  <si>
    <t>490-1503-1-ND</t>
  </si>
  <si>
    <t>C79</t>
  </si>
  <si>
    <t>47.0uF@6.3v</t>
  </si>
  <si>
    <t>C84,C85,C95</t>
  </si>
  <si>
    <t>04010-00160-0</t>
  </si>
  <si>
    <t>6.8uF@50v</t>
  </si>
  <si>
    <t>445-3919-1-ND</t>
  </si>
  <si>
    <t>C86</t>
  </si>
  <si>
    <t>04010-00019-0</t>
  </si>
  <si>
    <t>0.001uF</t>
  </si>
  <si>
    <t>399-1082-1-ND</t>
  </si>
  <si>
    <t>C87,C88,C91,C92</t>
  </si>
  <si>
    <t>04010-00168-0</t>
  </si>
  <si>
    <t>100uF@20v</t>
  </si>
  <si>
    <t>P16503DKR-ND</t>
  </si>
  <si>
    <t>C89</t>
  </si>
  <si>
    <t>04010-00148-0</t>
  </si>
  <si>
    <t>1.0uF</t>
  </si>
  <si>
    <t>587-3247-1-ND</t>
  </si>
  <si>
    <t>C93</t>
  </si>
  <si>
    <t>04010-00012-0</t>
  </si>
  <si>
    <t>220pF</t>
  </si>
  <si>
    <t>399-1071-1-ND</t>
  </si>
  <si>
    <t>C94</t>
  </si>
  <si>
    <t>04010-00085-0</t>
  </si>
  <si>
    <t>0.015uF</t>
  </si>
  <si>
    <t>399-10044-1-ND</t>
  </si>
  <si>
    <t>C96,C98</t>
  </si>
  <si>
    <t>04010-00141-0</t>
  </si>
  <si>
    <t>399-1170-1-ND</t>
  </si>
  <si>
    <t>C97</t>
  </si>
  <si>
    <t>04010-00145-0</t>
  </si>
  <si>
    <t>10.0uF@50v</t>
  </si>
  <si>
    <t>399-8361-1-ND</t>
  </si>
  <si>
    <t>CAPCASED</t>
  </si>
  <si>
    <t>D3,D4</t>
  </si>
  <si>
    <t>08010-00111-0</t>
  </si>
  <si>
    <t>PDS760</t>
  </si>
  <si>
    <t>PDS760-13</t>
  </si>
  <si>
    <t>POWER-D15</t>
  </si>
  <si>
    <t>D5</t>
  </si>
  <si>
    <t>08010-00110-0</t>
  </si>
  <si>
    <t>BAS170W</t>
  </si>
  <si>
    <t>BAS170WS-E3-18-ND</t>
  </si>
  <si>
    <t>SOD-323-2</t>
  </si>
  <si>
    <t>D6</t>
  </si>
  <si>
    <t>08010-00105-0</t>
  </si>
  <si>
    <t>MBR30H100MFS</t>
  </si>
  <si>
    <t>MBR30H100MFST1G-ND</t>
  </si>
  <si>
    <t>DFN-6-9</t>
  </si>
  <si>
    <t>D7</t>
  </si>
  <si>
    <t>08010-00106-0</t>
  </si>
  <si>
    <t>22V@1W</t>
  </si>
  <si>
    <t>SMAZ22-FDICT-ND</t>
  </si>
  <si>
    <t>SMA</t>
  </si>
  <si>
    <t>D8,D9</t>
  </si>
  <si>
    <t>08010-00107-0</t>
  </si>
  <si>
    <t>MBR120LSF</t>
  </si>
  <si>
    <t>MBR120LSFT1GOSCT-ND</t>
  </si>
  <si>
    <t>SOD-123FL</t>
  </si>
  <si>
    <t>FB1,FB6,FB7,FB8</t>
  </si>
  <si>
    <t>14010-00028-0</t>
  </si>
  <si>
    <t>47@1A_BEAD</t>
  </si>
  <si>
    <t>587-1911-1-ND</t>
  </si>
  <si>
    <t>FB2,FB3,FB4,FB5</t>
  </si>
  <si>
    <t>14010-00029-0</t>
  </si>
  <si>
    <t>48@10A_BEAD</t>
  </si>
  <si>
    <t>240-2435-1-ND</t>
  </si>
  <si>
    <t>SMD-2</t>
  </si>
  <si>
    <t>F1,F2,F3,F4,F5,F6</t>
  </si>
  <si>
    <t>14010-00031-0</t>
  </si>
  <si>
    <t>3.0A Thermal Fuse</t>
  </si>
  <si>
    <t>F2887CT-ND</t>
  </si>
  <si>
    <t>F7</t>
  </si>
  <si>
    <t>14010-00030-0</t>
  </si>
  <si>
    <t>1.0A Thermal Fuse</t>
  </si>
  <si>
    <t>P15124CT-ND</t>
  </si>
  <si>
    <t>J1,J2,J3,J4,J5,J6,J24</t>
  </si>
  <si>
    <t>11000-00242-0</t>
  </si>
  <si>
    <t>1x4_4pin_.1_SCREW_HEADER</t>
  </si>
  <si>
    <t>277-1275-ND</t>
  </si>
  <si>
    <t>J7,J8,J10,J11,J12,J13</t>
  </si>
  <si>
    <t>11000-00241-0</t>
  </si>
  <si>
    <t>1x6_6pin_.1_VERTICAL_HEADER</t>
  </si>
  <si>
    <t>A1923-ND</t>
  </si>
  <si>
    <t>J9</t>
  </si>
  <si>
    <t>2x50_.80mm_VERTICAL_MALE_JX2</t>
  </si>
  <si>
    <t>61083-104400LF-ND</t>
  </si>
  <si>
    <t>11010-00243-0</t>
  </si>
  <si>
    <t>J14,J15,J16,J17</t>
  </si>
  <si>
    <t>11000-00246-0</t>
  </si>
  <si>
    <t>1x3_2mm_RTANGLE_MALE</t>
  </si>
  <si>
    <t>A98575-ND</t>
  </si>
  <si>
    <t>J18</t>
  </si>
  <si>
    <t>2x50_.80mm_VERTICAL_MALE_JX1</t>
  </si>
  <si>
    <t>J19</t>
  </si>
  <si>
    <t>11000-00247-0</t>
  </si>
  <si>
    <t>1x7_2mm_RTANGLE_MALE</t>
  </si>
  <si>
    <t>A98579-ND</t>
  </si>
  <si>
    <t>J20,J21,J23</t>
  </si>
  <si>
    <t>11000-00245-0</t>
  </si>
  <si>
    <t>1x2_2mm_RTANGLE_MALE</t>
  </si>
  <si>
    <t>A98574-ND</t>
  </si>
  <si>
    <t>J25,J22</t>
  </si>
  <si>
    <t>11000-00273-0</t>
  </si>
  <si>
    <t>1x2_2pin_.1_VERTICAL_HEADER</t>
  </si>
  <si>
    <t>A1921-ND</t>
  </si>
  <si>
    <t>LED1,LED2,LED3,LED4,LED5,</t>
  </si>
  <si>
    <t>07010-00089-0</t>
  </si>
  <si>
    <t>LIST-C191KGKT</t>
  </si>
  <si>
    <t>160-1446-1-ND</t>
  </si>
  <si>
    <t>LIST-C191</t>
  </si>
  <si>
    <t>LED6,LED7,LED8,LED9</t>
  </si>
  <si>
    <t>L1</t>
  </si>
  <si>
    <t>05010-00087-0</t>
  </si>
  <si>
    <t>4.7uH@5.5A</t>
  </si>
  <si>
    <t>541-1010-1-ND</t>
  </si>
  <si>
    <t>IHLP-2525</t>
  </si>
  <si>
    <t>L2</t>
  </si>
  <si>
    <t>05010-00085-0</t>
  </si>
  <si>
    <t>3.3uH@6.0A</t>
  </si>
  <si>
    <t>541-1009-1-ND</t>
  </si>
  <si>
    <t>L3</t>
  </si>
  <si>
    <t>05010-00086-0</t>
  </si>
  <si>
    <t>10uH@3A</t>
  </si>
  <si>
    <t>541-1013-1-ND</t>
  </si>
  <si>
    <t>MOT1,MOT2,MOT3,MOT4,MOT5,</t>
  </si>
  <si>
    <t>07000-00090-0</t>
  </si>
  <si>
    <t>Stepper Motor</t>
  </si>
  <si>
    <t>LDED</t>
  </si>
  <si>
    <t>MOT6</t>
  </si>
  <si>
    <t>M1,M2,M3,M4,M5,M6,M7,M8</t>
  </si>
  <si>
    <t>135240_PLTD</t>
  </si>
  <si>
    <t>MNT_HOLE</t>
  </si>
  <si>
    <t>MH-125-PL</t>
  </si>
  <si>
    <t>Q1,Q2</t>
  </si>
  <si>
    <t>08010-00109-0</t>
  </si>
  <si>
    <t>SI4840</t>
  </si>
  <si>
    <t>SI4840BDY-T1-GE3CT-ND</t>
  </si>
  <si>
    <t>SO-8</t>
  </si>
  <si>
    <t>R1,R2,R3,R4,R5,R6,R7,R8,</t>
  </si>
  <si>
    <t>03010-00021-0</t>
  </si>
  <si>
    <t>P100HTR-ND</t>
  </si>
  <si>
    <t>R9,R10,R11,R12,R13,R14,</t>
  </si>
  <si>
    <t>R15,R16,R17,R18,R19,R20,</t>
  </si>
  <si>
    <t>R21,R22,R23,R24,R25,R26,</t>
  </si>
  <si>
    <t>R27,R28,R29,R30,R31,R32</t>
  </si>
  <si>
    <t>R33,R34,R35,R36,R37,R38,</t>
  </si>
  <si>
    <t>03010-00125-0</t>
  </si>
  <si>
    <t>P33.2HTR-ND</t>
  </si>
  <si>
    <t>R39,R40,R41,R42</t>
  </si>
  <si>
    <t>R43,R44,R45,R46,R47,R48,</t>
  </si>
  <si>
    <t>03010-00014-0</t>
  </si>
  <si>
    <t>100K</t>
  </si>
  <si>
    <t>P100KHTR-ND</t>
  </si>
  <si>
    <t>R55,R56,R57,R58,R59,R60,</t>
  </si>
  <si>
    <t>R67,R68,R69,R70,R71,R72,</t>
  </si>
  <si>
    <t>R79,R80,R81,R82,R83,R84,</t>
  </si>
  <si>
    <t>R91,R92,R93,R94,R95,R96,</t>
  </si>
  <si>
    <t>R103,R104,R105,R106,R107,</t>
  </si>
  <si>
    <t>R108,R116,R122,R130,R133,</t>
  </si>
  <si>
    <t>R138</t>
  </si>
  <si>
    <t>R49,R50,R61,R62,R73,R74,</t>
  </si>
  <si>
    <t>03010-00344-0</t>
  </si>
  <si>
    <t>P.22DTR-ND</t>
  </si>
  <si>
    <t>R85,R86,R97,R98,R109,</t>
  </si>
  <si>
    <t>R110</t>
  </si>
  <si>
    <t>R51,R63,R75,R87,R99,R111</t>
  </si>
  <si>
    <t>03010-00133-0</t>
  </si>
  <si>
    <t>20.0K</t>
  </si>
  <si>
    <t>P20.0KHTR-ND</t>
  </si>
  <si>
    <t>R52,R64,R76,R88,R100,</t>
  </si>
  <si>
    <t>03010-00131-0</t>
  </si>
  <si>
    <t>P332HTR-ND</t>
  </si>
  <si>
    <t>R112</t>
  </si>
  <si>
    <t>R53,R54,R65,R66,R77,R78,</t>
  </si>
  <si>
    <t>03010-00195-0</t>
  </si>
  <si>
    <t>5.11K</t>
  </si>
  <si>
    <t>P5.11KHTR-ND</t>
  </si>
  <si>
    <t>R89,R90,R101,R102,R113,</t>
  </si>
  <si>
    <t>R114</t>
  </si>
  <si>
    <t>R115</t>
  </si>
  <si>
    <t>03010-00122-0</t>
  </si>
  <si>
    <t>P150HTR-ND</t>
  </si>
  <si>
    <t>R117,R118,R124,R127</t>
  </si>
  <si>
    <t>03010-00363-0</t>
  </si>
  <si>
    <t>53.6K</t>
  </si>
  <si>
    <t>P53.6KHTR-ND</t>
  </si>
  <si>
    <t>R119,R126</t>
  </si>
  <si>
    <t>03010-00361-0</t>
  </si>
  <si>
    <t>97.6K</t>
  </si>
  <si>
    <t>P97.6KHTR-ND</t>
  </si>
  <si>
    <t>R120,R128</t>
  </si>
  <si>
    <t>03010-00364-0</t>
  </si>
  <si>
    <t>10.2K</t>
  </si>
  <si>
    <t>P10.2KHTR-ND</t>
  </si>
  <si>
    <t>R121,R129</t>
  </si>
  <si>
    <t>03010-00124-0</t>
  </si>
  <si>
    <t>7.87K</t>
  </si>
  <si>
    <t>P7.87KHTR-ND</t>
  </si>
  <si>
    <t>R123</t>
  </si>
  <si>
    <t>03010-00348-0</t>
  </si>
  <si>
    <t>P121HTR-ND</t>
  </si>
  <si>
    <t>R125</t>
  </si>
  <si>
    <t>03010-00365-0</t>
  </si>
  <si>
    <t>31.6K</t>
  </si>
  <si>
    <t>R131</t>
  </si>
  <si>
    <t>03010-00360-0</t>
  </si>
  <si>
    <t>P5.0MCT-ND</t>
  </si>
  <si>
    <t>KEL-2512</t>
  </si>
  <si>
    <t>R132</t>
  </si>
  <si>
    <t>03010-00179-0</t>
  </si>
  <si>
    <t>1.69K</t>
  </si>
  <si>
    <t>P1.69KHTR-ND</t>
  </si>
  <si>
    <t>R134</t>
  </si>
  <si>
    <t>03010-00238-0</t>
  </si>
  <si>
    <t>8.66K</t>
  </si>
  <si>
    <t>P8.66KHTR-ND</t>
  </si>
  <si>
    <t>R135</t>
  </si>
  <si>
    <t>03010-00234-0</t>
  </si>
  <si>
    <t>324K</t>
  </si>
  <si>
    <t>R136</t>
  </si>
  <si>
    <t>03010-00264-0</t>
  </si>
  <si>
    <t>90.9K</t>
  </si>
  <si>
    <t>R137</t>
  </si>
  <si>
    <t>03010-00190-0</t>
  </si>
  <si>
    <t>12.1K</t>
  </si>
  <si>
    <t>U1,U2</t>
  </si>
  <si>
    <t>06060-00277-0</t>
  </si>
  <si>
    <t>TPS54541</t>
  </si>
  <si>
    <t>296-37183-1-ND</t>
  </si>
  <si>
    <t>PWSON-N11</t>
  </si>
  <si>
    <t>U3</t>
  </si>
  <si>
    <t>06060-00276-0</t>
  </si>
  <si>
    <t>LTC3786</t>
  </si>
  <si>
    <t>LTC3786IUD#PBF-ND</t>
  </si>
  <si>
    <t>QFN-17</t>
  </si>
  <si>
    <t>W1,W2,W3</t>
  </si>
  <si>
    <t>03010-00057-0</t>
  </si>
  <si>
    <t>P0.0ATR-ND</t>
  </si>
  <si>
    <t>Z1,Z2,Z3,Z4,Z5,Z6</t>
  </si>
  <si>
    <t>06010-00261-0</t>
  </si>
  <si>
    <t>A4983SET-T</t>
  </si>
  <si>
    <t>620-1194-1-ND</t>
  </si>
  <si>
    <t>QFN-29</t>
  </si>
  <si>
    <t>_____________________________________________________________________________________________________________________________________________________________________________</t>
  </si>
  <si>
    <t>Bill Of Materials         August13,2015      14:04:39</t>
  </si>
  <si>
    <t>Unit</t>
  </si>
  <si>
    <t>Quan</t>
  </si>
  <si>
    <t>Extended</t>
  </si>
  <si>
    <t>Description/Value</t>
  </si>
  <si>
    <t>Digi Key Part Number</t>
  </si>
  <si>
    <t>Cost</t>
  </si>
  <si>
    <t>PCB</t>
  </si>
  <si>
    <t>09031-00135-0</t>
  </si>
  <si>
    <t>Bare Circuit Board</t>
  </si>
  <si>
    <t>TOTAL</t>
  </si>
  <si>
    <t>Per board</t>
  </si>
  <si>
    <t>The Red Indicates Information Only</t>
  </si>
  <si>
    <t>South Bay Circuits</t>
  </si>
  <si>
    <t>P12.1KHTR-ND</t>
  </si>
  <si>
    <t>P90.9KHTR-ND</t>
  </si>
  <si>
    <t>P31.6MHTR-ND</t>
  </si>
  <si>
    <t>P324KHTR-ND</t>
  </si>
  <si>
    <t>W1</t>
  </si>
  <si>
    <t>P31.6KHTR-ND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</si>
</sst>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  <numFmt numFmtId="166" formatCode="&quot;$&quot;#,##0.0000"/>
    <numFmt numFmtId="167" formatCode="_(&quot;$&quot;* #,##0.00000_);_(&quot;$&quot;* \(#,##0.000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44" fontId="0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44" fontId="16" fillId="0" borderId="13" xfId="1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left"/>
    </xf>
    <xf numFmtId="164" fontId="0" fillId="0" borderId="15" xfId="1" applyNumberFormat="1" applyFont="1" applyBorder="1" applyAlignment="1">
      <alignment horizontal="center"/>
    </xf>
    <xf numFmtId="44" fontId="0" fillId="0" borderId="17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44" fontId="0" fillId="0" borderId="19" xfId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0" borderId="18" xfId="1" applyNumberFormat="1" applyFont="1" applyBorder="1" applyAlignment="1">
      <alignment horizontal="center"/>
    </xf>
    <xf numFmtId="167" fontId="0" fillId="0" borderId="18" xfId="1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1" xfId="0" applyFont="1" applyBorder="1"/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44" fontId="0" fillId="0" borderId="20" xfId="1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44" fontId="0" fillId="0" borderId="22" xfId="1" applyFont="1" applyBorder="1" applyAlignment="1">
      <alignment horizontal="center"/>
    </xf>
    <xf numFmtId="44" fontId="0" fillId="0" borderId="21" xfId="1" applyNumberFormat="1" applyFont="1" applyBorder="1" applyAlignment="1">
      <alignment horizontal="center"/>
    </xf>
    <xf numFmtId="0" fontId="16" fillId="0" borderId="0" xfId="0" applyFont="1" applyAlignment="1">
      <alignment horizontal="right"/>
    </xf>
    <xf numFmtId="0" fontId="0" fillId="33" borderId="16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0" fontId="18" fillId="36" borderId="18" xfId="0" applyFont="1" applyFill="1" applyBorder="1" applyAlignment="1">
      <alignment horizontal="center"/>
    </xf>
    <xf numFmtId="165" fontId="0" fillId="36" borderId="18" xfId="1" applyNumberFormat="1" applyFont="1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44" fontId="0" fillId="36" borderId="19" xfId="1" applyFont="1" applyFill="1" applyBorder="1" applyAlignment="1">
      <alignment horizontal="center"/>
    </xf>
    <xf numFmtId="165" fontId="0" fillId="36" borderId="0" xfId="1" applyNumberFormat="1" applyFont="1" applyFill="1" applyBorder="1" applyAlignment="1">
      <alignment horizontal="center"/>
    </xf>
    <xf numFmtId="167" fontId="0" fillId="36" borderId="18" xfId="1" applyNumberFormat="1" applyFont="1" applyFill="1" applyBorder="1" applyAlignment="1">
      <alignment horizontal="center"/>
    </xf>
    <xf numFmtId="167" fontId="0" fillId="36" borderId="0" xfId="1" applyNumberFormat="1" applyFont="1" applyFill="1" applyBorder="1" applyAlignment="1">
      <alignment horizontal="center"/>
    </xf>
    <xf numFmtId="164" fontId="0" fillId="36" borderId="18" xfId="1" applyNumberFormat="1" applyFont="1" applyFill="1" applyBorder="1" applyAlignment="1">
      <alignment horizontal="center"/>
    </xf>
    <xf numFmtId="166" fontId="0" fillId="36" borderId="18" xfId="0" applyNumberFormat="1" applyFill="1" applyBorder="1" applyAlignment="1">
      <alignment horizontal="center"/>
    </xf>
    <xf numFmtId="166" fontId="0" fillId="36" borderId="0" xfId="0" applyNumberFormat="1" applyFill="1" applyBorder="1" applyAlignment="1">
      <alignment horizontal="center"/>
    </xf>
    <xf numFmtId="0" fontId="0" fillId="0" borderId="23" xfId="0" applyBorder="1"/>
    <xf numFmtId="0" fontId="0" fillId="37" borderId="23" xfId="0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tabSelected="1" topLeftCell="A79" workbookViewId="0">
      <selection activeCell="B101" sqref="B101"/>
    </sheetView>
  </sheetViews>
  <sheetFormatPr defaultRowHeight="15" x14ac:dyDescent="0.25"/>
  <cols>
    <col min="1" max="2" width="9.140625" style="1"/>
    <col min="3" max="3" width="32.85546875" customWidth="1"/>
    <col min="4" max="4" width="16.7109375" style="1" customWidth="1"/>
    <col min="5" max="5" width="37.7109375" style="2" customWidth="1"/>
    <col min="6" max="6" width="34.85546875" customWidth="1"/>
    <col min="7" max="7" width="27.42578125" style="2" customWidth="1"/>
  </cols>
  <sheetData>
    <row r="2" spans="1:7" x14ac:dyDescent="0.25">
      <c r="A2" s="2" t="s">
        <v>0</v>
      </c>
    </row>
    <row r="4" spans="1:7" x14ac:dyDescent="0.25">
      <c r="A4" s="1" t="s">
        <v>1</v>
      </c>
      <c r="B4" s="1" t="s">
        <v>2</v>
      </c>
      <c r="C4" t="s">
        <v>3</v>
      </c>
      <c r="D4" s="1" t="s">
        <v>4</v>
      </c>
      <c r="E4" s="2" t="s">
        <v>5</v>
      </c>
      <c r="F4" t="s">
        <v>6</v>
      </c>
      <c r="G4" s="2" t="s">
        <v>7</v>
      </c>
    </row>
    <row r="5" spans="1:7" x14ac:dyDescent="0.25">
      <c r="A5" s="2" t="s">
        <v>297</v>
      </c>
    </row>
    <row r="7" spans="1:7" x14ac:dyDescent="0.25">
      <c r="A7" s="1">
        <v>1</v>
      </c>
      <c r="B7" s="1">
        <v>42</v>
      </c>
      <c r="C7" t="s">
        <v>8</v>
      </c>
      <c r="D7" s="1" t="s">
        <v>9</v>
      </c>
      <c r="E7" s="2" t="s">
        <v>10</v>
      </c>
      <c r="F7" t="s">
        <v>11</v>
      </c>
      <c r="G7" s="2">
        <v>603</v>
      </c>
    </row>
    <row r="8" spans="1:7" x14ac:dyDescent="0.25">
      <c r="C8" t="s">
        <v>12</v>
      </c>
    </row>
    <row r="9" spans="1:7" x14ac:dyDescent="0.25">
      <c r="C9" t="s">
        <v>13</v>
      </c>
    </row>
    <row r="10" spans="1:7" x14ac:dyDescent="0.25">
      <c r="C10" t="s">
        <v>14</v>
      </c>
    </row>
    <row r="11" spans="1:7" x14ac:dyDescent="0.25">
      <c r="C11" t="s">
        <v>15</v>
      </c>
    </row>
    <row r="12" spans="1:7" x14ac:dyDescent="0.25">
      <c r="C12" t="s">
        <v>16</v>
      </c>
    </row>
    <row r="13" spans="1:7" x14ac:dyDescent="0.25">
      <c r="C13" t="s">
        <v>17</v>
      </c>
    </row>
    <row r="14" spans="1:7" x14ac:dyDescent="0.25">
      <c r="A14" s="1">
        <v>2</v>
      </c>
      <c r="B14" s="1">
        <v>16</v>
      </c>
      <c r="C14" t="s">
        <v>18</v>
      </c>
      <c r="D14" s="1" t="s">
        <v>19</v>
      </c>
      <c r="E14" s="2" t="s">
        <v>20</v>
      </c>
      <c r="F14" t="s">
        <v>21</v>
      </c>
      <c r="G14" s="2">
        <v>603</v>
      </c>
    </row>
    <row r="15" spans="1:7" x14ac:dyDescent="0.25">
      <c r="C15" t="s">
        <v>22</v>
      </c>
    </row>
    <row r="16" spans="1:7" x14ac:dyDescent="0.25">
      <c r="C16" t="s">
        <v>23</v>
      </c>
    </row>
    <row r="17" spans="1:7" x14ac:dyDescent="0.25">
      <c r="A17" s="1">
        <v>3</v>
      </c>
      <c r="B17" s="1">
        <v>8</v>
      </c>
      <c r="C17" t="s">
        <v>24</v>
      </c>
      <c r="D17" s="1" t="s">
        <v>25</v>
      </c>
      <c r="E17" s="2" t="s">
        <v>26</v>
      </c>
      <c r="F17" t="s">
        <v>27</v>
      </c>
      <c r="G17" s="2">
        <v>603</v>
      </c>
    </row>
    <row r="18" spans="1:7" x14ac:dyDescent="0.25">
      <c r="C18" t="s">
        <v>28</v>
      </c>
    </row>
    <row r="19" spans="1:7" x14ac:dyDescent="0.25">
      <c r="A19" s="1">
        <v>4</v>
      </c>
      <c r="B19" s="1">
        <v>6</v>
      </c>
      <c r="C19" t="s">
        <v>29</v>
      </c>
      <c r="D19" s="1" t="s">
        <v>30</v>
      </c>
      <c r="E19" s="2" t="s">
        <v>31</v>
      </c>
      <c r="F19" t="s">
        <v>32</v>
      </c>
      <c r="G19" s="2">
        <v>2312</v>
      </c>
    </row>
    <row r="20" spans="1:7" x14ac:dyDescent="0.25">
      <c r="A20" s="1">
        <v>5</v>
      </c>
      <c r="B20" s="1">
        <v>2</v>
      </c>
      <c r="C20" t="s">
        <v>33</v>
      </c>
      <c r="D20" s="1" t="s">
        <v>34</v>
      </c>
      <c r="E20" s="2" t="s">
        <v>35</v>
      </c>
      <c r="F20" t="s">
        <v>36</v>
      </c>
      <c r="G20" s="2">
        <v>805</v>
      </c>
    </row>
    <row r="21" spans="1:7" x14ac:dyDescent="0.25">
      <c r="A21" s="1">
        <v>6</v>
      </c>
      <c r="B21" s="1">
        <v>2</v>
      </c>
      <c r="C21" t="s">
        <v>37</v>
      </c>
      <c r="D21" s="1" t="s">
        <v>38</v>
      </c>
      <c r="E21" s="2" t="s">
        <v>39</v>
      </c>
      <c r="F21" t="s">
        <v>40</v>
      </c>
      <c r="G21" s="2">
        <v>603</v>
      </c>
    </row>
    <row r="22" spans="1:7" x14ac:dyDescent="0.25">
      <c r="A22" s="1">
        <v>7</v>
      </c>
      <c r="B22" s="1">
        <v>1</v>
      </c>
      <c r="C22" t="s">
        <v>41</v>
      </c>
      <c r="D22" s="1" t="s">
        <v>42</v>
      </c>
      <c r="E22" s="2" t="s">
        <v>43</v>
      </c>
      <c r="F22" t="s">
        <v>44</v>
      </c>
      <c r="G22" s="2">
        <v>1210</v>
      </c>
    </row>
    <row r="23" spans="1:7" x14ac:dyDescent="0.25">
      <c r="A23" s="1">
        <v>8</v>
      </c>
      <c r="B23" s="1">
        <v>2</v>
      </c>
      <c r="C23" t="s">
        <v>45</v>
      </c>
      <c r="D23" s="1" t="s">
        <v>46</v>
      </c>
      <c r="E23" s="2" t="s">
        <v>47</v>
      </c>
      <c r="F23" t="s">
        <v>48</v>
      </c>
      <c r="G23" s="2">
        <v>603</v>
      </c>
    </row>
    <row r="24" spans="1:7" x14ac:dyDescent="0.25">
      <c r="A24" s="1">
        <v>9</v>
      </c>
      <c r="B24" s="1">
        <v>2</v>
      </c>
      <c r="C24" t="s">
        <v>49</v>
      </c>
      <c r="D24" s="1" t="s">
        <v>50</v>
      </c>
      <c r="E24" s="2" t="s">
        <v>51</v>
      </c>
      <c r="F24" t="s">
        <v>52</v>
      </c>
      <c r="G24" s="2">
        <v>603</v>
      </c>
    </row>
    <row r="25" spans="1:7" x14ac:dyDescent="0.25">
      <c r="A25" s="1">
        <v>10</v>
      </c>
      <c r="B25" s="1">
        <v>1</v>
      </c>
      <c r="C25" t="s">
        <v>53</v>
      </c>
      <c r="D25" s="1" t="s">
        <v>42</v>
      </c>
      <c r="E25" s="2" t="s">
        <v>54</v>
      </c>
      <c r="F25" t="s">
        <v>44</v>
      </c>
      <c r="G25" s="2">
        <v>1210</v>
      </c>
    </row>
    <row r="26" spans="1:7" x14ac:dyDescent="0.25">
      <c r="A26" s="1">
        <v>11</v>
      </c>
      <c r="B26" s="1">
        <v>3</v>
      </c>
      <c r="C26" t="s">
        <v>55</v>
      </c>
      <c r="D26" s="1" t="s">
        <v>56</v>
      </c>
      <c r="E26" s="2" t="s">
        <v>57</v>
      </c>
      <c r="F26" t="s">
        <v>58</v>
      </c>
      <c r="G26" s="2">
        <v>1812</v>
      </c>
    </row>
    <row r="27" spans="1:7" x14ac:dyDescent="0.25">
      <c r="A27" s="1">
        <v>12</v>
      </c>
      <c r="B27" s="1">
        <v>1</v>
      </c>
      <c r="C27" t="s">
        <v>59</v>
      </c>
      <c r="D27" s="1" t="s">
        <v>60</v>
      </c>
      <c r="E27" s="2" t="s">
        <v>61</v>
      </c>
      <c r="F27" t="s">
        <v>62</v>
      </c>
      <c r="G27" s="2">
        <v>603</v>
      </c>
    </row>
    <row r="28" spans="1:7" x14ac:dyDescent="0.25">
      <c r="A28" s="1">
        <v>13</v>
      </c>
      <c r="B28" s="1">
        <v>4</v>
      </c>
      <c r="C28" t="s">
        <v>63</v>
      </c>
      <c r="D28" s="1" t="s">
        <v>64</v>
      </c>
      <c r="E28" s="2" t="s">
        <v>65</v>
      </c>
      <c r="F28" t="s">
        <v>66</v>
      </c>
      <c r="G28" s="2">
        <v>2917</v>
      </c>
    </row>
    <row r="29" spans="1:7" x14ac:dyDescent="0.25">
      <c r="A29" s="1">
        <v>14</v>
      </c>
      <c r="B29" s="1">
        <v>1</v>
      </c>
      <c r="C29" t="s">
        <v>67</v>
      </c>
      <c r="D29" s="1" t="s">
        <v>68</v>
      </c>
      <c r="E29" s="2" t="s">
        <v>69</v>
      </c>
      <c r="F29" t="s">
        <v>70</v>
      </c>
      <c r="G29" s="2">
        <v>603</v>
      </c>
    </row>
    <row r="30" spans="1:7" x14ac:dyDescent="0.25">
      <c r="A30" s="1">
        <v>15</v>
      </c>
      <c r="B30" s="1">
        <v>1</v>
      </c>
      <c r="C30" t="s">
        <v>71</v>
      </c>
      <c r="D30" s="1" t="s">
        <v>72</v>
      </c>
      <c r="E30" s="2" t="s">
        <v>73</v>
      </c>
      <c r="F30" t="s">
        <v>74</v>
      </c>
      <c r="G30" s="2">
        <v>603</v>
      </c>
    </row>
    <row r="31" spans="1:7" x14ac:dyDescent="0.25">
      <c r="A31" s="1">
        <v>16</v>
      </c>
      <c r="B31" s="1">
        <v>1</v>
      </c>
      <c r="C31" t="s">
        <v>75</v>
      </c>
      <c r="D31" s="1" t="s">
        <v>76</v>
      </c>
      <c r="E31" s="2" t="s">
        <v>77</v>
      </c>
      <c r="F31" t="s">
        <v>78</v>
      </c>
      <c r="G31" s="2">
        <v>603</v>
      </c>
    </row>
    <row r="32" spans="1:7" x14ac:dyDescent="0.25">
      <c r="A32" s="1">
        <v>17</v>
      </c>
      <c r="B32" s="1">
        <v>2</v>
      </c>
      <c r="C32" t="s">
        <v>79</v>
      </c>
      <c r="D32" s="1" t="s">
        <v>80</v>
      </c>
      <c r="E32" s="2" t="s">
        <v>10</v>
      </c>
      <c r="F32" t="s">
        <v>81</v>
      </c>
      <c r="G32" s="2">
        <v>805</v>
      </c>
    </row>
    <row r="33" spans="1:7" x14ac:dyDescent="0.25">
      <c r="A33" s="1">
        <v>18</v>
      </c>
      <c r="B33" s="1">
        <v>1</v>
      </c>
      <c r="C33" t="s">
        <v>82</v>
      </c>
      <c r="D33" s="1" t="s">
        <v>83</v>
      </c>
      <c r="E33" s="2" t="s">
        <v>84</v>
      </c>
      <c r="F33" t="s">
        <v>85</v>
      </c>
      <c r="G33" s="2" t="s">
        <v>86</v>
      </c>
    </row>
    <row r="34" spans="1:7" x14ac:dyDescent="0.25">
      <c r="A34" s="1">
        <v>19</v>
      </c>
      <c r="B34" s="1">
        <v>2</v>
      </c>
      <c r="C34" t="s">
        <v>87</v>
      </c>
      <c r="D34" s="1" t="s">
        <v>88</v>
      </c>
      <c r="E34" s="2" t="s">
        <v>89</v>
      </c>
      <c r="F34" t="s">
        <v>90</v>
      </c>
      <c r="G34" s="2" t="s">
        <v>91</v>
      </c>
    </row>
    <row r="35" spans="1:7" x14ac:dyDescent="0.25">
      <c r="A35" s="1">
        <v>20</v>
      </c>
      <c r="B35" s="1">
        <v>1</v>
      </c>
      <c r="C35" t="s">
        <v>92</v>
      </c>
      <c r="D35" s="1" t="s">
        <v>93</v>
      </c>
      <c r="E35" s="2" t="s">
        <v>94</v>
      </c>
      <c r="F35" t="s">
        <v>95</v>
      </c>
      <c r="G35" s="2" t="s">
        <v>96</v>
      </c>
    </row>
    <row r="36" spans="1:7" x14ac:dyDescent="0.25">
      <c r="A36" s="1">
        <v>21</v>
      </c>
      <c r="B36" s="1">
        <v>1</v>
      </c>
      <c r="C36" t="s">
        <v>97</v>
      </c>
      <c r="D36" s="1" t="s">
        <v>98</v>
      </c>
      <c r="E36" s="2" t="s">
        <v>99</v>
      </c>
      <c r="F36" t="s">
        <v>100</v>
      </c>
      <c r="G36" s="2" t="s">
        <v>101</v>
      </c>
    </row>
    <row r="37" spans="1:7" x14ac:dyDescent="0.25">
      <c r="A37" s="1">
        <v>22</v>
      </c>
      <c r="B37" s="1">
        <v>1</v>
      </c>
      <c r="C37" t="s">
        <v>102</v>
      </c>
      <c r="D37" s="1" t="s">
        <v>103</v>
      </c>
      <c r="E37" s="2" t="s">
        <v>104</v>
      </c>
      <c r="F37" t="s">
        <v>105</v>
      </c>
      <c r="G37" s="2" t="s">
        <v>106</v>
      </c>
    </row>
    <row r="38" spans="1:7" x14ac:dyDescent="0.25">
      <c r="A38" s="1">
        <v>23</v>
      </c>
      <c r="B38" s="1">
        <v>2</v>
      </c>
      <c r="C38" t="s">
        <v>107</v>
      </c>
      <c r="D38" s="1" t="s">
        <v>108</v>
      </c>
      <c r="E38" s="2" t="s">
        <v>109</v>
      </c>
      <c r="F38" t="s">
        <v>110</v>
      </c>
      <c r="G38" s="2" t="s">
        <v>111</v>
      </c>
    </row>
    <row r="39" spans="1:7" x14ac:dyDescent="0.25">
      <c r="A39" s="1">
        <v>24</v>
      </c>
      <c r="B39" s="1">
        <v>4</v>
      </c>
      <c r="C39" t="s">
        <v>112</v>
      </c>
      <c r="D39" s="1" t="s">
        <v>113</v>
      </c>
      <c r="E39" s="2" t="s">
        <v>114</v>
      </c>
      <c r="F39" t="s">
        <v>115</v>
      </c>
      <c r="G39" s="2">
        <v>805</v>
      </c>
    </row>
    <row r="40" spans="1:7" x14ac:dyDescent="0.25">
      <c r="A40" s="1">
        <v>25</v>
      </c>
      <c r="B40" s="1">
        <v>4</v>
      </c>
      <c r="C40" t="s">
        <v>116</v>
      </c>
      <c r="D40" s="1" t="s">
        <v>117</v>
      </c>
      <c r="E40" s="2" t="s">
        <v>118</v>
      </c>
      <c r="F40" t="s">
        <v>119</v>
      </c>
      <c r="G40" s="2" t="s">
        <v>120</v>
      </c>
    </row>
    <row r="41" spans="1:7" x14ac:dyDescent="0.25">
      <c r="A41" s="1">
        <v>26</v>
      </c>
      <c r="B41" s="1">
        <v>6</v>
      </c>
      <c r="C41" t="s">
        <v>121</v>
      </c>
      <c r="D41" s="1" t="s">
        <v>122</v>
      </c>
      <c r="E41" s="2" t="s">
        <v>123</v>
      </c>
      <c r="F41" t="s">
        <v>124</v>
      </c>
      <c r="G41" s="2">
        <v>1206</v>
      </c>
    </row>
    <row r="42" spans="1:7" x14ac:dyDescent="0.25">
      <c r="A42" s="1">
        <v>27</v>
      </c>
      <c r="B42" s="1">
        <v>1</v>
      </c>
      <c r="C42" t="s">
        <v>125</v>
      </c>
      <c r="D42" s="1" t="s">
        <v>126</v>
      </c>
      <c r="E42" s="2" t="s">
        <v>127</v>
      </c>
      <c r="F42" t="s">
        <v>128</v>
      </c>
      <c r="G42" s="2">
        <v>603</v>
      </c>
    </row>
    <row r="43" spans="1:7" x14ac:dyDescent="0.25">
      <c r="A43" s="1">
        <v>28</v>
      </c>
      <c r="B43" s="1">
        <v>7</v>
      </c>
      <c r="C43" t="s">
        <v>129</v>
      </c>
      <c r="D43" s="1" t="s">
        <v>130</v>
      </c>
      <c r="E43" s="2" t="s">
        <v>131</v>
      </c>
      <c r="F43" t="s">
        <v>132</v>
      </c>
      <c r="G43" s="2" t="s">
        <v>130</v>
      </c>
    </row>
    <row r="44" spans="1:7" x14ac:dyDescent="0.25">
      <c r="A44" s="1">
        <v>29</v>
      </c>
      <c r="B44" s="1">
        <v>6</v>
      </c>
      <c r="C44" t="s">
        <v>133</v>
      </c>
      <c r="D44" s="1" t="s">
        <v>134</v>
      </c>
      <c r="E44" s="2" t="s">
        <v>135</v>
      </c>
      <c r="F44" t="s">
        <v>136</v>
      </c>
      <c r="G44" s="2" t="s">
        <v>134</v>
      </c>
    </row>
    <row r="45" spans="1:7" x14ac:dyDescent="0.25">
      <c r="A45" s="1">
        <v>30</v>
      </c>
      <c r="B45" s="1">
        <v>1</v>
      </c>
      <c r="C45" t="s">
        <v>137</v>
      </c>
      <c r="D45" s="1" t="s">
        <v>140</v>
      </c>
      <c r="E45" s="2" t="s">
        <v>138</v>
      </c>
      <c r="F45" t="s">
        <v>139</v>
      </c>
      <c r="G45" s="2" t="s">
        <v>140</v>
      </c>
    </row>
    <row r="46" spans="1:7" x14ac:dyDescent="0.25">
      <c r="A46" s="1">
        <v>31</v>
      </c>
      <c r="B46" s="1">
        <v>4</v>
      </c>
      <c r="C46" t="s">
        <v>141</v>
      </c>
      <c r="D46" s="1" t="s">
        <v>142</v>
      </c>
      <c r="E46" s="2" t="s">
        <v>143</v>
      </c>
      <c r="F46" t="s">
        <v>144</v>
      </c>
      <c r="G46" s="2" t="s">
        <v>142</v>
      </c>
    </row>
    <row r="47" spans="1:7" x14ac:dyDescent="0.25">
      <c r="A47" s="1">
        <v>32</v>
      </c>
      <c r="B47" s="1">
        <v>1</v>
      </c>
      <c r="C47" t="s">
        <v>145</v>
      </c>
      <c r="D47" s="1" t="s">
        <v>140</v>
      </c>
      <c r="E47" s="2" t="s">
        <v>146</v>
      </c>
      <c r="F47" t="s">
        <v>139</v>
      </c>
      <c r="G47" s="2" t="s">
        <v>140</v>
      </c>
    </row>
    <row r="48" spans="1:7" x14ac:dyDescent="0.25">
      <c r="A48" s="1">
        <v>33</v>
      </c>
      <c r="B48" s="1">
        <v>1</v>
      </c>
      <c r="C48" t="s">
        <v>147</v>
      </c>
      <c r="D48" s="1" t="s">
        <v>148</v>
      </c>
      <c r="E48" s="2" t="s">
        <v>149</v>
      </c>
      <c r="F48" t="s">
        <v>150</v>
      </c>
      <c r="G48" s="2" t="s">
        <v>148</v>
      </c>
    </row>
    <row r="49" spans="1:9" x14ac:dyDescent="0.25">
      <c r="A49" s="1">
        <v>34</v>
      </c>
      <c r="B49" s="1">
        <v>3</v>
      </c>
      <c r="C49" t="s">
        <v>151</v>
      </c>
      <c r="D49" s="1" t="s">
        <v>152</v>
      </c>
      <c r="E49" s="2" t="s">
        <v>153</v>
      </c>
      <c r="F49" t="s">
        <v>154</v>
      </c>
      <c r="G49" s="2" t="s">
        <v>152</v>
      </c>
    </row>
    <row r="50" spans="1:9" x14ac:dyDescent="0.25">
      <c r="A50" s="1">
        <v>35</v>
      </c>
      <c r="B50" s="1">
        <v>2</v>
      </c>
      <c r="C50" t="s">
        <v>155</v>
      </c>
      <c r="D50" s="1" t="s">
        <v>156</v>
      </c>
      <c r="E50" s="2" t="s">
        <v>157</v>
      </c>
      <c r="F50" t="s">
        <v>158</v>
      </c>
      <c r="G50" s="2" t="s">
        <v>156</v>
      </c>
    </row>
    <row r="51" spans="1:9" x14ac:dyDescent="0.25">
      <c r="A51" s="1">
        <v>36</v>
      </c>
      <c r="B51" s="1">
        <v>9</v>
      </c>
      <c r="C51" t="s">
        <v>159</v>
      </c>
      <c r="D51" s="1" t="s">
        <v>160</v>
      </c>
      <c r="E51" s="2" t="s">
        <v>161</v>
      </c>
      <c r="F51" t="s">
        <v>162</v>
      </c>
      <c r="G51" s="2" t="s">
        <v>163</v>
      </c>
    </row>
    <row r="52" spans="1:9" x14ac:dyDescent="0.25">
      <c r="C52" t="s">
        <v>164</v>
      </c>
      <c r="I52" s="3"/>
    </row>
    <row r="53" spans="1:9" x14ac:dyDescent="0.25">
      <c r="A53" s="1">
        <v>37</v>
      </c>
      <c r="B53" s="1">
        <v>1</v>
      </c>
      <c r="C53" t="s">
        <v>165</v>
      </c>
      <c r="D53" s="1" t="s">
        <v>166</v>
      </c>
      <c r="E53" s="2" t="s">
        <v>167</v>
      </c>
      <c r="F53" t="s">
        <v>168</v>
      </c>
      <c r="G53" s="2" t="s">
        <v>169</v>
      </c>
    </row>
    <row r="54" spans="1:9" x14ac:dyDescent="0.25">
      <c r="A54" s="1">
        <v>38</v>
      </c>
      <c r="B54" s="1">
        <v>1</v>
      </c>
      <c r="C54" t="s">
        <v>170</v>
      </c>
      <c r="D54" s="1" t="s">
        <v>171</v>
      </c>
      <c r="E54" s="2" t="s">
        <v>172</v>
      </c>
      <c r="F54" t="s">
        <v>173</v>
      </c>
      <c r="G54" s="2" t="s">
        <v>169</v>
      </c>
    </row>
    <row r="55" spans="1:9" x14ac:dyDescent="0.25">
      <c r="A55" s="1">
        <v>39</v>
      </c>
      <c r="B55" s="1">
        <v>1</v>
      </c>
      <c r="C55" t="s">
        <v>174</v>
      </c>
      <c r="D55" s="1" t="s">
        <v>175</v>
      </c>
      <c r="E55" s="2" t="s">
        <v>176</v>
      </c>
      <c r="F55" t="s">
        <v>177</v>
      </c>
      <c r="G55" s="2" t="s">
        <v>169</v>
      </c>
    </row>
    <row r="56" spans="1:9" x14ac:dyDescent="0.25">
      <c r="A56" s="1">
        <v>40</v>
      </c>
      <c r="B56" s="1">
        <v>6</v>
      </c>
      <c r="C56" t="s">
        <v>178</v>
      </c>
      <c r="D56" s="1" t="s">
        <v>179</v>
      </c>
      <c r="E56" s="2" t="s">
        <v>180</v>
      </c>
      <c r="G56" s="2" t="s">
        <v>181</v>
      </c>
    </row>
    <row r="57" spans="1:9" x14ac:dyDescent="0.25">
      <c r="C57" t="s">
        <v>182</v>
      </c>
    </row>
    <row r="58" spans="1:9" x14ac:dyDescent="0.25">
      <c r="A58" s="1">
        <v>41</v>
      </c>
      <c r="B58" s="1">
        <v>8</v>
      </c>
      <c r="C58" t="s">
        <v>183</v>
      </c>
      <c r="D58" s="1" t="s">
        <v>184</v>
      </c>
      <c r="E58" s="2" t="s">
        <v>185</v>
      </c>
      <c r="G58" s="2" t="s">
        <v>186</v>
      </c>
    </row>
    <row r="59" spans="1:9" x14ac:dyDescent="0.25">
      <c r="A59" s="1">
        <v>42</v>
      </c>
      <c r="B59" s="1">
        <v>2</v>
      </c>
      <c r="C59" t="s">
        <v>187</v>
      </c>
      <c r="D59" s="1" t="s">
        <v>188</v>
      </c>
      <c r="E59" s="2" t="s">
        <v>189</v>
      </c>
      <c r="F59" t="s">
        <v>190</v>
      </c>
      <c r="G59" s="2" t="s">
        <v>191</v>
      </c>
    </row>
    <row r="60" spans="1:9" x14ac:dyDescent="0.25">
      <c r="A60" s="1">
        <v>43</v>
      </c>
      <c r="B60" s="1">
        <v>32</v>
      </c>
      <c r="C60" t="s">
        <v>192</v>
      </c>
      <c r="D60" s="1" t="s">
        <v>193</v>
      </c>
      <c r="E60" s="2">
        <v>100</v>
      </c>
      <c r="F60" t="s">
        <v>194</v>
      </c>
      <c r="G60" s="2">
        <v>603</v>
      </c>
    </row>
    <row r="61" spans="1:9" x14ac:dyDescent="0.25">
      <c r="C61" t="s">
        <v>195</v>
      </c>
    </row>
    <row r="62" spans="1:9" x14ac:dyDescent="0.25">
      <c r="C62" t="s">
        <v>196</v>
      </c>
    </row>
    <row r="63" spans="1:9" x14ac:dyDescent="0.25">
      <c r="C63" t="s">
        <v>197</v>
      </c>
    </row>
    <row r="64" spans="1:9" x14ac:dyDescent="0.25">
      <c r="C64" t="s">
        <v>198</v>
      </c>
    </row>
    <row r="65" spans="1:7" x14ac:dyDescent="0.25">
      <c r="A65" s="1">
        <v>44</v>
      </c>
      <c r="B65" s="1">
        <v>10</v>
      </c>
      <c r="C65" t="s">
        <v>199</v>
      </c>
      <c r="D65" s="1" t="s">
        <v>200</v>
      </c>
      <c r="E65" s="2">
        <v>33.200000000000003</v>
      </c>
      <c r="F65" t="s">
        <v>201</v>
      </c>
      <c r="G65" s="2">
        <v>603</v>
      </c>
    </row>
    <row r="66" spans="1:7" x14ac:dyDescent="0.25">
      <c r="C66" t="s">
        <v>202</v>
      </c>
    </row>
    <row r="67" spans="1:7" x14ac:dyDescent="0.25">
      <c r="A67" s="1">
        <v>45</v>
      </c>
      <c r="B67" s="1">
        <v>41</v>
      </c>
      <c r="C67" t="s">
        <v>203</v>
      </c>
      <c r="D67" s="1" t="s">
        <v>204</v>
      </c>
      <c r="E67" s="2" t="s">
        <v>205</v>
      </c>
      <c r="F67" t="s">
        <v>206</v>
      </c>
      <c r="G67" s="2">
        <v>603</v>
      </c>
    </row>
    <row r="68" spans="1:7" x14ac:dyDescent="0.25">
      <c r="C68" t="s">
        <v>207</v>
      </c>
    </row>
    <row r="69" spans="1:7" x14ac:dyDescent="0.25">
      <c r="C69" t="s">
        <v>208</v>
      </c>
    </row>
    <row r="70" spans="1:7" x14ac:dyDescent="0.25">
      <c r="C70" t="s">
        <v>209</v>
      </c>
    </row>
    <row r="71" spans="1:7" x14ac:dyDescent="0.25">
      <c r="C71" t="s">
        <v>210</v>
      </c>
    </row>
    <row r="72" spans="1:7" x14ac:dyDescent="0.25">
      <c r="C72" t="s">
        <v>211</v>
      </c>
    </row>
    <row r="73" spans="1:7" x14ac:dyDescent="0.25">
      <c r="C73" t="s">
        <v>212</v>
      </c>
    </row>
    <row r="74" spans="1:7" x14ac:dyDescent="0.25">
      <c r="C74" t="s">
        <v>213</v>
      </c>
    </row>
    <row r="75" spans="1:7" x14ac:dyDescent="0.25">
      <c r="A75" s="1">
        <v>46</v>
      </c>
      <c r="B75" s="1">
        <v>12</v>
      </c>
      <c r="C75" t="s">
        <v>214</v>
      </c>
      <c r="D75" s="1" t="s">
        <v>215</v>
      </c>
      <c r="E75" s="2">
        <v>0.22</v>
      </c>
      <c r="F75" t="s">
        <v>216</v>
      </c>
      <c r="G75" s="2">
        <v>805</v>
      </c>
    </row>
    <row r="76" spans="1:7" x14ac:dyDescent="0.25">
      <c r="C76" t="s">
        <v>217</v>
      </c>
    </row>
    <row r="77" spans="1:7" x14ac:dyDescent="0.25">
      <c r="C77" t="s">
        <v>218</v>
      </c>
    </row>
    <row r="78" spans="1:7" x14ac:dyDescent="0.25">
      <c r="A78" s="1">
        <v>47</v>
      </c>
      <c r="B78" s="1">
        <v>6</v>
      </c>
      <c r="C78" t="s">
        <v>219</v>
      </c>
      <c r="D78" s="1" t="s">
        <v>220</v>
      </c>
      <c r="E78" s="2" t="s">
        <v>221</v>
      </c>
      <c r="F78" t="s">
        <v>222</v>
      </c>
      <c r="G78" s="2">
        <v>603</v>
      </c>
    </row>
    <row r="79" spans="1:7" x14ac:dyDescent="0.25">
      <c r="A79" s="1">
        <v>48</v>
      </c>
      <c r="B79" s="1">
        <v>6</v>
      </c>
      <c r="C79" t="s">
        <v>223</v>
      </c>
      <c r="D79" s="1" t="s">
        <v>224</v>
      </c>
      <c r="E79" s="2">
        <v>332</v>
      </c>
      <c r="F79" t="s">
        <v>225</v>
      </c>
      <c r="G79" s="2">
        <v>603</v>
      </c>
    </row>
    <row r="80" spans="1:7" x14ac:dyDescent="0.25">
      <c r="C80" t="s">
        <v>226</v>
      </c>
    </row>
    <row r="81" spans="1:7" x14ac:dyDescent="0.25">
      <c r="A81" s="1">
        <v>49</v>
      </c>
      <c r="B81" s="1">
        <v>12</v>
      </c>
      <c r="C81" t="s">
        <v>227</v>
      </c>
      <c r="D81" s="1" t="s">
        <v>228</v>
      </c>
      <c r="E81" s="2" t="s">
        <v>229</v>
      </c>
      <c r="F81" t="s">
        <v>230</v>
      </c>
      <c r="G81" s="2">
        <v>603</v>
      </c>
    </row>
    <row r="82" spans="1:7" x14ac:dyDescent="0.25">
      <c r="C82" t="s">
        <v>231</v>
      </c>
    </row>
    <row r="83" spans="1:7" x14ac:dyDescent="0.25">
      <c r="C83" t="s">
        <v>232</v>
      </c>
    </row>
    <row r="84" spans="1:7" x14ac:dyDescent="0.25">
      <c r="A84" s="1">
        <v>50</v>
      </c>
      <c r="B84" s="1">
        <v>1</v>
      </c>
      <c r="C84" t="s">
        <v>233</v>
      </c>
      <c r="D84" s="1" t="s">
        <v>234</v>
      </c>
      <c r="E84" s="2">
        <v>150</v>
      </c>
      <c r="F84" t="s">
        <v>235</v>
      </c>
      <c r="G84" s="2">
        <v>603</v>
      </c>
    </row>
    <row r="85" spans="1:7" x14ac:dyDescent="0.25">
      <c r="A85" s="1">
        <v>51</v>
      </c>
      <c r="B85" s="1">
        <v>4</v>
      </c>
      <c r="C85" t="s">
        <v>236</v>
      </c>
      <c r="D85" s="1" t="s">
        <v>237</v>
      </c>
      <c r="E85" s="2" t="s">
        <v>238</v>
      </c>
      <c r="F85" t="s">
        <v>239</v>
      </c>
      <c r="G85" s="2">
        <v>603</v>
      </c>
    </row>
    <row r="86" spans="1:7" x14ac:dyDescent="0.25">
      <c r="A86" s="1">
        <v>52</v>
      </c>
      <c r="B86" s="1">
        <v>2</v>
      </c>
      <c r="C86" t="s">
        <v>240</v>
      </c>
      <c r="D86" s="1" t="s">
        <v>241</v>
      </c>
      <c r="E86" s="2" t="s">
        <v>242</v>
      </c>
      <c r="F86" t="s">
        <v>243</v>
      </c>
      <c r="G86" s="2">
        <v>603</v>
      </c>
    </row>
    <row r="87" spans="1:7" x14ac:dyDescent="0.25">
      <c r="A87" s="1">
        <v>53</v>
      </c>
      <c r="B87" s="1">
        <v>2</v>
      </c>
      <c r="C87" t="s">
        <v>244</v>
      </c>
      <c r="D87" s="1" t="s">
        <v>245</v>
      </c>
      <c r="E87" s="2" t="s">
        <v>246</v>
      </c>
      <c r="F87" t="s">
        <v>247</v>
      </c>
      <c r="G87" s="2">
        <v>603</v>
      </c>
    </row>
    <row r="88" spans="1:7" x14ac:dyDescent="0.25">
      <c r="A88" s="1">
        <v>54</v>
      </c>
      <c r="B88" s="1">
        <v>2</v>
      </c>
      <c r="C88" t="s">
        <v>248</v>
      </c>
      <c r="D88" s="1" t="s">
        <v>249</v>
      </c>
      <c r="E88" s="2" t="s">
        <v>250</v>
      </c>
      <c r="F88" t="s">
        <v>251</v>
      </c>
      <c r="G88" s="2">
        <v>603</v>
      </c>
    </row>
    <row r="89" spans="1:7" x14ac:dyDescent="0.25">
      <c r="A89" s="1">
        <v>55</v>
      </c>
      <c r="B89" s="1">
        <v>1</v>
      </c>
      <c r="C89" t="s">
        <v>252</v>
      </c>
      <c r="D89" s="1" t="s">
        <v>253</v>
      </c>
      <c r="E89" s="2">
        <v>121</v>
      </c>
      <c r="F89" t="s">
        <v>254</v>
      </c>
      <c r="G89" s="2">
        <v>603</v>
      </c>
    </row>
    <row r="90" spans="1:7" x14ac:dyDescent="0.25">
      <c r="A90" s="1">
        <v>56</v>
      </c>
      <c r="B90" s="1">
        <v>1</v>
      </c>
      <c r="C90" t="s">
        <v>255</v>
      </c>
      <c r="D90" s="1" t="s">
        <v>256</v>
      </c>
      <c r="E90" s="2" t="s">
        <v>257</v>
      </c>
      <c r="F90" t="s">
        <v>317</v>
      </c>
      <c r="G90" s="2">
        <v>603</v>
      </c>
    </row>
    <row r="91" spans="1:7" x14ac:dyDescent="0.25">
      <c r="A91" s="1">
        <v>57</v>
      </c>
      <c r="B91" s="1">
        <v>1</v>
      </c>
      <c r="C91" t="s">
        <v>258</v>
      </c>
      <c r="D91" s="1" t="s">
        <v>259</v>
      </c>
      <c r="E91" s="2">
        <v>5.0000000000000001E-3</v>
      </c>
      <c r="F91" t="s">
        <v>260</v>
      </c>
      <c r="G91" s="2" t="s">
        <v>261</v>
      </c>
    </row>
    <row r="92" spans="1:7" x14ac:dyDescent="0.25">
      <c r="A92" s="1">
        <v>58</v>
      </c>
      <c r="B92" s="1">
        <v>1</v>
      </c>
      <c r="C92" t="s">
        <v>262</v>
      </c>
      <c r="D92" s="1" t="s">
        <v>263</v>
      </c>
      <c r="E92" s="2" t="s">
        <v>264</v>
      </c>
      <c r="F92" t="s">
        <v>265</v>
      </c>
      <c r="G92" s="2">
        <v>603</v>
      </c>
    </row>
    <row r="93" spans="1:7" x14ac:dyDescent="0.25">
      <c r="A93" s="1">
        <v>59</v>
      </c>
      <c r="B93" s="1">
        <v>1</v>
      </c>
      <c r="C93" t="s">
        <v>266</v>
      </c>
      <c r="D93" s="1" t="s">
        <v>267</v>
      </c>
      <c r="E93" s="2" t="s">
        <v>268</v>
      </c>
      <c r="F93" t="s">
        <v>269</v>
      </c>
      <c r="G93" s="2">
        <v>603</v>
      </c>
    </row>
    <row r="94" spans="1:7" x14ac:dyDescent="0.25">
      <c r="A94" s="1">
        <v>60</v>
      </c>
      <c r="B94" s="1">
        <v>1</v>
      </c>
      <c r="C94" t="s">
        <v>270</v>
      </c>
      <c r="D94" s="1" t="s">
        <v>271</v>
      </c>
      <c r="E94" s="2" t="s">
        <v>272</v>
      </c>
      <c r="F94" t="s">
        <v>315</v>
      </c>
      <c r="G94" s="2">
        <v>603</v>
      </c>
    </row>
    <row r="95" spans="1:7" x14ac:dyDescent="0.25">
      <c r="A95" s="1">
        <v>61</v>
      </c>
      <c r="B95" s="1">
        <v>1</v>
      </c>
      <c r="C95" t="s">
        <v>273</v>
      </c>
      <c r="D95" s="1" t="s">
        <v>274</v>
      </c>
      <c r="E95" s="2" t="s">
        <v>275</v>
      </c>
      <c r="F95" t="s">
        <v>313</v>
      </c>
      <c r="G95" s="2">
        <v>603</v>
      </c>
    </row>
    <row r="96" spans="1:7" x14ac:dyDescent="0.25">
      <c r="A96" s="1">
        <v>62</v>
      </c>
      <c r="B96" s="1">
        <v>1</v>
      </c>
      <c r="C96" t="s">
        <v>276</v>
      </c>
      <c r="D96" s="1" t="s">
        <v>277</v>
      </c>
      <c r="E96" s="2" t="s">
        <v>278</v>
      </c>
      <c r="F96" t="s">
        <v>312</v>
      </c>
      <c r="G96" s="2">
        <v>603</v>
      </c>
    </row>
    <row r="97" spans="1:7" x14ac:dyDescent="0.25">
      <c r="A97" s="1">
        <v>63</v>
      </c>
      <c r="B97" s="1">
        <v>2</v>
      </c>
      <c r="C97" t="s">
        <v>279</v>
      </c>
      <c r="D97" s="1" t="s">
        <v>280</v>
      </c>
      <c r="E97" s="2" t="s">
        <v>281</v>
      </c>
      <c r="F97" t="s">
        <v>282</v>
      </c>
      <c r="G97" s="2" t="s">
        <v>283</v>
      </c>
    </row>
    <row r="98" spans="1:7" x14ac:dyDescent="0.25">
      <c r="A98" s="1">
        <v>64</v>
      </c>
      <c r="B98" s="1">
        <v>1</v>
      </c>
      <c r="C98" t="s">
        <v>284</v>
      </c>
      <c r="D98" s="1" t="s">
        <v>285</v>
      </c>
      <c r="E98" s="2" t="s">
        <v>286</v>
      </c>
      <c r="F98" t="s">
        <v>287</v>
      </c>
      <c r="G98" s="2" t="s">
        <v>288</v>
      </c>
    </row>
    <row r="99" spans="1:7" x14ac:dyDescent="0.25">
      <c r="A99" s="1">
        <v>65</v>
      </c>
      <c r="B99" s="1">
        <v>1</v>
      </c>
      <c r="C99" t="s">
        <v>289</v>
      </c>
      <c r="D99" s="1" t="s">
        <v>290</v>
      </c>
      <c r="E99" s="2">
        <v>0</v>
      </c>
      <c r="F99" t="s">
        <v>291</v>
      </c>
      <c r="G99" s="2">
        <v>805</v>
      </c>
    </row>
    <row r="100" spans="1:7" x14ac:dyDescent="0.25">
      <c r="A100" s="1">
        <v>66</v>
      </c>
      <c r="B100" s="1">
        <v>6</v>
      </c>
      <c r="C100" t="s">
        <v>292</v>
      </c>
      <c r="D100" s="1" t="s">
        <v>293</v>
      </c>
      <c r="E100" s="2" t="s">
        <v>294</v>
      </c>
      <c r="F100" t="s">
        <v>295</v>
      </c>
      <c r="G100" s="2" t="s">
        <v>296</v>
      </c>
    </row>
    <row r="101" spans="1:7" x14ac:dyDescent="0.25">
      <c r="B101" s="1">
        <f>SUM(B7:B100)</f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6"/>
  <sheetViews>
    <sheetView workbookViewId="0">
      <selection activeCell="D108" sqref="D108"/>
    </sheetView>
  </sheetViews>
  <sheetFormatPr defaultRowHeight="15" x14ac:dyDescent="0.25"/>
  <cols>
    <col min="1" max="1" width="10.5703125" customWidth="1"/>
    <col min="2" max="3" width="8.7109375" style="1" customWidth="1"/>
    <col min="4" max="4" width="26.85546875" customWidth="1"/>
    <col min="5" max="5" width="16.7109375" style="1" customWidth="1"/>
    <col min="6" max="6" width="34.7109375" style="2" customWidth="1"/>
    <col min="7" max="7" width="41" customWidth="1"/>
    <col min="8" max="8" width="14.7109375" style="2" customWidth="1"/>
    <col min="9" max="9" width="12.7109375" style="4" customWidth="1"/>
    <col min="10" max="10" width="12.7109375" style="1" customWidth="1"/>
    <col min="11" max="12" width="12.7109375" style="4" customWidth="1"/>
    <col min="13" max="13" width="12.7109375" style="1" customWidth="1"/>
    <col min="14" max="14" width="12.7109375" style="4" customWidth="1"/>
    <col min="15" max="15" width="12.7109375" style="1" customWidth="1"/>
    <col min="16" max="17" width="12.7109375" style="4" customWidth="1"/>
    <col min="18" max="18" width="12.7109375" style="1" customWidth="1"/>
    <col min="19" max="19" width="12.7109375" style="4" customWidth="1"/>
    <col min="20" max="20" width="12.7109375" style="1" customWidth="1"/>
    <col min="21" max="26" width="12.7109375" customWidth="1"/>
  </cols>
  <sheetData>
    <row r="2" spans="1:26" ht="15.75" thickBot="1" x14ac:dyDescent="0.3"/>
    <row r="3" spans="1:26" ht="15.75" thickBot="1" x14ac:dyDescent="0.3">
      <c r="A3" s="2"/>
      <c r="B3" s="1" t="s">
        <v>298</v>
      </c>
      <c r="I3" s="66">
        <v>1</v>
      </c>
      <c r="J3" s="67"/>
      <c r="K3" s="68"/>
      <c r="L3" s="66">
        <v>100</v>
      </c>
      <c r="M3" s="67"/>
      <c r="N3" s="68"/>
      <c r="O3" s="66">
        <v>500</v>
      </c>
      <c r="P3" s="67"/>
      <c r="Q3" s="68"/>
      <c r="R3" s="66">
        <v>1000</v>
      </c>
      <c r="S3" s="67"/>
      <c r="T3" s="68"/>
      <c r="U3" s="66">
        <v>2500</v>
      </c>
      <c r="V3" s="67"/>
      <c r="W3" s="68"/>
      <c r="X3" s="66">
        <v>5000</v>
      </c>
      <c r="Y3" s="67"/>
      <c r="Z3" s="68"/>
    </row>
    <row r="4" spans="1:26" ht="15.75" thickBot="1" x14ac:dyDescent="0.3">
      <c r="B4" s="5"/>
      <c r="C4" s="5"/>
      <c r="D4" s="6"/>
      <c r="E4" s="5"/>
      <c r="F4" s="7"/>
      <c r="G4" s="6"/>
      <c r="H4" s="7"/>
      <c r="I4" s="8" t="s">
        <v>299</v>
      </c>
      <c r="J4" s="9" t="s">
        <v>300</v>
      </c>
      <c r="K4" s="8" t="s">
        <v>301</v>
      </c>
      <c r="L4" s="8" t="s">
        <v>299</v>
      </c>
      <c r="M4" s="9" t="s">
        <v>300</v>
      </c>
      <c r="N4" s="8" t="s">
        <v>301</v>
      </c>
      <c r="O4" s="9" t="s">
        <v>299</v>
      </c>
      <c r="P4" s="8" t="s">
        <v>300</v>
      </c>
      <c r="Q4" s="8" t="s">
        <v>301</v>
      </c>
      <c r="R4" s="9" t="s">
        <v>299</v>
      </c>
      <c r="S4" s="8" t="s">
        <v>300</v>
      </c>
      <c r="T4" s="9" t="s">
        <v>301</v>
      </c>
      <c r="U4" s="9" t="s">
        <v>299</v>
      </c>
      <c r="V4" s="8" t="s">
        <v>300</v>
      </c>
      <c r="W4" s="9" t="s">
        <v>301</v>
      </c>
      <c r="X4" s="9" t="s">
        <v>299</v>
      </c>
      <c r="Y4" s="8" t="s">
        <v>300</v>
      </c>
      <c r="Z4" s="9" t="s">
        <v>301</v>
      </c>
    </row>
    <row r="5" spans="1:26" ht="15.75" thickBot="1" x14ac:dyDescent="0.3">
      <c r="B5" s="10" t="s">
        <v>1</v>
      </c>
      <c r="C5" s="11" t="s">
        <v>2</v>
      </c>
      <c r="D5" s="11" t="s">
        <v>4</v>
      </c>
      <c r="E5" s="11" t="s">
        <v>3</v>
      </c>
      <c r="F5" s="11" t="s">
        <v>302</v>
      </c>
      <c r="G5" s="11" t="s">
        <v>303</v>
      </c>
      <c r="H5" s="12" t="s">
        <v>7</v>
      </c>
      <c r="I5" s="13" t="s">
        <v>304</v>
      </c>
      <c r="J5" s="14"/>
      <c r="K5" s="13" t="s">
        <v>304</v>
      </c>
      <c r="L5" s="13" t="s">
        <v>304</v>
      </c>
      <c r="M5" s="14"/>
      <c r="N5" s="13" t="s">
        <v>304</v>
      </c>
      <c r="O5" s="14" t="s">
        <v>304</v>
      </c>
      <c r="P5" s="13"/>
      <c r="Q5" s="13" t="s">
        <v>304</v>
      </c>
      <c r="R5" s="14" t="s">
        <v>304</v>
      </c>
      <c r="S5" s="13"/>
      <c r="T5" s="14" t="s">
        <v>304</v>
      </c>
      <c r="U5" s="14" t="s">
        <v>304</v>
      </c>
      <c r="V5" s="13"/>
      <c r="W5" s="14" t="s">
        <v>304</v>
      </c>
      <c r="X5" s="14" t="s">
        <v>304</v>
      </c>
      <c r="Y5" s="13"/>
      <c r="Z5" s="14" t="s">
        <v>304</v>
      </c>
    </row>
    <row r="6" spans="1:26" x14ac:dyDescent="0.25">
      <c r="B6" s="15"/>
      <c r="C6" s="16"/>
      <c r="D6" s="17"/>
      <c r="E6" s="16"/>
      <c r="F6" s="18"/>
      <c r="G6" s="17"/>
      <c r="H6" s="18"/>
      <c r="I6" s="19"/>
      <c r="J6" s="16"/>
      <c r="K6" s="20"/>
      <c r="L6" s="21"/>
      <c r="M6" s="16"/>
      <c r="N6" s="20"/>
      <c r="O6" s="22"/>
      <c r="P6" s="48"/>
      <c r="Q6" s="20"/>
      <c r="R6" s="23"/>
      <c r="S6" s="16"/>
      <c r="T6" s="20"/>
      <c r="U6" s="23"/>
      <c r="V6" s="45"/>
      <c r="W6" s="20"/>
      <c r="X6" s="23"/>
      <c r="Y6" s="42"/>
      <c r="Z6" s="20"/>
    </row>
    <row r="7" spans="1:26" x14ac:dyDescent="0.25">
      <c r="B7" s="24">
        <v>1</v>
      </c>
      <c r="C7" s="1">
        <v>42</v>
      </c>
      <c r="D7" t="s">
        <v>8</v>
      </c>
      <c r="E7" s="1" t="s">
        <v>9</v>
      </c>
      <c r="F7" s="2" t="s">
        <v>10</v>
      </c>
      <c r="G7" t="s">
        <v>11</v>
      </c>
      <c r="H7" s="2">
        <v>603</v>
      </c>
      <c r="I7" s="26">
        <v>0.1</v>
      </c>
      <c r="J7" s="25">
        <f>I$3*$C7</f>
        <v>42</v>
      </c>
      <c r="K7" s="27">
        <f>I7*J7</f>
        <v>4.2</v>
      </c>
      <c r="L7" s="21">
        <v>1.0200000000000001E-2</v>
      </c>
      <c r="M7" s="25">
        <f>L$3*$C7</f>
        <v>4200</v>
      </c>
      <c r="N7" s="27">
        <f>L7*M7</f>
        <v>42.84</v>
      </c>
      <c r="O7" s="22">
        <v>1.0200000000000001E-2</v>
      </c>
      <c r="P7" s="49">
        <f>O$3*$C7</f>
        <v>21000</v>
      </c>
      <c r="Q7" s="27">
        <f>O7*P7</f>
        <v>214.20000000000002</v>
      </c>
      <c r="R7" s="28">
        <v>1.0200000000000001E-2</v>
      </c>
      <c r="S7" s="25">
        <f>R$3*$C7</f>
        <v>42000</v>
      </c>
      <c r="T7" s="27">
        <f>R7*S7</f>
        <v>428.40000000000003</v>
      </c>
      <c r="U7" s="28">
        <v>1.0200000000000001E-2</v>
      </c>
      <c r="V7" s="46">
        <f>U$3*$C7</f>
        <v>105000</v>
      </c>
      <c r="W7" s="27">
        <f>U7*V7</f>
        <v>1071</v>
      </c>
      <c r="X7" s="28">
        <v>1.0200000000000001E-2</v>
      </c>
      <c r="Y7" s="43">
        <f>X$3*$C7</f>
        <v>210000</v>
      </c>
      <c r="Z7" s="27">
        <f>X7*Y7</f>
        <v>2142</v>
      </c>
    </row>
    <row r="8" spans="1:26" x14ac:dyDescent="0.25">
      <c r="B8" s="24"/>
      <c r="D8" t="s">
        <v>12</v>
      </c>
      <c r="I8" s="26"/>
      <c r="J8" s="25"/>
      <c r="K8" s="27"/>
      <c r="L8" s="21"/>
      <c r="M8" s="25"/>
      <c r="N8" s="27"/>
      <c r="O8" s="22"/>
      <c r="P8" s="49"/>
      <c r="Q8" s="27"/>
      <c r="R8" s="28"/>
      <c r="S8" s="25"/>
      <c r="T8" s="27"/>
      <c r="U8" s="28"/>
      <c r="V8" s="46"/>
      <c r="W8" s="27"/>
      <c r="X8" s="28"/>
      <c r="Y8" s="43"/>
      <c r="Z8" s="27"/>
    </row>
    <row r="9" spans="1:26" x14ac:dyDescent="0.25">
      <c r="B9" s="24"/>
      <c r="D9" t="s">
        <v>13</v>
      </c>
      <c r="I9" s="26"/>
      <c r="J9" s="25"/>
      <c r="K9" s="27"/>
      <c r="L9" s="21"/>
      <c r="M9" s="25"/>
      <c r="N9" s="27"/>
      <c r="O9" s="22"/>
      <c r="P9" s="49"/>
      <c r="Q9" s="27"/>
      <c r="R9" s="28"/>
      <c r="S9" s="25"/>
      <c r="T9" s="27"/>
      <c r="U9" s="28"/>
      <c r="V9" s="46"/>
      <c r="W9" s="27"/>
      <c r="X9" s="28"/>
      <c r="Y9" s="43"/>
      <c r="Z9" s="27"/>
    </row>
    <row r="10" spans="1:26" x14ac:dyDescent="0.25">
      <c r="B10" s="24"/>
      <c r="D10" t="s">
        <v>14</v>
      </c>
      <c r="I10" s="26"/>
      <c r="J10" s="25"/>
      <c r="K10" s="27"/>
      <c r="L10" s="21"/>
      <c r="M10" s="25"/>
      <c r="N10" s="27"/>
      <c r="O10" s="22"/>
      <c r="P10" s="49"/>
      <c r="Q10" s="27"/>
      <c r="R10" s="28"/>
      <c r="S10" s="25"/>
      <c r="T10" s="27"/>
      <c r="U10" s="28"/>
      <c r="V10" s="46"/>
      <c r="W10" s="27"/>
      <c r="X10" s="28"/>
      <c r="Y10" s="43"/>
      <c r="Z10" s="27"/>
    </row>
    <row r="11" spans="1:26" x14ac:dyDescent="0.25">
      <c r="B11" s="24"/>
      <c r="D11" t="s">
        <v>15</v>
      </c>
      <c r="I11" s="26"/>
      <c r="J11" s="25"/>
      <c r="K11" s="27"/>
      <c r="L11" s="21"/>
      <c r="M11" s="25"/>
      <c r="N11" s="27"/>
      <c r="O11" s="22"/>
      <c r="P11" s="49"/>
      <c r="Q11" s="27"/>
      <c r="R11" s="28"/>
      <c r="S11" s="25"/>
      <c r="T11" s="27"/>
      <c r="U11" s="28"/>
      <c r="V11" s="46"/>
      <c r="W11" s="27"/>
      <c r="X11" s="28"/>
      <c r="Y11" s="43"/>
      <c r="Z11" s="27"/>
    </row>
    <row r="12" spans="1:26" x14ac:dyDescent="0.25">
      <c r="B12" s="24"/>
      <c r="D12" t="s">
        <v>16</v>
      </c>
      <c r="I12" s="26"/>
      <c r="J12" s="25"/>
      <c r="K12" s="27"/>
      <c r="L12" s="21"/>
      <c r="M12" s="25"/>
      <c r="N12" s="27"/>
      <c r="O12" s="22"/>
      <c r="P12" s="49"/>
      <c r="Q12" s="27"/>
      <c r="R12" s="28"/>
      <c r="S12" s="25"/>
      <c r="T12" s="27"/>
      <c r="U12" s="28"/>
      <c r="V12" s="46"/>
      <c r="W12" s="27"/>
      <c r="X12" s="28"/>
      <c r="Y12" s="43"/>
      <c r="Z12" s="27"/>
    </row>
    <row r="13" spans="1:26" x14ac:dyDescent="0.25">
      <c r="B13" s="24"/>
      <c r="D13" t="s">
        <v>17</v>
      </c>
      <c r="I13" s="26"/>
      <c r="J13" s="25"/>
      <c r="K13" s="27"/>
      <c r="L13" s="21"/>
      <c r="M13" s="25"/>
      <c r="N13" s="27"/>
      <c r="O13" s="22"/>
      <c r="P13" s="49"/>
      <c r="Q13" s="27"/>
      <c r="R13" s="28"/>
      <c r="S13" s="25"/>
      <c r="T13" s="27"/>
      <c r="U13" s="28"/>
      <c r="V13" s="46"/>
      <c r="W13" s="27"/>
      <c r="X13" s="28"/>
      <c r="Y13" s="43"/>
      <c r="Z13" s="27"/>
    </row>
    <row r="14" spans="1:26" x14ac:dyDescent="0.25">
      <c r="B14" s="24">
        <v>2</v>
      </c>
      <c r="C14" s="1">
        <v>16</v>
      </c>
      <c r="D14" t="s">
        <v>18</v>
      </c>
      <c r="E14" s="1" t="s">
        <v>19</v>
      </c>
      <c r="F14" s="2" t="s">
        <v>20</v>
      </c>
      <c r="G14" t="s">
        <v>21</v>
      </c>
      <c r="H14" s="2">
        <v>603</v>
      </c>
      <c r="I14" s="26">
        <v>0.11600000000000001</v>
      </c>
      <c r="J14" s="25">
        <f>I$3*$C14</f>
        <v>16</v>
      </c>
      <c r="K14" s="27">
        <f>I14*J14</f>
        <v>1.8560000000000001</v>
      </c>
      <c r="L14" s="21">
        <v>3.1899999999999998E-2</v>
      </c>
      <c r="M14" s="25">
        <f>L$3*$C14</f>
        <v>1600</v>
      </c>
      <c r="N14" s="27">
        <f>L14*M14</f>
        <v>51.04</v>
      </c>
      <c r="O14" s="21">
        <v>3.1899999999999998E-2</v>
      </c>
      <c r="P14" s="49">
        <f>O$3*$C14</f>
        <v>8000</v>
      </c>
      <c r="Q14" s="27">
        <f>O14*P14</f>
        <v>255.2</v>
      </c>
      <c r="R14" s="21">
        <v>3.1899999999999998E-2</v>
      </c>
      <c r="S14" s="25">
        <f>R$3*$C14</f>
        <v>16000</v>
      </c>
      <c r="T14" s="27">
        <f>R14*S14</f>
        <v>510.4</v>
      </c>
      <c r="U14" s="21">
        <v>3.1899999999999998E-2</v>
      </c>
      <c r="V14" s="46">
        <f>U$3*$C14</f>
        <v>40000</v>
      </c>
      <c r="W14" s="27">
        <f>U14*V14</f>
        <v>1276</v>
      </c>
      <c r="X14" s="21">
        <v>3.1899999999999998E-2</v>
      </c>
      <c r="Y14" s="43">
        <f>X$3*$C14</f>
        <v>80000</v>
      </c>
      <c r="Z14" s="27">
        <f>X14*Y14</f>
        <v>2552</v>
      </c>
    </row>
    <row r="15" spans="1:26" x14ac:dyDescent="0.25">
      <c r="B15" s="24"/>
      <c r="D15" t="s">
        <v>22</v>
      </c>
      <c r="I15" s="26"/>
      <c r="J15" s="25"/>
      <c r="K15" s="27"/>
      <c r="L15" s="21"/>
      <c r="M15" s="25"/>
      <c r="N15" s="27"/>
      <c r="O15" s="22"/>
      <c r="P15" s="49"/>
      <c r="Q15" s="27"/>
      <c r="R15" s="28"/>
      <c r="S15" s="25"/>
      <c r="T15" s="27"/>
      <c r="U15" s="28"/>
      <c r="V15" s="46"/>
      <c r="W15" s="27"/>
      <c r="X15" s="28"/>
      <c r="Y15" s="43"/>
      <c r="Z15" s="27"/>
    </row>
    <row r="16" spans="1:26" x14ac:dyDescent="0.25">
      <c r="B16" s="24"/>
      <c r="D16" t="s">
        <v>23</v>
      </c>
      <c r="I16" s="26"/>
      <c r="J16" s="25"/>
      <c r="K16" s="27"/>
      <c r="L16" s="21"/>
      <c r="M16" s="25"/>
      <c r="N16" s="27"/>
      <c r="O16" s="22"/>
      <c r="P16" s="49"/>
      <c r="Q16" s="27"/>
      <c r="R16" s="28"/>
      <c r="S16" s="25"/>
      <c r="T16" s="27"/>
      <c r="U16" s="28"/>
      <c r="V16" s="46"/>
      <c r="W16" s="27"/>
      <c r="X16" s="28"/>
      <c r="Y16" s="43"/>
      <c r="Z16" s="27"/>
    </row>
    <row r="17" spans="2:26" x14ac:dyDescent="0.25">
      <c r="B17" s="24">
        <v>3</v>
      </c>
      <c r="C17" s="1">
        <v>8</v>
      </c>
      <c r="D17" t="s">
        <v>24</v>
      </c>
      <c r="E17" s="1" t="s">
        <v>25</v>
      </c>
      <c r="F17" s="2" t="s">
        <v>26</v>
      </c>
      <c r="G17" t="s">
        <v>27</v>
      </c>
      <c r="H17" s="2">
        <v>603</v>
      </c>
      <c r="I17" s="29">
        <v>0.14000000000000001</v>
      </c>
      <c r="J17" s="25">
        <f>I$3*$C17</f>
        <v>8</v>
      </c>
      <c r="K17" s="27">
        <f>I17*J17</f>
        <v>1.1200000000000001</v>
      </c>
      <c r="L17" s="21">
        <v>3.2840000000000001E-2</v>
      </c>
      <c r="M17" s="25">
        <f>L$3*$C17</f>
        <v>800</v>
      </c>
      <c r="N17" s="27">
        <f>L17*M17</f>
        <v>26.272000000000002</v>
      </c>
      <c r="O17" s="29">
        <v>2.6950000000000002E-2</v>
      </c>
      <c r="P17" s="49">
        <f>O$3*$C17</f>
        <v>4000</v>
      </c>
      <c r="Q17" s="27">
        <f>O17*P17</f>
        <v>107.80000000000001</v>
      </c>
      <c r="R17" s="29">
        <v>2.6950000000000002E-2</v>
      </c>
      <c r="S17" s="25">
        <f>R$3*$C17</f>
        <v>8000</v>
      </c>
      <c r="T17" s="27">
        <f>R17*S17</f>
        <v>215.60000000000002</v>
      </c>
      <c r="U17" s="29">
        <v>2.6950000000000002E-2</v>
      </c>
      <c r="V17" s="46">
        <f>U$3*$C17</f>
        <v>20000</v>
      </c>
      <c r="W17" s="27">
        <f>U17*V17</f>
        <v>539</v>
      </c>
      <c r="X17" s="29">
        <v>2.6950000000000002E-2</v>
      </c>
      <c r="Y17" s="43">
        <f>X$3*$C17</f>
        <v>40000</v>
      </c>
      <c r="Z17" s="27">
        <f>X17*Y17</f>
        <v>1078</v>
      </c>
    </row>
    <row r="18" spans="2:26" x14ac:dyDescent="0.25">
      <c r="B18" s="24"/>
      <c r="D18" t="s">
        <v>28</v>
      </c>
      <c r="I18" s="26"/>
      <c r="J18" s="25"/>
      <c r="K18" s="27"/>
      <c r="L18" s="21"/>
      <c r="M18" s="25"/>
      <c r="N18" s="27"/>
      <c r="O18" s="22"/>
      <c r="P18" s="49"/>
      <c r="Q18" s="27"/>
      <c r="R18" s="28"/>
      <c r="S18" s="25"/>
      <c r="T18" s="27"/>
      <c r="U18" s="28"/>
      <c r="V18" s="46"/>
      <c r="W18" s="27"/>
      <c r="X18" s="28"/>
      <c r="Y18" s="43"/>
      <c r="Z18" s="27"/>
    </row>
    <row r="19" spans="2:26" x14ac:dyDescent="0.25">
      <c r="B19" s="24">
        <v>4</v>
      </c>
      <c r="C19" s="1">
        <v>6</v>
      </c>
      <c r="D19" t="s">
        <v>29</v>
      </c>
      <c r="E19" s="1" t="s">
        <v>30</v>
      </c>
      <c r="F19" s="2" t="s">
        <v>31</v>
      </c>
      <c r="G19" t="s">
        <v>32</v>
      </c>
      <c r="H19" s="2">
        <v>2312</v>
      </c>
      <c r="I19" s="29">
        <v>2.89</v>
      </c>
      <c r="J19" s="25">
        <f t="shared" ref="J19:J53" si="0">I$3*$C19</f>
        <v>6</v>
      </c>
      <c r="K19" s="27">
        <f t="shared" ref="K19:K53" si="1">I19*J19</f>
        <v>17.34</v>
      </c>
      <c r="L19" s="21">
        <v>2.4224999999999999</v>
      </c>
      <c r="M19" s="25">
        <f t="shared" ref="M19:M53" si="2">L$3*$C19</f>
        <v>600</v>
      </c>
      <c r="N19" s="27">
        <f t="shared" ref="N19:N53" si="3">L19*M19</f>
        <v>1453.5</v>
      </c>
      <c r="O19" s="29">
        <v>1.99752</v>
      </c>
      <c r="P19" s="49">
        <f t="shared" ref="P19:P53" si="4">O$3*$C19</f>
        <v>3000</v>
      </c>
      <c r="Q19" s="27">
        <f t="shared" ref="Q19:Q53" si="5">O19*P19</f>
        <v>5992.5599999999995</v>
      </c>
      <c r="R19" s="21">
        <v>1.99752</v>
      </c>
      <c r="S19" s="25">
        <f t="shared" ref="S19:S53" si="6">R$3*$C19</f>
        <v>6000</v>
      </c>
      <c r="T19" s="27">
        <f t="shared" ref="T19:T57" si="7">R19*S19</f>
        <v>11985.119999999999</v>
      </c>
      <c r="U19" s="21">
        <v>1.99752</v>
      </c>
      <c r="V19" s="46">
        <f t="shared" ref="V19:V53" si="8">U$3*$C19</f>
        <v>15000</v>
      </c>
      <c r="W19" s="27">
        <f t="shared" ref="W19:W53" si="9">U19*V19</f>
        <v>29962.799999999999</v>
      </c>
      <c r="X19" s="21">
        <v>1.99752</v>
      </c>
      <c r="Y19" s="43">
        <f t="shared" ref="Y19:Y53" si="10">X$3*$C19</f>
        <v>30000</v>
      </c>
      <c r="Z19" s="27">
        <f t="shared" ref="Z19:Z53" si="11">X19*Y19</f>
        <v>59925.599999999999</v>
      </c>
    </row>
    <row r="20" spans="2:26" x14ac:dyDescent="0.25">
      <c r="B20" s="24">
        <v>5</v>
      </c>
      <c r="C20" s="1">
        <v>2</v>
      </c>
      <c r="D20" t="s">
        <v>33</v>
      </c>
      <c r="E20" s="1" t="s">
        <v>34</v>
      </c>
      <c r="F20" s="2" t="s">
        <v>35</v>
      </c>
      <c r="G20" t="s">
        <v>36</v>
      </c>
      <c r="H20" s="2">
        <v>805</v>
      </c>
      <c r="I20" s="29">
        <v>0.67</v>
      </c>
      <c r="J20" s="25">
        <f t="shared" si="0"/>
        <v>2</v>
      </c>
      <c r="K20" s="27">
        <f t="shared" si="1"/>
        <v>1.34</v>
      </c>
      <c r="L20" s="21">
        <v>0.32500000000000001</v>
      </c>
      <c r="M20" s="25">
        <f t="shared" si="2"/>
        <v>200</v>
      </c>
      <c r="N20" s="27">
        <f t="shared" si="3"/>
        <v>65</v>
      </c>
      <c r="O20" s="29">
        <v>0.27</v>
      </c>
      <c r="P20" s="49">
        <f t="shared" si="4"/>
        <v>1000</v>
      </c>
      <c r="Q20" s="27">
        <f t="shared" si="5"/>
        <v>270</v>
      </c>
      <c r="R20" s="21">
        <v>0.245</v>
      </c>
      <c r="S20" s="25">
        <f t="shared" si="6"/>
        <v>2000</v>
      </c>
      <c r="T20" s="27">
        <f t="shared" si="7"/>
        <v>490</v>
      </c>
      <c r="U20" s="21">
        <v>0.245</v>
      </c>
      <c r="V20" s="46">
        <f t="shared" si="8"/>
        <v>5000</v>
      </c>
      <c r="W20" s="27">
        <f t="shared" si="9"/>
        <v>1225</v>
      </c>
      <c r="X20" s="21">
        <v>0.245</v>
      </c>
      <c r="Y20" s="43">
        <f t="shared" si="10"/>
        <v>10000</v>
      </c>
      <c r="Z20" s="27">
        <f t="shared" si="11"/>
        <v>2450</v>
      </c>
    </row>
    <row r="21" spans="2:26" x14ac:dyDescent="0.25">
      <c r="B21" s="24">
        <v>6</v>
      </c>
      <c r="C21" s="1">
        <v>2</v>
      </c>
      <c r="D21" t="s">
        <v>37</v>
      </c>
      <c r="E21" s="1" t="s">
        <v>38</v>
      </c>
      <c r="F21" s="2" t="s">
        <v>39</v>
      </c>
      <c r="G21" t="s">
        <v>40</v>
      </c>
      <c r="H21" s="2">
        <v>603</v>
      </c>
      <c r="I21" s="29">
        <v>0.1</v>
      </c>
      <c r="J21" s="25">
        <f t="shared" si="0"/>
        <v>2</v>
      </c>
      <c r="K21" s="27">
        <f t="shared" si="1"/>
        <v>0.2</v>
      </c>
      <c r="L21" s="21">
        <v>0.01</v>
      </c>
      <c r="M21" s="25">
        <f t="shared" si="2"/>
        <v>200</v>
      </c>
      <c r="N21" s="27">
        <f t="shared" si="3"/>
        <v>2</v>
      </c>
      <c r="O21" s="29">
        <v>8.5000000000000006E-3</v>
      </c>
      <c r="P21" s="49">
        <f t="shared" si="4"/>
        <v>1000</v>
      </c>
      <c r="Q21" s="27">
        <f t="shared" si="5"/>
        <v>8.5</v>
      </c>
      <c r="R21" s="21">
        <v>6.3600000000000002E-3</v>
      </c>
      <c r="S21" s="25">
        <f t="shared" si="6"/>
        <v>2000</v>
      </c>
      <c r="T21" s="27">
        <f t="shared" si="7"/>
        <v>12.72</v>
      </c>
      <c r="U21" s="21">
        <v>6.3600000000000002E-3</v>
      </c>
      <c r="V21" s="46">
        <f t="shared" si="8"/>
        <v>5000</v>
      </c>
      <c r="W21" s="27">
        <f t="shared" si="9"/>
        <v>31.8</v>
      </c>
      <c r="X21" s="21">
        <v>6.3600000000000002E-3</v>
      </c>
      <c r="Y21" s="43">
        <f t="shared" si="10"/>
        <v>10000</v>
      </c>
      <c r="Z21" s="27">
        <f t="shared" si="11"/>
        <v>63.6</v>
      </c>
    </row>
    <row r="22" spans="2:26" x14ac:dyDescent="0.25">
      <c r="B22" s="24">
        <v>7</v>
      </c>
      <c r="C22" s="1">
        <v>1</v>
      </c>
      <c r="D22" t="s">
        <v>41</v>
      </c>
      <c r="E22" s="1" t="s">
        <v>42</v>
      </c>
      <c r="F22" s="2" t="s">
        <v>43</v>
      </c>
      <c r="G22" t="s">
        <v>44</v>
      </c>
      <c r="H22" s="2">
        <v>1210</v>
      </c>
      <c r="I22" s="29">
        <v>0.71599999999999997</v>
      </c>
      <c r="J22" s="25">
        <f t="shared" si="0"/>
        <v>1</v>
      </c>
      <c r="K22" s="27">
        <f t="shared" si="1"/>
        <v>0.71599999999999997</v>
      </c>
      <c r="L22" s="21">
        <v>0.41799999999999998</v>
      </c>
      <c r="M22" s="25">
        <f t="shared" si="2"/>
        <v>100</v>
      </c>
      <c r="N22" s="27">
        <f t="shared" si="3"/>
        <v>41.8</v>
      </c>
      <c r="O22" s="29">
        <v>0.35099999999999998</v>
      </c>
      <c r="P22" s="49">
        <f t="shared" si="4"/>
        <v>500</v>
      </c>
      <c r="Q22" s="27">
        <f t="shared" si="5"/>
        <v>175.5</v>
      </c>
      <c r="R22" s="21">
        <v>0.31725999999999999</v>
      </c>
      <c r="S22" s="25">
        <f t="shared" si="6"/>
        <v>1000</v>
      </c>
      <c r="T22" s="27">
        <f t="shared" si="7"/>
        <v>317.26</v>
      </c>
      <c r="U22" s="21">
        <v>0.31725999999999999</v>
      </c>
      <c r="V22" s="46">
        <f t="shared" si="8"/>
        <v>2500</v>
      </c>
      <c r="W22" s="27">
        <f t="shared" si="9"/>
        <v>793.15</v>
      </c>
      <c r="X22" s="21">
        <v>0.31725999999999999</v>
      </c>
      <c r="Y22" s="43">
        <f t="shared" si="10"/>
        <v>5000</v>
      </c>
      <c r="Z22" s="27">
        <f t="shared" si="11"/>
        <v>1586.3</v>
      </c>
    </row>
    <row r="23" spans="2:26" x14ac:dyDescent="0.25">
      <c r="B23" s="24">
        <v>8</v>
      </c>
      <c r="C23" s="1">
        <v>2</v>
      </c>
      <c r="D23" t="s">
        <v>45</v>
      </c>
      <c r="E23" s="1" t="s">
        <v>46</v>
      </c>
      <c r="F23" s="2" t="s">
        <v>47</v>
      </c>
      <c r="G23" t="s">
        <v>48</v>
      </c>
      <c r="H23" s="2">
        <v>603</v>
      </c>
      <c r="I23" s="29">
        <v>0.46</v>
      </c>
      <c r="J23" s="25">
        <f t="shared" si="0"/>
        <v>2</v>
      </c>
      <c r="K23" s="27">
        <f t="shared" si="1"/>
        <v>0.92</v>
      </c>
      <c r="L23" s="21">
        <v>0.115</v>
      </c>
      <c r="M23" s="25">
        <f t="shared" si="2"/>
        <v>200</v>
      </c>
      <c r="N23" s="27">
        <f t="shared" si="3"/>
        <v>23</v>
      </c>
      <c r="O23" s="29">
        <v>7.8200000000000006E-2</v>
      </c>
      <c r="P23" s="49">
        <f t="shared" si="4"/>
        <v>1000</v>
      </c>
      <c r="Q23" s="27">
        <f t="shared" si="5"/>
        <v>78.2</v>
      </c>
      <c r="R23" s="21">
        <v>6.3250000000000001E-2</v>
      </c>
      <c r="S23" s="25">
        <f t="shared" si="6"/>
        <v>2000</v>
      </c>
      <c r="T23" s="27">
        <f t="shared" si="7"/>
        <v>126.5</v>
      </c>
      <c r="U23" s="21">
        <v>6.3250000000000001E-2</v>
      </c>
      <c r="V23" s="46">
        <f t="shared" si="8"/>
        <v>5000</v>
      </c>
      <c r="W23" s="27">
        <f t="shared" si="9"/>
        <v>316.25</v>
      </c>
      <c r="X23" s="21">
        <v>6.3250000000000001E-2</v>
      </c>
      <c r="Y23" s="43">
        <f t="shared" si="10"/>
        <v>10000</v>
      </c>
      <c r="Z23" s="27">
        <f t="shared" si="11"/>
        <v>632.5</v>
      </c>
    </row>
    <row r="24" spans="2:26" x14ac:dyDescent="0.25">
      <c r="B24" s="24">
        <v>9</v>
      </c>
      <c r="C24" s="1">
        <v>2</v>
      </c>
      <c r="D24" t="s">
        <v>49</v>
      </c>
      <c r="E24" s="1" t="s">
        <v>50</v>
      </c>
      <c r="F24" s="2" t="s">
        <v>51</v>
      </c>
      <c r="G24" t="s">
        <v>52</v>
      </c>
      <c r="H24" s="2">
        <v>603</v>
      </c>
      <c r="I24" s="29">
        <v>0.1</v>
      </c>
      <c r="J24" s="25">
        <f t="shared" si="0"/>
        <v>2</v>
      </c>
      <c r="K24" s="27">
        <f t="shared" si="1"/>
        <v>0.2</v>
      </c>
      <c r="L24" s="21">
        <v>1.5599999999999999E-2</v>
      </c>
      <c r="M24" s="25">
        <f t="shared" si="2"/>
        <v>200</v>
      </c>
      <c r="N24" s="27">
        <f t="shared" si="3"/>
        <v>3.1199999999999997</v>
      </c>
      <c r="O24" s="29">
        <v>1.32E-2</v>
      </c>
      <c r="P24" s="49">
        <f t="shared" si="4"/>
        <v>1000</v>
      </c>
      <c r="Q24" s="27">
        <f t="shared" si="5"/>
        <v>13.2</v>
      </c>
      <c r="R24" s="21">
        <v>1.7999999999999999E-2</v>
      </c>
      <c r="S24" s="25">
        <f t="shared" si="6"/>
        <v>2000</v>
      </c>
      <c r="T24" s="27">
        <f t="shared" si="7"/>
        <v>36</v>
      </c>
      <c r="U24" s="21">
        <v>1.7999999999999999E-2</v>
      </c>
      <c r="V24" s="46">
        <f t="shared" si="8"/>
        <v>5000</v>
      </c>
      <c r="W24" s="27">
        <f t="shared" si="9"/>
        <v>90</v>
      </c>
      <c r="X24" s="21">
        <v>1.7999999999999999E-2</v>
      </c>
      <c r="Y24" s="43">
        <f t="shared" si="10"/>
        <v>10000</v>
      </c>
      <c r="Z24" s="27">
        <f t="shared" si="11"/>
        <v>180</v>
      </c>
    </row>
    <row r="25" spans="2:26" x14ac:dyDescent="0.25">
      <c r="B25" s="24">
        <v>10</v>
      </c>
      <c r="C25" s="1">
        <v>1</v>
      </c>
      <c r="D25" t="s">
        <v>53</v>
      </c>
      <c r="E25" s="1" t="s">
        <v>42</v>
      </c>
      <c r="F25" s="2" t="s">
        <v>54</v>
      </c>
      <c r="G25" t="s">
        <v>44</v>
      </c>
      <c r="H25" s="2">
        <v>1210</v>
      </c>
      <c r="I25" s="29">
        <v>0.1</v>
      </c>
      <c r="J25" s="25">
        <f t="shared" si="0"/>
        <v>1</v>
      </c>
      <c r="K25" s="27">
        <f t="shared" si="1"/>
        <v>0.1</v>
      </c>
      <c r="L25" s="21">
        <v>1.9599999999999999E-2</v>
      </c>
      <c r="M25" s="25">
        <f t="shared" si="2"/>
        <v>100</v>
      </c>
      <c r="N25" s="27">
        <f t="shared" si="3"/>
        <v>1.96</v>
      </c>
      <c r="O25" s="29">
        <v>1.6E-2</v>
      </c>
      <c r="P25" s="49">
        <f t="shared" si="4"/>
        <v>500</v>
      </c>
      <c r="Q25" s="27">
        <f t="shared" si="5"/>
        <v>8</v>
      </c>
      <c r="R25" s="21">
        <v>1.308E-2</v>
      </c>
      <c r="S25" s="25">
        <f t="shared" si="6"/>
        <v>1000</v>
      </c>
      <c r="T25" s="27">
        <f t="shared" si="7"/>
        <v>13.08</v>
      </c>
      <c r="U25" s="21">
        <v>1.308E-2</v>
      </c>
      <c r="V25" s="46">
        <f t="shared" si="8"/>
        <v>2500</v>
      </c>
      <c r="W25" s="27">
        <f t="shared" si="9"/>
        <v>32.699999999999996</v>
      </c>
      <c r="X25" s="21">
        <v>1.308E-2</v>
      </c>
      <c r="Y25" s="43">
        <f t="shared" si="10"/>
        <v>5000</v>
      </c>
      <c r="Z25" s="27">
        <f t="shared" si="11"/>
        <v>65.399999999999991</v>
      </c>
    </row>
    <row r="26" spans="2:26" x14ac:dyDescent="0.25">
      <c r="B26" s="24">
        <v>11</v>
      </c>
      <c r="C26" s="1">
        <v>3</v>
      </c>
      <c r="D26" t="s">
        <v>55</v>
      </c>
      <c r="E26" s="1" t="s">
        <v>56</v>
      </c>
      <c r="F26" s="2" t="s">
        <v>57</v>
      </c>
      <c r="G26" t="s">
        <v>58</v>
      </c>
      <c r="H26" s="2">
        <v>1812</v>
      </c>
      <c r="I26" s="29">
        <v>0.1</v>
      </c>
      <c r="J26" s="25">
        <f t="shared" si="0"/>
        <v>3</v>
      </c>
      <c r="K26" s="27">
        <f t="shared" si="1"/>
        <v>0.30000000000000004</v>
      </c>
      <c r="L26" s="21">
        <v>0.01</v>
      </c>
      <c r="M26" s="25">
        <f t="shared" si="2"/>
        <v>300</v>
      </c>
      <c r="N26" s="27">
        <f t="shared" si="3"/>
        <v>3</v>
      </c>
      <c r="O26" s="29">
        <v>8.5000000000000006E-3</v>
      </c>
      <c r="P26" s="49">
        <f t="shared" si="4"/>
        <v>1500</v>
      </c>
      <c r="Q26" s="27">
        <f t="shared" si="5"/>
        <v>12.750000000000002</v>
      </c>
      <c r="R26" s="21">
        <v>6.96E-3</v>
      </c>
      <c r="S26" s="25">
        <f t="shared" si="6"/>
        <v>3000</v>
      </c>
      <c r="T26" s="27">
        <f t="shared" si="7"/>
        <v>20.88</v>
      </c>
      <c r="U26" s="21">
        <v>6.96E-3</v>
      </c>
      <c r="V26" s="46">
        <f t="shared" si="8"/>
        <v>7500</v>
      </c>
      <c r="W26" s="27">
        <f t="shared" si="9"/>
        <v>52.2</v>
      </c>
      <c r="X26" s="21">
        <v>6.96E-3</v>
      </c>
      <c r="Y26" s="43">
        <f t="shared" si="10"/>
        <v>15000</v>
      </c>
      <c r="Z26" s="27">
        <f t="shared" si="11"/>
        <v>104.4</v>
      </c>
    </row>
    <row r="27" spans="2:26" x14ac:dyDescent="0.25">
      <c r="B27" s="24">
        <v>12</v>
      </c>
      <c r="C27" s="1">
        <v>1</v>
      </c>
      <c r="D27" t="s">
        <v>59</v>
      </c>
      <c r="E27" s="1" t="s">
        <v>60</v>
      </c>
      <c r="F27" s="2" t="s">
        <v>61</v>
      </c>
      <c r="G27" t="s">
        <v>62</v>
      </c>
      <c r="H27" s="2">
        <v>603</v>
      </c>
      <c r="I27" s="29">
        <v>0.1</v>
      </c>
      <c r="J27" s="25">
        <f t="shared" si="0"/>
        <v>1</v>
      </c>
      <c r="K27" s="27">
        <f t="shared" si="1"/>
        <v>0.1</v>
      </c>
      <c r="L27" s="21">
        <v>1.5599999999999999E-2</v>
      </c>
      <c r="M27" s="25">
        <f t="shared" si="2"/>
        <v>100</v>
      </c>
      <c r="N27" s="27">
        <f t="shared" si="3"/>
        <v>1.5599999999999998</v>
      </c>
      <c r="O27" s="29">
        <v>1.32E-2</v>
      </c>
      <c r="P27" s="49">
        <f t="shared" si="4"/>
        <v>500</v>
      </c>
      <c r="Q27" s="27">
        <f t="shared" si="5"/>
        <v>6.6</v>
      </c>
      <c r="R27" s="21">
        <v>1.7999999999999999E-2</v>
      </c>
      <c r="S27" s="25">
        <f t="shared" si="6"/>
        <v>1000</v>
      </c>
      <c r="T27" s="27">
        <f t="shared" si="7"/>
        <v>18</v>
      </c>
      <c r="U27" s="21">
        <v>1.7999999999999999E-2</v>
      </c>
      <c r="V27" s="46">
        <f t="shared" si="8"/>
        <v>2500</v>
      </c>
      <c r="W27" s="27">
        <f t="shared" si="9"/>
        <v>45</v>
      </c>
      <c r="X27" s="21">
        <v>1.7999999999999999E-2</v>
      </c>
      <c r="Y27" s="43">
        <f t="shared" si="10"/>
        <v>5000</v>
      </c>
      <c r="Z27" s="27">
        <f t="shared" si="11"/>
        <v>90</v>
      </c>
    </row>
    <row r="28" spans="2:26" x14ac:dyDescent="0.25">
      <c r="B28" s="24">
        <v>13</v>
      </c>
      <c r="C28" s="1">
        <v>4</v>
      </c>
      <c r="D28" t="s">
        <v>63</v>
      </c>
      <c r="E28" s="1" t="s">
        <v>64</v>
      </c>
      <c r="F28" s="2" t="s">
        <v>65</v>
      </c>
      <c r="G28" t="s">
        <v>66</v>
      </c>
      <c r="H28" s="2">
        <v>2917</v>
      </c>
      <c r="I28" s="29">
        <v>0.1</v>
      </c>
      <c r="J28" s="25">
        <f t="shared" si="0"/>
        <v>4</v>
      </c>
      <c r="K28" s="27">
        <f t="shared" si="1"/>
        <v>0.4</v>
      </c>
      <c r="L28" s="21">
        <v>0.01</v>
      </c>
      <c r="M28" s="25">
        <f t="shared" si="2"/>
        <v>400</v>
      </c>
      <c r="N28" s="27">
        <f t="shared" si="3"/>
        <v>4</v>
      </c>
      <c r="O28" s="29">
        <v>8.5000000000000006E-3</v>
      </c>
      <c r="P28" s="49">
        <f t="shared" si="4"/>
        <v>2000</v>
      </c>
      <c r="Q28" s="27">
        <f t="shared" si="5"/>
        <v>17</v>
      </c>
      <c r="R28" s="21">
        <v>6.96E-3</v>
      </c>
      <c r="S28" s="25">
        <f t="shared" si="6"/>
        <v>4000</v>
      </c>
      <c r="T28" s="27">
        <f t="shared" si="7"/>
        <v>27.84</v>
      </c>
      <c r="U28" s="21">
        <v>6.96E-3</v>
      </c>
      <c r="V28" s="46">
        <f t="shared" si="8"/>
        <v>10000</v>
      </c>
      <c r="W28" s="27">
        <f t="shared" si="9"/>
        <v>69.599999999999994</v>
      </c>
      <c r="X28" s="21">
        <v>6.96E-3</v>
      </c>
      <c r="Y28" s="43">
        <f t="shared" si="10"/>
        <v>20000</v>
      </c>
      <c r="Z28" s="27">
        <f t="shared" si="11"/>
        <v>139.19999999999999</v>
      </c>
    </row>
    <row r="29" spans="2:26" x14ac:dyDescent="0.25">
      <c r="B29" s="24">
        <v>14</v>
      </c>
      <c r="C29" s="1">
        <v>1</v>
      </c>
      <c r="D29" t="s">
        <v>67</v>
      </c>
      <c r="E29" s="1" t="s">
        <v>68</v>
      </c>
      <c r="F29" s="2" t="s">
        <v>69</v>
      </c>
      <c r="G29" t="s">
        <v>70</v>
      </c>
      <c r="H29" s="2">
        <v>603</v>
      </c>
      <c r="I29" s="29">
        <v>1.218</v>
      </c>
      <c r="J29" s="25">
        <f t="shared" si="0"/>
        <v>1</v>
      </c>
      <c r="K29" s="27">
        <f t="shared" si="1"/>
        <v>1.218</v>
      </c>
      <c r="L29" s="21">
        <v>0.71279999999999999</v>
      </c>
      <c r="M29" s="25">
        <f t="shared" si="2"/>
        <v>100</v>
      </c>
      <c r="N29" s="27">
        <f t="shared" si="3"/>
        <v>71.28</v>
      </c>
      <c r="O29" s="29">
        <v>0.71279999999999999</v>
      </c>
      <c r="P29" s="49">
        <f t="shared" si="4"/>
        <v>500</v>
      </c>
      <c r="Q29" s="27">
        <f t="shared" si="5"/>
        <v>356.4</v>
      </c>
      <c r="R29" s="21">
        <v>0.71279999999999999</v>
      </c>
      <c r="S29" s="25">
        <f t="shared" si="6"/>
        <v>1000</v>
      </c>
      <c r="T29" s="27">
        <f t="shared" si="7"/>
        <v>712.8</v>
      </c>
      <c r="U29" s="21">
        <v>0.71279999999999999</v>
      </c>
      <c r="V29" s="46">
        <f t="shared" si="8"/>
        <v>2500</v>
      </c>
      <c r="W29" s="27">
        <f t="shared" si="9"/>
        <v>1782</v>
      </c>
      <c r="X29" s="21">
        <v>0.71279999999999999</v>
      </c>
      <c r="Y29" s="43">
        <f t="shared" si="10"/>
        <v>5000</v>
      </c>
      <c r="Z29" s="27">
        <f t="shared" si="11"/>
        <v>3564</v>
      </c>
    </row>
    <row r="30" spans="2:26" x14ac:dyDescent="0.25">
      <c r="B30" s="24">
        <v>15</v>
      </c>
      <c r="C30" s="1">
        <v>1</v>
      </c>
      <c r="D30" t="s">
        <v>71</v>
      </c>
      <c r="E30" s="1" t="s">
        <v>72</v>
      </c>
      <c r="F30" s="2" t="s">
        <v>73</v>
      </c>
      <c r="G30" t="s">
        <v>74</v>
      </c>
      <c r="H30" s="2">
        <v>603</v>
      </c>
      <c r="I30" s="29">
        <v>0.1</v>
      </c>
      <c r="J30" s="25">
        <f t="shared" si="0"/>
        <v>1</v>
      </c>
      <c r="K30" s="27">
        <f t="shared" si="1"/>
        <v>0.1</v>
      </c>
      <c r="L30" s="21">
        <v>6.6E-3</v>
      </c>
      <c r="M30" s="25">
        <f t="shared" si="2"/>
        <v>100</v>
      </c>
      <c r="N30" s="27">
        <f t="shared" si="3"/>
        <v>0.66</v>
      </c>
      <c r="O30" s="29">
        <v>5.7000000000000002E-3</v>
      </c>
      <c r="P30" s="49">
        <f t="shared" si="4"/>
        <v>500</v>
      </c>
      <c r="Q30" s="27">
        <f t="shared" si="5"/>
        <v>2.85</v>
      </c>
      <c r="R30" s="21">
        <v>4.64E-3</v>
      </c>
      <c r="S30" s="25">
        <f t="shared" si="6"/>
        <v>1000</v>
      </c>
      <c r="T30" s="27">
        <f t="shared" si="7"/>
        <v>4.6399999999999997</v>
      </c>
      <c r="U30" s="21">
        <v>4.64E-3</v>
      </c>
      <c r="V30" s="46">
        <f t="shared" si="8"/>
        <v>2500</v>
      </c>
      <c r="W30" s="27">
        <f t="shared" si="9"/>
        <v>11.6</v>
      </c>
      <c r="X30" s="21">
        <v>4.64E-3</v>
      </c>
      <c r="Y30" s="43">
        <f t="shared" si="10"/>
        <v>5000</v>
      </c>
      <c r="Z30" s="27">
        <f t="shared" si="11"/>
        <v>23.2</v>
      </c>
    </row>
    <row r="31" spans="2:26" x14ac:dyDescent="0.25">
      <c r="B31" s="24">
        <v>16</v>
      </c>
      <c r="C31" s="1">
        <v>1</v>
      </c>
      <c r="D31" t="s">
        <v>75</v>
      </c>
      <c r="E31" s="1" t="s">
        <v>76</v>
      </c>
      <c r="F31" s="2" t="s">
        <v>77</v>
      </c>
      <c r="G31" t="s">
        <v>78</v>
      </c>
      <c r="H31" s="2">
        <v>603</v>
      </c>
      <c r="I31" s="29">
        <v>3.3340000000000001</v>
      </c>
      <c r="J31" s="25">
        <f t="shared" si="0"/>
        <v>1</v>
      </c>
      <c r="K31" s="27">
        <f t="shared" si="1"/>
        <v>3.3340000000000001</v>
      </c>
      <c r="L31" s="21">
        <v>2.7090000000000001</v>
      </c>
      <c r="M31" s="25">
        <f t="shared" si="2"/>
        <v>100</v>
      </c>
      <c r="N31" s="27">
        <f t="shared" si="3"/>
        <v>270.90000000000003</v>
      </c>
      <c r="O31" s="29">
        <v>2.5006400000000002</v>
      </c>
      <c r="P31" s="49">
        <f t="shared" si="4"/>
        <v>500</v>
      </c>
      <c r="Q31" s="27">
        <f t="shared" si="5"/>
        <v>1250.3200000000002</v>
      </c>
      <c r="R31" s="21">
        <v>1.94085</v>
      </c>
      <c r="S31" s="25">
        <f t="shared" si="6"/>
        <v>1000</v>
      </c>
      <c r="T31" s="27">
        <f t="shared" si="7"/>
        <v>1940.85</v>
      </c>
      <c r="U31" s="21">
        <v>1.94085</v>
      </c>
      <c r="V31" s="46">
        <f t="shared" si="8"/>
        <v>2500</v>
      </c>
      <c r="W31" s="27">
        <f t="shared" si="9"/>
        <v>4852.125</v>
      </c>
      <c r="X31" s="21">
        <v>1.94085</v>
      </c>
      <c r="Y31" s="43">
        <f t="shared" si="10"/>
        <v>5000</v>
      </c>
      <c r="Z31" s="27">
        <f t="shared" si="11"/>
        <v>9704.25</v>
      </c>
    </row>
    <row r="32" spans="2:26" x14ac:dyDescent="0.25">
      <c r="B32" s="24">
        <v>17</v>
      </c>
      <c r="C32" s="1">
        <v>2</v>
      </c>
      <c r="D32" t="s">
        <v>79</v>
      </c>
      <c r="E32" s="1" t="s">
        <v>80</v>
      </c>
      <c r="F32" s="2" t="s">
        <v>10</v>
      </c>
      <c r="G32" t="s">
        <v>81</v>
      </c>
      <c r="H32" s="2">
        <v>805</v>
      </c>
      <c r="I32" s="29">
        <v>0.1</v>
      </c>
      <c r="J32" s="25">
        <f t="shared" si="0"/>
        <v>2</v>
      </c>
      <c r="K32" s="27">
        <f t="shared" si="1"/>
        <v>0.2</v>
      </c>
      <c r="L32" s="21">
        <v>2.52E-2</v>
      </c>
      <c r="M32" s="25">
        <f t="shared" si="2"/>
        <v>200</v>
      </c>
      <c r="N32" s="27">
        <f t="shared" si="3"/>
        <v>5.04</v>
      </c>
      <c r="O32" s="29">
        <v>2.1299999999999999E-2</v>
      </c>
      <c r="P32" s="49">
        <f t="shared" si="4"/>
        <v>1000</v>
      </c>
      <c r="Q32" s="27">
        <f t="shared" si="5"/>
        <v>21.3</v>
      </c>
      <c r="R32" s="21">
        <v>1.7440000000000001E-2</v>
      </c>
      <c r="S32" s="25">
        <f t="shared" si="6"/>
        <v>2000</v>
      </c>
      <c r="T32" s="27">
        <f t="shared" si="7"/>
        <v>34.880000000000003</v>
      </c>
      <c r="U32" s="21">
        <v>1.7440000000000001E-2</v>
      </c>
      <c r="V32" s="46">
        <f t="shared" si="8"/>
        <v>5000</v>
      </c>
      <c r="W32" s="27">
        <f t="shared" si="9"/>
        <v>87.2</v>
      </c>
      <c r="X32" s="21">
        <v>1.7440000000000001E-2</v>
      </c>
      <c r="Y32" s="43">
        <f t="shared" si="10"/>
        <v>10000</v>
      </c>
      <c r="Z32" s="27">
        <f t="shared" si="11"/>
        <v>174.4</v>
      </c>
    </row>
    <row r="33" spans="2:26" x14ac:dyDescent="0.25">
      <c r="B33" s="24">
        <v>18</v>
      </c>
      <c r="C33" s="1">
        <v>1</v>
      </c>
      <c r="D33" t="s">
        <v>82</v>
      </c>
      <c r="E33" s="1" t="s">
        <v>83</v>
      </c>
      <c r="F33" s="2" t="s">
        <v>84</v>
      </c>
      <c r="G33" t="s">
        <v>85</v>
      </c>
      <c r="H33" s="2" t="s">
        <v>86</v>
      </c>
      <c r="I33" s="29">
        <v>0.34</v>
      </c>
      <c r="J33" s="25">
        <f t="shared" si="0"/>
        <v>1</v>
      </c>
      <c r="K33" s="27">
        <f t="shared" si="1"/>
        <v>0.34</v>
      </c>
      <c r="L33" s="21">
        <v>0.182</v>
      </c>
      <c r="M33" s="25">
        <f t="shared" si="2"/>
        <v>100</v>
      </c>
      <c r="N33" s="27">
        <f t="shared" si="3"/>
        <v>18.2</v>
      </c>
      <c r="O33" s="29">
        <v>0.14990000000000001</v>
      </c>
      <c r="P33" s="49">
        <f t="shared" si="4"/>
        <v>500</v>
      </c>
      <c r="Q33" s="27">
        <f t="shared" si="5"/>
        <v>74.95</v>
      </c>
      <c r="R33" s="21">
        <v>0.11996</v>
      </c>
      <c r="S33" s="25">
        <f t="shared" si="6"/>
        <v>1000</v>
      </c>
      <c r="T33" s="27">
        <f t="shared" si="7"/>
        <v>119.96</v>
      </c>
      <c r="U33" s="21">
        <v>0.11996</v>
      </c>
      <c r="V33" s="46">
        <f t="shared" si="8"/>
        <v>2500</v>
      </c>
      <c r="W33" s="27">
        <f t="shared" si="9"/>
        <v>299.89999999999998</v>
      </c>
      <c r="X33" s="21">
        <v>0.11996</v>
      </c>
      <c r="Y33" s="43">
        <f t="shared" si="10"/>
        <v>5000</v>
      </c>
      <c r="Z33" s="27">
        <f t="shared" si="11"/>
        <v>599.79999999999995</v>
      </c>
    </row>
    <row r="34" spans="2:26" x14ac:dyDescent="0.25">
      <c r="B34" s="24">
        <v>19</v>
      </c>
      <c r="C34" s="1">
        <v>2</v>
      </c>
      <c r="D34" t="s">
        <v>87</v>
      </c>
      <c r="E34" s="1" t="s">
        <v>88</v>
      </c>
      <c r="F34" s="2" t="s">
        <v>89</v>
      </c>
      <c r="G34" t="s">
        <v>90</v>
      </c>
      <c r="H34" s="2" t="s">
        <v>91</v>
      </c>
      <c r="I34" s="29">
        <v>4.9000000000000002E-2</v>
      </c>
      <c r="J34" s="25">
        <f t="shared" si="0"/>
        <v>2</v>
      </c>
      <c r="K34" s="27">
        <f t="shared" si="1"/>
        <v>9.8000000000000004E-2</v>
      </c>
      <c r="L34" s="21">
        <v>2.24E-2</v>
      </c>
      <c r="M34" s="25">
        <f t="shared" si="2"/>
        <v>200</v>
      </c>
      <c r="N34" s="27">
        <f t="shared" si="3"/>
        <v>4.4799999999999995</v>
      </c>
      <c r="O34" s="29">
        <v>1.8360000000000001E-2</v>
      </c>
      <c r="P34" s="49">
        <f t="shared" si="4"/>
        <v>1000</v>
      </c>
      <c r="Q34" s="27">
        <f t="shared" si="5"/>
        <v>18.360000000000003</v>
      </c>
      <c r="R34" s="21">
        <v>1.2E-2</v>
      </c>
      <c r="S34" s="25">
        <f t="shared" si="6"/>
        <v>2000</v>
      </c>
      <c r="T34" s="27">
        <f t="shared" si="7"/>
        <v>24</v>
      </c>
      <c r="U34" s="21">
        <v>1.2E-2</v>
      </c>
      <c r="V34" s="46">
        <f t="shared" si="8"/>
        <v>5000</v>
      </c>
      <c r="W34" s="27">
        <f t="shared" si="9"/>
        <v>60</v>
      </c>
      <c r="X34" s="21">
        <v>1.2E-2</v>
      </c>
      <c r="Y34" s="43">
        <f t="shared" si="10"/>
        <v>10000</v>
      </c>
      <c r="Z34" s="27">
        <f t="shared" si="11"/>
        <v>120</v>
      </c>
    </row>
    <row r="35" spans="2:26" x14ac:dyDescent="0.25">
      <c r="B35" s="24">
        <v>20</v>
      </c>
      <c r="C35" s="1">
        <v>1</v>
      </c>
      <c r="D35" t="s">
        <v>92</v>
      </c>
      <c r="E35" s="1" t="s">
        <v>93</v>
      </c>
      <c r="F35" s="2" t="s">
        <v>94</v>
      </c>
      <c r="G35" t="s">
        <v>95</v>
      </c>
      <c r="H35" s="2" t="s">
        <v>96</v>
      </c>
      <c r="I35" s="29">
        <v>1.869</v>
      </c>
      <c r="J35" s="25">
        <f t="shared" si="0"/>
        <v>1</v>
      </c>
      <c r="K35" s="27">
        <f t="shared" si="1"/>
        <v>1.869</v>
      </c>
      <c r="L35" s="21">
        <v>1.7318</v>
      </c>
      <c r="M35" s="25">
        <f t="shared" si="2"/>
        <v>100</v>
      </c>
      <c r="N35" s="27">
        <f t="shared" si="3"/>
        <v>173.18</v>
      </c>
      <c r="O35" s="29">
        <v>1.5669</v>
      </c>
      <c r="P35" s="49">
        <f t="shared" si="4"/>
        <v>500</v>
      </c>
      <c r="Q35" s="27">
        <f t="shared" si="5"/>
        <v>783.44999999999993</v>
      </c>
      <c r="R35" s="21">
        <v>1.292</v>
      </c>
      <c r="S35" s="25">
        <f t="shared" si="6"/>
        <v>1000</v>
      </c>
      <c r="T35" s="27">
        <f t="shared" si="7"/>
        <v>1292</v>
      </c>
      <c r="U35" s="21">
        <v>1.292</v>
      </c>
      <c r="V35" s="46">
        <f t="shared" si="8"/>
        <v>2500</v>
      </c>
      <c r="W35" s="27">
        <f t="shared" si="9"/>
        <v>3230</v>
      </c>
      <c r="X35" s="21">
        <v>1.292</v>
      </c>
      <c r="Y35" s="43">
        <f t="shared" si="10"/>
        <v>5000</v>
      </c>
      <c r="Z35" s="27">
        <f t="shared" si="11"/>
        <v>6460</v>
      </c>
    </row>
    <row r="36" spans="2:26" x14ac:dyDescent="0.25">
      <c r="B36" s="24">
        <v>21</v>
      </c>
      <c r="C36" s="1">
        <v>1</v>
      </c>
      <c r="D36" t="s">
        <v>97</v>
      </c>
      <c r="E36" s="1" t="s">
        <v>98</v>
      </c>
      <c r="F36" s="2" t="s">
        <v>99</v>
      </c>
      <c r="G36" t="s">
        <v>100</v>
      </c>
      <c r="H36" s="2" t="s">
        <v>101</v>
      </c>
      <c r="I36" s="29">
        <v>1.4359999999999999</v>
      </c>
      <c r="J36" s="25">
        <f t="shared" si="0"/>
        <v>1</v>
      </c>
      <c r="K36" s="27">
        <f t="shared" si="1"/>
        <v>1.4359999999999999</v>
      </c>
      <c r="L36" s="21">
        <v>1.1339999999999999</v>
      </c>
      <c r="M36" s="25">
        <f t="shared" si="2"/>
        <v>100</v>
      </c>
      <c r="N36" s="27">
        <f t="shared" si="3"/>
        <v>113.39999999999999</v>
      </c>
      <c r="O36" s="29">
        <v>0.99451999999999996</v>
      </c>
      <c r="P36" s="49">
        <f t="shared" si="4"/>
        <v>500</v>
      </c>
      <c r="Q36" s="27">
        <f t="shared" si="5"/>
        <v>497.26</v>
      </c>
      <c r="R36" s="21">
        <v>0.88200000000000001</v>
      </c>
      <c r="S36" s="25">
        <f t="shared" si="6"/>
        <v>1000</v>
      </c>
      <c r="T36" s="27">
        <f t="shared" si="7"/>
        <v>882</v>
      </c>
      <c r="U36" s="21">
        <v>0.88200000000000001</v>
      </c>
      <c r="V36" s="46">
        <f t="shared" si="8"/>
        <v>2500</v>
      </c>
      <c r="W36" s="27">
        <f t="shared" si="9"/>
        <v>2205</v>
      </c>
      <c r="X36" s="21">
        <v>0.88200000000000001</v>
      </c>
      <c r="Y36" s="43">
        <f t="shared" si="10"/>
        <v>5000</v>
      </c>
      <c r="Z36" s="27">
        <f t="shared" si="11"/>
        <v>4410</v>
      </c>
    </row>
    <row r="37" spans="2:26" x14ac:dyDescent="0.25">
      <c r="B37" s="24">
        <v>22</v>
      </c>
      <c r="C37" s="1">
        <v>1</v>
      </c>
      <c r="D37" t="s">
        <v>102</v>
      </c>
      <c r="E37" s="1" t="s">
        <v>103</v>
      </c>
      <c r="F37" s="2" t="s">
        <v>104</v>
      </c>
      <c r="G37" t="s">
        <v>105</v>
      </c>
      <c r="H37" s="2" t="s">
        <v>106</v>
      </c>
      <c r="I37" s="29">
        <v>5.7599999999999998E-2</v>
      </c>
      <c r="J37" s="25">
        <f t="shared" si="0"/>
        <v>1</v>
      </c>
      <c r="K37" s="27">
        <f t="shared" si="1"/>
        <v>5.7599999999999998E-2</v>
      </c>
      <c r="L37" s="29">
        <v>5.7599999999999998E-2</v>
      </c>
      <c r="M37" s="25">
        <f t="shared" si="2"/>
        <v>100</v>
      </c>
      <c r="N37" s="27">
        <f t="shared" si="3"/>
        <v>5.76</v>
      </c>
      <c r="O37" s="29">
        <v>5.7599999999999998E-2</v>
      </c>
      <c r="P37" s="49">
        <f t="shared" si="4"/>
        <v>500</v>
      </c>
      <c r="Q37" s="27">
        <f t="shared" si="5"/>
        <v>28.8</v>
      </c>
      <c r="R37" s="29">
        <v>5.7599999999999998E-2</v>
      </c>
      <c r="S37" s="25">
        <f t="shared" si="6"/>
        <v>1000</v>
      </c>
      <c r="T37" s="27">
        <f t="shared" si="7"/>
        <v>57.6</v>
      </c>
      <c r="U37" s="29">
        <v>5.7599999999999998E-2</v>
      </c>
      <c r="V37" s="46">
        <f t="shared" si="8"/>
        <v>2500</v>
      </c>
      <c r="W37" s="27">
        <f t="shared" si="9"/>
        <v>144</v>
      </c>
      <c r="X37" s="29">
        <v>5.7599999999999998E-2</v>
      </c>
      <c r="Y37" s="43">
        <f t="shared" si="10"/>
        <v>5000</v>
      </c>
      <c r="Z37" s="27">
        <f t="shared" si="11"/>
        <v>288</v>
      </c>
    </row>
    <row r="38" spans="2:26" x14ac:dyDescent="0.25">
      <c r="B38" s="24">
        <v>23</v>
      </c>
      <c r="C38" s="1">
        <v>2</v>
      </c>
      <c r="D38" t="s">
        <v>107</v>
      </c>
      <c r="E38" s="1" t="s">
        <v>108</v>
      </c>
      <c r="F38" s="2" t="s">
        <v>109</v>
      </c>
      <c r="G38" t="s">
        <v>110</v>
      </c>
      <c r="H38" s="2" t="s">
        <v>111</v>
      </c>
      <c r="I38" s="29">
        <v>0.5958</v>
      </c>
      <c r="J38" s="25">
        <f t="shared" si="0"/>
        <v>2</v>
      </c>
      <c r="K38" s="27">
        <f t="shared" si="1"/>
        <v>1.1916</v>
      </c>
      <c r="L38" s="29">
        <v>0.5958</v>
      </c>
      <c r="M38" s="25">
        <f t="shared" si="2"/>
        <v>200</v>
      </c>
      <c r="N38" s="27">
        <f t="shared" si="3"/>
        <v>119.16</v>
      </c>
      <c r="O38" s="29">
        <v>0.5958</v>
      </c>
      <c r="P38" s="49">
        <f t="shared" si="4"/>
        <v>1000</v>
      </c>
      <c r="Q38" s="27">
        <f t="shared" si="5"/>
        <v>595.79999999999995</v>
      </c>
      <c r="R38" s="29">
        <v>0.5958</v>
      </c>
      <c r="S38" s="25">
        <f t="shared" si="6"/>
        <v>2000</v>
      </c>
      <c r="T38" s="27">
        <f t="shared" si="7"/>
        <v>1191.5999999999999</v>
      </c>
      <c r="U38" s="29">
        <v>0.5958</v>
      </c>
      <c r="V38" s="46">
        <f t="shared" si="8"/>
        <v>5000</v>
      </c>
      <c r="W38" s="27">
        <f t="shared" si="9"/>
        <v>2979</v>
      </c>
      <c r="X38" s="29">
        <v>0.5958</v>
      </c>
      <c r="Y38" s="43">
        <f t="shared" si="10"/>
        <v>10000</v>
      </c>
      <c r="Z38" s="27">
        <f t="shared" si="11"/>
        <v>5958</v>
      </c>
    </row>
    <row r="39" spans="2:26" x14ac:dyDescent="0.25">
      <c r="B39" s="24">
        <v>24</v>
      </c>
      <c r="C39" s="1">
        <v>4</v>
      </c>
      <c r="D39" t="s">
        <v>112</v>
      </c>
      <c r="E39" s="1" t="s">
        <v>113</v>
      </c>
      <c r="F39" s="2" t="s">
        <v>114</v>
      </c>
      <c r="G39" t="s">
        <v>115</v>
      </c>
      <c r="H39" s="2">
        <v>805</v>
      </c>
      <c r="I39" s="29">
        <v>0.4</v>
      </c>
      <c r="J39" s="25">
        <f t="shared" si="0"/>
        <v>4</v>
      </c>
      <c r="K39" s="27">
        <f t="shared" si="1"/>
        <v>1.6</v>
      </c>
      <c r="L39" s="21">
        <v>0.21659999999999999</v>
      </c>
      <c r="M39" s="25">
        <f t="shared" si="2"/>
        <v>400</v>
      </c>
      <c r="N39" s="27">
        <f t="shared" si="3"/>
        <v>86.64</v>
      </c>
      <c r="O39" s="29">
        <v>0.21160000000000001</v>
      </c>
      <c r="P39" s="49">
        <f t="shared" si="4"/>
        <v>2000</v>
      </c>
      <c r="Q39" s="27">
        <f t="shared" si="5"/>
        <v>423.20000000000005</v>
      </c>
      <c r="R39" s="21">
        <v>0.1794</v>
      </c>
      <c r="S39" s="25">
        <f t="shared" si="6"/>
        <v>4000</v>
      </c>
      <c r="T39" s="27">
        <f t="shared" si="7"/>
        <v>717.6</v>
      </c>
      <c r="U39" s="21">
        <v>0.1794</v>
      </c>
      <c r="V39" s="46">
        <f t="shared" si="8"/>
        <v>10000</v>
      </c>
      <c r="W39" s="27">
        <f t="shared" si="9"/>
        <v>1794</v>
      </c>
      <c r="X39" s="21">
        <v>0.1794</v>
      </c>
      <c r="Y39" s="43">
        <f t="shared" si="10"/>
        <v>20000</v>
      </c>
      <c r="Z39" s="27">
        <f t="shared" si="11"/>
        <v>3588</v>
      </c>
    </row>
    <row r="40" spans="2:26" x14ac:dyDescent="0.25">
      <c r="B40" s="24">
        <v>25</v>
      </c>
      <c r="C40" s="1">
        <v>4</v>
      </c>
      <c r="D40" t="s">
        <v>116</v>
      </c>
      <c r="E40" s="1" t="s">
        <v>117</v>
      </c>
      <c r="F40" s="2" t="s">
        <v>118</v>
      </c>
      <c r="G40" t="s">
        <v>119</v>
      </c>
      <c r="H40" s="2" t="s">
        <v>120</v>
      </c>
      <c r="I40" s="29">
        <v>3.5700000000000003E-2</v>
      </c>
      <c r="J40" s="25">
        <f t="shared" si="0"/>
        <v>4</v>
      </c>
      <c r="K40" s="27">
        <f t="shared" si="1"/>
        <v>0.14280000000000001</v>
      </c>
      <c r="L40" s="21">
        <v>0.23469999999999999</v>
      </c>
      <c r="M40" s="25">
        <f t="shared" si="2"/>
        <v>400</v>
      </c>
      <c r="N40" s="27">
        <f t="shared" si="3"/>
        <v>93.88</v>
      </c>
      <c r="O40" s="29">
        <v>0.17096</v>
      </c>
      <c r="P40" s="49">
        <f t="shared" si="4"/>
        <v>2000</v>
      </c>
      <c r="Q40" s="27">
        <f t="shared" si="5"/>
        <v>341.92</v>
      </c>
      <c r="R40" s="21">
        <v>0.13882</v>
      </c>
      <c r="S40" s="25">
        <f t="shared" si="6"/>
        <v>4000</v>
      </c>
      <c r="T40" s="27">
        <f t="shared" si="7"/>
        <v>555.28</v>
      </c>
      <c r="U40" s="21">
        <v>0.13882</v>
      </c>
      <c r="V40" s="46">
        <f t="shared" si="8"/>
        <v>10000</v>
      </c>
      <c r="W40" s="27">
        <f t="shared" si="9"/>
        <v>1388.2</v>
      </c>
      <c r="X40" s="21">
        <v>0.13882</v>
      </c>
      <c r="Y40" s="43">
        <f t="shared" si="10"/>
        <v>20000</v>
      </c>
      <c r="Z40" s="27">
        <f t="shared" si="11"/>
        <v>2776.4</v>
      </c>
    </row>
    <row r="41" spans="2:26" x14ac:dyDescent="0.25">
      <c r="B41" s="24">
        <v>26</v>
      </c>
      <c r="C41" s="1">
        <v>6</v>
      </c>
      <c r="D41" t="s">
        <v>121</v>
      </c>
      <c r="E41" s="1" t="s">
        <v>122</v>
      </c>
      <c r="F41" s="2" t="s">
        <v>123</v>
      </c>
      <c r="G41" t="s">
        <v>124</v>
      </c>
      <c r="H41" s="2">
        <v>1206</v>
      </c>
      <c r="I41" s="29">
        <v>7.2999999999999995E-2</v>
      </c>
      <c r="J41" s="25">
        <f t="shared" si="0"/>
        <v>6</v>
      </c>
      <c r="K41" s="27">
        <f t="shared" si="1"/>
        <v>0.43799999999999994</v>
      </c>
      <c r="L41" s="21">
        <v>3.1960000000000002E-2</v>
      </c>
      <c r="M41" s="25">
        <f t="shared" si="2"/>
        <v>600</v>
      </c>
      <c r="N41" s="27">
        <f t="shared" si="3"/>
        <v>19.176000000000002</v>
      </c>
      <c r="O41" s="29">
        <v>2.928E-2</v>
      </c>
      <c r="P41" s="49">
        <f t="shared" si="4"/>
        <v>3000</v>
      </c>
      <c r="Q41" s="27">
        <f t="shared" si="5"/>
        <v>87.84</v>
      </c>
      <c r="R41" s="21">
        <v>2.529E-2</v>
      </c>
      <c r="S41" s="25">
        <f t="shared" si="6"/>
        <v>6000</v>
      </c>
      <c r="T41" s="27">
        <f t="shared" si="7"/>
        <v>151.74</v>
      </c>
      <c r="U41" s="21">
        <v>2.529E-2</v>
      </c>
      <c r="V41" s="46">
        <f t="shared" si="8"/>
        <v>15000</v>
      </c>
      <c r="W41" s="27">
        <f t="shared" si="9"/>
        <v>379.35</v>
      </c>
      <c r="X41" s="21">
        <v>2.529E-2</v>
      </c>
      <c r="Y41" s="43">
        <f t="shared" si="10"/>
        <v>30000</v>
      </c>
      <c r="Z41" s="27">
        <f t="shared" si="11"/>
        <v>758.7</v>
      </c>
    </row>
    <row r="42" spans="2:26" x14ac:dyDescent="0.25">
      <c r="B42" s="24">
        <v>27</v>
      </c>
      <c r="C42" s="1">
        <v>1</v>
      </c>
      <c r="D42" t="s">
        <v>125</v>
      </c>
      <c r="E42" s="1" t="s">
        <v>126</v>
      </c>
      <c r="F42" s="2" t="s">
        <v>127</v>
      </c>
      <c r="G42" t="s">
        <v>128</v>
      </c>
      <c r="H42" s="2">
        <v>603</v>
      </c>
      <c r="I42" s="29">
        <v>0.26500000000000001</v>
      </c>
      <c r="J42" s="25">
        <f t="shared" si="0"/>
        <v>1</v>
      </c>
      <c r="K42" s="27">
        <f t="shared" si="1"/>
        <v>0.26500000000000001</v>
      </c>
      <c r="L42" s="21">
        <v>0.16436000000000001</v>
      </c>
      <c r="M42" s="25">
        <f t="shared" si="2"/>
        <v>100</v>
      </c>
      <c r="N42" s="27">
        <f t="shared" si="3"/>
        <v>16.436</v>
      </c>
      <c r="O42" s="29">
        <v>0.15064</v>
      </c>
      <c r="P42" s="49">
        <f t="shared" si="4"/>
        <v>500</v>
      </c>
      <c r="Q42" s="27">
        <f t="shared" si="5"/>
        <v>75.319999999999993</v>
      </c>
      <c r="R42" s="21">
        <v>0.12781999999999999</v>
      </c>
      <c r="S42" s="25">
        <f t="shared" si="6"/>
        <v>1000</v>
      </c>
      <c r="T42" s="27">
        <f t="shared" si="7"/>
        <v>127.82</v>
      </c>
      <c r="U42" s="21">
        <v>0.12781999999999999</v>
      </c>
      <c r="V42" s="46">
        <f t="shared" si="8"/>
        <v>2500</v>
      </c>
      <c r="W42" s="27">
        <f t="shared" si="9"/>
        <v>319.54999999999995</v>
      </c>
      <c r="X42" s="21">
        <v>0.12781999999999999</v>
      </c>
      <c r="Y42" s="43">
        <f t="shared" si="10"/>
        <v>5000</v>
      </c>
      <c r="Z42" s="27">
        <f t="shared" si="11"/>
        <v>639.09999999999991</v>
      </c>
    </row>
    <row r="43" spans="2:26" x14ac:dyDescent="0.25">
      <c r="B43" s="24">
        <v>28</v>
      </c>
      <c r="C43" s="1">
        <v>7</v>
      </c>
      <c r="D43" t="s">
        <v>129</v>
      </c>
      <c r="E43" s="1" t="s">
        <v>130</v>
      </c>
      <c r="F43" s="2" t="s">
        <v>131</v>
      </c>
      <c r="G43" t="s">
        <v>132</v>
      </c>
      <c r="H43" s="2" t="s">
        <v>130</v>
      </c>
      <c r="I43" s="29">
        <v>0.83</v>
      </c>
      <c r="J43" s="25">
        <f t="shared" si="0"/>
        <v>7</v>
      </c>
      <c r="K43" s="27">
        <f t="shared" si="1"/>
        <v>5.81</v>
      </c>
      <c r="L43" s="21">
        <v>0.4723</v>
      </c>
      <c r="M43" s="25">
        <f t="shared" si="2"/>
        <v>700</v>
      </c>
      <c r="N43" s="27">
        <f t="shared" si="3"/>
        <v>330.61</v>
      </c>
      <c r="O43" s="29">
        <v>4.1495999999999998E-2</v>
      </c>
      <c r="P43" s="49">
        <f t="shared" si="4"/>
        <v>3500</v>
      </c>
      <c r="Q43" s="27">
        <f t="shared" si="5"/>
        <v>145.23599999999999</v>
      </c>
      <c r="R43" s="29">
        <v>4.1495999999999998E-2</v>
      </c>
      <c r="S43" s="25">
        <f t="shared" si="6"/>
        <v>7000</v>
      </c>
      <c r="T43" s="27">
        <f t="shared" si="7"/>
        <v>290.47199999999998</v>
      </c>
      <c r="U43" s="29">
        <v>4.1495999999999998E-2</v>
      </c>
      <c r="V43" s="46">
        <f t="shared" si="8"/>
        <v>17500</v>
      </c>
      <c r="W43" s="27">
        <f t="shared" si="9"/>
        <v>726.18</v>
      </c>
      <c r="X43" s="29">
        <v>4.1495999999999998E-2</v>
      </c>
      <c r="Y43" s="43">
        <f t="shared" si="10"/>
        <v>35000</v>
      </c>
      <c r="Z43" s="27">
        <f t="shared" si="11"/>
        <v>1452.36</v>
      </c>
    </row>
    <row r="44" spans="2:26" x14ac:dyDescent="0.25">
      <c r="B44" s="24">
        <v>29</v>
      </c>
      <c r="C44" s="1">
        <v>6</v>
      </c>
      <c r="D44" t="s">
        <v>133</v>
      </c>
      <c r="E44" s="1" t="s">
        <v>134</v>
      </c>
      <c r="F44" s="2" t="s">
        <v>135</v>
      </c>
      <c r="G44" t="s">
        <v>136</v>
      </c>
      <c r="H44" s="2" t="s">
        <v>134</v>
      </c>
      <c r="I44" s="29">
        <v>0.33700000000000002</v>
      </c>
      <c r="J44" s="25">
        <f t="shared" si="0"/>
        <v>6</v>
      </c>
      <c r="K44" s="27">
        <f t="shared" si="1"/>
        <v>2.0220000000000002</v>
      </c>
      <c r="L44" s="21">
        <v>0.21870000000000001</v>
      </c>
      <c r="M44" s="25">
        <f t="shared" si="2"/>
        <v>600</v>
      </c>
      <c r="N44" s="27">
        <f t="shared" si="3"/>
        <v>131.22</v>
      </c>
      <c r="O44" s="29">
        <v>0.21870000000000001</v>
      </c>
      <c r="P44" s="49">
        <f t="shared" si="4"/>
        <v>3000</v>
      </c>
      <c r="Q44" s="27">
        <f t="shared" si="5"/>
        <v>656.1</v>
      </c>
      <c r="R44" s="21">
        <v>0.17877999999999999</v>
      </c>
      <c r="S44" s="25">
        <f t="shared" si="6"/>
        <v>6000</v>
      </c>
      <c r="T44" s="27">
        <f t="shared" si="7"/>
        <v>1072.68</v>
      </c>
      <c r="U44" s="21">
        <v>0.17877999999999999</v>
      </c>
      <c r="V44" s="46">
        <f t="shared" si="8"/>
        <v>15000</v>
      </c>
      <c r="W44" s="27">
        <f t="shared" si="9"/>
        <v>2681.7</v>
      </c>
      <c r="X44" s="21">
        <v>0.17877999999999999</v>
      </c>
      <c r="Y44" s="43">
        <f t="shared" si="10"/>
        <v>30000</v>
      </c>
      <c r="Z44" s="27">
        <f t="shared" si="11"/>
        <v>5363.4</v>
      </c>
    </row>
    <row r="45" spans="2:26" x14ac:dyDescent="0.25">
      <c r="B45" s="24">
        <v>30</v>
      </c>
      <c r="C45" s="1">
        <v>1</v>
      </c>
      <c r="D45" t="s">
        <v>137</v>
      </c>
      <c r="E45" s="1" t="s">
        <v>140</v>
      </c>
      <c r="F45" s="2" t="s">
        <v>138</v>
      </c>
      <c r="G45" t="s">
        <v>139</v>
      </c>
      <c r="H45" s="2" t="s">
        <v>140</v>
      </c>
      <c r="I45" s="29">
        <v>2.8149999999999999</v>
      </c>
      <c r="J45" s="25">
        <f t="shared" si="0"/>
        <v>1</v>
      </c>
      <c r="K45" s="27">
        <f t="shared" si="1"/>
        <v>2.8149999999999999</v>
      </c>
      <c r="L45" s="21">
        <v>2.2521599999999999</v>
      </c>
      <c r="M45" s="25">
        <f t="shared" si="2"/>
        <v>100</v>
      </c>
      <c r="N45" s="27">
        <f t="shared" si="3"/>
        <v>225.21600000000001</v>
      </c>
      <c r="O45" s="29">
        <v>2.03999</v>
      </c>
      <c r="P45" s="49">
        <f t="shared" si="4"/>
        <v>500</v>
      </c>
      <c r="Q45" s="27">
        <f t="shared" si="5"/>
        <v>1019.995</v>
      </c>
      <c r="R45" s="21">
        <v>1.944</v>
      </c>
      <c r="S45" s="25">
        <f t="shared" si="6"/>
        <v>1000</v>
      </c>
      <c r="T45" s="27">
        <f t="shared" si="7"/>
        <v>1944</v>
      </c>
      <c r="U45" s="21">
        <v>1.944</v>
      </c>
      <c r="V45" s="46">
        <f t="shared" si="8"/>
        <v>2500</v>
      </c>
      <c r="W45" s="27">
        <f t="shared" si="9"/>
        <v>4860</v>
      </c>
      <c r="X45" s="21">
        <v>1.944</v>
      </c>
      <c r="Y45" s="43">
        <f t="shared" si="10"/>
        <v>5000</v>
      </c>
      <c r="Z45" s="27">
        <f t="shared" si="11"/>
        <v>9720</v>
      </c>
    </row>
    <row r="46" spans="2:26" x14ac:dyDescent="0.25">
      <c r="B46" s="24">
        <v>31</v>
      </c>
      <c r="C46" s="1">
        <v>4</v>
      </c>
      <c r="D46" t="s">
        <v>141</v>
      </c>
      <c r="E46" s="1" t="s">
        <v>142</v>
      </c>
      <c r="F46" s="2" t="s">
        <v>143</v>
      </c>
      <c r="G46" t="s">
        <v>144</v>
      </c>
      <c r="H46" s="2" t="s">
        <v>142</v>
      </c>
      <c r="I46" s="29">
        <v>0.20799999999999999</v>
      </c>
      <c r="J46" s="25">
        <f t="shared" si="0"/>
        <v>4</v>
      </c>
      <c r="K46" s="27">
        <f t="shared" si="1"/>
        <v>0.83199999999999996</v>
      </c>
      <c r="L46" s="21">
        <v>0.17100000000000001</v>
      </c>
      <c r="M46" s="25">
        <f t="shared" si="2"/>
        <v>400</v>
      </c>
      <c r="N46" s="27">
        <f t="shared" si="3"/>
        <v>68.400000000000006</v>
      </c>
      <c r="O46" s="29">
        <v>0.14299999999999999</v>
      </c>
      <c r="P46" s="49">
        <f t="shared" si="4"/>
        <v>2000</v>
      </c>
      <c r="Q46" s="27">
        <f t="shared" si="5"/>
        <v>286</v>
      </c>
      <c r="R46" s="21">
        <v>0.13</v>
      </c>
      <c r="S46" s="25">
        <f t="shared" si="6"/>
        <v>4000</v>
      </c>
      <c r="T46" s="27">
        <f t="shared" si="7"/>
        <v>520</v>
      </c>
      <c r="U46" s="21">
        <v>0.13</v>
      </c>
      <c r="V46" s="46">
        <f t="shared" si="8"/>
        <v>10000</v>
      </c>
      <c r="W46" s="27">
        <f t="shared" si="9"/>
        <v>1300</v>
      </c>
      <c r="X46" s="21">
        <v>0.13</v>
      </c>
      <c r="Y46" s="43">
        <f t="shared" si="10"/>
        <v>20000</v>
      </c>
      <c r="Z46" s="27">
        <f t="shared" si="11"/>
        <v>2600</v>
      </c>
    </row>
    <row r="47" spans="2:26" x14ac:dyDescent="0.25">
      <c r="B47" s="24">
        <v>32</v>
      </c>
      <c r="C47" s="1">
        <v>1</v>
      </c>
      <c r="D47" t="s">
        <v>145</v>
      </c>
      <c r="E47" s="1" t="s">
        <v>140</v>
      </c>
      <c r="F47" s="2" t="s">
        <v>146</v>
      </c>
      <c r="G47" t="s">
        <v>139</v>
      </c>
      <c r="H47" s="2" t="s">
        <v>140</v>
      </c>
      <c r="I47" s="29">
        <v>4.1231999999999998</v>
      </c>
      <c r="J47" s="25">
        <f t="shared" si="0"/>
        <v>1</v>
      </c>
      <c r="K47" s="27">
        <f t="shared" si="1"/>
        <v>4.1231999999999998</v>
      </c>
      <c r="L47" s="29">
        <v>4.1231999999999998</v>
      </c>
      <c r="M47" s="25">
        <f t="shared" si="2"/>
        <v>100</v>
      </c>
      <c r="N47" s="27">
        <f t="shared" si="3"/>
        <v>412.32</v>
      </c>
      <c r="O47" s="29">
        <v>4.1231999999999998</v>
      </c>
      <c r="P47" s="49">
        <f t="shared" si="4"/>
        <v>500</v>
      </c>
      <c r="Q47" s="27">
        <f t="shared" si="5"/>
        <v>2061.6</v>
      </c>
      <c r="R47" s="29">
        <v>4.1231999999999998</v>
      </c>
      <c r="S47" s="25">
        <f t="shared" si="6"/>
        <v>1000</v>
      </c>
      <c r="T47" s="27">
        <f t="shared" si="7"/>
        <v>4123.2</v>
      </c>
      <c r="U47" s="29">
        <v>4.1231999999999998</v>
      </c>
      <c r="V47" s="46">
        <f t="shared" si="8"/>
        <v>2500</v>
      </c>
      <c r="W47" s="27">
        <f t="shared" si="9"/>
        <v>10308</v>
      </c>
      <c r="X47" s="29">
        <v>4.1231999999999998</v>
      </c>
      <c r="Y47" s="43">
        <f t="shared" si="10"/>
        <v>5000</v>
      </c>
      <c r="Z47" s="27">
        <f t="shared" si="11"/>
        <v>20616</v>
      </c>
    </row>
    <row r="48" spans="2:26" x14ac:dyDescent="0.25">
      <c r="B48" s="24">
        <v>33</v>
      </c>
      <c r="C48" s="1">
        <v>1</v>
      </c>
      <c r="D48" t="s">
        <v>147</v>
      </c>
      <c r="E48" s="1" t="s">
        <v>148</v>
      </c>
      <c r="F48" s="2" t="s">
        <v>149</v>
      </c>
      <c r="G48" t="s">
        <v>150</v>
      </c>
      <c r="H48" s="2" t="s">
        <v>148</v>
      </c>
      <c r="I48" s="29">
        <v>0.22</v>
      </c>
      <c r="J48" s="25">
        <f t="shared" si="0"/>
        <v>1</v>
      </c>
      <c r="K48" s="27">
        <f t="shared" si="1"/>
        <v>0.22</v>
      </c>
      <c r="L48" s="29">
        <v>0.159</v>
      </c>
      <c r="M48" s="25">
        <f t="shared" si="2"/>
        <v>100</v>
      </c>
      <c r="N48" s="27">
        <f t="shared" si="3"/>
        <v>15.9</v>
      </c>
      <c r="O48" s="29">
        <v>0.159</v>
      </c>
      <c r="P48" s="49">
        <f t="shared" si="4"/>
        <v>500</v>
      </c>
      <c r="Q48" s="27">
        <f t="shared" si="5"/>
        <v>79.5</v>
      </c>
      <c r="R48" s="29">
        <v>0.13300000000000001</v>
      </c>
      <c r="S48" s="25">
        <f t="shared" si="6"/>
        <v>1000</v>
      </c>
      <c r="T48" s="27">
        <f t="shared" si="7"/>
        <v>133</v>
      </c>
      <c r="U48" s="29">
        <v>0.13300000000000001</v>
      </c>
      <c r="V48" s="46">
        <f t="shared" si="8"/>
        <v>2500</v>
      </c>
      <c r="W48" s="27">
        <f t="shared" si="9"/>
        <v>332.5</v>
      </c>
      <c r="X48" s="29">
        <v>0.13300000000000001</v>
      </c>
      <c r="Y48" s="43">
        <f t="shared" si="10"/>
        <v>5000</v>
      </c>
      <c r="Z48" s="27">
        <f t="shared" si="11"/>
        <v>665</v>
      </c>
    </row>
    <row r="49" spans="2:26" x14ac:dyDescent="0.25">
      <c r="B49" s="24">
        <v>34</v>
      </c>
      <c r="C49" s="1">
        <v>3</v>
      </c>
      <c r="D49" t="s">
        <v>151</v>
      </c>
      <c r="E49" s="1" t="s">
        <v>152</v>
      </c>
      <c r="F49" s="2" t="s">
        <v>153</v>
      </c>
      <c r="G49" t="s">
        <v>154</v>
      </c>
      <c r="H49" s="2" t="s">
        <v>152</v>
      </c>
      <c r="I49" s="29">
        <v>4.1231999999999998</v>
      </c>
      <c r="J49" s="25">
        <f t="shared" si="0"/>
        <v>3</v>
      </c>
      <c r="K49" s="27">
        <f t="shared" si="1"/>
        <v>12.369599999999998</v>
      </c>
      <c r="L49" s="29">
        <v>4.1231999999999998</v>
      </c>
      <c r="M49" s="25">
        <f t="shared" si="2"/>
        <v>300</v>
      </c>
      <c r="N49" s="27">
        <f t="shared" si="3"/>
        <v>1236.96</v>
      </c>
      <c r="O49" s="29">
        <v>4.1231999999999998</v>
      </c>
      <c r="P49" s="49">
        <f t="shared" si="4"/>
        <v>1500</v>
      </c>
      <c r="Q49" s="27">
        <f t="shared" si="5"/>
        <v>6184.7999999999993</v>
      </c>
      <c r="R49" s="29">
        <v>4.1231999999999998</v>
      </c>
      <c r="S49" s="25">
        <f t="shared" si="6"/>
        <v>3000</v>
      </c>
      <c r="T49" s="27">
        <f t="shared" si="7"/>
        <v>12369.599999999999</v>
      </c>
      <c r="U49" s="29">
        <v>4.1231999999999998</v>
      </c>
      <c r="V49" s="46">
        <f t="shared" si="8"/>
        <v>7500</v>
      </c>
      <c r="W49" s="27">
        <f t="shared" si="9"/>
        <v>30923.999999999996</v>
      </c>
      <c r="X49" s="29">
        <v>4.1231999999999998</v>
      </c>
      <c r="Y49" s="43">
        <f t="shared" si="10"/>
        <v>15000</v>
      </c>
      <c r="Z49" s="27">
        <f t="shared" si="11"/>
        <v>61847.999999999993</v>
      </c>
    </row>
    <row r="50" spans="2:26" x14ac:dyDescent="0.25">
      <c r="B50" s="24">
        <v>35</v>
      </c>
      <c r="C50" s="1">
        <v>2</v>
      </c>
      <c r="D50" t="s">
        <v>155</v>
      </c>
      <c r="E50" s="1" t="s">
        <v>156</v>
      </c>
      <c r="F50" s="2" t="s">
        <v>157</v>
      </c>
      <c r="G50" t="s">
        <v>158</v>
      </c>
      <c r="H50" s="2" t="s">
        <v>156</v>
      </c>
      <c r="I50" s="29">
        <v>0.25480000000000003</v>
      </c>
      <c r="J50" s="25">
        <f t="shared" si="0"/>
        <v>2</v>
      </c>
      <c r="K50" s="27">
        <f t="shared" si="1"/>
        <v>0.50960000000000005</v>
      </c>
      <c r="L50" s="29">
        <v>0.25480000000000003</v>
      </c>
      <c r="M50" s="25">
        <f t="shared" si="2"/>
        <v>200</v>
      </c>
      <c r="N50" s="27">
        <f t="shared" si="3"/>
        <v>50.960000000000008</v>
      </c>
      <c r="O50" s="29">
        <v>0.25480000000000003</v>
      </c>
      <c r="P50" s="49">
        <f t="shared" si="4"/>
        <v>1000</v>
      </c>
      <c r="Q50" s="27">
        <f t="shared" si="5"/>
        <v>254.80000000000004</v>
      </c>
      <c r="R50" s="29">
        <v>0.25480000000000003</v>
      </c>
      <c r="S50" s="25">
        <f t="shared" si="6"/>
        <v>2000</v>
      </c>
      <c r="T50" s="27">
        <f t="shared" si="7"/>
        <v>509.60000000000008</v>
      </c>
      <c r="U50" s="29">
        <v>0.25480000000000003</v>
      </c>
      <c r="V50" s="46">
        <f t="shared" si="8"/>
        <v>5000</v>
      </c>
      <c r="W50" s="27">
        <f t="shared" si="9"/>
        <v>1274.0000000000002</v>
      </c>
      <c r="X50" s="29">
        <v>0.25480000000000003</v>
      </c>
      <c r="Y50" s="43">
        <f t="shared" si="10"/>
        <v>10000</v>
      </c>
      <c r="Z50" s="27">
        <f t="shared" si="11"/>
        <v>2548.0000000000005</v>
      </c>
    </row>
    <row r="51" spans="2:26" x14ac:dyDescent="0.25">
      <c r="B51" s="24">
        <v>36</v>
      </c>
      <c r="C51" s="1">
        <v>9</v>
      </c>
      <c r="D51" t="s">
        <v>159</v>
      </c>
      <c r="E51" s="1" t="s">
        <v>160</v>
      </c>
      <c r="F51" s="2" t="s">
        <v>161</v>
      </c>
      <c r="G51" t="s">
        <v>162</v>
      </c>
      <c r="H51" s="2" t="s">
        <v>163</v>
      </c>
      <c r="I51" s="29">
        <v>0.21</v>
      </c>
      <c r="J51" s="25">
        <f t="shared" si="0"/>
        <v>9</v>
      </c>
      <c r="K51" s="27">
        <f t="shared" si="1"/>
        <v>1.89</v>
      </c>
      <c r="L51" s="21">
        <v>0.14000000000000001</v>
      </c>
      <c r="M51" s="25">
        <f t="shared" si="2"/>
        <v>900</v>
      </c>
      <c r="N51" s="27">
        <f t="shared" si="3"/>
        <v>126.00000000000001</v>
      </c>
      <c r="O51" s="29">
        <v>0.14000000000000001</v>
      </c>
      <c r="P51" s="49">
        <f t="shared" si="4"/>
        <v>4500</v>
      </c>
      <c r="Q51" s="27">
        <f t="shared" si="5"/>
        <v>630.00000000000011</v>
      </c>
      <c r="R51" s="21">
        <v>0.12</v>
      </c>
      <c r="S51" s="25">
        <f t="shared" si="6"/>
        <v>9000</v>
      </c>
      <c r="T51" s="27">
        <f t="shared" si="7"/>
        <v>1080</v>
      </c>
      <c r="U51" s="21">
        <v>0.12</v>
      </c>
      <c r="V51" s="46">
        <f t="shared" si="8"/>
        <v>22500</v>
      </c>
      <c r="W51" s="27">
        <f t="shared" si="9"/>
        <v>2700</v>
      </c>
      <c r="X51" s="21">
        <v>0.12</v>
      </c>
      <c r="Y51" s="43">
        <f t="shared" si="10"/>
        <v>45000</v>
      </c>
      <c r="Z51" s="27">
        <f t="shared" si="11"/>
        <v>5400</v>
      </c>
    </row>
    <row r="52" spans="2:26" x14ac:dyDescent="0.25">
      <c r="B52" s="24"/>
      <c r="D52" t="s">
        <v>164</v>
      </c>
      <c r="I52" s="29">
        <v>8.3000000000000004E-2</v>
      </c>
      <c r="J52" s="25">
        <f t="shared" si="0"/>
        <v>0</v>
      </c>
      <c r="K52" s="27">
        <f t="shared" si="1"/>
        <v>0</v>
      </c>
      <c r="L52" s="21">
        <v>6.9000000000000006E-2</v>
      </c>
      <c r="M52" s="25">
        <f t="shared" si="2"/>
        <v>0</v>
      </c>
      <c r="N52" s="27">
        <f t="shared" si="3"/>
        <v>0</v>
      </c>
      <c r="O52" s="29">
        <v>6.6000000000000003E-2</v>
      </c>
      <c r="P52" s="49">
        <f t="shared" si="4"/>
        <v>0</v>
      </c>
      <c r="Q52" s="27">
        <f t="shared" si="5"/>
        <v>0</v>
      </c>
      <c r="R52" s="21">
        <v>5.8000000000000003E-2</v>
      </c>
      <c r="S52" s="25">
        <f t="shared" si="6"/>
        <v>0</v>
      </c>
      <c r="T52" s="27">
        <f t="shared" si="7"/>
        <v>0</v>
      </c>
      <c r="U52" s="21">
        <v>5.8000000000000003E-2</v>
      </c>
      <c r="V52" s="46">
        <f t="shared" si="8"/>
        <v>0</v>
      </c>
      <c r="W52" s="27">
        <f t="shared" si="9"/>
        <v>0</v>
      </c>
      <c r="X52" s="21">
        <v>5.8000000000000003E-2</v>
      </c>
      <c r="Y52" s="43">
        <f t="shared" si="10"/>
        <v>0</v>
      </c>
      <c r="Z52" s="27">
        <f t="shared" si="11"/>
        <v>0</v>
      </c>
    </row>
    <row r="53" spans="2:26" x14ac:dyDescent="0.25">
      <c r="B53" s="24">
        <v>37</v>
      </c>
      <c r="C53" s="1">
        <v>1</v>
      </c>
      <c r="D53" t="s">
        <v>165</v>
      </c>
      <c r="E53" s="1" t="s">
        <v>166</v>
      </c>
      <c r="F53" s="2" t="s">
        <v>167</v>
      </c>
      <c r="G53" t="s">
        <v>168</v>
      </c>
      <c r="H53" s="2" t="s">
        <v>169</v>
      </c>
      <c r="I53" s="29">
        <v>0.3</v>
      </c>
      <c r="J53" s="25">
        <f t="shared" si="0"/>
        <v>1</v>
      </c>
      <c r="K53" s="27">
        <f t="shared" si="1"/>
        <v>0.3</v>
      </c>
      <c r="L53" s="21">
        <v>0.129</v>
      </c>
      <c r="M53" s="25">
        <f t="shared" si="2"/>
        <v>100</v>
      </c>
      <c r="N53" s="27">
        <f t="shared" si="3"/>
        <v>12.9</v>
      </c>
      <c r="O53" s="29">
        <v>5.6160000000000002E-2</v>
      </c>
      <c r="P53" s="49">
        <f t="shared" si="4"/>
        <v>500</v>
      </c>
      <c r="Q53" s="27">
        <f t="shared" si="5"/>
        <v>28.080000000000002</v>
      </c>
      <c r="R53" s="29">
        <v>5.6160000000000002E-2</v>
      </c>
      <c r="S53" s="25">
        <f t="shared" si="6"/>
        <v>1000</v>
      </c>
      <c r="T53" s="27">
        <f t="shared" si="7"/>
        <v>56.160000000000004</v>
      </c>
      <c r="U53" s="29">
        <v>5.6160000000000002E-2</v>
      </c>
      <c r="V53" s="46">
        <f t="shared" si="8"/>
        <v>2500</v>
      </c>
      <c r="W53" s="27">
        <f t="shared" si="9"/>
        <v>140.4</v>
      </c>
      <c r="X53" s="29">
        <v>5.6160000000000002E-2</v>
      </c>
      <c r="Y53" s="43">
        <f t="shared" si="10"/>
        <v>5000</v>
      </c>
      <c r="Z53" s="27">
        <f t="shared" si="11"/>
        <v>280.8</v>
      </c>
    </row>
    <row r="54" spans="2:26" x14ac:dyDescent="0.25">
      <c r="B54" s="24">
        <v>38</v>
      </c>
      <c r="C54" s="1">
        <v>1</v>
      </c>
      <c r="D54" t="s">
        <v>170</v>
      </c>
      <c r="E54" s="1" t="s">
        <v>171</v>
      </c>
      <c r="F54" s="2" t="s">
        <v>172</v>
      </c>
      <c r="G54" t="s">
        <v>173</v>
      </c>
      <c r="H54" s="2" t="s">
        <v>169</v>
      </c>
      <c r="I54" s="29"/>
      <c r="J54" s="25"/>
      <c r="K54" s="27"/>
      <c r="L54" s="21"/>
      <c r="M54" s="25"/>
      <c r="N54" s="27"/>
      <c r="O54" s="30"/>
      <c r="P54" s="49"/>
      <c r="Q54" s="27"/>
      <c r="R54" s="31"/>
      <c r="S54" s="25"/>
      <c r="T54" s="27"/>
      <c r="U54" s="31"/>
      <c r="V54" s="46"/>
      <c r="W54" s="27"/>
      <c r="X54" s="31"/>
      <c r="Y54" s="43"/>
      <c r="Z54" s="27"/>
    </row>
    <row r="55" spans="2:26" x14ac:dyDescent="0.25">
      <c r="B55" s="24">
        <v>39</v>
      </c>
      <c r="C55" s="1">
        <v>1</v>
      </c>
      <c r="D55" t="s">
        <v>174</v>
      </c>
      <c r="E55" s="1" t="s">
        <v>175</v>
      </c>
      <c r="F55" s="2" t="s">
        <v>176</v>
      </c>
      <c r="G55" t="s">
        <v>177</v>
      </c>
      <c r="H55" s="2" t="s">
        <v>169</v>
      </c>
      <c r="I55" s="29">
        <v>2.29</v>
      </c>
      <c r="J55" s="25">
        <f t="shared" ref="J55:J57" si="12">I$3*$C55</f>
        <v>1</v>
      </c>
      <c r="K55" s="27">
        <f t="shared" ref="K55:K57" si="13">I55*J55</f>
        <v>2.29</v>
      </c>
      <c r="L55" s="21">
        <v>1.7385999999999999</v>
      </c>
      <c r="M55" s="25">
        <f t="shared" ref="M55:M57" si="14">L$3*$C55</f>
        <v>100</v>
      </c>
      <c r="N55" s="27">
        <f t="shared" ref="N55:N57" si="15">L55*M55</f>
        <v>173.85999999999999</v>
      </c>
      <c r="O55" s="30">
        <v>1.5860000000000001</v>
      </c>
      <c r="P55" s="49">
        <f t="shared" ref="P55:P57" si="16">O$3*$C55</f>
        <v>500</v>
      </c>
      <c r="Q55" s="27">
        <f t="shared" ref="Q55:Q57" si="17">O55*P55</f>
        <v>793</v>
      </c>
      <c r="R55" s="31">
        <v>1.3420000000000001</v>
      </c>
      <c r="S55" s="25">
        <f t="shared" ref="S55:S57" si="18">R$3*$C55</f>
        <v>1000</v>
      </c>
      <c r="T55" s="27">
        <f t="shared" si="7"/>
        <v>1342</v>
      </c>
      <c r="U55" s="31">
        <v>1.3420000000000001</v>
      </c>
      <c r="V55" s="46">
        <f t="shared" ref="V55:V57" si="19">U$3*$C55</f>
        <v>2500</v>
      </c>
      <c r="W55" s="27">
        <f t="shared" ref="W55:W57" si="20">U55*V55</f>
        <v>3355</v>
      </c>
      <c r="X55" s="31">
        <v>1.3420000000000001</v>
      </c>
      <c r="Y55" s="43">
        <f t="shared" ref="Y55:Y57" si="21">X$3*$C55</f>
        <v>5000</v>
      </c>
      <c r="Z55" s="27">
        <f t="shared" ref="Z55:Z57" si="22">X55*Y55</f>
        <v>6710</v>
      </c>
    </row>
    <row r="56" spans="2:26" x14ac:dyDescent="0.25">
      <c r="B56" s="54">
        <v>40</v>
      </c>
      <c r="C56" s="51">
        <v>6</v>
      </c>
      <c r="D56" s="52" t="s">
        <v>178</v>
      </c>
      <c r="E56" s="51" t="s">
        <v>179</v>
      </c>
      <c r="F56" s="53" t="s">
        <v>180</v>
      </c>
      <c r="G56" s="52"/>
      <c r="H56" s="53" t="s">
        <v>181</v>
      </c>
      <c r="I56" s="55">
        <v>0</v>
      </c>
      <c r="J56" s="56">
        <f t="shared" si="12"/>
        <v>6</v>
      </c>
      <c r="K56" s="57">
        <f t="shared" si="13"/>
        <v>0</v>
      </c>
      <c r="L56" s="58">
        <v>0</v>
      </c>
      <c r="M56" s="56">
        <f t="shared" si="14"/>
        <v>600</v>
      </c>
      <c r="N56" s="57">
        <f t="shared" si="15"/>
        <v>0</v>
      </c>
      <c r="O56" s="59">
        <v>0</v>
      </c>
      <c r="P56" s="56">
        <f t="shared" si="16"/>
        <v>3000</v>
      </c>
      <c r="Q56" s="57">
        <f t="shared" si="17"/>
        <v>0</v>
      </c>
      <c r="R56" s="60">
        <v>0</v>
      </c>
      <c r="S56" s="56">
        <f t="shared" si="18"/>
        <v>6000</v>
      </c>
      <c r="T56" s="57">
        <f t="shared" si="7"/>
        <v>0</v>
      </c>
      <c r="U56" s="60">
        <v>0</v>
      </c>
      <c r="V56" s="56">
        <f t="shared" si="19"/>
        <v>15000</v>
      </c>
      <c r="W56" s="57">
        <f t="shared" si="20"/>
        <v>0</v>
      </c>
      <c r="X56" s="60">
        <v>0</v>
      </c>
      <c r="Y56" s="56">
        <f t="shared" si="21"/>
        <v>30000</v>
      </c>
      <c r="Z56" s="57">
        <f t="shared" si="22"/>
        <v>0</v>
      </c>
    </row>
    <row r="57" spans="2:26" x14ac:dyDescent="0.25">
      <c r="B57" s="54"/>
      <c r="C57" s="51"/>
      <c r="D57" s="52" t="s">
        <v>182</v>
      </c>
      <c r="E57" s="51"/>
      <c r="F57" s="53"/>
      <c r="G57" s="52"/>
      <c r="H57" s="53"/>
      <c r="I57" s="55">
        <v>0</v>
      </c>
      <c r="J57" s="56">
        <f t="shared" si="12"/>
        <v>0</v>
      </c>
      <c r="K57" s="57">
        <f t="shared" si="13"/>
        <v>0</v>
      </c>
      <c r="L57" s="58">
        <v>0</v>
      </c>
      <c r="M57" s="56">
        <f t="shared" si="14"/>
        <v>0</v>
      </c>
      <c r="N57" s="57">
        <f t="shared" si="15"/>
        <v>0</v>
      </c>
      <c r="O57" s="59">
        <v>0</v>
      </c>
      <c r="P57" s="56">
        <f t="shared" si="16"/>
        <v>0</v>
      </c>
      <c r="Q57" s="57">
        <f t="shared" si="17"/>
        <v>0</v>
      </c>
      <c r="R57" s="60">
        <v>0</v>
      </c>
      <c r="S57" s="56">
        <f t="shared" si="18"/>
        <v>0</v>
      </c>
      <c r="T57" s="57">
        <f t="shared" si="7"/>
        <v>0</v>
      </c>
      <c r="U57" s="60">
        <v>0</v>
      </c>
      <c r="V57" s="56">
        <f t="shared" si="19"/>
        <v>0</v>
      </c>
      <c r="W57" s="57">
        <f t="shared" si="20"/>
        <v>0</v>
      </c>
      <c r="X57" s="60">
        <v>0</v>
      </c>
      <c r="Y57" s="56">
        <f t="shared" si="21"/>
        <v>0</v>
      </c>
      <c r="Z57" s="57">
        <f t="shared" si="22"/>
        <v>0</v>
      </c>
    </row>
    <row r="58" spans="2:26" x14ac:dyDescent="0.25">
      <c r="B58" s="54">
        <v>41</v>
      </c>
      <c r="C58" s="51">
        <v>8</v>
      </c>
      <c r="D58" s="52" t="s">
        <v>183</v>
      </c>
      <c r="E58" s="51" t="s">
        <v>184</v>
      </c>
      <c r="F58" s="53" t="s">
        <v>185</v>
      </c>
      <c r="G58" s="52"/>
      <c r="H58" s="53" t="s">
        <v>186</v>
      </c>
      <c r="I58" s="61"/>
      <c r="J58" s="56"/>
      <c r="K58" s="57"/>
      <c r="L58" s="58"/>
      <c r="M58" s="56"/>
      <c r="N58" s="57"/>
      <c r="O58" s="62"/>
      <c r="P58" s="56"/>
      <c r="Q58" s="57"/>
      <c r="R58" s="63"/>
      <c r="S58" s="56"/>
      <c r="T58" s="57"/>
      <c r="U58" s="63"/>
      <c r="V58" s="56"/>
      <c r="W58" s="57"/>
      <c r="X58" s="63"/>
      <c r="Y58" s="56"/>
      <c r="Z58" s="57"/>
    </row>
    <row r="59" spans="2:26" x14ac:dyDescent="0.25">
      <c r="B59" s="24">
        <v>42</v>
      </c>
      <c r="C59" s="1">
        <v>2</v>
      </c>
      <c r="D59" t="s">
        <v>187</v>
      </c>
      <c r="E59" s="1" t="s">
        <v>188</v>
      </c>
      <c r="F59" s="2" t="s">
        <v>189</v>
      </c>
      <c r="G59" t="s">
        <v>190</v>
      </c>
      <c r="H59" s="2" t="s">
        <v>191</v>
      </c>
      <c r="I59" s="26"/>
      <c r="J59" s="25"/>
      <c r="K59" s="27"/>
      <c r="L59" s="21"/>
      <c r="M59" s="25"/>
      <c r="N59" s="27"/>
      <c r="O59" s="22"/>
      <c r="P59" s="49"/>
      <c r="Q59" s="27"/>
      <c r="R59" s="28"/>
      <c r="S59" s="25"/>
      <c r="T59" s="27"/>
      <c r="U59" s="28"/>
      <c r="V59" s="46"/>
      <c r="W59" s="27"/>
      <c r="X59" s="28"/>
      <c r="Y59" s="43"/>
      <c r="Z59" s="27"/>
    </row>
    <row r="60" spans="2:26" x14ac:dyDescent="0.25">
      <c r="B60" s="24">
        <v>43</v>
      </c>
      <c r="C60" s="1">
        <v>32</v>
      </c>
      <c r="D60" t="s">
        <v>192</v>
      </c>
      <c r="E60" s="1" t="s">
        <v>193</v>
      </c>
      <c r="F60" s="2">
        <v>100</v>
      </c>
      <c r="G60" t="s">
        <v>194</v>
      </c>
      <c r="H60" s="2">
        <v>603</v>
      </c>
      <c r="I60" s="26"/>
      <c r="J60" s="25"/>
      <c r="K60" s="27">
        <f t="shared" ref="K60:K62" si="23">I60*J60</f>
        <v>0</v>
      </c>
      <c r="L60" s="21"/>
      <c r="M60" s="25"/>
      <c r="N60" s="27">
        <f t="shared" ref="N60:N62" si="24">L60*M60</f>
        <v>0</v>
      </c>
      <c r="O60" s="21"/>
      <c r="P60" s="49"/>
      <c r="Q60" s="27">
        <f t="shared" ref="Q60:Q62" si="25">O60*P60</f>
        <v>0</v>
      </c>
      <c r="R60" s="21"/>
      <c r="S60" s="25"/>
      <c r="T60" s="27">
        <f t="shared" ref="T60:T62" si="26">R60*S60</f>
        <v>0</v>
      </c>
      <c r="U60" s="21"/>
      <c r="V60" s="46"/>
      <c r="W60" s="27">
        <f t="shared" ref="W60:W62" si="27">U60*V60</f>
        <v>0</v>
      </c>
      <c r="X60" s="21"/>
      <c r="Y60" s="43"/>
      <c r="Z60" s="27">
        <f t="shared" ref="Z60:Z62" si="28">X60*Y60</f>
        <v>0</v>
      </c>
    </row>
    <row r="61" spans="2:26" x14ac:dyDescent="0.25">
      <c r="B61" s="24"/>
      <c r="D61" t="s">
        <v>195</v>
      </c>
      <c r="I61" s="26">
        <v>1.51</v>
      </c>
      <c r="J61" s="25">
        <f t="shared" ref="J61:J62" si="29">I$3*$C61</f>
        <v>0</v>
      </c>
      <c r="K61" s="27">
        <f t="shared" si="23"/>
        <v>0</v>
      </c>
      <c r="L61" s="21">
        <v>1.0559000000000001</v>
      </c>
      <c r="M61" s="25">
        <f t="shared" ref="M61:M62" si="30">L$3*$C61</f>
        <v>0</v>
      </c>
      <c r="N61" s="27">
        <f t="shared" si="24"/>
        <v>0</v>
      </c>
      <c r="O61" s="29">
        <v>0.92600000000000005</v>
      </c>
      <c r="P61" s="49">
        <f t="shared" ref="P61:P62" si="31">O$3*$C61</f>
        <v>0</v>
      </c>
      <c r="Q61" s="27">
        <f t="shared" si="25"/>
        <v>0</v>
      </c>
      <c r="R61" s="21">
        <v>8.2124000000000003E-2</v>
      </c>
      <c r="S61" s="25">
        <f t="shared" ref="S61:S62" si="32">R$3*$C61</f>
        <v>0</v>
      </c>
      <c r="T61" s="27">
        <f t="shared" si="26"/>
        <v>0</v>
      </c>
      <c r="U61" s="21">
        <v>8.2124000000000003E-2</v>
      </c>
      <c r="V61" s="46">
        <f t="shared" ref="V61:V62" si="33">U$3*$C61</f>
        <v>0</v>
      </c>
      <c r="W61" s="27">
        <f t="shared" si="27"/>
        <v>0</v>
      </c>
      <c r="X61" s="21">
        <v>8.2124000000000003E-2</v>
      </c>
      <c r="Y61" s="43">
        <f t="shared" ref="Y61:Y62" si="34">X$3*$C61</f>
        <v>0</v>
      </c>
      <c r="Z61" s="27">
        <f t="shared" si="28"/>
        <v>0</v>
      </c>
    </row>
    <row r="62" spans="2:26" x14ac:dyDescent="0.25">
      <c r="B62" s="24"/>
      <c r="D62" t="s">
        <v>196</v>
      </c>
      <c r="I62" s="26">
        <v>0.1</v>
      </c>
      <c r="J62" s="25">
        <f t="shared" si="29"/>
        <v>0</v>
      </c>
      <c r="K62" s="27">
        <f t="shared" si="23"/>
        <v>0</v>
      </c>
      <c r="L62" s="21">
        <v>2.15E-3</v>
      </c>
      <c r="M62" s="25">
        <f t="shared" si="30"/>
        <v>0</v>
      </c>
      <c r="N62" s="27">
        <f t="shared" si="24"/>
        <v>0</v>
      </c>
      <c r="O62" s="21">
        <v>2.15E-3</v>
      </c>
      <c r="P62" s="49">
        <f t="shared" si="31"/>
        <v>0</v>
      </c>
      <c r="Q62" s="27">
        <f t="shared" si="25"/>
        <v>0</v>
      </c>
      <c r="R62" s="21">
        <v>2.15E-3</v>
      </c>
      <c r="S62" s="25">
        <f t="shared" si="32"/>
        <v>0</v>
      </c>
      <c r="T62" s="27">
        <f t="shared" si="26"/>
        <v>0</v>
      </c>
      <c r="U62" s="21">
        <v>2.15E-3</v>
      </c>
      <c r="V62" s="46">
        <f t="shared" si="33"/>
        <v>0</v>
      </c>
      <c r="W62" s="27">
        <f t="shared" si="27"/>
        <v>0</v>
      </c>
      <c r="X62" s="21">
        <v>2.15E-3</v>
      </c>
      <c r="Y62" s="43">
        <f t="shared" si="34"/>
        <v>0</v>
      </c>
      <c r="Z62" s="27">
        <f t="shared" si="28"/>
        <v>0</v>
      </c>
    </row>
    <row r="63" spans="2:26" x14ac:dyDescent="0.25">
      <c r="B63" s="24"/>
      <c r="D63" t="s">
        <v>197</v>
      </c>
      <c r="I63" s="26"/>
      <c r="J63" s="25"/>
      <c r="K63" s="27"/>
      <c r="L63" s="21"/>
      <c r="M63" s="25"/>
      <c r="N63" s="27"/>
      <c r="O63" s="22"/>
      <c r="P63" s="49"/>
      <c r="Q63" s="27"/>
      <c r="R63" s="28"/>
      <c r="S63" s="25"/>
      <c r="T63" s="27"/>
      <c r="U63" s="28"/>
      <c r="V63" s="46"/>
      <c r="W63" s="27"/>
      <c r="X63" s="28"/>
      <c r="Y63" s="43"/>
      <c r="Z63" s="27"/>
    </row>
    <row r="64" spans="2:26" x14ac:dyDescent="0.25">
      <c r="B64" s="24"/>
      <c r="D64" t="s">
        <v>198</v>
      </c>
      <c r="I64" s="26"/>
      <c r="J64" s="25"/>
      <c r="K64" s="27"/>
      <c r="L64" s="21"/>
      <c r="M64" s="25"/>
      <c r="N64" s="27"/>
      <c r="O64" s="22"/>
      <c r="P64" s="49"/>
      <c r="Q64" s="27"/>
      <c r="R64" s="28"/>
      <c r="S64" s="25"/>
      <c r="T64" s="27"/>
      <c r="U64" s="28"/>
      <c r="V64" s="46"/>
      <c r="W64" s="27"/>
      <c r="X64" s="28"/>
      <c r="Y64" s="43"/>
      <c r="Z64" s="27"/>
    </row>
    <row r="65" spans="2:26" x14ac:dyDescent="0.25">
      <c r="B65" s="24">
        <v>44</v>
      </c>
      <c r="C65" s="1">
        <v>10</v>
      </c>
      <c r="D65" t="s">
        <v>199</v>
      </c>
      <c r="E65" s="1" t="s">
        <v>200</v>
      </c>
      <c r="F65" s="2">
        <v>33.200000000000003</v>
      </c>
      <c r="G65" t="s">
        <v>201</v>
      </c>
      <c r="H65" s="2">
        <v>603</v>
      </c>
      <c r="I65" s="26"/>
      <c r="J65" s="25"/>
      <c r="K65" s="27"/>
      <c r="L65" s="21"/>
      <c r="M65" s="25"/>
      <c r="N65" s="27"/>
      <c r="O65" s="22"/>
      <c r="P65" s="49"/>
      <c r="Q65" s="27"/>
      <c r="R65" s="28"/>
      <c r="S65" s="25"/>
      <c r="T65" s="27"/>
      <c r="U65" s="28"/>
      <c r="V65" s="46"/>
      <c r="W65" s="27"/>
      <c r="X65" s="28"/>
      <c r="Y65" s="43"/>
      <c r="Z65" s="27"/>
    </row>
    <row r="66" spans="2:26" x14ac:dyDescent="0.25">
      <c r="B66" s="24"/>
      <c r="D66" t="s">
        <v>202</v>
      </c>
      <c r="I66" s="26"/>
      <c r="J66" s="25"/>
      <c r="K66" s="27"/>
      <c r="L66" s="21"/>
      <c r="M66" s="25"/>
      <c r="N66" s="27"/>
      <c r="O66" s="22"/>
      <c r="P66" s="49"/>
      <c r="Q66" s="27"/>
      <c r="R66" s="28"/>
      <c r="S66" s="25"/>
      <c r="T66" s="27"/>
      <c r="U66" s="28"/>
      <c r="V66" s="46"/>
      <c r="W66" s="27"/>
      <c r="X66" s="28"/>
      <c r="Y66" s="43"/>
      <c r="Z66" s="27"/>
    </row>
    <row r="67" spans="2:26" x14ac:dyDescent="0.25">
      <c r="B67" s="24">
        <v>45</v>
      </c>
      <c r="C67" s="1">
        <v>41</v>
      </c>
      <c r="D67" t="s">
        <v>203</v>
      </c>
      <c r="E67" s="1" t="s">
        <v>204</v>
      </c>
      <c r="F67" s="2" t="s">
        <v>205</v>
      </c>
      <c r="G67" t="s">
        <v>206</v>
      </c>
      <c r="H67" s="2">
        <v>603</v>
      </c>
      <c r="I67" s="26">
        <v>0.1</v>
      </c>
      <c r="J67" s="25">
        <f>I$3*$C67</f>
        <v>41</v>
      </c>
      <c r="K67" s="27">
        <f>I67*J67</f>
        <v>4.1000000000000005</v>
      </c>
      <c r="L67" s="21">
        <v>2.15E-3</v>
      </c>
      <c r="M67" s="25">
        <f>L$3*$C67</f>
        <v>4100</v>
      </c>
      <c r="N67" s="27">
        <f>L67*M67</f>
        <v>8.8149999999999995</v>
      </c>
      <c r="O67" s="21">
        <v>2.15E-3</v>
      </c>
      <c r="P67" s="49">
        <f>O$3*$C67</f>
        <v>20500</v>
      </c>
      <c r="Q67" s="27">
        <f>O67*P67</f>
        <v>44.075000000000003</v>
      </c>
      <c r="R67" s="21">
        <v>2.15E-3</v>
      </c>
      <c r="S67" s="25">
        <f>R$3*$C67</f>
        <v>41000</v>
      </c>
      <c r="T67" s="27">
        <f>R67*S67</f>
        <v>88.15</v>
      </c>
      <c r="U67" s="21">
        <v>2.15E-3</v>
      </c>
      <c r="V67" s="46">
        <f>U$3*$C67</f>
        <v>102500</v>
      </c>
      <c r="W67" s="27">
        <f>U67*V67</f>
        <v>220.375</v>
      </c>
      <c r="X67" s="21">
        <v>2.15E-3</v>
      </c>
      <c r="Y67" s="43">
        <f>X$3*$C67</f>
        <v>205000</v>
      </c>
      <c r="Z67" s="27">
        <f>X67*Y67</f>
        <v>440.75</v>
      </c>
    </row>
    <row r="68" spans="2:26" x14ac:dyDescent="0.25">
      <c r="B68" s="24"/>
      <c r="D68" t="s">
        <v>207</v>
      </c>
      <c r="I68" s="26"/>
      <c r="J68" s="25"/>
      <c r="K68" s="27"/>
      <c r="L68" s="21"/>
      <c r="M68" s="25"/>
      <c r="N68" s="27"/>
      <c r="O68" s="22"/>
      <c r="P68" s="49"/>
      <c r="Q68" s="27"/>
      <c r="R68" s="28"/>
      <c r="S68" s="25"/>
      <c r="T68" s="27"/>
      <c r="U68" s="28"/>
      <c r="V68" s="46"/>
      <c r="W68" s="27"/>
      <c r="X68" s="28"/>
      <c r="Y68" s="43"/>
      <c r="Z68" s="27"/>
    </row>
    <row r="69" spans="2:26" x14ac:dyDescent="0.25">
      <c r="B69" s="24"/>
      <c r="D69" t="s">
        <v>208</v>
      </c>
      <c r="I69" s="26">
        <v>0.1</v>
      </c>
      <c r="J69" s="25">
        <f>I$3*$C69</f>
        <v>0</v>
      </c>
      <c r="K69" s="27">
        <f>I69*J69</f>
        <v>0</v>
      </c>
      <c r="L69" s="21">
        <v>2.15E-3</v>
      </c>
      <c r="M69" s="25">
        <f>L$3*$C69</f>
        <v>0</v>
      </c>
      <c r="N69" s="27">
        <f>L69*M69</f>
        <v>0</v>
      </c>
      <c r="O69" s="21">
        <v>2.15E-3</v>
      </c>
      <c r="P69" s="49">
        <f>O$3*$C69</f>
        <v>0</v>
      </c>
      <c r="Q69" s="27">
        <f>O69*P69</f>
        <v>0</v>
      </c>
      <c r="R69" s="21">
        <v>2.15E-3</v>
      </c>
      <c r="S69" s="25">
        <f>R$3*$C69</f>
        <v>0</v>
      </c>
      <c r="T69" s="27">
        <f>R69*S69</f>
        <v>0</v>
      </c>
      <c r="U69" s="21">
        <v>2.15E-3</v>
      </c>
      <c r="V69" s="46">
        <f>U$3*$C69</f>
        <v>0</v>
      </c>
      <c r="W69" s="27">
        <f>U69*V69</f>
        <v>0</v>
      </c>
      <c r="X69" s="21">
        <v>2.15E-3</v>
      </c>
      <c r="Y69" s="43">
        <f>X$3*$C69</f>
        <v>0</v>
      </c>
      <c r="Z69" s="27">
        <f>X69*Y69</f>
        <v>0</v>
      </c>
    </row>
    <row r="70" spans="2:26" x14ac:dyDescent="0.25">
      <c r="B70" s="24"/>
      <c r="D70" t="s">
        <v>209</v>
      </c>
      <c r="I70" s="26"/>
      <c r="J70" s="25"/>
      <c r="K70" s="27"/>
      <c r="L70" s="21"/>
      <c r="M70" s="25"/>
      <c r="N70" s="27"/>
      <c r="O70" s="22"/>
      <c r="P70" s="49"/>
      <c r="Q70" s="27"/>
      <c r="R70" s="28"/>
      <c r="S70" s="25"/>
      <c r="T70" s="27"/>
      <c r="U70" s="28"/>
      <c r="V70" s="46"/>
      <c r="W70" s="27"/>
      <c r="X70" s="28"/>
      <c r="Y70" s="43"/>
      <c r="Z70" s="27"/>
    </row>
    <row r="71" spans="2:26" x14ac:dyDescent="0.25">
      <c r="B71" s="24"/>
      <c r="D71" t="s">
        <v>210</v>
      </c>
      <c r="I71" s="26"/>
      <c r="J71" s="25"/>
      <c r="K71" s="27"/>
      <c r="L71" s="21"/>
      <c r="M71" s="25"/>
      <c r="N71" s="27"/>
      <c r="O71" s="22"/>
      <c r="P71" s="49"/>
      <c r="Q71" s="27"/>
      <c r="R71" s="28"/>
      <c r="S71" s="25"/>
      <c r="T71" s="27"/>
      <c r="U71" s="28"/>
      <c r="V71" s="46"/>
      <c r="W71" s="27"/>
      <c r="X71" s="28"/>
      <c r="Y71" s="43"/>
      <c r="Z71" s="27"/>
    </row>
    <row r="72" spans="2:26" x14ac:dyDescent="0.25">
      <c r="B72" s="24"/>
      <c r="D72" t="s">
        <v>211</v>
      </c>
      <c r="I72" s="26"/>
      <c r="J72" s="25"/>
      <c r="K72" s="27"/>
      <c r="L72" s="21"/>
      <c r="M72" s="25"/>
      <c r="N72" s="27"/>
      <c r="O72" s="22"/>
      <c r="P72" s="49"/>
      <c r="Q72" s="27"/>
      <c r="R72" s="28"/>
      <c r="S72" s="25"/>
      <c r="T72" s="27"/>
      <c r="U72" s="28"/>
      <c r="V72" s="46"/>
      <c r="W72" s="27"/>
      <c r="X72" s="28"/>
      <c r="Y72" s="43"/>
      <c r="Z72" s="27"/>
    </row>
    <row r="73" spans="2:26" x14ac:dyDescent="0.25">
      <c r="B73" s="24"/>
      <c r="D73" t="s">
        <v>212</v>
      </c>
      <c r="I73" s="26"/>
      <c r="J73" s="25"/>
      <c r="K73" s="27"/>
      <c r="L73" s="21"/>
      <c r="M73" s="25"/>
      <c r="N73" s="27"/>
      <c r="O73" s="22"/>
      <c r="P73" s="49"/>
      <c r="Q73" s="27"/>
      <c r="R73" s="28"/>
      <c r="S73" s="25"/>
      <c r="T73" s="27"/>
      <c r="U73" s="28"/>
      <c r="V73" s="46"/>
      <c r="W73" s="27"/>
      <c r="X73" s="28"/>
      <c r="Y73" s="43"/>
      <c r="Z73" s="27"/>
    </row>
    <row r="74" spans="2:26" x14ac:dyDescent="0.25">
      <c r="B74" s="24"/>
      <c r="D74" t="s">
        <v>213</v>
      </c>
      <c r="I74" s="26"/>
      <c r="J74" s="25"/>
      <c r="K74" s="27"/>
      <c r="L74" s="21"/>
      <c r="M74" s="25"/>
      <c r="N74" s="27"/>
      <c r="O74" s="22"/>
      <c r="P74" s="49"/>
      <c r="Q74" s="27"/>
      <c r="R74" s="28"/>
      <c r="S74" s="25"/>
      <c r="T74" s="27"/>
      <c r="U74" s="28"/>
      <c r="V74" s="46"/>
      <c r="W74" s="27"/>
      <c r="X74" s="28"/>
      <c r="Y74" s="43"/>
      <c r="Z74" s="27"/>
    </row>
    <row r="75" spans="2:26" x14ac:dyDescent="0.25">
      <c r="B75" s="24">
        <v>46</v>
      </c>
      <c r="C75" s="1">
        <v>12</v>
      </c>
      <c r="D75" t="s">
        <v>214</v>
      </c>
      <c r="E75" s="1" t="s">
        <v>215</v>
      </c>
      <c r="F75" s="2">
        <v>0.22</v>
      </c>
      <c r="G75" t="s">
        <v>216</v>
      </c>
      <c r="H75" s="2">
        <v>805</v>
      </c>
      <c r="I75" s="26"/>
      <c r="J75" s="25"/>
      <c r="K75" s="27"/>
      <c r="L75" s="21"/>
      <c r="M75" s="25"/>
      <c r="N75" s="27"/>
      <c r="O75" s="22"/>
      <c r="P75" s="49"/>
      <c r="Q75" s="27"/>
      <c r="R75" s="28"/>
      <c r="S75" s="25"/>
      <c r="T75" s="27"/>
      <c r="U75" s="28"/>
      <c r="V75" s="46"/>
      <c r="W75" s="27"/>
      <c r="X75" s="28"/>
      <c r="Y75" s="43"/>
      <c r="Z75" s="27"/>
    </row>
    <row r="76" spans="2:26" x14ac:dyDescent="0.25">
      <c r="B76" s="24"/>
      <c r="D76" t="s">
        <v>217</v>
      </c>
      <c r="I76" s="26"/>
      <c r="J76" s="25"/>
      <c r="K76" s="27"/>
      <c r="L76" s="21"/>
      <c r="M76" s="25"/>
      <c r="N76" s="27"/>
      <c r="O76" s="22"/>
      <c r="P76" s="49"/>
      <c r="Q76" s="27"/>
      <c r="R76" s="28"/>
      <c r="S76" s="25"/>
      <c r="T76" s="27"/>
      <c r="U76" s="28"/>
      <c r="V76" s="46"/>
      <c r="W76" s="27"/>
      <c r="X76" s="28"/>
      <c r="Y76" s="43"/>
      <c r="Z76" s="27"/>
    </row>
    <row r="77" spans="2:26" x14ac:dyDescent="0.25">
      <c r="B77" s="24"/>
      <c r="D77" t="s">
        <v>218</v>
      </c>
      <c r="I77" s="29">
        <v>3.8850000000000003E-2</v>
      </c>
      <c r="J77" s="25">
        <f>I$3*$C77</f>
        <v>0</v>
      </c>
      <c r="K77" s="27">
        <f>I77*J77</f>
        <v>0</v>
      </c>
      <c r="L77" s="29">
        <v>3.8850000000000003E-2</v>
      </c>
      <c r="M77" s="25">
        <f>L$3*$C77</f>
        <v>0</v>
      </c>
      <c r="N77" s="27">
        <f>L77*M77</f>
        <v>0</v>
      </c>
      <c r="O77" s="29">
        <v>3.8850000000000003E-2</v>
      </c>
      <c r="P77" s="49">
        <f>O$3*$C77</f>
        <v>0</v>
      </c>
      <c r="Q77" s="27">
        <f>O77*P77</f>
        <v>0</v>
      </c>
      <c r="R77" s="29">
        <v>3.8850000000000003E-2</v>
      </c>
      <c r="S77" s="25">
        <f>R$3*$C77</f>
        <v>0</v>
      </c>
      <c r="T77" s="27">
        <f>R77*S77</f>
        <v>0</v>
      </c>
      <c r="U77" s="29">
        <v>3.8850000000000003E-2</v>
      </c>
      <c r="V77" s="46">
        <f>U$3*$C77</f>
        <v>0</v>
      </c>
      <c r="W77" s="27">
        <f>U77*V77</f>
        <v>0</v>
      </c>
      <c r="X77" s="29">
        <v>3.8850000000000003E-2</v>
      </c>
      <c r="Y77" s="43">
        <f>X$3*$C77</f>
        <v>0</v>
      </c>
      <c r="Z77" s="27">
        <f>X77*Y77</f>
        <v>0</v>
      </c>
    </row>
    <row r="78" spans="2:26" x14ac:dyDescent="0.25">
      <c r="B78" s="24">
        <v>47</v>
      </c>
      <c r="C78" s="1">
        <v>6</v>
      </c>
      <c r="D78" t="s">
        <v>219</v>
      </c>
      <c r="E78" s="1" t="s">
        <v>220</v>
      </c>
      <c r="F78" s="2" t="s">
        <v>221</v>
      </c>
      <c r="G78" t="s">
        <v>222</v>
      </c>
      <c r="H78" s="2">
        <v>603</v>
      </c>
      <c r="I78" s="29"/>
      <c r="J78" s="25"/>
      <c r="K78" s="27"/>
      <c r="L78" s="21"/>
      <c r="M78" s="25"/>
      <c r="N78" s="27"/>
      <c r="O78" s="29"/>
      <c r="P78" s="49"/>
      <c r="Q78" s="27"/>
      <c r="R78" s="21"/>
      <c r="S78" s="25"/>
      <c r="T78" s="27"/>
      <c r="U78" s="21"/>
      <c r="V78" s="46"/>
      <c r="W78" s="27"/>
      <c r="X78" s="21"/>
      <c r="Y78" s="43"/>
      <c r="Z78" s="27"/>
    </row>
    <row r="79" spans="2:26" x14ac:dyDescent="0.25">
      <c r="B79" s="24">
        <v>48</v>
      </c>
      <c r="C79" s="1">
        <v>6</v>
      </c>
      <c r="D79" t="s">
        <v>223</v>
      </c>
      <c r="E79" s="1" t="s">
        <v>224</v>
      </c>
      <c r="F79" s="2">
        <v>332</v>
      </c>
      <c r="G79" t="s">
        <v>225</v>
      </c>
      <c r="H79" s="2">
        <v>603</v>
      </c>
      <c r="I79" s="29"/>
      <c r="J79" s="25"/>
      <c r="K79" s="27"/>
      <c r="L79" s="21"/>
      <c r="M79" s="25"/>
      <c r="N79" s="27"/>
      <c r="O79" s="29"/>
      <c r="P79" s="49"/>
      <c r="Q79" s="27"/>
      <c r="R79" s="21"/>
      <c r="S79" s="25"/>
      <c r="T79" s="27"/>
      <c r="U79" s="21"/>
      <c r="V79" s="46"/>
      <c r="W79" s="27"/>
      <c r="X79" s="21"/>
      <c r="Y79" s="43"/>
      <c r="Z79" s="27"/>
    </row>
    <row r="80" spans="2:26" x14ac:dyDescent="0.25">
      <c r="B80" s="24"/>
      <c r="D80" t="s">
        <v>226</v>
      </c>
      <c r="I80" s="29">
        <v>0.1</v>
      </c>
      <c r="J80" s="25">
        <f t="shared" ref="J80:J82" si="35">I$3*$C80</f>
        <v>0</v>
      </c>
      <c r="K80" s="27">
        <f t="shared" ref="K80:K82" si="36">I80*J80</f>
        <v>0</v>
      </c>
      <c r="L80" s="21">
        <v>2.15E-3</v>
      </c>
      <c r="M80" s="25">
        <f t="shared" ref="M80:M82" si="37">L$3*$C80</f>
        <v>0</v>
      </c>
      <c r="N80" s="27">
        <f t="shared" ref="N80:N82" si="38">L80*M80</f>
        <v>0</v>
      </c>
      <c r="O80" s="21">
        <v>2.15E-3</v>
      </c>
      <c r="P80" s="49">
        <f t="shared" ref="P80:P82" si="39">O$3*$C80</f>
        <v>0</v>
      </c>
      <c r="Q80" s="27">
        <f t="shared" ref="Q80:Q82" si="40">O80*P80</f>
        <v>0</v>
      </c>
      <c r="R80" s="21">
        <v>2.15E-3</v>
      </c>
      <c r="S80" s="25">
        <f t="shared" ref="S80:S82" si="41">R$3*$C80</f>
        <v>0</v>
      </c>
      <c r="T80" s="27">
        <f t="shared" ref="T80:T82" si="42">R80*S80</f>
        <v>0</v>
      </c>
      <c r="U80" s="21">
        <v>2.15E-3</v>
      </c>
      <c r="V80" s="46">
        <f t="shared" ref="V80:V82" si="43">U$3*$C80</f>
        <v>0</v>
      </c>
      <c r="W80" s="27">
        <f t="shared" ref="W80:W82" si="44">U80*V80</f>
        <v>0</v>
      </c>
      <c r="X80" s="21">
        <v>2.15E-3</v>
      </c>
      <c r="Y80" s="43">
        <f t="shared" ref="Y80:Y82" si="45">X$3*$C80</f>
        <v>0</v>
      </c>
      <c r="Z80" s="27">
        <f t="shared" ref="Z80:Z82" si="46">X80*Y80</f>
        <v>0</v>
      </c>
    </row>
    <row r="81" spans="2:26" x14ac:dyDescent="0.25">
      <c r="B81" s="24">
        <v>49</v>
      </c>
      <c r="C81" s="1">
        <v>12</v>
      </c>
      <c r="D81" t="s">
        <v>227</v>
      </c>
      <c r="E81" s="1" t="s">
        <v>228</v>
      </c>
      <c r="F81" s="2" t="s">
        <v>229</v>
      </c>
      <c r="G81" t="s">
        <v>230</v>
      </c>
      <c r="H81" s="2">
        <v>603</v>
      </c>
      <c r="I81" s="29">
        <v>0.1</v>
      </c>
      <c r="J81" s="25">
        <f t="shared" si="35"/>
        <v>12</v>
      </c>
      <c r="K81" s="27">
        <f t="shared" si="36"/>
        <v>1.2000000000000002</v>
      </c>
      <c r="L81" s="21">
        <v>2.15E-3</v>
      </c>
      <c r="M81" s="25">
        <f t="shared" si="37"/>
        <v>1200</v>
      </c>
      <c r="N81" s="27">
        <f t="shared" si="38"/>
        <v>2.58</v>
      </c>
      <c r="O81" s="21">
        <v>2.15E-3</v>
      </c>
      <c r="P81" s="49">
        <f t="shared" si="39"/>
        <v>6000</v>
      </c>
      <c r="Q81" s="27">
        <f t="shared" si="40"/>
        <v>12.9</v>
      </c>
      <c r="R81" s="21">
        <v>2.15E-3</v>
      </c>
      <c r="S81" s="25">
        <f t="shared" si="41"/>
        <v>12000</v>
      </c>
      <c r="T81" s="27">
        <f t="shared" si="42"/>
        <v>25.8</v>
      </c>
      <c r="U81" s="21">
        <v>2.15E-3</v>
      </c>
      <c r="V81" s="46">
        <f t="shared" si="43"/>
        <v>30000</v>
      </c>
      <c r="W81" s="27">
        <f t="shared" si="44"/>
        <v>64.5</v>
      </c>
      <c r="X81" s="21">
        <v>2.15E-3</v>
      </c>
      <c r="Y81" s="43">
        <f t="shared" si="45"/>
        <v>60000</v>
      </c>
      <c r="Z81" s="27">
        <f t="shared" si="46"/>
        <v>129</v>
      </c>
    </row>
    <row r="82" spans="2:26" x14ac:dyDescent="0.25">
      <c r="B82" s="24"/>
      <c r="D82" t="s">
        <v>231</v>
      </c>
      <c r="I82" s="29">
        <v>0.1</v>
      </c>
      <c r="J82" s="25">
        <f t="shared" si="35"/>
        <v>0</v>
      </c>
      <c r="K82" s="27">
        <f t="shared" si="36"/>
        <v>0</v>
      </c>
      <c r="L82" s="21">
        <v>2.15E-3</v>
      </c>
      <c r="M82" s="25">
        <f t="shared" si="37"/>
        <v>0</v>
      </c>
      <c r="N82" s="27">
        <f t="shared" si="38"/>
        <v>0</v>
      </c>
      <c r="O82" s="21">
        <v>2.15E-3</v>
      </c>
      <c r="P82" s="49">
        <f t="shared" si="39"/>
        <v>0</v>
      </c>
      <c r="Q82" s="27">
        <f t="shared" si="40"/>
        <v>0</v>
      </c>
      <c r="R82" s="21">
        <v>2.15E-3</v>
      </c>
      <c r="S82" s="25">
        <f t="shared" si="41"/>
        <v>0</v>
      </c>
      <c r="T82" s="27">
        <f t="shared" si="42"/>
        <v>0</v>
      </c>
      <c r="U82" s="21">
        <v>2.15E-3</v>
      </c>
      <c r="V82" s="46">
        <f t="shared" si="43"/>
        <v>0</v>
      </c>
      <c r="W82" s="27">
        <f t="shared" si="44"/>
        <v>0</v>
      </c>
      <c r="X82" s="21">
        <v>2.15E-3</v>
      </c>
      <c r="Y82" s="43">
        <f t="shared" si="45"/>
        <v>0</v>
      </c>
      <c r="Z82" s="27">
        <f t="shared" si="46"/>
        <v>0</v>
      </c>
    </row>
    <row r="83" spans="2:26" x14ac:dyDescent="0.25">
      <c r="B83" s="24"/>
      <c r="D83" t="s">
        <v>232</v>
      </c>
      <c r="I83" s="29"/>
      <c r="J83" s="25"/>
      <c r="K83" s="27"/>
      <c r="L83" s="21"/>
      <c r="M83" s="25"/>
      <c r="N83" s="27"/>
      <c r="O83" s="29"/>
      <c r="P83" s="49"/>
      <c r="Q83" s="27"/>
      <c r="R83" s="21"/>
      <c r="S83" s="25"/>
      <c r="T83" s="27"/>
      <c r="U83" s="21"/>
      <c r="V83" s="46"/>
      <c r="W83" s="27"/>
      <c r="X83" s="21"/>
      <c r="Y83" s="43"/>
      <c r="Z83" s="27"/>
    </row>
    <row r="84" spans="2:26" x14ac:dyDescent="0.25">
      <c r="B84" s="24">
        <v>50</v>
      </c>
      <c r="C84" s="1">
        <v>1</v>
      </c>
      <c r="D84" t="s">
        <v>233</v>
      </c>
      <c r="E84" s="1" t="s">
        <v>234</v>
      </c>
      <c r="F84" s="2">
        <v>150</v>
      </c>
      <c r="G84" t="s">
        <v>235</v>
      </c>
      <c r="H84" s="2">
        <v>603</v>
      </c>
      <c r="I84" s="29"/>
      <c r="J84" s="25"/>
      <c r="K84" s="27"/>
      <c r="L84" s="21"/>
      <c r="M84" s="25"/>
      <c r="N84" s="27"/>
      <c r="O84" s="29"/>
      <c r="P84" s="49"/>
      <c r="Q84" s="27"/>
      <c r="R84" s="21"/>
      <c r="S84" s="25"/>
      <c r="T84" s="27"/>
      <c r="U84" s="21"/>
      <c r="V84" s="46"/>
      <c r="W84" s="27"/>
      <c r="X84" s="21"/>
      <c r="Y84" s="43"/>
      <c r="Z84" s="27"/>
    </row>
    <row r="85" spans="2:26" x14ac:dyDescent="0.25">
      <c r="B85" s="24">
        <v>51</v>
      </c>
      <c r="C85" s="1">
        <v>4</v>
      </c>
      <c r="D85" t="s">
        <v>236</v>
      </c>
      <c r="E85" s="1" t="s">
        <v>237</v>
      </c>
      <c r="F85" s="2" t="s">
        <v>238</v>
      </c>
      <c r="G85" t="s">
        <v>239</v>
      </c>
      <c r="H85" s="2">
        <v>603</v>
      </c>
      <c r="I85" s="29">
        <v>0.1</v>
      </c>
      <c r="J85" s="25">
        <f t="shared" ref="J85:J100" si="47">I$3*$C85</f>
        <v>4</v>
      </c>
      <c r="K85" s="27">
        <f t="shared" ref="K85:K100" si="48">I85*J85</f>
        <v>0.4</v>
      </c>
      <c r="L85" s="21">
        <v>2.15E-3</v>
      </c>
      <c r="M85" s="25">
        <f t="shared" ref="M85:M100" si="49">L$3*$C85</f>
        <v>400</v>
      </c>
      <c r="N85" s="27">
        <f t="shared" ref="N85:N100" si="50">L85*M85</f>
        <v>0.86</v>
      </c>
      <c r="O85" s="21">
        <v>2.15E-3</v>
      </c>
      <c r="P85" s="49">
        <f t="shared" ref="P85:P100" si="51">O$3*$C85</f>
        <v>2000</v>
      </c>
      <c r="Q85" s="27">
        <f t="shared" ref="Q85:Q100" si="52">O85*P85</f>
        <v>4.3</v>
      </c>
      <c r="R85" s="21">
        <v>2.15E-3</v>
      </c>
      <c r="S85" s="25">
        <f t="shared" ref="S85:S100" si="53">R$3*$C85</f>
        <v>4000</v>
      </c>
      <c r="T85" s="27">
        <f t="shared" ref="T85:T100" si="54">R85*S85</f>
        <v>8.6</v>
      </c>
      <c r="U85" s="21">
        <v>2.15E-3</v>
      </c>
      <c r="V85" s="46">
        <f t="shared" ref="V85:V100" si="55">U$3*$C85</f>
        <v>10000</v>
      </c>
      <c r="W85" s="27">
        <f t="shared" ref="W85:W100" si="56">U85*V85</f>
        <v>21.5</v>
      </c>
      <c r="X85" s="21">
        <v>2.15E-3</v>
      </c>
      <c r="Y85" s="43">
        <f t="shared" ref="Y85:Y100" si="57">X$3*$C85</f>
        <v>20000</v>
      </c>
      <c r="Z85" s="27">
        <f t="shared" ref="Z85:Z100" si="58">X85*Y85</f>
        <v>43</v>
      </c>
    </row>
    <row r="86" spans="2:26" x14ac:dyDescent="0.25">
      <c r="B86" s="24">
        <v>52</v>
      </c>
      <c r="C86" s="1">
        <v>2</v>
      </c>
      <c r="D86" t="s">
        <v>240</v>
      </c>
      <c r="E86" s="1" t="s">
        <v>241</v>
      </c>
      <c r="F86" s="2" t="s">
        <v>242</v>
      </c>
      <c r="G86" t="s">
        <v>243</v>
      </c>
      <c r="H86" s="2">
        <v>603</v>
      </c>
      <c r="I86" s="29">
        <v>0.1</v>
      </c>
      <c r="J86" s="25">
        <f t="shared" si="47"/>
        <v>2</v>
      </c>
      <c r="K86" s="27">
        <f t="shared" si="48"/>
        <v>0.2</v>
      </c>
      <c r="L86" s="21">
        <v>2.15E-3</v>
      </c>
      <c r="M86" s="25">
        <f t="shared" si="49"/>
        <v>200</v>
      </c>
      <c r="N86" s="27">
        <f t="shared" si="50"/>
        <v>0.43</v>
      </c>
      <c r="O86" s="21">
        <v>2.15E-3</v>
      </c>
      <c r="P86" s="49">
        <f t="shared" si="51"/>
        <v>1000</v>
      </c>
      <c r="Q86" s="27">
        <f t="shared" si="52"/>
        <v>2.15</v>
      </c>
      <c r="R86" s="21">
        <v>2.15E-3</v>
      </c>
      <c r="S86" s="25">
        <f t="shared" si="53"/>
        <v>2000</v>
      </c>
      <c r="T86" s="27">
        <f t="shared" si="54"/>
        <v>4.3</v>
      </c>
      <c r="U86" s="21">
        <v>2.15E-3</v>
      </c>
      <c r="V86" s="46">
        <f t="shared" si="55"/>
        <v>5000</v>
      </c>
      <c r="W86" s="27">
        <f t="shared" si="56"/>
        <v>10.75</v>
      </c>
      <c r="X86" s="21">
        <v>2.15E-3</v>
      </c>
      <c r="Y86" s="43">
        <f t="shared" si="57"/>
        <v>10000</v>
      </c>
      <c r="Z86" s="27">
        <f t="shared" si="58"/>
        <v>21.5</v>
      </c>
    </row>
    <row r="87" spans="2:26" x14ac:dyDescent="0.25">
      <c r="B87" s="24">
        <v>53</v>
      </c>
      <c r="C87" s="1">
        <v>2</v>
      </c>
      <c r="D87" t="s">
        <v>244</v>
      </c>
      <c r="E87" s="1" t="s">
        <v>245</v>
      </c>
      <c r="F87" s="2" t="s">
        <v>246</v>
      </c>
      <c r="G87" t="s">
        <v>247</v>
      </c>
      <c r="H87" s="2">
        <v>603</v>
      </c>
      <c r="I87" s="29">
        <v>0.1</v>
      </c>
      <c r="J87" s="25">
        <f t="shared" si="47"/>
        <v>2</v>
      </c>
      <c r="K87" s="27">
        <f t="shared" si="48"/>
        <v>0.2</v>
      </c>
      <c r="L87" s="21">
        <v>2.15E-3</v>
      </c>
      <c r="M87" s="25">
        <f t="shared" si="49"/>
        <v>200</v>
      </c>
      <c r="N87" s="27">
        <f t="shared" si="50"/>
        <v>0.43</v>
      </c>
      <c r="O87" s="21">
        <v>2.15E-3</v>
      </c>
      <c r="P87" s="49">
        <f t="shared" si="51"/>
        <v>1000</v>
      </c>
      <c r="Q87" s="27">
        <f t="shared" si="52"/>
        <v>2.15</v>
      </c>
      <c r="R87" s="21">
        <v>2.15E-3</v>
      </c>
      <c r="S87" s="25">
        <f t="shared" si="53"/>
        <v>2000</v>
      </c>
      <c r="T87" s="27">
        <f t="shared" si="54"/>
        <v>4.3</v>
      </c>
      <c r="U87" s="21">
        <v>2.15E-3</v>
      </c>
      <c r="V87" s="46">
        <f t="shared" si="55"/>
        <v>5000</v>
      </c>
      <c r="W87" s="27">
        <f t="shared" si="56"/>
        <v>10.75</v>
      </c>
      <c r="X87" s="21">
        <v>2.15E-3</v>
      </c>
      <c r="Y87" s="43">
        <f t="shared" si="57"/>
        <v>10000</v>
      </c>
      <c r="Z87" s="27">
        <f t="shared" si="58"/>
        <v>21.5</v>
      </c>
    </row>
    <row r="88" spans="2:26" x14ac:dyDescent="0.25">
      <c r="B88" s="24">
        <v>54</v>
      </c>
      <c r="C88" s="1">
        <v>2</v>
      </c>
      <c r="D88" t="s">
        <v>248</v>
      </c>
      <c r="E88" s="1" t="s">
        <v>249</v>
      </c>
      <c r="F88" s="2" t="s">
        <v>250</v>
      </c>
      <c r="G88" t="s">
        <v>251</v>
      </c>
      <c r="H88" s="2">
        <v>603</v>
      </c>
      <c r="I88" s="29">
        <v>0.1</v>
      </c>
      <c r="J88" s="25">
        <f t="shared" si="47"/>
        <v>2</v>
      </c>
      <c r="K88" s="27">
        <f t="shared" si="48"/>
        <v>0.2</v>
      </c>
      <c r="L88" s="21">
        <v>2.15E-3</v>
      </c>
      <c r="M88" s="25">
        <f t="shared" si="49"/>
        <v>200</v>
      </c>
      <c r="N88" s="27">
        <f t="shared" si="50"/>
        <v>0.43</v>
      </c>
      <c r="O88" s="21">
        <v>2.15E-3</v>
      </c>
      <c r="P88" s="49">
        <f t="shared" si="51"/>
        <v>1000</v>
      </c>
      <c r="Q88" s="27">
        <f t="shared" si="52"/>
        <v>2.15</v>
      </c>
      <c r="R88" s="21">
        <v>2.15E-3</v>
      </c>
      <c r="S88" s="25">
        <f t="shared" si="53"/>
        <v>2000</v>
      </c>
      <c r="T88" s="27">
        <f t="shared" si="54"/>
        <v>4.3</v>
      </c>
      <c r="U88" s="21">
        <v>2.15E-3</v>
      </c>
      <c r="V88" s="46">
        <f t="shared" si="55"/>
        <v>5000</v>
      </c>
      <c r="W88" s="27">
        <f t="shared" si="56"/>
        <v>10.75</v>
      </c>
      <c r="X88" s="21">
        <v>2.15E-3</v>
      </c>
      <c r="Y88" s="43">
        <f t="shared" si="57"/>
        <v>10000</v>
      </c>
      <c r="Z88" s="27">
        <f t="shared" si="58"/>
        <v>21.5</v>
      </c>
    </row>
    <row r="89" spans="2:26" x14ac:dyDescent="0.25">
      <c r="B89" s="24">
        <v>55</v>
      </c>
      <c r="C89" s="1">
        <v>1</v>
      </c>
      <c r="D89" t="s">
        <v>252</v>
      </c>
      <c r="E89" s="1" t="s">
        <v>253</v>
      </c>
      <c r="F89" s="2">
        <v>121</v>
      </c>
      <c r="G89" t="s">
        <v>254</v>
      </c>
      <c r="H89" s="2">
        <v>603</v>
      </c>
      <c r="I89" s="29">
        <v>0.1</v>
      </c>
      <c r="J89" s="25">
        <f t="shared" si="47"/>
        <v>1</v>
      </c>
      <c r="K89" s="27">
        <f t="shared" si="48"/>
        <v>0.1</v>
      </c>
      <c r="L89" s="21">
        <v>2.15E-3</v>
      </c>
      <c r="M89" s="25">
        <f t="shared" si="49"/>
        <v>100</v>
      </c>
      <c r="N89" s="27">
        <f t="shared" si="50"/>
        <v>0.215</v>
      </c>
      <c r="O89" s="21">
        <v>2.15E-3</v>
      </c>
      <c r="P89" s="49">
        <f t="shared" si="51"/>
        <v>500</v>
      </c>
      <c r="Q89" s="27">
        <f t="shared" si="52"/>
        <v>1.075</v>
      </c>
      <c r="R89" s="21">
        <v>2.15E-3</v>
      </c>
      <c r="S89" s="25">
        <f t="shared" si="53"/>
        <v>1000</v>
      </c>
      <c r="T89" s="27">
        <f t="shared" si="54"/>
        <v>2.15</v>
      </c>
      <c r="U89" s="21">
        <v>2.15E-3</v>
      </c>
      <c r="V89" s="46">
        <f t="shared" si="55"/>
        <v>2500</v>
      </c>
      <c r="W89" s="27">
        <f t="shared" si="56"/>
        <v>5.375</v>
      </c>
      <c r="X89" s="21">
        <v>2.15E-3</v>
      </c>
      <c r="Y89" s="43">
        <f t="shared" si="57"/>
        <v>5000</v>
      </c>
      <c r="Z89" s="27">
        <f t="shared" si="58"/>
        <v>10.75</v>
      </c>
    </row>
    <row r="90" spans="2:26" x14ac:dyDescent="0.25">
      <c r="B90" s="24">
        <v>56</v>
      </c>
      <c r="C90" s="1">
        <v>1</v>
      </c>
      <c r="D90" t="s">
        <v>255</v>
      </c>
      <c r="E90" s="1" t="s">
        <v>256</v>
      </c>
      <c r="F90" s="2" t="s">
        <v>257</v>
      </c>
      <c r="G90" t="s">
        <v>314</v>
      </c>
      <c r="H90" s="2">
        <v>603</v>
      </c>
      <c r="I90" s="29">
        <v>0.1</v>
      </c>
      <c r="J90" s="25">
        <f t="shared" si="47"/>
        <v>1</v>
      </c>
      <c r="K90" s="27">
        <f t="shared" si="48"/>
        <v>0.1</v>
      </c>
      <c r="L90" s="21">
        <v>2.15E-3</v>
      </c>
      <c r="M90" s="25">
        <f t="shared" si="49"/>
        <v>100</v>
      </c>
      <c r="N90" s="27">
        <f t="shared" si="50"/>
        <v>0.215</v>
      </c>
      <c r="O90" s="21">
        <v>2.15E-3</v>
      </c>
      <c r="P90" s="49">
        <f t="shared" si="51"/>
        <v>500</v>
      </c>
      <c r="Q90" s="27">
        <f t="shared" si="52"/>
        <v>1.075</v>
      </c>
      <c r="R90" s="21">
        <v>2.15E-3</v>
      </c>
      <c r="S90" s="25">
        <f t="shared" si="53"/>
        <v>1000</v>
      </c>
      <c r="T90" s="27">
        <f t="shared" si="54"/>
        <v>2.15</v>
      </c>
      <c r="U90" s="21">
        <v>2.15E-3</v>
      </c>
      <c r="V90" s="46">
        <f t="shared" si="55"/>
        <v>2500</v>
      </c>
      <c r="W90" s="27">
        <f t="shared" si="56"/>
        <v>5.375</v>
      </c>
      <c r="X90" s="21">
        <v>2.15E-3</v>
      </c>
      <c r="Y90" s="43">
        <f t="shared" si="57"/>
        <v>5000</v>
      </c>
      <c r="Z90" s="27">
        <f t="shared" si="58"/>
        <v>10.75</v>
      </c>
    </row>
    <row r="91" spans="2:26" x14ac:dyDescent="0.25">
      <c r="B91" s="24">
        <v>57</v>
      </c>
      <c r="C91" s="1">
        <v>1</v>
      </c>
      <c r="D91" t="s">
        <v>258</v>
      </c>
      <c r="E91" s="1" t="s">
        <v>259</v>
      </c>
      <c r="F91" s="2">
        <v>5.0000000000000001E-3</v>
      </c>
      <c r="G91" t="s">
        <v>260</v>
      </c>
      <c r="H91" s="2" t="s">
        <v>261</v>
      </c>
      <c r="I91" s="29">
        <v>0.1</v>
      </c>
      <c r="J91" s="25">
        <f t="shared" si="47"/>
        <v>1</v>
      </c>
      <c r="K91" s="27">
        <f t="shared" si="48"/>
        <v>0.1</v>
      </c>
      <c r="L91" s="21">
        <v>2.15E-3</v>
      </c>
      <c r="M91" s="25">
        <f t="shared" si="49"/>
        <v>100</v>
      </c>
      <c r="N91" s="27">
        <f t="shared" si="50"/>
        <v>0.215</v>
      </c>
      <c r="O91" s="21">
        <v>2.15E-3</v>
      </c>
      <c r="P91" s="49">
        <f t="shared" si="51"/>
        <v>500</v>
      </c>
      <c r="Q91" s="27">
        <f t="shared" si="52"/>
        <v>1.075</v>
      </c>
      <c r="R91" s="21">
        <v>2.15E-3</v>
      </c>
      <c r="S91" s="25">
        <f t="shared" si="53"/>
        <v>1000</v>
      </c>
      <c r="T91" s="27">
        <f t="shared" si="54"/>
        <v>2.15</v>
      </c>
      <c r="U91" s="21">
        <v>2.15E-3</v>
      </c>
      <c r="V91" s="46">
        <f t="shared" si="55"/>
        <v>2500</v>
      </c>
      <c r="W91" s="27">
        <f t="shared" si="56"/>
        <v>5.375</v>
      </c>
      <c r="X91" s="21">
        <v>2.15E-3</v>
      </c>
      <c r="Y91" s="43">
        <f t="shared" si="57"/>
        <v>5000</v>
      </c>
      <c r="Z91" s="27">
        <f t="shared" si="58"/>
        <v>10.75</v>
      </c>
    </row>
    <row r="92" spans="2:26" x14ac:dyDescent="0.25">
      <c r="B92" s="24">
        <v>58</v>
      </c>
      <c r="C92" s="1">
        <v>1</v>
      </c>
      <c r="D92" t="s">
        <v>262</v>
      </c>
      <c r="E92" s="1" t="s">
        <v>263</v>
      </c>
      <c r="F92" s="2" t="s">
        <v>264</v>
      </c>
      <c r="G92" t="s">
        <v>265</v>
      </c>
      <c r="H92" s="2">
        <v>603</v>
      </c>
      <c r="I92" s="29">
        <v>0.1</v>
      </c>
      <c r="J92" s="25">
        <f t="shared" si="47"/>
        <v>1</v>
      </c>
      <c r="K92" s="27">
        <f t="shared" si="48"/>
        <v>0.1</v>
      </c>
      <c r="L92" s="21">
        <v>2.15E-3</v>
      </c>
      <c r="M92" s="25">
        <f t="shared" si="49"/>
        <v>100</v>
      </c>
      <c r="N92" s="27">
        <f t="shared" si="50"/>
        <v>0.215</v>
      </c>
      <c r="O92" s="21">
        <v>2.15E-3</v>
      </c>
      <c r="P92" s="49">
        <f t="shared" si="51"/>
        <v>500</v>
      </c>
      <c r="Q92" s="27">
        <f t="shared" si="52"/>
        <v>1.075</v>
      </c>
      <c r="R92" s="21">
        <v>2.15E-3</v>
      </c>
      <c r="S92" s="25">
        <f t="shared" si="53"/>
        <v>1000</v>
      </c>
      <c r="T92" s="27">
        <f t="shared" si="54"/>
        <v>2.15</v>
      </c>
      <c r="U92" s="21">
        <v>2.15E-3</v>
      </c>
      <c r="V92" s="46">
        <f t="shared" si="55"/>
        <v>2500</v>
      </c>
      <c r="W92" s="27">
        <f t="shared" si="56"/>
        <v>5.375</v>
      </c>
      <c r="X92" s="21">
        <v>2.15E-3</v>
      </c>
      <c r="Y92" s="43">
        <f t="shared" si="57"/>
        <v>5000</v>
      </c>
      <c r="Z92" s="27">
        <f t="shared" si="58"/>
        <v>10.75</v>
      </c>
    </row>
    <row r="93" spans="2:26" x14ac:dyDescent="0.25">
      <c r="B93" s="24">
        <v>59</v>
      </c>
      <c r="C93" s="1">
        <v>1</v>
      </c>
      <c r="D93" t="s">
        <v>266</v>
      </c>
      <c r="E93" s="1" t="s">
        <v>267</v>
      </c>
      <c r="F93" s="2" t="s">
        <v>268</v>
      </c>
      <c r="G93" t="s">
        <v>269</v>
      </c>
      <c r="H93" s="2">
        <v>603</v>
      </c>
      <c r="I93" s="29">
        <v>0.1</v>
      </c>
      <c r="J93" s="25">
        <f t="shared" si="47"/>
        <v>1</v>
      </c>
      <c r="K93" s="27">
        <f t="shared" si="48"/>
        <v>0.1</v>
      </c>
      <c r="L93" s="21">
        <v>2.15E-3</v>
      </c>
      <c r="M93" s="25">
        <f t="shared" si="49"/>
        <v>100</v>
      </c>
      <c r="N93" s="27">
        <f t="shared" si="50"/>
        <v>0.215</v>
      </c>
      <c r="O93" s="21">
        <v>2.15E-3</v>
      </c>
      <c r="P93" s="49">
        <f t="shared" si="51"/>
        <v>500</v>
      </c>
      <c r="Q93" s="27">
        <f t="shared" si="52"/>
        <v>1.075</v>
      </c>
      <c r="R93" s="21">
        <v>2.15E-3</v>
      </c>
      <c r="S93" s="25">
        <f t="shared" si="53"/>
        <v>1000</v>
      </c>
      <c r="T93" s="27">
        <f t="shared" si="54"/>
        <v>2.15</v>
      </c>
      <c r="U93" s="21">
        <v>2.15E-3</v>
      </c>
      <c r="V93" s="46">
        <f t="shared" si="55"/>
        <v>2500</v>
      </c>
      <c r="W93" s="27">
        <f t="shared" si="56"/>
        <v>5.375</v>
      </c>
      <c r="X93" s="21">
        <v>2.15E-3</v>
      </c>
      <c r="Y93" s="43">
        <f t="shared" si="57"/>
        <v>5000</v>
      </c>
      <c r="Z93" s="27">
        <f t="shared" si="58"/>
        <v>10.75</v>
      </c>
    </row>
    <row r="94" spans="2:26" x14ac:dyDescent="0.25">
      <c r="B94" s="24">
        <v>60</v>
      </c>
      <c r="C94" s="1">
        <v>1</v>
      </c>
      <c r="D94" t="s">
        <v>270</v>
      </c>
      <c r="E94" s="1" t="s">
        <v>271</v>
      </c>
      <c r="F94" s="2" t="s">
        <v>272</v>
      </c>
      <c r="G94" t="s">
        <v>315</v>
      </c>
      <c r="H94" s="2">
        <v>603</v>
      </c>
      <c r="I94" s="29">
        <v>0.1</v>
      </c>
      <c r="J94" s="25">
        <f t="shared" si="47"/>
        <v>1</v>
      </c>
      <c r="K94" s="27">
        <f t="shared" si="48"/>
        <v>0.1</v>
      </c>
      <c r="L94" s="21">
        <v>2.15E-3</v>
      </c>
      <c r="M94" s="25">
        <f t="shared" si="49"/>
        <v>100</v>
      </c>
      <c r="N94" s="27">
        <f t="shared" si="50"/>
        <v>0.215</v>
      </c>
      <c r="O94" s="21">
        <v>2.15E-3</v>
      </c>
      <c r="P94" s="49">
        <f t="shared" si="51"/>
        <v>500</v>
      </c>
      <c r="Q94" s="27">
        <f t="shared" si="52"/>
        <v>1.075</v>
      </c>
      <c r="R94" s="21">
        <v>2.15E-3</v>
      </c>
      <c r="S94" s="25">
        <f t="shared" si="53"/>
        <v>1000</v>
      </c>
      <c r="T94" s="27">
        <f t="shared" si="54"/>
        <v>2.15</v>
      </c>
      <c r="U94" s="21">
        <v>2.15E-3</v>
      </c>
      <c r="V94" s="46">
        <f t="shared" si="55"/>
        <v>2500</v>
      </c>
      <c r="W94" s="27">
        <f t="shared" si="56"/>
        <v>5.375</v>
      </c>
      <c r="X94" s="21">
        <v>2.15E-3</v>
      </c>
      <c r="Y94" s="43">
        <f t="shared" si="57"/>
        <v>5000</v>
      </c>
      <c r="Z94" s="27">
        <f t="shared" si="58"/>
        <v>10.75</v>
      </c>
    </row>
    <row r="95" spans="2:26" x14ac:dyDescent="0.25">
      <c r="B95" s="24">
        <v>61</v>
      </c>
      <c r="C95" s="1">
        <v>1</v>
      </c>
      <c r="D95" t="s">
        <v>273</v>
      </c>
      <c r="E95" s="1" t="s">
        <v>274</v>
      </c>
      <c r="F95" s="2" t="s">
        <v>275</v>
      </c>
      <c r="G95" t="s">
        <v>313</v>
      </c>
      <c r="H95" s="2">
        <v>603</v>
      </c>
      <c r="I95" s="29">
        <v>0.97</v>
      </c>
      <c r="J95" s="25">
        <f t="shared" si="47"/>
        <v>1</v>
      </c>
      <c r="K95" s="27">
        <f t="shared" si="48"/>
        <v>0.97</v>
      </c>
      <c r="L95" s="21">
        <v>0.40600000000000003</v>
      </c>
      <c r="M95" s="25">
        <f t="shared" si="49"/>
        <v>100</v>
      </c>
      <c r="N95" s="27">
        <f t="shared" si="50"/>
        <v>40.6</v>
      </c>
      <c r="O95" s="29">
        <v>0.3584</v>
      </c>
      <c r="P95" s="49">
        <f t="shared" si="51"/>
        <v>500</v>
      </c>
      <c r="Q95" s="27">
        <f t="shared" si="52"/>
        <v>179.2</v>
      </c>
      <c r="R95" s="21">
        <v>0.29680000000000001</v>
      </c>
      <c r="S95" s="25">
        <f t="shared" si="53"/>
        <v>1000</v>
      </c>
      <c r="T95" s="27">
        <f t="shared" si="54"/>
        <v>296.8</v>
      </c>
      <c r="U95" s="21">
        <v>0.29680000000000001</v>
      </c>
      <c r="V95" s="46">
        <f t="shared" si="55"/>
        <v>2500</v>
      </c>
      <c r="W95" s="27">
        <f t="shared" si="56"/>
        <v>742</v>
      </c>
      <c r="X95" s="21">
        <v>0.29680000000000001</v>
      </c>
      <c r="Y95" s="43">
        <f t="shared" si="57"/>
        <v>5000</v>
      </c>
      <c r="Z95" s="27">
        <f t="shared" si="58"/>
        <v>1484</v>
      </c>
    </row>
    <row r="96" spans="2:26" x14ac:dyDescent="0.25">
      <c r="B96" s="24">
        <v>62</v>
      </c>
      <c r="C96" s="1">
        <v>1</v>
      </c>
      <c r="D96" t="s">
        <v>276</v>
      </c>
      <c r="E96" s="1" t="s">
        <v>277</v>
      </c>
      <c r="F96" s="2" t="s">
        <v>278</v>
      </c>
      <c r="G96" t="s">
        <v>312</v>
      </c>
      <c r="H96" s="2">
        <v>603</v>
      </c>
      <c r="I96" s="29">
        <v>0.1</v>
      </c>
      <c r="J96" s="25">
        <f t="shared" si="47"/>
        <v>1</v>
      </c>
      <c r="K96" s="27">
        <f t="shared" si="48"/>
        <v>0.1</v>
      </c>
      <c r="L96" s="21">
        <v>2.15E-3</v>
      </c>
      <c r="M96" s="25">
        <f t="shared" si="49"/>
        <v>100</v>
      </c>
      <c r="N96" s="27">
        <f t="shared" si="50"/>
        <v>0.215</v>
      </c>
      <c r="O96" s="21">
        <v>2.15E-3</v>
      </c>
      <c r="P96" s="49">
        <f t="shared" si="51"/>
        <v>500</v>
      </c>
      <c r="Q96" s="27">
        <f t="shared" si="52"/>
        <v>1.075</v>
      </c>
      <c r="R96" s="21">
        <v>2.15E-3</v>
      </c>
      <c r="S96" s="25">
        <f t="shared" si="53"/>
        <v>1000</v>
      </c>
      <c r="T96" s="27">
        <f t="shared" si="54"/>
        <v>2.15</v>
      </c>
      <c r="U96" s="21">
        <v>2.15E-3</v>
      </c>
      <c r="V96" s="46">
        <f t="shared" si="55"/>
        <v>2500</v>
      </c>
      <c r="W96" s="27">
        <f t="shared" si="56"/>
        <v>5.375</v>
      </c>
      <c r="X96" s="21">
        <v>2.15E-3</v>
      </c>
      <c r="Y96" s="43">
        <f t="shared" si="57"/>
        <v>5000</v>
      </c>
      <c r="Z96" s="27">
        <f t="shared" si="58"/>
        <v>10.75</v>
      </c>
    </row>
    <row r="97" spans="2:26" x14ac:dyDescent="0.25">
      <c r="B97" s="24">
        <v>63</v>
      </c>
      <c r="C97" s="1">
        <v>2</v>
      </c>
      <c r="D97" t="s">
        <v>279</v>
      </c>
      <c r="E97" s="1" t="s">
        <v>280</v>
      </c>
      <c r="F97" s="2" t="s">
        <v>281</v>
      </c>
      <c r="G97" t="s">
        <v>282</v>
      </c>
      <c r="H97" s="2" t="s">
        <v>283</v>
      </c>
      <c r="I97" s="29">
        <v>0.1</v>
      </c>
      <c r="J97" s="25">
        <f t="shared" si="47"/>
        <v>2</v>
      </c>
      <c r="K97" s="27">
        <f t="shared" si="48"/>
        <v>0.2</v>
      </c>
      <c r="L97" s="21">
        <v>2.15E-3</v>
      </c>
      <c r="M97" s="25">
        <f t="shared" si="49"/>
        <v>200</v>
      </c>
      <c r="N97" s="27">
        <f t="shared" si="50"/>
        <v>0.43</v>
      </c>
      <c r="O97" s="21">
        <v>2.15E-3</v>
      </c>
      <c r="P97" s="49">
        <f t="shared" si="51"/>
        <v>1000</v>
      </c>
      <c r="Q97" s="27">
        <f t="shared" si="52"/>
        <v>2.15</v>
      </c>
      <c r="R97" s="21">
        <v>2.15E-3</v>
      </c>
      <c r="S97" s="25">
        <f t="shared" si="53"/>
        <v>2000</v>
      </c>
      <c r="T97" s="27">
        <f t="shared" si="54"/>
        <v>4.3</v>
      </c>
      <c r="U97" s="21">
        <v>2.15E-3</v>
      </c>
      <c r="V97" s="46">
        <f t="shared" si="55"/>
        <v>5000</v>
      </c>
      <c r="W97" s="27">
        <f t="shared" si="56"/>
        <v>10.75</v>
      </c>
      <c r="X97" s="21">
        <v>2.15E-3</v>
      </c>
      <c r="Y97" s="43">
        <f t="shared" si="57"/>
        <v>10000</v>
      </c>
      <c r="Z97" s="27">
        <f t="shared" si="58"/>
        <v>21.5</v>
      </c>
    </row>
    <row r="98" spans="2:26" x14ac:dyDescent="0.25">
      <c r="B98" s="24">
        <v>64</v>
      </c>
      <c r="C98" s="1">
        <v>1</v>
      </c>
      <c r="D98" s="64" t="s">
        <v>284</v>
      </c>
      <c r="E98" s="1" t="s">
        <v>285</v>
      </c>
      <c r="F98" s="2" t="s">
        <v>286</v>
      </c>
      <c r="G98" t="s">
        <v>287</v>
      </c>
      <c r="H98" s="2" t="s">
        <v>288</v>
      </c>
      <c r="I98" s="29">
        <v>0.1</v>
      </c>
      <c r="J98" s="25">
        <f t="shared" si="47"/>
        <v>1</v>
      </c>
      <c r="K98" s="27">
        <f t="shared" si="48"/>
        <v>0.1</v>
      </c>
      <c r="L98" s="21">
        <v>2.15E-3</v>
      </c>
      <c r="M98" s="25">
        <f t="shared" si="49"/>
        <v>100</v>
      </c>
      <c r="N98" s="27">
        <f t="shared" si="50"/>
        <v>0.215</v>
      </c>
      <c r="O98" s="21">
        <v>2.15E-3</v>
      </c>
      <c r="P98" s="49">
        <f t="shared" si="51"/>
        <v>500</v>
      </c>
      <c r="Q98" s="27">
        <f t="shared" si="52"/>
        <v>1.075</v>
      </c>
      <c r="R98" s="21">
        <v>2.15E-3</v>
      </c>
      <c r="S98" s="25">
        <f t="shared" si="53"/>
        <v>1000</v>
      </c>
      <c r="T98" s="27">
        <f t="shared" si="54"/>
        <v>2.15</v>
      </c>
      <c r="U98" s="21">
        <v>2.15E-3</v>
      </c>
      <c r="V98" s="46">
        <f t="shared" si="55"/>
        <v>2500</v>
      </c>
      <c r="W98" s="27">
        <f t="shared" si="56"/>
        <v>5.375</v>
      </c>
      <c r="X98" s="21">
        <v>2.15E-3</v>
      </c>
      <c r="Y98" s="43">
        <f t="shared" si="57"/>
        <v>5000</v>
      </c>
      <c r="Z98" s="27">
        <f t="shared" si="58"/>
        <v>10.75</v>
      </c>
    </row>
    <row r="99" spans="2:26" x14ac:dyDescent="0.25">
      <c r="B99" s="24">
        <v>65</v>
      </c>
      <c r="C99" s="1">
        <v>1</v>
      </c>
      <c r="D99" s="65" t="s">
        <v>316</v>
      </c>
      <c r="E99" s="1" t="s">
        <v>290</v>
      </c>
      <c r="F99" s="2">
        <v>0</v>
      </c>
      <c r="G99" t="s">
        <v>291</v>
      </c>
      <c r="H99" s="2">
        <v>805</v>
      </c>
      <c r="I99" s="29">
        <v>0.1</v>
      </c>
      <c r="J99" s="25">
        <f t="shared" si="47"/>
        <v>1</v>
      </c>
      <c r="K99" s="27">
        <f t="shared" si="48"/>
        <v>0.1</v>
      </c>
      <c r="L99" s="21">
        <v>2.15E-3</v>
      </c>
      <c r="M99" s="25">
        <f t="shared" si="49"/>
        <v>100</v>
      </c>
      <c r="N99" s="27">
        <f t="shared" si="50"/>
        <v>0.215</v>
      </c>
      <c r="O99" s="21">
        <v>2.15E-3</v>
      </c>
      <c r="P99" s="49">
        <f t="shared" si="51"/>
        <v>500</v>
      </c>
      <c r="Q99" s="27">
        <f t="shared" si="52"/>
        <v>1.075</v>
      </c>
      <c r="R99" s="21">
        <v>2.15E-3</v>
      </c>
      <c r="S99" s="25">
        <f t="shared" si="53"/>
        <v>1000</v>
      </c>
      <c r="T99" s="27">
        <f t="shared" si="54"/>
        <v>2.15</v>
      </c>
      <c r="U99" s="21">
        <v>2.15E-3</v>
      </c>
      <c r="V99" s="46">
        <f t="shared" si="55"/>
        <v>2500</v>
      </c>
      <c r="W99" s="27">
        <f t="shared" si="56"/>
        <v>5.375</v>
      </c>
      <c r="X99" s="21">
        <v>2.15E-3</v>
      </c>
      <c r="Y99" s="43">
        <f t="shared" si="57"/>
        <v>5000</v>
      </c>
      <c r="Z99" s="27">
        <f t="shared" si="58"/>
        <v>10.75</v>
      </c>
    </row>
    <row r="100" spans="2:26" x14ac:dyDescent="0.25">
      <c r="B100" s="24">
        <v>66</v>
      </c>
      <c r="C100" s="1">
        <v>6</v>
      </c>
      <c r="D100" t="s">
        <v>292</v>
      </c>
      <c r="E100" s="1" t="s">
        <v>293</v>
      </c>
      <c r="F100" s="2" t="s">
        <v>294</v>
      </c>
      <c r="G100" t="s">
        <v>295</v>
      </c>
      <c r="H100" s="2" t="s">
        <v>296</v>
      </c>
      <c r="I100" s="26">
        <v>3.66</v>
      </c>
      <c r="J100" s="25">
        <f t="shared" si="47"/>
        <v>6</v>
      </c>
      <c r="K100" s="27">
        <f t="shared" si="48"/>
        <v>21.96</v>
      </c>
      <c r="L100" s="26">
        <v>3.66</v>
      </c>
      <c r="M100" s="25">
        <f t="shared" si="49"/>
        <v>600</v>
      </c>
      <c r="N100" s="27">
        <f t="shared" si="50"/>
        <v>2196</v>
      </c>
      <c r="O100" s="26">
        <v>3.66</v>
      </c>
      <c r="P100" s="49">
        <f t="shared" si="51"/>
        <v>3000</v>
      </c>
      <c r="Q100" s="27">
        <f t="shared" si="52"/>
        <v>10980</v>
      </c>
      <c r="R100" s="26">
        <v>3.66</v>
      </c>
      <c r="S100" s="25">
        <f t="shared" si="53"/>
        <v>6000</v>
      </c>
      <c r="T100" s="27">
        <f t="shared" si="54"/>
        <v>21960</v>
      </c>
      <c r="U100" s="26">
        <v>3.66</v>
      </c>
      <c r="V100" s="46">
        <f t="shared" si="55"/>
        <v>15000</v>
      </c>
      <c r="W100" s="27">
        <f t="shared" si="56"/>
        <v>54900</v>
      </c>
      <c r="X100" s="26">
        <v>3.66</v>
      </c>
      <c r="Y100" s="43">
        <f t="shared" si="57"/>
        <v>30000</v>
      </c>
      <c r="Z100" s="27">
        <f t="shared" si="58"/>
        <v>109800</v>
      </c>
    </row>
    <row r="101" spans="2:26" x14ac:dyDescent="0.25">
      <c r="B101" s="24"/>
      <c r="I101" s="26"/>
      <c r="J101" s="25"/>
      <c r="K101" s="27"/>
      <c r="L101" s="21"/>
      <c r="M101" s="25"/>
      <c r="N101" s="27"/>
      <c r="O101" s="22"/>
      <c r="P101" s="49"/>
      <c r="Q101" s="27"/>
      <c r="R101" s="28"/>
      <c r="S101" s="25"/>
      <c r="T101" s="27"/>
      <c r="U101" s="28"/>
      <c r="V101" s="46"/>
      <c r="W101" s="27"/>
      <c r="X101" s="28"/>
      <c r="Y101" s="43"/>
      <c r="Z101" s="27"/>
    </row>
    <row r="102" spans="2:26" ht="15.75" thickBot="1" x14ac:dyDescent="0.3">
      <c r="B102" s="32">
        <v>77</v>
      </c>
      <c r="C102" s="33">
        <v>1</v>
      </c>
      <c r="D102" s="34" t="s">
        <v>305</v>
      </c>
      <c r="E102" s="33" t="s">
        <v>306</v>
      </c>
      <c r="F102" s="35" t="s">
        <v>307</v>
      </c>
      <c r="G102" s="34" t="s">
        <v>311</v>
      </c>
      <c r="H102" s="36"/>
      <c r="I102" s="37">
        <v>170</v>
      </c>
      <c r="J102" s="38">
        <f>I$3*$C102</f>
        <v>1</v>
      </c>
      <c r="K102" s="39">
        <f>I102*J102</f>
        <v>170</v>
      </c>
      <c r="L102" s="40">
        <v>35</v>
      </c>
      <c r="M102" s="38">
        <f>L$3*$C102</f>
        <v>100</v>
      </c>
      <c r="N102" s="39">
        <f>L102*M102</f>
        <v>3500</v>
      </c>
      <c r="O102" s="37">
        <v>24</v>
      </c>
      <c r="P102" s="50">
        <f>O$3*$C102</f>
        <v>500</v>
      </c>
      <c r="Q102" s="39">
        <f>O102*P102</f>
        <v>12000</v>
      </c>
      <c r="R102" s="40">
        <v>18</v>
      </c>
      <c r="S102" s="38">
        <f>R$3*$C102</f>
        <v>1000</v>
      </c>
      <c r="T102" s="39">
        <f>R102*S102</f>
        <v>18000</v>
      </c>
      <c r="U102" s="40">
        <v>18</v>
      </c>
      <c r="V102" s="47">
        <f>U$3*$C102</f>
        <v>2500</v>
      </c>
      <c r="W102" s="39">
        <f>U102*V102</f>
        <v>45000</v>
      </c>
      <c r="X102" s="40">
        <v>18</v>
      </c>
      <c r="Y102" s="44">
        <f>X$3*$C102</f>
        <v>5000</v>
      </c>
      <c r="Z102" s="39">
        <f>X102*Y102</f>
        <v>90000</v>
      </c>
    </row>
    <row r="104" spans="2:26" x14ac:dyDescent="0.25">
      <c r="J104" s="41" t="s">
        <v>308</v>
      </c>
      <c r="K104" s="4">
        <f>SUM(K6:K102)</f>
        <v>274.59339999999997</v>
      </c>
      <c r="N104" s="4">
        <f>SUM(N6:N102)</f>
        <v>11254.140000000001</v>
      </c>
      <c r="Q104" s="4">
        <f>SUM(Q6:Q102)</f>
        <v>47095.141000000018</v>
      </c>
      <c r="T104" s="4">
        <f>SUM(T6:T102)</f>
        <v>85871.18200000003</v>
      </c>
      <c r="W104" s="4">
        <f>SUM(W6:W102)</f>
        <v>214677.95499999999</v>
      </c>
      <c r="Z104" s="4">
        <f>SUM(Z6:Z102)</f>
        <v>429355.91</v>
      </c>
    </row>
    <row r="105" spans="2:26" x14ac:dyDescent="0.25">
      <c r="C105" s="51"/>
      <c r="D105" t="s">
        <v>310</v>
      </c>
      <c r="J105" s="41" t="s">
        <v>309</v>
      </c>
      <c r="K105" s="4">
        <f>K104/I3</f>
        <v>274.59339999999997</v>
      </c>
      <c r="N105" s="4">
        <f>N104/L3</f>
        <v>112.54140000000001</v>
      </c>
      <c r="Q105" s="4">
        <f>Q104/O3</f>
        <v>94.190282000000039</v>
      </c>
      <c r="T105" s="4">
        <f>T104/R3</f>
        <v>85.871182000000033</v>
      </c>
      <c r="W105" s="4">
        <f>W104/U3</f>
        <v>85.87118199999999</v>
      </c>
      <c r="Z105" s="4">
        <f>Z104/X3</f>
        <v>85.87118199999999</v>
      </c>
    </row>
    <row r="106" spans="2:26" x14ac:dyDescent="0.25">
      <c r="C106" s="51"/>
    </row>
  </sheetData>
  <mergeCells count="6">
    <mergeCell ref="X3:Z3"/>
    <mergeCell ref="I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09011-00135-A</vt:lpstr>
      <vt:lpstr>Costed BOM 09011-00135-A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gkochis</dc:creator>
  <cp:lastModifiedBy>HADDINGTON DYNAMICS</cp:lastModifiedBy>
  <dcterms:created xsi:type="dcterms:W3CDTF">2015-10-19T13:46:59Z</dcterms:created>
  <dcterms:modified xsi:type="dcterms:W3CDTF">2017-07-11T23:42:16Z</dcterms:modified>
</cp:coreProperties>
</file>