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ropbox\2022\DISEÑO E INNOVACIÓN  1\"/>
    </mc:Choice>
  </mc:AlternateContent>
  <xr:revisionPtr revIDLastSave="0" documentId="13_ncr:1_{C07A5B90-33F8-485A-8309-AC98D1BEA7A6}" xr6:coauthVersionLast="47" xr6:coauthVersionMax="47" xr10:uidLastSave="{00000000-0000-0000-0000-000000000000}"/>
  <bookViews>
    <workbookView xWindow="-120" yWindow="-120" windowWidth="20730" windowHeight="11760" xr2:uid="{EAEF165F-2577-4091-BB1E-24D06A6B76D7}"/>
  </bookViews>
  <sheets>
    <sheet name="miniproyecto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3" l="1"/>
  <c r="H14" i="3"/>
  <c r="K9" i="3"/>
  <c r="K24" i="3"/>
  <c r="H24" i="3"/>
  <c r="K23" i="3"/>
  <c r="H23" i="3"/>
  <c r="K22" i="3"/>
  <c r="H22" i="3"/>
  <c r="K21" i="3"/>
  <c r="H21" i="3"/>
  <c r="K20" i="3"/>
  <c r="H20" i="3"/>
  <c r="Q2" i="3"/>
  <c r="M5" i="3" l="1"/>
  <c r="M4" i="3" s="1"/>
  <c r="M3" i="3" l="1"/>
  <c r="H8" i="3"/>
  <c r="H9" i="3"/>
  <c r="H10" i="3"/>
  <c r="F25" i="3" l="1"/>
  <c r="K18" i="3"/>
  <c r="H18" i="3"/>
  <c r="K17" i="3"/>
  <c r="H17" i="3"/>
  <c r="K16" i="3"/>
  <c r="H16" i="3"/>
  <c r="K15" i="3"/>
  <c r="H15" i="3"/>
  <c r="K13" i="3"/>
  <c r="H13" i="3"/>
  <c r="K12" i="3"/>
  <c r="H12" i="3"/>
  <c r="K10" i="3"/>
  <c r="K8" i="3"/>
  <c r="H25" i="3" l="1"/>
  <c r="G26" i="3" s="1"/>
  <c r="N5" i="3"/>
  <c r="M6" i="3"/>
  <c r="N6" i="3" l="1"/>
  <c r="O5" i="3"/>
  <c r="P5" i="3" s="1"/>
  <c r="O6" i="3" l="1"/>
  <c r="Q5" i="3" l="1"/>
  <c r="P6" i="3"/>
  <c r="R5" i="3" l="1"/>
  <c r="Q6" i="3"/>
  <c r="S5" i="3" l="1"/>
  <c r="R4" i="3"/>
  <c r="R6" i="3"/>
  <c r="R3" i="3"/>
  <c r="T5" i="3" l="1"/>
  <c r="S6" i="3"/>
  <c r="T6" i="3" l="1"/>
  <c r="U5" i="3"/>
  <c r="U6" i="3" l="1"/>
  <c r="V5" i="3"/>
  <c r="V6" i="3" l="1"/>
  <c r="W5" i="3"/>
  <c r="W6" i="3" l="1"/>
  <c r="W4" i="3"/>
  <c r="X5" i="3"/>
  <c r="W3" i="3"/>
  <c r="Y5" i="3" l="1"/>
  <c r="X6" i="3"/>
  <c r="Y6" i="3" l="1"/>
  <c r="Z5" i="3"/>
  <c r="AA5" i="3" l="1"/>
  <c r="Z6" i="3"/>
  <c r="AB5" i="3" l="1"/>
  <c r="AA6" i="3"/>
  <c r="AC5" i="3" l="1"/>
  <c r="AB3" i="3"/>
  <c r="AB4" i="3"/>
  <c r="AB6" i="3"/>
  <c r="AD5" i="3" l="1"/>
  <c r="AC6" i="3"/>
  <c r="AD6" i="3" l="1"/>
  <c r="AE5" i="3"/>
  <c r="AE6" i="3" l="1"/>
  <c r="AF5" i="3"/>
  <c r="AF6" i="3" s="1"/>
</calcChain>
</file>

<file path=xl/sharedStrings.xml><?xml version="1.0" encoding="utf-8"?>
<sst xmlns="http://schemas.openxmlformats.org/spreadsheetml/2006/main" count="31" uniqueCount="31">
  <si>
    <t>TOTAL</t>
  </si>
  <si>
    <t>Fecha Fin</t>
  </si>
  <si>
    <t>días</t>
  </si>
  <si>
    <t>Fecha Inicio</t>
  </si>
  <si>
    <t>Cumplimiento</t>
  </si>
  <si>
    <t>Pond</t>
  </si>
  <si>
    <t>Descripcion</t>
  </si>
  <si>
    <t>Fecha de Inicio del Proyecto</t>
  </si>
  <si>
    <t>Semanas</t>
  </si>
  <si>
    <t>Línea de Tiempo</t>
  </si>
  <si>
    <t>Diseño mecanico</t>
  </si>
  <si>
    <t>Diseño control (electronico)</t>
  </si>
  <si>
    <t>Documentacion y adquisicion de materiales</t>
  </si>
  <si>
    <t>Primera lectura del mini-proyecto</t>
  </si>
  <si>
    <t>Lluvia de idea para desarrollo</t>
  </si>
  <si>
    <t>Compra de materiales (pelota,tubo,tornillo)</t>
  </si>
  <si>
    <t>Corte de tubo</t>
  </si>
  <si>
    <t>Diseño de estructura</t>
  </si>
  <si>
    <t>Diseño de acople para tubo de desplazamiento y angulares</t>
  </si>
  <si>
    <t>Impresión en 3D</t>
  </si>
  <si>
    <t>Corte laser MDF</t>
  </si>
  <si>
    <t>Diseño de los engranes para transmision de potencia</t>
  </si>
  <si>
    <t>Obtencion de librerias para el MPU-6050</t>
  </si>
  <si>
    <t xml:space="preserve">Ensamble mecanismos </t>
  </si>
  <si>
    <t>Ajuste finales de valores y mecanismo para presentacion.</t>
  </si>
  <si>
    <t>Implementacion del PID con valores precisos.</t>
  </si>
  <si>
    <t>Funcion del PID funcionamiento con valores preliminares.</t>
  </si>
  <si>
    <t>Mini-Proyecto Balancin/pelota</t>
  </si>
  <si>
    <t>Mariandrée Rivera</t>
  </si>
  <si>
    <t>Calculo de potencia para funcionamiento y  sistema cableado</t>
  </si>
  <si>
    <t>me faltan los tornillos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</si>
</sst>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dd/mm/yyyy;@"/>
    <numFmt numFmtId="166" formatCode="dd"/>
    <numFmt numFmtId="167" formatCode="dddd\,\ dd/mm/yyyy"/>
    <numFmt numFmtId="168" formatCode="dd\.mm\.yy;@"/>
    <numFmt numFmtId="169" formatCode="dd\.mm\.yyyy;@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/>
      <bottom style="thin">
        <color rgb="FFFF000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8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7" borderId="2" xfId="0" applyFill="1" applyBorder="1"/>
    <xf numFmtId="0" fontId="0" fillId="8" borderId="2" xfId="0" applyFill="1" applyBorder="1"/>
    <xf numFmtId="0" fontId="0" fillId="8" borderId="3" xfId="0" applyFill="1" applyBorder="1"/>
    <xf numFmtId="0" fontId="1" fillId="6" borderId="1" xfId="5" applyBorder="1"/>
    <xf numFmtId="165" fontId="4" fillId="6" borderId="4" xfId="5" applyNumberFormat="1" applyFont="1" applyBorder="1" applyAlignment="1" applyProtection="1">
      <alignment horizontal="center" vertical="center"/>
    </xf>
    <xf numFmtId="0" fontId="4" fillId="6" borderId="5" xfId="5" applyNumberFormat="1" applyFont="1" applyBorder="1" applyAlignment="1">
      <alignment horizontal="center" vertical="center"/>
    </xf>
    <xf numFmtId="165" fontId="4" fillId="6" borderId="6" xfId="5" applyNumberFormat="1" applyFont="1" applyBorder="1" applyAlignment="1" applyProtection="1">
      <alignment horizontal="center" vertical="center"/>
    </xf>
    <xf numFmtId="0" fontId="4" fillId="0" borderId="2" xfId="0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7" borderId="8" xfId="0" applyFill="1" applyBorder="1"/>
    <xf numFmtId="0" fontId="0" fillId="8" borderId="8" xfId="0" applyFill="1" applyBorder="1"/>
    <xf numFmtId="0" fontId="0" fillId="8" borderId="9" xfId="0" applyFill="1" applyBorder="1"/>
    <xf numFmtId="165" fontId="4" fillId="6" borderId="10" xfId="5" applyNumberFormat="1" applyFont="1" applyBorder="1" applyAlignment="1" applyProtection="1">
      <alignment horizontal="center" vertical="center"/>
    </xf>
    <xf numFmtId="0" fontId="4" fillId="6" borderId="11" xfId="5" applyNumberFormat="1" applyFont="1" applyBorder="1" applyAlignment="1">
      <alignment horizontal="center" vertical="center"/>
    </xf>
    <xf numFmtId="165" fontId="4" fillId="6" borderId="12" xfId="5" applyNumberFormat="1" applyFont="1" applyBorder="1" applyAlignment="1" applyProtection="1">
      <alignment horizontal="center" vertical="center"/>
    </xf>
    <xf numFmtId="0" fontId="4" fillId="0" borderId="8" xfId="0" applyFont="1" applyBorder="1" applyAlignment="1">
      <alignment horizontal="center"/>
    </xf>
    <xf numFmtId="9" fontId="0" fillId="0" borderId="8" xfId="0" applyNumberFormat="1" applyBorder="1" applyAlignment="1">
      <alignment horizontal="center" vertical="center"/>
    </xf>
    <xf numFmtId="0" fontId="0" fillId="7" borderId="13" xfId="0" applyFill="1" applyBorder="1"/>
    <xf numFmtId="0" fontId="0" fillId="8" borderId="13" xfId="0" applyFill="1" applyBorder="1"/>
    <xf numFmtId="165" fontId="4" fillId="6" borderId="15" xfId="5" applyNumberFormat="1" applyFont="1" applyBorder="1" applyAlignment="1" applyProtection="1">
      <alignment horizontal="center" vertical="center"/>
    </xf>
    <xf numFmtId="0" fontId="4" fillId="6" borderId="16" xfId="5" applyNumberFormat="1" applyFont="1" applyBorder="1" applyAlignment="1">
      <alignment horizontal="center" vertical="center"/>
    </xf>
    <xf numFmtId="165" fontId="4" fillId="6" borderId="17" xfId="5" applyNumberFormat="1" applyFont="1" applyBorder="1" applyAlignment="1" applyProtection="1">
      <alignment horizontal="center" vertical="center"/>
    </xf>
    <xf numFmtId="0" fontId="4" fillId="0" borderId="13" xfId="0" applyFont="1" applyBorder="1" applyAlignment="1">
      <alignment horizontal="center"/>
    </xf>
    <xf numFmtId="9" fontId="0" fillId="0" borderId="13" xfId="0" applyNumberFormat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0" fillId="6" borderId="22" xfId="5" applyFont="1" applyBorder="1" applyAlignment="1">
      <alignment horizontal="center"/>
    </xf>
    <xf numFmtId="0" fontId="1" fillId="6" borderId="23" xfId="5" applyBorder="1" applyAlignment="1">
      <alignment horizontal="center" wrapText="1"/>
    </xf>
    <xf numFmtId="0" fontId="8" fillId="5" borderId="0" xfId="4" applyFont="1" applyAlignment="1">
      <alignment horizontal="center" wrapText="1"/>
    </xf>
    <xf numFmtId="0" fontId="3" fillId="5" borderId="0" xfId="4" applyAlignment="1">
      <alignment horizontal="center" wrapText="1"/>
    </xf>
    <xf numFmtId="166" fontId="7" fillId="7" borderId="2" xfId="3" applyNumberFormat="1" applyFont="1" applyFill="1" applyBorder="1" applyAlignment="1">
      <alignment horizontal="center" vertical="center"/>
    </xf>
    <xf numFmtId="166" fontId="7" fillId="8" borderId="2" xfId="3" applyNumberFormat="1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0" fontId="0" fillId="0" borderId="28" xfId="0" applyBorder="1"/>
    <xf numFmtId="0" fontId="0" fillId="0" borderId="29" xfId="0" applyBorder="1"/>
    <xf numFmtId="0" fontId="1" fillId="2" borderId="29" xfId="1" applyBorder="1"/>
    <xf numFmtId="0" fontId="1" fillId="2" borderId="30" xfId="1" applyBorder="1"/>
    <xf numFmtId="167" fontId="0" fillId="0" borderId="0" xfId="0" applyNumberFormat="1"/>
    <xf numFmtId="14" fontId="1" fillId="2" borderId="29" xfId="1" applyNumberFormat="1" applyBorder="1" applyAlignment="1"/>
    <xf numFmtId="170" fontId="0" fillId="0" borderId="8" xfId="0" applyNumberFormat="1" applyBorder="1" applyAlignment="1">
      <alignment horizontal="center" vertical="center"/>
    </xf>
    <xf numFmtId="170" fontId="0" fillId="0" borderId="2" xfId="0" applyNumberFormat="1" applyBorder="1" applyAlignment="1">
      <alignment horizontal="center" vertical="center"/>
    </xf>
    <xf numFmtId="170" fontId="0" fillId="0" borderId="13" xfId="0" applyNumberFormat="1" applyBorder="1" applyAlignment="1">
      <alignment horizontal="center" vertical="center"/>
    </xf>
    <xf numFmtId="0" fontId="1" fillId="6" borderId="26" xfId="5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6" borderId="21" xfId="5" applyBorder="1" applyAlignment="1">
      <alignment horizontal="center" wrapText="1"/>
    </xf>
    <xf numFmtId="0" fontId="1" fillId="6" borderId="20" xfId="5" applyBorder="1" applyAlignment="1">
      <alignment horizontal="center" wrapText="1"/>
    </xf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8" fontId="0" fillId="8" borderId="18" xfId="0" applyNumberFormat="1" applyFill="1" applyBorder="1" applyAlignment="1">
      <alignment horizontal="center" vertical="center"/>
    </xf>
    <xf numFmtId="168" fontId="0" fillId="8" borderId="11" xfId="0" applyNumberFormat="1" applyFill="1" applyBorder="1" applyAlignment="1">
      <alignment horizontal="center" vertical="center"/>
    </xf>
    <xf numFmtId="168" fontId="0" fillId="7" borderId="18" xfId="0" applyNumberFormat="1" applyFill="1" applyBorder="1" applyAlignment="1">
      <alignment horizontal="center" vertical="center"/>
    </xf>
    <xf numFmtId="168" fontId="0" fillId="7" borderId="11" xfId="0" applyNumberForma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right"/>
    </xf>
    <xf numFmtId="0" fontId="2" fillId="10" borderId="25" xfId="0" applyFont="1" applyFill="1" applyBorder="1" applyAlignment="1">
      <alignment horizontal="right"/>
    </xf>
    <xf numFmtId="167" fontId="2" fillId="9" borderId="26" xfId="0" applyNumberFormat="1" applyFont="1" applyFill="1" applyBorder="1" applyAlignment="1">
      <alignment horizontal="center"/>
    </xf>
    <xf numFmtId="167" fontId="2" fillId="9" borderId="25" xfId="0" applyNumberFormat="1" applyFont="1" applyFill="1" applyBorder="1" applyAlignment="1">
      <alignment horizontal="center"/>
    </xf>
    <xf numFmtId="167" fontId="2" fillId="9" borderId="24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2" fillId="3" borderId="31" xfId="2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</cellXfs>
  <cellStyles count="6">
    <cellStyle name="20% - Énfasis1" xfId="1" builtinId="30"/>
    <cellStyle name="20% - Énfasis4" xfId="2" builtinId="42"/>
    <cellStyle name="20% - Énfasis6" xfId="5" builtinId="50"/>
    <cellStyle name="40% - Énfasis4" xfId="3" builtinId="43"/>
    <cellStyle name="Énfasis6" xfId="4" builtinId="49"/>
    <cellStyle name="Normal" xfId="0" builtinId="0"/>
  </cellStyles>
  <dxfs count="8"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36" fmlaLink="$J$8" max="31" page="10" val="5"/>
</file>

<file path=xl/ctrlProps/ctrlProp10.xml><?xml version="1.0" encoding="utf-8"?>
<formControlPr xmlns="http://schemas.microsoft.com/office/spreadsheetml/2009/9/main" objectType="Spin" dx="36" fmlaLink="$J$23" max="31" page="10" val="3"/>
</file>

<file path=xl/ctrlProps/ctrlProp11.xml><?xml version="1.0" encoding="utf-8"?>
<formControlPr xmlns="http://schemas.microsoft.com/office/spreadsheetml/2009/9/main" objectType="Spin" dx="36" fmlaLink="$J$12" max="31" page="10" val="3"/>
</file>

<file path=xl/ctrlProps/ctrlProp12.xml><?xml version="1.0" encoding="utf-8"?>
<formControlPr xmlns="http://schemas.microsoft.com/office/spreadsheetml/2009/9/main" objectType="Spin" dx="36" fmlaLink="$J$13" max="31" page="10"/>
</file>

<file path=xl/ctrlProps/ctrlProp13.xml><?xml version="1.0" encoding="utf-8"?>
<formControlPr xmlns="http://schemas.microsoft.com/office/spreadsheetml/2009/9/main" objectType="Spin" dx="36" fmlaLink="$J$15" max="31" page="10" val="11"/>
</file>

<file path=xl/ctrlProps/ctrlProp14.xml><?xml version="1.0" encoding="utf-8"?>
<formControlPr xmlns="http://schemas.microsoft.com/office/spreadsheetml/2009/9/main" objectType="Spin" dx="36" fmlaLink="$J$16" max="31" page="10" val="3"/>
</file>

<file path=xl/ctrlProps/ctrlProp15.xml><?xml version="1.0" encoding="utf-8"?>
<formControlPr xmlns="http://schemas.microsoft.com/office/spreadsheetml/2009/9/main" objectType="Spin" dx="36" fmlaLink="$J$17" max="31" page="10" val="5"/>
</file>

<file path=xl/ctrlProps/ctrlProp16.xml><?xml version="1.0" encoding="utf-8"?>
<formControlPr xmlns="http://schemas.microsoft.com/office/spreadsheetml/2009/9/main" objectType="Spin" dx="36" fmlaLink="$J$20" max="31" page="10" val="10"/>
</file>

<file path=xl/ctrlProps/ctrlProp17.xml><?xml version="1.0" encoding="utf-8"?>
<formControlPr xmlns="http://schemas.microsoft.com/office/spreadsheetml/2009/9/main" objectType="Spin" dx="36" fmlaLink="$J$21" max="31" page="10" val="8"/>
</file>

<file path=xl/ctrlProps/ctrlProp18.xml><?xml version="1.0" encoding="utf-8"?>
<formControlPr xmlns="http://schemas.microsoft.com/office/spreadsheetml/2009/9/main" objectType="Spin" dx="36" fmlaLink="$J$22" max="31" page="10" val="10"/>
</file>

<file path=xl/ctrlProps/ctrlProp19.xml><?xml version="1.0" encoding="utf-8"?>
<formControlPr xmlns="http://schemas.microsoft.com/office/spreadsheetml/2009/9/main" objectType="Spin" dx="36" fmlaLink="$J$23" max="31" page="10" val="3"/>
</file>

<file path=xl/ctrlProps/ctrlProp2.xml><?xml version="1.0" encoding="utf-8"?>
<formControlPr xmlns="http://schemas.microsoft.com/office/spreadsheetml/2009/9/main" objectType="Spin" dx="36" fmlaLink="$J$9" max="31" page="10" val="4"/>
</file>

<file path=xl/ctrlProps/ctrlProp20.xml><?xml version="1.0" encoding="utf-8"?>
<formControlPr xmlns="http://schemas.microsoft.com/office/spreadsheetml/2009/9/main" objectType="Spin" dx="36" fmlaLink="$J$24" max="31" page="10" val="5"/>
</file>

<file path=xl/ctrlProps/ctrlProp21.xml><?xml version="1.0" encoding="utf-8"?>
<formControlPr xmlns="http://schemas.microsoft.com/office/spreadsheetml/2009/9/main" objectType="Spin" dx="36" fmlaLink="$J$14" max="31" page="10" val="9"/>
</file>

<file path=xl/ctrlProps/ctrlProp3.xml><?xml version="1.0" encoding="utf-8"?>
<formControlPr xmlns="http://schemas.microsoft.com/office/spreadsheetml/2009/9/main" objectType="Spin" dx="36" fmlaLink="$J$10" max="31" page="10" val="8"/>
</file>

<file path=xl/ctrlProps/ctrlProp4.xml><?xml version="1.0" encoding="utf-8"?>
<formControlPr xmlns="http://schemas.microsoft.com/office/spreadsheetml/2009/9/main" objectType="Spin" dx="36" fmlaLink="$J$18" max="31" page="10" val="7"/>
</file>

<file path=xl/ctrlProps/ctrlProp5.xml><?xml version="1.0" encoding="utf-8"?>
<formControlPr xmlns="http://schemas.microsoft.com/office/spreadsheetml/2009/9/main" objectType="Spin" dx="36" fmlaLink="$J$20" max="31" page="10" val="10"/>
</file>

<file path=xl/ctrlProps/ctrlProp6.xml><?xml version="1.0" encoding="utf-8"?>
<formControlPr xmlns="http://schemas.microsoft.com/office/spreadsheetml/2009/9/main" objectType="Scroll" dx="36" fmlaLink="$P$2" horiz="1" inc="7" max="35" noThreeD="1" page="0" val="14"/>
</file>

<file path=xl/ctrlProps/ctrlProp7.xml><?xml version="1.0" encoding="utf-8"?>
<formControlPr xmlns="http://schemas.microsoft.com/office/spreadsheetml/2009/9/main" objectType="Spin" dx="36" fmlaLink="$J$21" max="31" page="10" val="8"/>
</file>

<file path=xl/ctrlProps/ctrlProp8.xml><?xml version="1.0" encoding="utf-8"?>
<formControlPr xmlns="http://schemas.microsoft.com/office/spreadsheetml/2009/9/main" objectType="Spin" dx="36" fmlaLink="$J$22" max="31" page="10" val="10"/>
</file>

<file path=xl/ctrlProps/ctrlProp9.xml><?xml version="1.0" encoding="utf-8"?>
<formControlPr xmlns="http://schemas.microsoft.com/office/spreadsheetml/2009/9/main" objectType="Spin" dx="36" fmlaLink="$J$24" max="31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7</xdr:row>
          <xdr:rowOff>9525</xdr:rowOff>
        </xdr:from>
        <xdr:to>
          <xdr:col>11</xdr:col>
          <xdr:colOff>238125</xdr:colOff>
          <xdr:row>7</xdr:row>
          <xdr:rowOff>200025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8</xdr:row>
          <xdr:rowOff>9525</xdr:rowOff>
        </xdr:from>
        <xdr:to>
          <xdr:col>11</xdr:col>
          <xdr:colOff>238125</xdr:colOff>
          <xdr:row>8</xdr:row>
          <xdr:rowOff>200025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9</xdr:row>
          <xdr:rowOff>9525</xdr:rowOff>
        </xdr:from>
        <xdr:to>
          <xdr:col>11</xdr:col>
          <xdr:colOff>238125</xdr:colOff>
          <xdr:row>9</xdr:row>
          <xdr:rowOff>200025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11</xdr:row>
          <xdr:rowOff>9525</xdr:rowOff>
        </xdr:from>
        <xdr:to>
          <xdr:col>11</xdr:col>
          <xdr:colOff>238125</xdr:colOff>
          <xdr:row>11</xdr:row>
          <xdr:rowOff>200025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12</xdr:row>
          <xdr:rowOff>9525</xdr:rowOff>
        </xdr:from>
        <xdr:to>
          <xdr:col>11</xdr:col>
          <xdr:colOff>238125</xdr:colOff>
          <xdr:row>12</xdr:row>
          <xdr:rowOff>200025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14</xdr:row>
          <xdr:rowOff>9525</xdr:rowOff>
        </xdr:from>
        <xdr:to>
          <xdr:col>11</xdr:col>
          <xdr:colOff>238125</xdr:colOff>
          <xdr:row>14</xdr:row>
          <xdr:rowOff>200025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15</xdr:row>
          <xdr:rowOff>0</xdr:rowOff>
        </xdr:from>
        <xdr:to>
          <xdr:col>11</xdr:col>
          <xdr:colOff>238125</xdr:colOff>
          <xdr:row>15</xdr:row>
          <xdr:rowOff>200025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17</xdr:row>
          <xdr:rowOff>0</xdr:rowOff>
        </xdr:from>
        <xdr:to>
          <xdr:col>11</xdr:col>
          <xdr:colOff>238125</xdr:colOff>
          <xdr:row>17</xdr:row>
          <xdr:rowOff>190500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19</xdr:row>
          <xdr:rowOff>9525</xdr:rowOff>
        </xdr:from>
        <xdr:to>
          <xdr:col>11</xdr:col>
          <xdr:colOff>238125</xdr:colOff>
          <xdr:row>19</xdr:row>
          <xdr:rowOff>200025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228600</xdr:colOff>
          <xdr:row>0</xdr:row>
          <xdr:rowOff>190500</xdr:rowOff>
        </xdr:from>
        <xdr:to>
          <xdr:col>32</xdr:col>
          <xdr:colOff>19050</xdr:colOff>
          <xdr:row>2</xdr:row>
          <xdr:rowOff>9525</xdr:rowOff>
        </xdr:to>
        <xdr:sp macro="" textlink="">
          <xdr:nvSpPr>
            <xdr:cNvPr id="3082" name="Scroll Ba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16</xdr:row>
          <xdr:rowOff>0</xdr:rowOff>
        </xdr:from>
        <xdr:to>
          <xdr:col>11</xdr:col>
          <xdr:colOff>238125</xdr:colOff>
          <xdr:row>16</xdr:row>
          <xdr:rowOff>190500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19050</xdr:rowOff>
        </xdr:from>
        <xdr:to>
          <xdr:col>11</xdr:col>
          <xdr:colOff>238125</xdr:colOff>
          <xdr:row>20</xdr:row>
          <xdr:rowOff>209550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21</xdr:row>
          <xdr:rowOff>19050</xdr:rowOff>
        </xdr:from>
        <xdr:to>
          <xdr:col>11</xdr:col>
          <xdr:colOff>238125</xdr:colOff>
          <xdr:row>21</xdr:row>
          <xdr:rowOff>209550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23</xdr:row>
          <xdr:rowOff>19050</xdr:rowOff>
        </xdr:from>
        <xdr:to>
          <xdr:col>11</xdr:col>
          <xdr:colOff>238125</xdr:colOff>
          <xdr:row>23</xdr:row>
          <xdr:rowOff>209550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22</xdr:row>
          <xdr:rowOff>19050</xdr:rowOff>
        </xdr:from>
        <xdr:to>
          <xdr:col>11</xdr:col>
          <xdr:colOff>238125</xdr:colOff>
          <xdr:row>22</xdr:row>
          <xdr:rowOff>209550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19</xdr:row>
          <xdr:rowOff>9525</xdr:rowOff>
        </xdr:from>
        <xdr:to>
          <xdr:col>11</xdr:col>
          <xdr:colOff>238125</xdr:colOff>
          <xdr:row>19</xdr:row>
          <xdr:rowOff>200025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20</xdr:row>
          <xdr:rowOff>9525</xdr:rowOff>
        </xdr:from>
        <xdr:to>
          <xdr:col>11</xdr:col>
          <xdr:colOff>238125</xdr:colOff>
          <xdr:row>20</xdr:row>
          <xdr:rowOff>200025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21</xdr:row>
          <xdr:rowOff>9525</xdr:rowOff>
        </xdr:from>
        <xdr:to>
          <xdr:col>11</xdr:col>
          <xdr:colOff>238125</xdr:colOff>
          <xdr:row>21</xdr:row>
          <xdr:rowOff>200025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22</xdr:row>
          <xdr:rowOff>0</xdr:rowOff>
        </xdr:from>
        <xdr:to>
          <xdr:col>11</xdr:col>
          <xdr:colOff>238125</xdr:colOff>
          <xdr:row>22</xdr:row>
          <xdr:rowOff>200025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23</xdr:row>
          <xdr:rowOff>0</xdr:rowOff>
        </xdr:from>
        <xdr:to>
          <xdr:col>11</xdr:col>
          <xdr:colOff>238125</xdr:colOff>
          <xdr:row>23</xdr:row>
          <xdr:rowOff>190500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</xdr:colOff>
          <xdr:row>13</xdr:row>
          <xdr:rowOff>9525</xdr:rowOff>
        </xdr:from>
        <xdr:to>
          <xdr:col>11</xdr:col>
          <xdr:colOff>238125</xdr:colOff>
          <xdr:row>13</xdr:row>
          <xdr:rowOff>200025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92E1-CA32-4F7B-A694-E407560F32C3}">
  <dimension ref="A1:AG26"/>
  <sheetViews>
    <sheetView showGridLines="0" tabSelected="1" topLeftCell="A4" zoomScale="90" zoomScaleNormal="90" workbookViewId="0">
      <selection activeCell="G15" sqref="G15"/>
    </sheetView>
  </sheetViews>
  <sheetFormatPr baseColWidth="10" defaultColWidth="11.5703125" defaultRowHeight="15" outlineLevelRow="2" x14ac:dyDescent="0.25"/>
  <cols>
    <col min="1" max="1" width="3.140625" customWidth="1"/>
    <col min="2" max="2" width="3.85546875" customWidth="1"/>
    <col min="3" max="3" width="5.85546875" customWidth="1"/>
    <col min="4" max="4" width="27.7109375" customWidth="1"/>
    <col min="5" max="5" width="21.7109375" customWidth="1"/>
    <col min="6" max="6" width="5.42578125" style="1" customWidth="1"/>
    <col min="7" max="7" width="16" style="2" customWidth="1"/>
    <col min="8" max="8" width="5" style="1" customWidth="1"/>
    <col min="9" max="9" width="9.7109375" customWidth="1"/>
    <col min="10" max="10" width="4.7109375" customWidth="1"/>
    <col min="11" max="11" width="9.7109375" customWidth="1"/>
    <col min="12" max="12" width="3.7109375" customWidth="1"/>
    <col min="13" max="32" width="3.28515625" customWidth="1"/>
  </cols>
  <sheetData>
    <row r="1" spans="1:33" x14ac:dyDescent="0.25">
      <c r="M1" s="76" t="s">
        <v>9</v>
      </c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</row>
    <row r="2" spans="1:33" ht="20.45" customHeight="1" thickBot="1" x14ac:dyDescent="0.3">
      <c r="D2" s="75" t="s">
        <v>27</v>
      </c>
      <c r="E2" s="75"/>
      <c r="F2" s="75"/>
      <c r="G2" s="75"/>
      <c r="K2" s="45"/>
      <c r="M2" s="44"/>
      <c r="N2" s="43"/>
      <c r="O2" s="43"/>
      <c r="P2" s="43">
        <v>14</v>
      </c>
      <c r="Q2" s="46">
        <f>I5+P2</f>
        <v>44592</v>
      </c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1"/>
    </row>
    <row r="3" spans="1:33" ht="20.45" customHeight="1" thickBot="1" x14ac:dyDescent="0.3">
      <c r="D3" s="52"/>
      <c r="E3" s="52"/>
      <c r="F3" s="51"/>
      <c r="G3" s="52" t="s">
        <v>28</v>
      </c>
      <c r="H3" s="40"/>
      <c r="K3" s="77" t="s">
        <v>8</v>
      </c>
      <c r="L3" s="78"/>
      <c r="M3" s="79">
        <f>+WEEKNUM(M5,21)</f>
        <v>5</v>
      </c>
      <c r="N3" s="80"/>
      <c r="O3" s="80"/>
      <c r="P3" s="80"/>
      <c r="Q3" s="81"/>
      <c r="R3" s="79">
        <f>+WEEKNUM(R5,21)</f>
        <v>6</v>
      </c>
      <c r="S3" s="80"/>
      <c r="T3" s="80"/>
      <c r="U3" s="80"/>
      <c r="V3" s="81"/>
      <c r="W3" s="79">
        <f>+WEEKNUM(W5,21)</f>
        <v>7</v>
      </c>
      <c r="X3" s="80"/>
      <c r="Y3" s="80"/>
      <c r="Z3" s="80"/>
      <c r="AA3" s="81"/>
      <c r="AB3" s="79">
        <f>+WEEKNUM(AB5,21)</f>
        <v>8</v>
      </c>
      <c r="AC3" s="80"/>
      <c r="AD3" s="80"/>
      <c r="AE3" s="80"/>
      <c r="AF3" s="81"/>
    </row>
    <row r="4" spans="1:33" ht="20.85" customHeight="1" thickBot="1" x14ac:dyDescent="0.3">
      <c r="D4" s="52"/>
      <c r="E4" s="52"/>
      <c r="F4" s="51"/>
      <c r="G4" s="52">
        <v>18178</v>
      </c>
      <c r="M4" s="66">
        <f>M5</f>
        <v>44592</v>
      </c>
      <c r="N4" s="67"/>
      <c r="O4" s="67"/>
      <c r="P4" s="67"/>
      <c r="Q4" s="67"/>
      <c r="R4" s="68">
        <f>R5</f>
        <v>44599</v>
      </c>
      <c r="S4" s="69"/>
      <c r="T4" s="69"/>
      <c r="U4" s="69"/>
      <c r="V4" s="69"/>
      <c r="W4" s="66">
        <f>W5</f>
        <v>44606</v>
      </c>
      <c r="X4" s="67"/>
      <c r="Y4" s="67"/>
      <c r="Z4" s="67"/>
      <c r="AA4" s="67"/>
      <c r="AB4" s="68">
        <f>AB5</f>
        <v>44613</v>
      </c>
      <c r="AC4" s="69"/>
      <c r="AD4" s="69"/>
      <c r="AE4" s="69"/>
      <c r="AF4" s="69"/>
    </row>
    <row r="5" spans="1:33" ht="15.75" thickBot="1" x14ac:dyDescent="0.3">
      <c r="D5" s="70" t="s">
        <v>7</v>
      </c>
      <c r="E5" s="71"/>
      <c r="F5" s="71"/>
      <c r="G5" s="71"/>
      <c r="H5" s="39"/>
      <c r="I5" s="72">
        <v>44578</v>
      </c>
      <c r="J5" s="73"/>
      <c r="K5" s="73"/>
      <c r="L5" s="74"/>
      <c r="M5" s="38">
        <f>Q2</f>
        <v>44592</v>
      </c>
      <c r="N5" s="38">
        <f>M5+1</f>
        <v>44593</v>
      </c>
      <c r="O5" s="38">
        <f>N5+1</f>
        <v>44594</v>
      </c>
      <c r="P5" s="38">
        <f>O5+1</f>
        <v>44595</v>
      </c>
      <c r="Q5" s="38">
        <f>P5+1</f>
        <v>44596</v>
      </c>
      <c r="R5" s="37">
        <f>Q5+3</f>
        <v>44599</v>
      </c>
      <c r="S5" s="37">
        <f>R5+1</f>
        <v>44600</v>
      </c>
      <c r="T5" s="37">
        <f>S5+1</f>
        <v>44601</v>
      </c>
      <c r="U5" s="37">
        <f>T5+1</f>
        <v>44602</v>
      </c>
      <c r="V5" s="37">
        <f>U5+1</f>
        <v>44603</v>
      </c>
      <c r="W5" s="38">
        <f>V5+3</f>
        <v>44606</v>
      </c>
      <c r="X5" s="38">
        <f>W5+1</f>
        <v>44607</v>
      </c>
      <c r="Y5" s="38">
        <f>X5+1</f>
        <v>44608</v>
      </c>
      <c r="Z5" s="38">
        <f>Y5+1</f>
        <v>44609</v>
      </c>
      <c r="AA5" s="38">
        <f>Z5+1</f>
        <v>44610</v>
      </c>
      <c r="AB5" s="37">
        <f>AA5+3</f>
        <v>44613</v>
      </c>
      <c r="AC5" s="37">
        <f>AB5+1</f>
        <v>44614</v>
      </c>
      <c r="AD5" s="37">
        <f>AC5+1</f>
        <v>44615</v>
      </c>
      <c r="AE5" s="37">
        <f>AD5+1</f>
        <v>44616</v>
      </c>
      <c r="AF5" s="37">
        <f>AE5+1</f>
        <v>44617</v>
      </c>
    </row>
    <row r="6" spans="1:33" ht="15" customHeight="1" x14ac:dyDescent="0.25">
      <c r="D6" s="36" t="s">
        <v>6</v>
      </c>
      <c r="E6" s="36"/>
      <c r="F6" s="35" t="s">
        <v>5</v>
      </c>
      <c r="G6" s="36" t="s">
        <v>4</v>
      </c>
      <c r="H6" s="35"/>
      <c r="I6" s="34" t="s">
        <v>3</v>
      </c>
      <c r="J6" s="33" t="s">
        <v>2</v>
      </c>
      <c r="K6" s="61" t="s">
        <v>1</v>
      </c>
      <c r="L6" s="62"/>
      <c r="M6" s="32" t="str">
        <f t="shared" ref="M6:AF6" si="0">TEXT(M5,"ddd")</f>
        <v>lun</v>
      </c>
      <c r="N6" s="32" t="str">
        <f t="shared" si="0"/>
        <v>mar</v>
      </c>
      <c r="O6" s="32" t="str">
        <f t="shared" si="0"/>
        <v>mié</v>
      </c>
      <c r="P6" s="32" t="str">
        <f t="shared" si="0"/>
        <v>jue</v>
      </c>
      <c r="Q6" s="32" t="str">
        <f t="shared" si="0"/>
        <v>vie</v>
      </c>
      <c r="R6" s="31" t="str">
        <f t="shared" si="0"/>
        <v>lun</v>
      </c>
      <c r="S6" s="31" t="str">
        <f t="shared" si="0"/>
        <v>mar</v>
      </c>
      <c r="T6" s="31" t="str">
        <f t="shared" si="0"/>
        <v>mié</v>
      </c>
      <c r="U6" s="31" t="str">
        <f t="shared" si="0"/>
        <v>jue</v>
      </c>
      <c r="V6" s="31" t="str">
        <f t="shared" si="0"/>
        <v>vie</v>
      </c>
      <c r="W6" s="32" t="str">
        <f t="shared" si="0"/>
        <v>lun</v>
      </c>
      <c r="X6" s="32" t="str">
        <f t="shared" si="0"/>
        <v>mar</v>
      </c>
      <c r="Y6" s="32" t="str">
        <f t="shared" si="0"/>
        <v>mié</v>
      </c>
      <c r="Z6" s="32" t="str">
        <f t="shared" si="0"/>
        <v>jue</v>
      </c>
      <c r="AA6" s="32" t="str">
        <f t="shared" si="0"/>
        <v>vie</v>
      </c>
      <c r="AB6" s="31" t="str">
        <f t="shared" si="0"/>
        <v>lun</v>
      </c>
      <c r="AC6" s="31" t="str">
        <f t="shared" si="0"/>
        <v>mar</v>
      </c>
      <c r="AD6" s="31" t="str">
        <f t="shared" si="0"/>
        <v>mié</v>
      </c>
      <c r="AE6" s="31" t="str">
        <f t="shared" si="0"/>
        <v>jue</v>
      </c>
      <c r="AF6" s="31" t="str">
        <f t="shared" si="0"/>
        <v>vie</v>
      </c>
    </row>
    <row r="7" spans="1:33" ht="16.899999999999999" customHeight="1" thickBot="1" x14ac:dyDescent="0.3">
      <c r="A7" s="15">
        <v>1</v>
      </c>
      <c r="B7" s="53" t="s">
        <v>12</v>
      </c>
      <c r="C7" s="53"/>
      <c r="D7" s="53"/>
      <c r="E7" s="53"/>
      <c r="F7" s="53"/>
      <c r="G7" s="53"/>
      <c r="H7" s="53"/>
      <c r="I7" s="53"/>
      <c r="J7" s="53"/>
      <c r="K7" s="53"/>
      <c r="L7" s="54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 spans="1:33" ht="16.899999999999999" customHeight="1" outlineLevel="1" thickBot="1" x14ac:dyDescent="0.3">
      <c r="A8" s="15"/>
      <c r="B8" s="47">
        <v>1.1000000000000001</v>
      </c>
      <c r="C8" s="58" t="s">
        <v>13</v>
      </c>
      <c r="D8" s="59"/>
      <c r="E8" s="60"/>
      <c r="F8" s="22">
        <v>1</v>
      </c>
      <c r="G8" s="23">
        <v>1</v>
      </c>
      <c r="H8" s="22">
        <f>+F8*G8</f>
        <v>1</v>
      </c>
      <c r="I8" s="21">
        <v>44581</v>
      </c>
      <c r="J8" s="20">
        <v>5</v>
      </c>
      <c r="K8" s="19">
        <f>I8+J8-1</f>
        <v>44585</v>
      </c>
      <c r="L8" s="9"/>
      <c r="M8" s="7"/>
      <c r="N8" s="7"/>
      <c r="O8" s="7"/>
      <c r="P8" s="7"/>
      <c r="Q8" s="7"/>
      <c r="R8" s="16"/>
      <c r="S8" s="16"/>
      <c r="T8" s="16"/>
      <c r="U8" s="16"/>
      <c r="V8" s="16"/>
      <c r="W8" s="17"/>
      <c r="X8" s="17"/>
      <c r="Y8" s="17"/>
      <c r="Z8" s="17"/>
      <c r="AA8" s="17"/>
      <c r="AB8" s="16"/>
      <c r="AC8" s="16"/>
      <c r="AD8" s="16"/>
      <c r="AE8" s="16"/>
      <c r="AF8" s="16"/>
    </row>
    <row r="9" spans="1:33" ht="16.899999999999999" customHeight="1" outlineLevel="1" thickBot="1" x14ac:dyDescent="0.3">
      <c r="A9" s="15"/>
      <c r="B9" s="48">
        <v>1.3</v>
      </c>
      <c r="C9" s="55" t="s">
        <v>14</v>
      </c>
      <c r="D9" s="56"/>
      <c r="E9" s="57"/>
      <c r="F9" s="13">
        <v>4</v>
      </c>
      <c r="G9" s="14">
        <v>0.9</v>
      </c>
      <c r="H9" s="13">
        <f>+F9*G9</f>
        <v>3.6</v>
      </c>
      <c r="I9" s="12">
        <v>44586</v>
      </c>
      <c r="J9" s="11">
        <v>4</v>
      </c>
      <c r="K9" s="10">
        <f>I9+J9-1</f>
        <v>44589</v>
      </c>
      <c r="L9" s="9"/>
      <c r="M9" s="25"/>
      <c r="N9" s="25"/>
      <c r="O9" s="25"/>
      <c r="P9" s="25"/>
      <c r="Q9" s="25"/>
      <c r="R9" s="6"/>
      <c r="S9" s="6"/>
      <c r="T9" s="6"/>
      <c r="U9" s="6"/>
      <c r="V9" s="6"/>
      <c r="W9" s="7"/>
      <c r="X9" s="7"/>
      <c r="Y9" s="7"/>
      <c r="Z9" s="7"/>
      <c r="AA9" s="7"/>
      <c r="AB9" s="6"/>
      <c r="AC9" s="6"/>
      <c r="AD9" s="6"/>
      <c r="AE9" s="6"/>
      <c r="AF9" s="6"/>
    </row>
    <row r="10" spans="1:33" ht="16.899999999999999" customHeight="1" outlineLevel="1" thickBot="1" x14ac:dyDescent="0.3">
      <c r="A10" s="15"/>
      <c r="B10" s="49">
        <v>1.4</v>
      </c>
      <c r="C10" s="63" t="s">
        <v>15</v>
      </c>
      <c r="D10" s="64"/>
      <c r="E10" s="65"/>
      <c r="F10" s="29">
        <v>5</v>
      </c>
      <c r="G10" s="30">
        <v>0.9</v>
      </c>
      <c r="H10" s="29">
        <f>+F10*G10</f>
        <v>4.5</v>
      </c>
      <c r="I10" s="12">
        <v>44586</v>
      </c>
      <c r="J10" s="27">
        <v>8</v>
      </c>
      <c r="K10" s="26">
        <f>I10+J10-1</f>
        <v>44593</v>
      </c>
      <c r="L10" s="9"/>
      <c r="M10" s="7"/>
      <c r="N10" s="7"/>
      <c r="O10" s="7"/>
      <c r="P10" s="7"/>
      <c r="Q10" s="7"/>
      <c r="R10" s="24"/>
      <c r="S10" s="24"/>
      <c r="T10" s="24"/>
      <c r="U10" s="24"/>
      <c r="V10" s="24"/>
      <c r="W10" s="25"/>
      <c r="X10" s="25"/>
      <c r="Y10" s="25"/>
      <c r="Z10" s="25"/>
      <c r="AA10" s="25"/>
      <c r="AB10" s="24"/>
      <c r="AC10" s="24"/>
      <c r="AD10" s="24"/>
      <c r="AE10" s="24"/>
      <c r="AF10" s="24"/>
      <c r="AG10" t="s">
        <v>30</v>
      </c>
    </row>
    <row r="11" spans="1:33" ht="16.899999999999999" customHeight="1" thickBot="1" x14ac:dyDescent="0.3">
      <c r="A11" s="15">
        <v>2</v>
      </c>
      <c r="B11" s="53" t="s">
        <v>10</v>
      </c>
      <c r="C11" s="53"/>
      <c r="D11" s="53"/>
      <c r="E11" s="53"/>
      <c r="F11" s="53"/>
      <c r="G11" s="53"/>
      <c r="H11" s="53"/>
      <c r="I11" s="53"/>
      <c r="J11" s="53"/>
      <c r="K11" s="53"/>
      <c r="L11" s="54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33" ht="16.899999999999999" customHeight="1" outlineLevel="1" thickBot="1" x14ac:dyDescent="0.3">
      <c r="A12" s="15"/>
      <c r="B12" s="47">
        <v>2.1</v>
      </c>
      <c r="C12" s="58" t="s">
        <v>18</v>
      </c>
      <c r="D12" s="59"/>
      <c r="E12" s="60"/>
      <c r="F12" s="22">
        <v>10</v>
      </c>
      <c r="G12" s="23">
        <v>0.5</v>
      </c>
      <c r="H12" s="22">
        <f t="shared" ref="H12:H18" si="1">+F12*G12</f>
        <v>5</v>
      </c>
      <c r="I12" s="21">
        <v>44592</v>
      </c>
      <c r="J12" s="20">
        <v>3</v>
      </c>
      <c r="K12" s="19">
        <f t="shared" ref="K12:K18" si="2">I12+J12-1</f>
        <v>44594</v>
      </c>
      <c r="L12" s="9"/>
      <c r="M12" s="18"/>
      <c r="N12" s="17"/>
      <c r="O12" s="17"/>
      <c r="P12" s="17"/>
      <c r="Q12" s="17"/>
      <c r="R12" s="16"/>
      <c r="S12" s="16"/>
      <c r="T12" s="16"/>
      <c r="U12" s="16"/>
      <c r="V12" s="16"/>
      <c r="W12" s="17"/>
      <c r="X12" s="17"/>
      <c r="Y12" s="17"/>
      <c r="Z12" s="17"/>
      <c r="AA12" s="17"/>
      <c r="AB12" s="16"/>
      <c r="AC12" s="16"/>
      <c r="AD12" s="16"/>
      <c r="AE12" s="16"/>
      <c r="AF12" s="16"/>
    </row>
    <row r="13" spans="1:33" ht="16.899999999999999" customHeight="1" outlineLevel="1" thickBot="1" x14ac:dyDescent="0.3">
      <c r="A13" s="15"/>
      <c r="B13" s="48">
        <v>2.2000000000000002</v>
      </c>
      <c r="C13" s="55" t="s">
        <v>16</v>
      </c>
      <c r="D13" s="56"/>
      <c r="E13" s="57"/>
      <c r="F13" s="13">
        <v>5</v>
      </c>
      <c r="G13" s="14">
        <v>1</v>
      </c>
      <c r="H13" s="13">
        <f t="shared" si="1"/>
        <v>5</v>
      </c>
      <c r="I13" s="12">
        <v>44594</v>
      </c>
      <c r="J13" s="11">
        <v>1</v>
      </c>
      <c r="K13" s="10">
        <f t="shared" si="2"/>
        <v>44594</v>
      </c>
      <c r="L13" s="9"/>
      <c r="M13" s="8"/>
      <c r="N13" s="7"/>
      <c r="O13" s="7"/>
      <c r="P13" s="7"/>
      <c r="Q13" s="7"/>
      <c r="R13" s="6"/>
      <c r="S13" s="6"/>
      <c r="T13" s="6"/>
      <c r="U13" s="6"/>
      <c r="V13" s="6"/>
      <c r="W13" s="7"/>
      <c r="X13" s="7"/>
      <c r="Y13" s="7"/>
      <c r="Z13" s="7"/>
      <c r="AA13" s="7"/>
      <c r="AB13" s="6"/>
      <c r="AC13" s="6"/>
      <c r="AD13" s="6"/>
      <c r="AE13" s="6"/>
      <c r="AF13" s="6"/>
    </row>
    <row r="14" spans="1:33" ht="16.899999999999999" customHeight="1" outlineLevel="1" thickBot="1" x14ac:dyDescent="0.3">
      <c r="A14" s="15"/>
      <c r="B14" s="48">
        <v>2.2999999999999998</v>
      </c>
      <c r="C14" s="55" t="s">
        <v>17</v>
      </c>
      <c r="D14" s="56"/>
      <c r="E14" s="57"/>
      <c r="F14" s="13">
        <v>10</v>
      </c>
      <c r="G14" s="14">
        <v>0.4</v>
      </c>
      <c r="H14" s="13">
        <f>+F14*G14</f>
        <v>4</v>
      </c>
      <c r="I14" s="21">
        <v>44592</v>
      </c>
      <c r="J14" s="11">
        <v>9</v>
      </c>
      <c r="K14" s="10">
        <f t="shared" ref="K14" si="3">I14+J14-1</f>
        <v>44600</v>
      </c>
      <c r="L14" s="9"/>
      <c r="M14" s="8"/>
      <c r="N14" s="7"/>
      <c r="O14" s="7"/>
      <c r="P14" s="7"/>
      <c r="Q14" s="7"/>
      <c r="R14" s="6"/>
      <c r="S14" s="6"/>
      <c r="T14" s="6"/>
      <c r="U14" s="6"/>
      <c r="V14" s="6"/>
      <c r="W14" s="7"/>
      <c r="X14" s="7"/>
      <c r="Y14" s="7"/>
      <c r="Z14" s="7"/>
      <c r="AA14" s="7"/>
      <c r="AB14" s="6"/>
      <c r="AC14" s="6"/>
      <c r="AD14" s="6"/>
      <c r="AE14" s="6"/>
      <c r="AF14" s="6"/>
    </row>
    <row r="15" spans="1:33" ht="16.899999999999999" customHeight="1" outlineLevel="1" thickBot="1" x14ac:dyDescent="0.3">
      <c r="A15" s="15"/>
      <c r="B15" s="48">
        <v>2.4</v>
      </c>
      <c r="C15" s="55" t="s">
        <v>21</v>
      </c>
      <c r="D15" s="56"/>
      <c r="E15" s="57"/>
      <c r="F15" s="13">
        <v>10</v>
      </c>
      <c r="G15" s="14">
        <v>0</v>
      </c>
      <c r="H15" s="13">
        <f t="shared" si="1"/>
        <v>0</v>
      </c>
      <c r="I15" s="12">
        <v>44600</v>
      </c>
      <c r="J15" s="11">
        <v>11</v>
      </c>
      <c r="K15" s="10">
        <f t="shared" si="2"/>
        <v>44610</v>
      </c>
      <c r="L15" s="9"/>
      <c r="M15" s="8"/>
      <c r="N15" s="7"/>
      <c r="O15" s="7"/>
      <c r="P15" s="7"/>
      <c r="Q15" s="7"/>
      <c r="R15" s="6"/>
      <c r="S15" s="6"/>
      <c r="T15" s="6"/>
      <c r="U15" s="6"/>
      <c r="V15" s="6"/>
      <c r="W15" s="7"/>
      <c r="X15" s="7"/>
      <c r="Y15" s="7"/>
      <c r="Z15" s="7"/>
      <c r="AA15" s="7"/>
      <c r="AB15" s="6"/>
      <c r="AC15" s="6"/>
      <c r="AD15" s="6"/>
      <c r="AE15" s="6"/>
      <c r="AF15" s="6"/>
    </row>
    <row r="16" spans="1:33" ht="16.899999999999999" customHeight="1" outlineLevel="1" thickBot="1" x14ac:dyDescent="0.3">
      <c r="A16" s="15"/>
      <c r="B16" s="48">
        <v>2.5</v>
      </c>
      <c r="C16" s="55" t="s">
        <v>19</v>
      </c>
      <c r="D16" s="56"/>
      <c r="E16" s="57"/>
      <c r="F16" s="13">
        <v>5</v>
      </c>
      <c r="G16" s="14">
        <v>0</v>
      </c>
      <c r="H16" s="13">
        <f t="shared" si="1"/>
        <v>0</v>
      </c>
      <c r="I16" s="12">
        <v>44608</v>
      </c>
      <c r="J16" s="11">
        <v>3</v>
      </c>
      <c r="K16" s="10">
        <f t="shared" si="2"/>
        <v>44610</v>
      </c>
      <c r="L16" s="9"/>
      <c r="M16" s="8"/>
      <c r="N16" s="7"/>
      <c r="O16" s="7"/>
      <c r="P16" s="7"/>
      <c r="Q16" s="7"/>
      <c r="R16" s="6"/>
      <c r="S16" s="6"/>
      <c r="T16" s="6"/>
      <c r="U16" s="6"/>
      <c r="V16" s="6"/>
      <c r="W16" s="7"/>
      <c r="X16" s="7"/>
      <c r="Y16" s="7"/>
      <c r="Z16" s="7"/>
      <c r="AA16" s="7"/>
      <c r="AB16" s="6"/>
      <c r="AC16" s="6"/>
      <c r="AD16" s="6"/>
      <c r="AE16" s="6"/>
      <c r="AF16" s="6"/>
    </row>
    <row r="17" spans="1:32" ht="16.899999999999999" customHeight="1" outlineLevel="1" thickBot="1" x14ac:dyDescent="0.3">
      <c r="A17" s="15"/>
      <c r="B17" s="48">
        <v>2.6</v>
      </c>
      <c r="C17" s="55" t="s">
        <v>20</v>
      </c>
      <c r="D17" s="56"/>
      <c r="E17" s="57"/>
      <c r="F17" s="13">
        <v>5</v>
      </c>
      <c r="G17" s="14">
        <v>0</v>
      </c>
      <c r="H17" s="13">
        <f t="shared" si="1"/>
        <v>0</v>
      </c>
      <c r="I17" s="12">
        <v>44610</v>
      </c>
      <c r="J17" s="11">
        <v>5</v>
      </c>
      <c r="K17" s="10">
        <f t="shared" si="2"/>
        <v>44614</v>
      </c>
      <c r="L17" s="9"/>
      <c r="M17" s="8"/>
      <c r="N17" s="7"/>
      <c r="O17" s="7"/>
      <c r="P17" s="7"/>
      <c r="Q17" s="7"/>
      <c r="R17" s="6"/>
      <c r="S17" s="6"/>
      <c r="T17" s="6"/>
      <c r="U17" s="6"/>
      <c r="V17" s="6"/>
      <c r="W17" s="7"/>
      <c r="X17" s="7"/>
      <c r="Y17" s="7"/>
      <c r="Z17" s="7"/>
      <c r="AA17" s="7"/>
      <c r="AB17" s="6"/>
      <c r="AC17" s="6"/>
      <c r="AD17" s="6"/>
      <c r="AE17" s="6"/>
      <c r="AF17" s="6"/>
    </row>
    <row r="18" spans="1:32" ht="16.899999999999999" customHeight="1" outlineLevel="1" thickBot="1" x14ac:dyDescent="0.3">
      <c r="A18" s="15"/>
      <c r="B18" s="48">
        <v>2.7</v>
      </c>
      <c r="C18" s="55" t="s">
        <v>23</v>
      </c>
      <c r="D18" s="56"/>
      <c r="E18" s="57"/>
      <c r="F18" s="29">
        <v>10</v>
      </c>
      <c r="G18" s="30">
        <v>0</v>
      </c>
      <c r="H18" s="29">
        <f t="shared" si="1"/>
        <v>0</v>
      </c>
      <c r="I18" s="28">
        <v>44614</v>
      </c>
      <c r="J18" s="27">
        <v>7</v>
      </c>
      <c r="K18" s="26">
        <f t="shared" si="2"/>
        <v>44620</v>
      </c>
      <c r="L18" s="50"/>
      <c r="M18" s="7"/>
      <c r="N18" s="7"/>
      <c r="O18" s="7"/>
      <c r="P18" s="7"/>
      <c r="Q18" s="7"/>
      <c r="R18" s="6"/>
      <c r="S18" s="6"/>
      <c r="T18" s="6"/>
      <c r="U18" s="6"/>
      <c r="V18" s="6"/>
      <c r="W18" s="7"/>
      <c r="X18" s="7"/>
      <c r="Y18" s="7"/>
      <c r="Z18" s="7"/>
      <c r="AA18" s="7"/>
      <c r="AB18" s="6"/>
      <c r="AC18" s="6"/>
      <c r="AD18" s="6"/>
      <c r="AE18" s="6"/>
      <c r="AF18" s="6"/>
    </row>
    <row r="19" spans="1:32" ht="16.899999999999999" customHeight="1" outlineLevel="1" thickBot="1" x14ac:dyDescent="0.3">
      <c r="A19" s="15">
        <v>3</v>
      </c>
      <c r="B19" s="53" t="s">
        <v>11</v>
      </c>
      <c r="C19" s="53"/>
      <c r="D19" s="53"/>
      <c r="E19" s="53"/>
      <c r="F19" s="53"/>
      <c r="G19" s="53"/>
      <c r="H19" s="53"/>
      <c r="I19" s="53"/>
      <c r="J19" s="53"/>
      <c r="K19" s="53"/>
      <c r="L19" s="54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</row>
    <row r="20" spans="1:32" ht="16.899999999999999" customHeight="1" outlineLevel="2" thickBot="1" x14ac:dyDescent="0.3">
      <c r="A20" s="15"/>
      <c r="B20" s="47">
        <v>3.1</v>
      </c>
      <c r="C20" s="58" t="s">
        <v>22</v>
      </c>
      <c r="D20" s="59"/>
      <c r="E20" s="60"/>
      <c r="F20" s="22">
        <v>5</v>
      </c>
      <c r="G20" s="23">
        <v>0</v>
      </c>
      <c r="H20" s="22">
        <f>+F20*G20</f>
        <v>0</v>
      </c>
      <c r="I20" s="12">
        <v>44608</v>
      </c>
      <c r="J20" s="20">
        <v>10</v>
      </c>
      <c r="K20" s="19">
        <f>I20+J20-1</f>
        <v>44617</v>
      </c>
      <c r="L20" s="9"/>
      <c r="M20" s="18"/>
      <c r="N20" s="17"/>
      <c r="O20" s="17"/>
      <c r="P20" s="17"/>
      <c r="Q20" s="17"/>
      <c r="R20" s="16"/>
      <c r="S20" s="16"/>
      <c r="T20" s="16"/>
      <c r="U20" s="16"/>
      <c r="V20" s="16"/>
      <c r="W20" s="17"/>
      <c r="X20" s="17"/>
      <c r="Y20" s="17"/>
      <c r="Z20" s="17"/>
      <c r="AA20" s="17"/>
      <c r="AB20" s="16"/>
      <c r="AC20" s="16"/>
      <c r="AD20" s="16"/>
      <c r="AE20" s="16"/>
      <c r="AF20" s="16"/>
    </row>
    <row r="21" spans="1:32" ht="16.899999999999999" customHeight="1" outlineLevel="2" thickBot="1" x14ac:dyDescent="0.3">
      <c r="A21" s="15"/>
      <c r="B21" s="48">
        <v>3.2</v>
      </c>
      <c r="C21" s="55" t="s">
        <v>29</v>
      </c>
      <c r="D21" s="56"/>
      <c r="E21" s="57"/>
      <c r="F21" s="13">
        <v>5</v>
      </c>
      <c r="G21" s="14">
        <v>0</v>
      </c>
      <c r="H21" s="13">
        <f>+F21*G21</f>
        <v>0</v>
      </c>
      <c r="I21" s="28">
        <v>44614</v>
      </c>
      <c r="J21" s="11">
        <v>8</v>
      </c>
      <c r="K21" s="10">
        <f>I21+J21-1</f>
        <v>44621</v>
      </c>
      <c r="L21" s="9"/>
      <c r="M21" s="8"/>
      <c r="N21" s="7"/>
      <c r="O21" s="7"/>
      <c r="P21" s="7"/>
      <c r="Q21" s="7"/>
      <c r="R21" s="6"/>
      <c r="S21" s="6"/>
      <c r="T21" s="6"/>
      <c r="U21" s="6"/>
      <c r="V21" s="6"/>
      <c r="W21" s="7"/>
      <c r="X21" s="7"/>
      <c r="Y21" s="7"/>
      <c r="Z21" s="7"/>
      <c r="AA21" s="7"/>
      <c r="AB21" s="6"/>
      <c r="AC21" s="6"/>
      <c r="AD21" s="6"/>
      <c r="AE21" s="6"/>
      <c r="AF21" s="6"/>
    </row>
    <row r="22" spans="1:32" ht="16.899999999999999" customHeight="1" outlineLevel="2" thickBot="1" x14ac:dyDescent="0.3">
      <c r="A22" s="15"/>
      <c r="B22" s="48">
        <v>3.3</v>
      </c>
      <c r="C22" s="55" t="s">
        <v>26</v>
      </c>
      <c r="D22" s="56"/>
      <c r="E22" s="57"/>
      <c r="F22" s="13">
        <v>10</v>
      </c>
      <c r="G22" s="14">
        <v>0</v>
      </c>
      <c r="H22" s="13">
        <f>+F22*G22</f>
        <v>0</v>
      </c>
      <c r="I22" s="12">
        <v>44620</v>
      </c>
      <c r="J22" s="11">
        <v>10</v>
      </c>
      <c r="K22" s="10">
        <f>I22+J22-1</f>
        <v>44629</v>
      </c>
      <c r="L22" s="9"/>
      <c r="M22" s="8"/>
      <c r="N22" s="7"/>
      <c r="O22" s="7"/>
      <c r="P22" s="7"/>
      <c r="Q22" s="7"/>
      <c r="R22" s="6"/>
      <c r="S22" s="6"/>
      <c r="T22" s="6"/>
      <c r="U22" s="6"/>
      <c r="V22" s="6"/>
      <c r="W22" s="7"/>
      <c r="X22" s="7"/>
      <c r="Y22" s="7"/>
      <c r="Z22" s="7"/>
      <c r="AA22" s="7"/>
      <c r="AB22" s="6"/>
      <c r="AC22" s="6"/>
      <c r="AD22" s="6"/>
      <c r="AE22" s="6"/>
      <c r="AF22" s="6"/>
    </row>
    <row r="23" spans="1:32" ht="16.899999999999999" customHeight="1" outlineLevel="2" thickBot="1" x14ac:dyDescent="0.3">
      <c r="A23" s="15"/>
      <c r="B23" s="48">
        <v>3.4</v>
      </c>
      <c r="C23" s="55" t="s">
        <v>25</v>
      </c>
      <c r="D23" s="56"/>
      <c r="E23" s="57"/>
      <c r="F23" s="13">
        <v>10</v>
      </c>
      <c r="G23" s="14">
        <v>0</v>
      </c>
      <c r="H23" s="13">
        <f>+F23*G23</f>
        <v>0</v>
      </c>
      <c r="I23" s="12">
        <v>44627</v>
      </c>
      <c r="J23" s="11">
        <v>3</v>
      </c>
      <c r="K23" s="10">
        <f>I23+J23-1</f>
        <v>44629</v>
      </c>
      <c r="L23" s="9"/>
      <c r="M23" s="8"/>
      <c r="N23" s="7"/>
      <c r="O23" s="7"/>
      <c r="P23" s="7"/>
      <c r="Q23" s="7"/>
      <c r="R23" s="6"/>
      <c r="S23" s="6"/>
      <c r="T23" s="6"/>
      <c r="U23" s="6"/>
      <c r="V23" s="6"/>
      <c r="W23" s="7"/>
      <c r="X23" s="7"/>
      <c r="Y23" s="7"/>
      <c r="Z23" s="7"/>
      <c r="AA23" s="7"/>
      <c r="AB23" s="6"/>
      <c r="AC23" s="6"/>
      <c r="AD23" s="6"/>
      <c r="AE23" s="6"/>
      <c r="AF23" s="6"/>
    </row>
    <row r="24" spans="1:32" ht="16.899999999999999" customHeight="1" outlineLevel="2" thickBot="1" x14ac:dyDescent="0.3">
      <c r="A24" s="15"/>
      <c r="B24" s="48">
        <v>3.5</v>
      </c>
      <c r="C24" s="55" t="s">
        <v>24</v>
      </c>
      <c r="D24" s="56"/>
      <c r="E24" s="57"/>
      <c r="F24" s="13">
        <v>5</v>
      </c>
      <c r="G24" s="14">
        <v>0</v>
      </c>
      <c r="H24" s="13">
        <f>+F24*G24</f>
        <v>0</v>
      </c>
      <c r="I24" s="12">
        <v>44629</v>
      </c>
      <c r="J24" s="11">
        <v>5</v>
      </c>
      <c r="K24" s="10">
        <f>I24+J24-1</f>
        <v>44633</v>
      </c>
      <c r="L24" s="9"/>
      <c r="M24" s="8"/>
      <c r="N24" s="7"/>
      <c r="O24" s="7"/>
      <c r="P24" s="7"/>
      <c r="Q24" s="7"/>
      <c r="R24" s="6"/>
      <c r="S24" s="6"/>
      <c r="T24" s="6"/>
      <c r="U24" s="6"/>
      <c r="V24" s="6"/>
      <c r="W24" s="7"/>
      <c r="X24" s="7"/>
      <c r="Y24" s="7"/>
      <c r="Z24" s="7"/>
      <c r="AA24" s="7"/>
      <c r="AB24" s="6"/>
      <c r="AC24" s="6"/>
      <c r="AD24" s="6"/>
      <c r="AE24" s="6"/>
      <c r="AF24" s="6"/>
    </row>
    <row r="25" spans="1:32" ht="15.75" thickBot="1" x14ac:dyDescent="0.3">
      <c r="D25" s="5"/>
      <c r="F25" s="4">
        <f>+SUM(F8:F24)</f>
        <v>100</v>
      </c>
      <c r="H25" s="4">
        <f>+SUM(H8:H24)</f>
        <v>23.1</v>
      </c>
    </row>
    <row r="26" spans="1:32" ht="15.75" thickBot="1" x14ac:dyDescent="0.3">
      <c r="F26" s="1" t="s">
        <v>0</v>
      </c>
      <c r="G26" s="3">
        <f>+H25/F25</f>
        <v>0.23100000000000001</v>
      </c>
    </row>
  </sheetData>
  <protectedRanges>
    <protectedRange sqref="K7:K24 I7:I24" name="Rango1"/>
  </protectedRanges>
  <mergeCells count="32">
    <mergeCell ref="C14:E14"/>
    <mergeCell ref="D2:G2"/>
    <mergeCell ref="M1:AF1"/>
    <mergeCell ref="K3:L3"/>
    <mergeCell ref="M3:Q3"/>
    <mergeCell ref="R3:V3"/>
    <mergeCell ref="W3:AA3"/>
    <mergeCell ref="AB3:AF3"/>
    <mergeCell ref="M4:Q4"/>
    <mergeCell ref="R4:V4"/>
    <mergeCell ref="W4:AA4"/>
    <mergeCell ref="AB4:AF4"/>
    <mergeCell ref="D5:G5"/>
    <mergeCell ref="I5:L5"/>
    <mergeCell ref="C18:E18"/>
    <mergeCell ref="K6:L6"/>
    <mergeCell ref="B7:AF7"/>
    <mergeCell ref="C8:E8"/>
    <mergeCell ref="C9:E9"/>
    <mergeCell ref="C10:E10"/>
    <mergeCell ref="C15:E15"/>
    <mergeCell ref="B11:AF11"/>
    <mergeCell ref="C12:E12"/>
    <mergeCell ref="C13:E13"/>
    <mergeCell ref="C16:E16"/>
    <mergeCell ref="C17:E17"/>
    <mergeCell ref="B19:AF19"/>
    <mergeCell ref="C24:E24"/>
    <mergeCell ref="C20:E20"/>
    <mergeCell ref="C21:E21"/>
    <mergeCell ref="C22:E22"/>
    <mergeCell ref="C23:E23"/>
  </mergeCells>
  <conditionalFormatting sqref="G8:G10 G12:G18">
    <cfRule type="dataBar" priority="36">
      <dataBar>
        <cfvo type="num" val="0"/>
        <cfvo type="num" val="1"/>
        <color rgb="FF6FDB7E"/>
      </dataBar>
      <extLst>
        <ext xmlns:x14="http://schemas.microsoft.com/office/spreadsheetml/2009/9/main" uri="{B025F937-C7B1-47D3-B67F-A62EFF666E3E}">
          <x14:id>{EFDCAF61-EB87-4E2C-B66E-98CE2E54B913}</x14:id>
        </ext>
      </extLst>
    </cfRule>
  </conditionalFormatting>
  <conditionalFormatting sqref="R8:AF10 M12:AF18">
    <cfRule type="expression" dxfId="7" priority="37">
      <formula>AND(M$5&gt;=$I8,M$5&lt;=$K8)</formula>
    </cfRule>
  </conditionalFormatting>
  <conditionalFormatting sqref="M12:AF18 R8:AF10">
    <cfRule type="expression" dxfId="6" priority="35">
      <formula>AND(M$5&gt;=$I8,M$5&lt;=$K8)</formula>
    </cfRule>
  </conditionalFormatting>
  <conditionalFormatting sqref="G26">
    <cfRule type="dataBar" priority="3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{4DE0CFC8-5464-4A8F-B5C0-86184FDD2656}</x14:id>
        </ext>
      </extLst>
    </cfRule>
  </conditionalFormatting>
  <conditionalFormatting sqref="M8:Q9">
    <cfRule type="expression" dxfId="5" priority="15">
      <formula>AND(M$5&gt;=$I8,M$5&lt;=$K8)</formula>
    </cfRule>
  </conditionalFormatting>
  <conditionalFormatting sqref="M8:Q9">
    <cfRule type="expression" dxfId="4" priority="14">
      <formula>AND(M$5&gt;=$I8,M$5&lt;=$K8)</formula>
    </cfRule>
  </conditionalFormatting>
  <conditionalFormatting sqref="M10:Q10">
    <cfRule type="expression" dxfId="3" priority="13">
      <formula>AND(M$5&gt;=$I10,M$5&lt;=$K10)</formula>
    </cfRule>
  </conditionalFormatting>
  <conditionalFormatting sqref="M10:Q10">
    <cfRule type="expression" dxfId="2" priority="12">
      <formula>AND(M$5&gt;=$I10,M$5&lt;=$K10)</formula>
    </cfRule>
  </conditionalFormatting>
  <conditionalFormatting sqref="G20:G24">
    <cfRule type="dataBar" priority="10">
      <dataBar>
        <cfvo type="num" val="0"/>
        <cfvo type="num" val="1"/>
        <color rgb="FF6FDB7E"/>
      </dataBar>
      <extLst>
        <ext xmlns:x14="http://schemas.microsoft.com/office/spreadsheetml/2009/9/main" uri="{B025F937-C7B1-47D3-B67F-A62EFF666E3E}">
          <x14:id>{BFD82203-E773-405E-99BC-B12658B65188}</x14:id>
        </ext>
      </extLst>
    </cfRule>
  </conditionalFormatting>
  <conditionalFormatting sqref="M20:AF24">
    <cfRule type="expression" dxfId="1" priority="11">
      <formula>AND(M$5&gt;=$I20,M$5&lt;=$K20)</formula>
    </cfRule>
  </conditionalFormatting>
  <conditionalFormatting sqref="M20:AF24">
    <cfRule type="expression" dxfId="0" priority="9">
      <formula>AND(M$5&gt;=$I20,M$5&lt;=$K20)</formula>
    </cfRule>
  </conditionalFormatting>
  <dataValidations count="1">
    <dataValidation operator="greaterThanOrEqual" allowBlank="1" showInputMessage="1" showErrorMessage="1" sqref="I8" xr:uid="{457ADDDA-31DC-48B0-9FC0-629929C56B26}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11</xdr:col>
                    <xdr:colOff>9525</xdr:colOff>
                    <xdr:row>7</xdr:row>
                    <xdr:rowOff>9525</xdr:rowOff>
                  </from>
                  <to>
                    <xdr:col>11</xdr:col>
                    <xdr:colOff>238125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11</xdr:col>
                    <xdr:colOff>9525</xdr:colOff>
                    <xdr:row>8</xdr:row>
                    <xdr:rowOff>9525</xdr:rowOff>
                  </from>
                  <to>
                    <xdr:col>11</xdr:col>
                    <xdr:colOff>238125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Spinner 3">
              <controlPr defaultSize="0" autoPict="0">
                <anchor moveWithCells="1" sizeWithCells="1">
                  <from>
                    <xdr:col>11</xdr:col>
                    <xdr:colOff>9525</xdr:colOff>
                    <xdr:row>9</xdr:row>
                    <xdr:rowOff>9525</xdr:rowOff>
                  </from>
                  <to>
                    <xdr:col>11</xdr:col>
                    <xdr:colOff>238125</xdr:colOff>
                    <xdr:row>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7" name="Spinner 8">
              <controlPr defaultSize="0" autoPict="0">
                <anchor moveWithCells="1" sizeWithCells="1">
                  <from>
                    <xdr:col>11</xdr:col>
                    <xdr:colOff>9525</xdr:colOff>
                    <xdr:row>17</xdr:row>
                    <xdr:rowOff>0</xdr:rowOff>
                  </from>
                  <to>
                    <xdr:col>11</xdr:col>
                    <xdr:colOff>238125</xdr:colOff>
                    <xdr:row>17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Spinner 9">
              <controlPr defaultSize="0" autoPict="0">
                <anchor moveWithCells="1" sizeWithCells="1">
                  <from>
                    <xdr:col>11</xdr:col>
                    <xdr:colOff>9525</xdr:colOff>
                    <xdr:row>19</xdr:row>
                    <xdr:rowOff>9525</xdr:rowOff>
                  </from>
                  <to>
                    <xdr:col>11</xdr:col>
                    <xdr:colOff>238125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Scroll Bar 10">
              <controlPr defaultSize="0" autoPict="0">
                <anchor moveWithCells="1">
                  <from>
                    <xdr:col>11</xdr:col>
                    <xdr:colOff>228600</xdr:colOff>
                    <xdr:row>0</xdr:row>
                    <xdr:rowOff>190500</xdr:rowOff>
                  </from>
                  <to>
                    <xdr:col>32</xdr:col>
                    <xdr:colOff>19050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0" name="Spinner 12">
              <controlPr defaultSize="0" autoPict="0">
                <anchor moveWithCells="1" sizeWithCells="1">
                  <from>
                    <xdr:col>11</xdr:col>
                    <xdr:colOff>9525</xdr:colOff>
                    <xdr:row>20</xdr:row>
                    <xdr:rowOff>19050</xdr:rowOff>
                  </from>
                  <to>
                    <xdr:col>11</xdr:col>
                    <xdr:colOff>238125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1" name="Spinner 13">
              <controlPr defaultSize="0" autoPict="0">
                <anchor moveWithCells="1" sizeWithCells="1">
                  <from>
                    <xdr:col>11</xdr:col>
                    <xdr:colOff>9525</xdr:colOff>
                    <xdr:row>21</xdr:row>
                    <xdr:rowOff>19050</xdr:rowOff>
                  </from>
                  <to>
                    <xdr:col>11</xdr:col>
                    <xdr:colOff>238125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2" name="Spinner 14">
              <controlPr defaultSize="0" autoPict="0">
                <anchor moveWithCells="1" sizeWithCells="1">
                  <from>
                    <xdr:col>11</xdr:col>
                    <xdr:colOff>9525</xdr:colOff>
                    <xdr:row>23</xdr:row>
                    <xdr:rowOff>19050</xdr:rowOff>
                  </from>
                  <to>
                    <xdr:col>11</xdr:col>
                    <xdr:colOff>238125</xdr:colOff>
                    <xdr:row>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3" name="Spinner 15">
              <controlPr defaultSize="0" autoPict="0">
                <anchor moveWithCells="1" sizeWithCells="1">
                  <from>
                    <xdr:col>11</xdr:col>
                    <xdr:colOff>9525</xdr:colOff>
                    <xdr:row>22</xdr:row>
                    <xdr:rowOff>19050</xdr:rowOff>
                  </from>
                  <to>
                    <xdr:col>11</xdr:col>
                    <xdr:colOff>238125</xdr:colOff>
                    <xdr:row>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14" name="Spinner 4">
              <controlPr defaultSize="0" autoPict="0">
                <anchor moveWithCells="1" sizeWithCells="1">
                  <from>
                    <xdr:col>11</xdr:col>
                    <xdr:colOff>9525</xdr:colOff>
                    <xdr:row>11</xdr:row>
                    <xdr:rowOff>9525</xdr:rowOff>
                  </from>
                  <to>
                    <xdr:col>11</xdr:col>
                    <xdr:colOff>238125</xdr:colOff>
                    <xdr:row>11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5" name="Spinner 5">
              <controlPr defaultSize="0" autoPict="0">
                <anchor moveWithCells="1" sizeWithCells="1">
                  <from>
                    <xdr:col>11</xdr:col>
                    <xdr:colOff>9525</xdr:colOff>
                    <xdr:row>12</xdr:row>
                    <xdr:rowOff>9525</xdr:rowOff>
                  </from>
                  <to>
                    <xdr:col>11</xdr:col>
                    <xdr:colOff>238125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6" name="Spinner 6">
              <controlPr defaultSize="0" autoPict="0">
                <anchor moveWithCells="1" sizeWithCells="1">
                  <from>
                    <xdr:col>11</xdr:col>
                    <xdr:colOff>9525</xdr:colOff>
                    <xdr:row>14</xdr:row>
                    <xdr:rowOff>9525</xdr:rowOff>
                  </from>
                  <to>
                    <xdr:col>11</xdr:col>
                    <xdr:colOff>238125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7" name="Spinner 7">
              <controlPr defaultSize="0" autoPict="0">
                <anchor moveWithCells="1" sizeWithCells="1">
                  <from>
                    <xdr:col>11</xdr:col>
                    <xdr:colOff>9525</xdr:colOff>
                    <xdr:row>15</xdr:row>
                    <xdr:rowOff>0</xdr:rowOff>
                  </from>
                  <to>
                    <xdr:col>11</xdr:col>
                    <xdr:colOff>238125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8" name="Spinner 11">
              <controlPr defaultSize="0" autoPict="0">
                <anchor moveWithCells="1" sizeWithCells="1">
                  <from>
                    <xdr:col>11</xdr:col>
                    <xdr:colOff>9525</xdr:colOff>
                    <xdr:row>16</xdr:row>
                    <xdr:rowOff>0</xdr:rowOff>
                  </from>
                  <to>
                    <xdr:col>11</xdr:col>
                    <xdr:colOff>238125</xdr:colOff>
                    <xdr:row>16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Spinner 16">
              <controlPr defaultSize="0" autoPict="0">
                <anchor moveWithCells="1" sizeWithCells="1">
                  <from>
                    <xdr:col>11</xdr:col>
                    <xdr:colOff>9525</xdr:colOff>
                    <xdr:row>19</xdr:row>
                    <xdr:rowOff>9525</xdr:rowOff>
                  </from>
                  <to>
                    <xdr:col>11</xdr:col>
                    <xdr:colOff>238125</xdr:colOff>
                    <xdr:row>19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Spinner 17">
              <controlPr defaultSize="0" autoPict="0">
                <anchor moveWithCells="1" sizeWithCells="1">
                  <from>
                    <xdr:col>11</xdr:col>
                    <xdr:colOff>9525</xdr:colOff>
                    <xdr:row>20</xdr:row>
                    <xdr:rowOff>9525</xdr:rowOff>
                  </from>
                  <to>
                    <xdr:col>11</xdr:col>
                    <xdr:colOff>238125</xdr:colOff>
                    <xdr:row>20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Spinner 18">
              <controlPr defaultSize="0" autoPict="0">
                <anchor moveWithCells="1" sizeWithCells="1">
                  <from>
                    <xdr:col>11</xdr:col>
                    <xdr:colOff>9525</xdr:colOff>
                    <xdr:row>21</xdr:row>
                    <xdr:rowOff>9525</xdr:rowOff>
                  </from>
                  <to>
                    <xdr:col>11</xdr:col>
                    <xdr:colOff>238125</xdr:colOff>
                    <xdr:row>21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Spinner 19">
              <controlPr defaultSize="0" autoPict="0">
                <anchor moveWithCells="1" sizeWithCells="1">
                  <from>
                    <xdr:col>11</xdr:col>
                    <xdr:colOff>9525</xdr:colOff>
                    <xdr:row>22</xdr:row>
                    <xdr:rowOff>0</xdr:rowOff>
                  </from>
                  <to>
                    <xdr:col>11</xdr:col>
                    <xdr:colOff>238125</xdr:colOff>
                    <xdr:row>22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Spinner 20">
              <controlPr defaultSize="0" autoPict="0">
                <anchor moveWithCells="1" sizeWithCells="1">
                  <from>
                    <xdr:col>11</xdr:col>
                    <xdr:colOff>9525</xdr:colOff>
                    <xdr:row>23</xdr:row>
                    <xdr:rowOff>0</xdr:rowOff>
                  </from>
                  <to>
                    <xdr:col>11</xdr:col>
                    <xdr:colOff>238125</xdr:colOff>
                    <xdr:row>23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Spinner 21">
              <controlPr defaultSize="0" autoPict="0">
                <anchor moveWithCells="1" sizeWithCells="1">
                  <from>
                    <xdr:col>11</xdr:col>
                    <xdr:colOff>9525</xdr:colOff>
                    <xdr:row>13</xdr:row>
                    <xdr:rowOff>9525</xdr:rowOff>
                  </from>
                  <to>
                    <xdr:col>11</xdr:col>
                    <xdr:colOff>238125</xdr:colOff>
                    <xdr:row>13</xdr:row>
                    <xdr:rowOff>200025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CAF61-EB87-4E2C-B66E-98CE2E54B9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G8:G10 G12:G18</xm:sqref>
        </x14:conditionalFormatting>
        <x14:conditionalFormatting xmlns:xm="http://schemas.microsoft.com/office/excel/2006/main">
          <x14:cfRule type="dataBar" id="{4DE0CFC8-5464-4A8F-B5C0-86184FDD265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G26</xm:sqref>
        </x14:conditionalFormatting>
        <x14:conditionalFormatting xmlns:xm="http://schemas.microsoft.com/office/excel/2006/main">
          <x14:cfRule type="dataBar" id="{BFD82203-E773-405E-99BC-B12658B6518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G20:G24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miniproyecto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Mariandree Rivera</dc:creator>
  <cp:lastModifiedBy>Mariandree Rivera</cp:lastModifiedBy>
  <dcterms:created xsi:type="dcterms:W3CDTF">2022-01-31T14:46:24Z</dcterms:created>
  <dcterms:modified xsi:type="dcterms:W3CDTF">2022-02-11T17:27:25Z</dcterms:modified>
</cp:coreProperties>
</file>