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<sst xmlns="http://schemas.openxmlformats.org/spreadsheetml/2006/main" count="35" uniqueCount="29">
  <si>
    <t>Dependência</t>
  </si>
  <si>
    <t>Dimensões</t>
  </si>
  <si>
    <t>Iluminação</t>
  </si>
  <si>
    <t>TUG</t>
  </si>
  <si>
    <t>TUE</t>
  </si>
  <si>
    <t>Área (m²)</t>
  </si>
  <si>
    <t>Perímetro (m)</t>
  </si>
  <si>
    <t>N° de pontos</t>
  </si>
  <si>
    <t>Pot. Unitária (VA)</t>
  </si>
  <si>
    <t>Pot. Total (VA)</t>
  </si>
  <si>
    <t>Aparelho</t>
  </si>
  <si>
    <t>Potência (VA)</t>
  </si>
  <si>
    <t>A. Serv.</t>
  </si>
  <si>
    <t>Banh. Soc.</t>
  </si>
  <si>
    <t>Banheiro</t>
  </si>
  <si>
    <t>Hidromassagem</t>
  </si>
  <si>
    <t>Chuveiro</t>
  </si>
  <si>
    <t>Circ.</t>
  </si>
  <si>
    <t>Cozinha</t>
  </si>
  <si>
    <t>Forno Elétrico</t>
  </si>
  <si>
    <t>Microondas</t>
  </si>
  <si>
    <t>Garagem</t>
  </si>
  <si>
    <t>Quarto</t>
  </si>
  <si>
    <t>Sala de Estar/Jantar</t>
  </si>
  <si>
    <t>Máquina de lavar</t>
  </si>
  <si>
    <t>Suíte</t>
  </si>
  <si>
    <t>Terreno</t>
  </si>
  <si>
    <t>Total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</si>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</sst>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b/>
      <color theme="1"/>
      <name val="Arial"/>
    </font>
    <font>
      <b/>
    </font>
  </fonts>
  <fills count="2">
    <fill>
      <patternFill patternType="none"/>
    </fill>
    <fill>
      <patternFill patternType="lightGray"/>
    </fill>
  </fills>
  <borders count="20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</border>
    <border>
      <left style="medium">
        <color rgb="FF000000"/>
      </left>
      <right style="thick">
        <color rgb="FF000000"/>
      </right>
      <top style="thick">
        <color rgb="FF000000"/>
      </top>
    </border>
    <border>
      <left style="medium">
        <color rgb="FF000000"/>
      </left>
      <right style="medium">
        <color rgb="FF000000"/>
      </right>
      <top style="thick">
        <color rgb="FF000000"/>
      </top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bottom style="thick">
        <color rgb="FF000000"/>
      </bottom>
    </border>
    <border>
      <left style="medium">
        <color rgb="FF000000"/>
      </left>
      <right style="thick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bottom style="thick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Alignment="1" applyFont="1">
      <alignment horizontal="center" vertical="center"/>
    </xf>
    <xf borderId="5" fillId="0" fontId="2" numFmtId="0" xfId="0" applyBorder="1" applyFont="1"/>
    <xf borderId="6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readingOrder="0" vertical="center"/>
    </xf>
    <xf borderId="8" fillId="0" fontId="1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readingOrder="0" vertical="center"/>
    </xf>
    <xf borderId="11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13" fillId="0" fontId="1" numFmtId="0" xfId="0" applyAlignment="1" applyBorder="1" applyFont="1">
      <alignment horizontal="center" readingOrder="0" vertical="center"/>
    </xf>
    <xf borderId="14" fillId="0" fontId="1" numFmtId="0" xfId="0" applyAlignment="1" applyBorder="1" applyFont="1">
      <alignment horizontal="center" readingOrder="0" vertical="center"/>
    </xf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1" numFmtId="0" xfId="0" applyAlignment="1" applyBorder="1" applyFont="1">
      <alignment horizontal="center" readingOrder="0" vertical="center"/>
    </xf>
    <xf borderId="19" fillId="0" fontId="1" numFmtId="0" xfId="0" applyAlignment="1" applyBorder="1" applyFont="1">
      <alignment horizontal="center" readingOrder="0" vertical="center"/>
    </xf>
    <xf borderId="19" fillId="0" fontId="1" numFmtId="1" xfId="0" applyAlignment="1" applyBorder="1" applyFont="1" applyNumberFormat="1">
      <alignment horizontal="center" readingOrder="0" vertical="center"/>
    </xf>
    <xf borderId="7" fillId="0" fontId="1" numFmtId="1" xfId="0" applyAlignment="1" applyBorder="1" applyFont="1" applyNumberFormat="1">
      <alignment horizontal="center" vertical="center"/>
    </xf>
    <xf borderId="10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readingOrder="0" vertical="center"/>
    </xf>
    <xf borderId="6" fillId="0" fontId="4" numFmtId="2" xfId="0" applyAlignment="1" applyBorder="1" applyFont="1" applyNumberFormat="1">
      <alignment horizontal="center" readingOrder="0" vertical="center"/>
    </xf>
    <xf borderId="6" fillId="0" fontId="3" numFmtId="0" xfId="0" applyAlignment="1" applyBorder="1" applyFont="1">
      <alignment horizontal="center" readingOrder="0" vertical="center"/>
    </xf>
    <xf borderId="6" fillId="0" fontId="3" numFmtId="0" xfId="0" applyAlignment="1" applyBorder="1" applyFont="1">
      <alignment horizontal="center" vertical="center"/>
    </xf>
    <xf borderId="6" fillId="0" fontId="3" numFmtId="1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10.71"/>
    <col customWidth="1" min="3" max="3" width="12.86"/>
    <col customWidth="1" min="4" max="4" width="12.14"/>
    <col customWidth="1" min="5" max="5" width="15.86"/>
    <col customWidth="1" min="6" max="6" width="13.29"/>
    <col customWidth="1" min="7" max="7" width="12.14"/>
    <col customWidth="1" min="8" max="8" width="15.86"/>
    <col customWidth="1" min="9" max="9" width="13.29"/>
    <col customWidth="1" min="10" max="10" width="15.29"/>
    <col customWidth="1" min="11" max="11" width="12.71"/>
  </cols>
  <sheetData>
    <row r="1">
      <c r="A1" s="1" t="s">
        <v>0</v>
      </c>
      <c r="B1" s="2" t="s">
        <v>1</v>
      </c>
      <c r="C1" s="3"/>
      <c r="D1" s="2" t="s">
        <v>2</v>
      </c>
      <c r="E1" s="4"/>
      <c r="F1" s="3"/>
      <c r="G1" s="2" t="s">
        <v>3</v>
      </c>
      <c r="H1" s="4"/>
      <c r="I1" s="3"/>
      <c r="J1" s="2" t="s">
        <v>4</v>
      </c>
      <c r="K1" s="3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/>
      <c r="B2" s="7" t="s">
        <v>5</v>
      </c>
      <c r="C2" s="8" t="s">
        <v>6</v>
      </c>
      <c r="D2" s="7" t="s">
        <v>7</v>
      </c>
      <c r="E2" s="9" t="s">
        <v>8</v>
      </c>
      <c r="F2" s="8" t="s">
        <v>9</v>
      </c>
      <c r="G2" s="7" t="s">
        <v>7</v>
      </c>
      <c r="H2" s="9" t="s">
        <v>8</v>
      </c>
      <c r="I2" s="8" t="s">
        <v>9</v>
      </c>
      <c r="J2" s="7" t="s">
        <v>10</v>
      </c>
      <c r="K2" s="8" t="s">
        <v>11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0" t="s">
        <v>12</v>
      </c>
      <c r="B3" s="7">
        <v>4.3</v>
      </c>
      <c r="C3" s="11">
        <f>2.05-0.8+2.1+2.05+2.1-0.8</f>
        <v>6.7</v>
      </c>
      <c r="D3" s="7">
        <v>1.0</v>
      </c>
      <c r="E3" s="9">
        <v>100.0</v>
      </c>
      <c r="F3" s="8">
        <v>100.0</v>
      </c>
      <c r="G3" s="7">
        <v>2.0</v>
      </c>
      <c r="H3" s="9">
        <v>60.0</v>
      </c>
      <c r="I3" s="8">
        <v>120.0</v>
      </c>
      <c r="J3" s="12"/>
      <c r="K3" s="11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0" t="s">
        <v>13</v>
      </c>
      <c r="B4" s="7">
        <v>2.46</v>
      </c>
      <c r="C4" s="11">
        <f>2.05+1.2-0.6+2.05+1.2</f>
        <v>5.9</v>
      </c>
      <c r="D4" s="7">
        <v>1.0</v>
      </c>
      <c r="E4" s="9">
        <v>100.0</v>
      </c>
      <c r="F4" s="8">
        <v>100.0</v>
      </c>
      <c r="G4" s="12"/>
      <c r="H4" s="13"/>
      <c r="I4" s="11"/>
      <c r="J4" s="12"/>
      <c r="K4" s="11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" t="s">
        <v>14</v>
      </c>
      <c r="B5" s="14">
        <v>6.68</v>
      </c>
      <c r="C5" s="15">
        <f>2.06+1.75+2.28-0.15+1.49+2.28+0.57+1.75-0.6</f>
        <v>11.43</v>
      </c>
      <c r="D5" s="14">
        <v>1.0</v>
      </c>
      <c r="E5" s="16">
        <v>100.0</v>
      </c>
      <c r="F5" s="17">
        <v>100.0</v>
      </c>
      <c r="G5" s="14">
        <v>1.0</v>
      </c>
      <c r="H5" s="16">
        <v>60.0</v>
      </c>
      <c r="I5" s="17">
        <v>60.0</v>
      </c>
      <c r="J5" s="18" t="s">
        <v>15</v>
      </c>
      <c r="K5" s="19">
        <v>8200.0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/>
      <c r="B6" s="20"/>
      <c r="C6" s="21"/>
      <c r="D6" s="20"/>
      <c r="E6" s="22"/>
      <c r="F6" s="21"/>
      <c r="G6" s="20"/>
      <c r="H6" s="22"/>
      <c r="I6" s="21"/>
      <c r="J6" s="23" t="s">
        <v>16</v>
      </c>
      <c r="K6" s="24">
        <v>5400.0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0" t="s">
        <v>17</v>
      </c>
      <c r="B7" s="7">
        <v>1.56</v>
      </c>
      <c r="C7" s="11">
        <f>1.49+0.15+0.15</f>
        <v>1.79</v>
      </c>
      <c r="D7" s="7">
        <v>1.0</v>
      </c>
      <c r="E7" s="9">
        <v>100.0</v>
      </c>
      <c r="F7" s="8">
        <v>100.0</v>
      </c>
      <c r="G7" s="7">
        <v>1.0</v>
      </c>
      <c r="H7" s="9">
        <v>60.0</v>
      </c>
      <c r="I7" s="8">
        <v>60.0</v>
      </c>
      <c r="J7" s="12"/>
      <c r="K7" s="11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" t="s">
        <v>18</v>
      </c>
      <c r="B8" s="14">
        <v>8.09</v>
      </c>
      <c r="C8" s="15">
        <f>2.05+3.95-1.55+2.05-0.8+3.95</f>
        <v>9.65</v>
      </c>
      <c r="D8" s="14">
        <v>1.0</v>
      </c>
      <c r="E8" s="16">
        <v>100.0</v>
      </c>
      <c r="F8" s="17">
        <v>100.0</v>
      </c>
      <c r="G8" s="14">
        <v>3.0</v>
      </c>
      <c r="H8" s="16">
        <v>60.0</v>
      </c>
      <c r="I8" s="17">
        <v>180.0</v>
      </c>
      <c r="J8" s="18" t="s">
        <v>19</v>
      </c>
      <c r="K8" s="19">
        <v>2560.0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6"/>
      <c r="B9" s="20"/>
      <c r="C9" s="21"/>
      <c r="D9" s="20"/>
      <c r="E9" s="22"/>
      <c r="F9" s="21"/>
      <c r="G9" s="20"/>
      <c r="H9" s="22"/>
      <c r="I9" s="21"/>
      <c r="J9" s="23" t="s">
        <v>20</v>
      </c>
      <c r="K9" s="25">
        <f>1620/0.92</f>
        <v>1760.869565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0" t="s">
        <v>21</v>
      </c>
      <c r="B10" s="12"/>
      <c r="C10" s="11">
        <f>2.6+4.8-0.8</f>
        <v>6.6</v>
      </c>
      <c r="D10" s="7">
        <v>1.0</v>
      </c>
      <c r="E10" s="9">
        <v>100.0</v>
      </c>
      <c r="F10" s="8">
        <v>100.0</v>
      </c>
      <c r="G10" s="7">
        <v>1.0</v>
      </c>
      <c r="H10" s="9">
        <v>60.0</v>
      </c>
      <c r="I10" s="8">
        <v>60.0</v>
      </c>
      <c r="J10" s="12"/>
      <c r="K10" s="11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0" t="s">
        <v>22</v>
      </c>
      <c r="B11" s="7">
        <v>13.69</v>
      </c>
      <c r="C11" s="11">
        <f>2.78+4.93+2.78+4.93-0.7</f>
        <v>14.72</v>
      </c>
      <c r="D11" s="7">
        <v>1.0</v>
      </c>
      <c r="E11" s="9">
        <v>100.0</v>
      </c>
      <c r="F11" s="8">
        <f>100+60</f>
        <v>160</v>
      </c>
      <c r="G11" s="7">
        <v>3.0</v>
      </c>
      <c r="H11" s="9">
        <v>60.0</v>
      </c>
      <c r="I11" s="8">
        <v>180.0</v>
      </c>
      <c r="J11" s="12"/>
      <c r="K11" s="11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0" t="s">
        <v>23</v>
      </c>
      <c r="B12" s="7">
        <v>22.73</v>
      </c>
      <c r="C12" s="11">
        <f>0.73+2.43+4.89+4.65-0.8+4.98-1.55-0.6</f>
        <v>14.73</v>
      </c>
      <c r="D12" s="7">
        <v>2.0</v>
      </c>
      <c r="E12" s="9">
        <v>100.0</v>
      </c>
      <c r="F12" s="8">
        <f>100+60*4</f>
        <v>340</v>
      </c>
      <c r="G12" s="7">
        <v>3.0</v>
      </c>
      <c r="H12" s="9">
        <v>60.0</v>
      </c>
      <c r="I12" s="8">
        <v>180.0</v>
      </c>
      <c r="J12" s="7" t="s">
        <v>24</v>
      </c>
      <c r="K12" s="26">
        <f>2100/0.8</f>
        <v>2625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0" t="s">
        <v>25</v>
      </c>
      <c r="B13" s="7">
        <v>12.69</v>
      </c>
      <c r="C13" s="11">
        <f>2.21+1.75-0.6+0.57+2.28+0.57+2.21+4.93</f>
        <v>13.92</v>
      </c>
      <c r="D13" s="7">
        <v>1.0</v>
      </c>
      <c r="E13" s="9">
        <v>100.0</v>
      </c>
      <c r="F13" s="8">
        <f>100+60</f>
        <v>160</v>
      </c>
      <c r="G13" s="7">
        <v>3.0</v>
      </c>
      <c r="H13" s="9">
        <v>60.0</v>
      </c>
      <c r="I13" s="8">
        <v>180.0</v>
      </c>
      <c r="J13" s="12"/>
      <c r="K13" s="11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" t="s">
        <v>26</v>
      </c>
      <c r="B14" s="27"/>
      <c r="C14" s="15"/>
      <c r="D14" s="27"/>
      <c r="E14" s="9"/>
      <c r="F14" s="11"/>
      <c r="G14" s="27"/>
      <c r="H14" s="28"/>
      <c r="I14" s="15"/>
      <c r="J14" s="27"/>
      <c r="K14" s="1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29" t="s">
        <v>27</v>
      </c>
      <c r="B15" s="30">
        <v>72.2</v>
      </c>
      <c r="C15" s="31" t="s">
        <v>28</v>
      </c>
      <c r="D15" s="32">
        <f>SUM(D3:D14)</f>
        <v>10</v>
      </c>
      <c r="E15" s="31" t="s">
        <v>28</v>
      </c>
      <c r="F15" s="32">
        <f t="shared" ref="F15:G15" si="1">SUM(F3:F14)</f>
        <v>1260</v>
      </c>
      <c r="G15" s="32">
        <f t="shared" si="1"/>
        <v>17</v>
      </c>
      <c r="H15" s="31" t="s">
        <v>28</v>
      </c>
      <c r="I15" s="32">
        <f>SUM(I3:I14)</f>
        <v>1020</v>
      </c>
      <c r="J15" s="31" t="s">
        <v>28</v>
      </c>
      <c r="K15" s="33">
        <f>SUM(K3:K14)</f>
        <v>20545.86957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mergeCells count="23">
    <mergeCell ref="E5:E6"/>
    <mergeCell ref="F5:F6"/>
    <mergeCell ref="G5:G6"/>
    <mergeCell ref="H5:H6"/>
    <mergeCell ref="A1:A2"/>
    <mergeCell ref="B1:C1"/>
    <mergeCell ref="D1:F1"/>
    <mergeCell ref="G1:I1"/>
    <mergeCell ref="J1:K1"/>
    <mergeCell ref="A5:A6"/>
    <mergeCell ref="B5:B6"/>
    <mergeCell ref="I5:I6"/>
    <mergeCell ref="F8:F9"/>
    <mergeCell ref="G8:G9"/>
    <mergeCell ref="H8:H9"/>
    <mergeCell ref="I8:I9"/>
    <mergeCell ref="C5:C6"/>
    <mergeCell ref="D5:D6"/>
    <mergeCell ref="A8:A9"/>
    <mergeCell ref="B8:B9"/>
    <mergeCell ref="C8:C9"/>
    <mergeCell ref="D8:D9"/>
    <mergeCell ref="E8:E9"/>
  </mergeCells>
  <drawing r:id="rId1"/>
</worksheet>
</file>