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SATABDI\DOCUMENTS\STUDY\PROJECT MAKING\EXCEL\"/>
    </mc:Choice>
  </mc:AlternateContent>
  <xr:revisionPtr revIDLastSave="0" documentId="13_ncr:1_{07D5724B-84D1-407A-AD66-930BB1DAD604}" xr6:coauthVersionLast="47" xr6:coauthVersionMax="47" xr10:uidLastSave="{00000000-0000-0000-0000-000000000000}"/>
  <bookViews>
    <workbookView xWindow="-120" yWindow="-120" windowWidth="20730" windowHeight="11160" firstSheet="10" activeTab="12" xr2:uid="{00000000-000D-0000-FFFF-FFFF00000000}"/>
  </bookViews>
  <sheets>
    <sheet name="DATA SET" sheetId="1" r:id="rId1"/>
    <sheet name="QUESTIONS" sheetId="2" r:id="rId2"/>
    <sheet name="1. COMPARE ORDERS Vs SALES" sheetId="7" r:id="rId3"/>
    <sheet name="2. SUM OF EACH CATEGORY  " sheetId="9" r:id="rId4"/>
    <sheet name="3. CATEGORY HIGHEST  Vs LOWEST" sheetId="10" r:id="rId5"/>
    <sheet name="4. LIST OF TOP 5 MALLS" sheetId="11" r:id="rId6"/>
    <sheet name="5. SHOPPING MALL SALES" sheetId="17" r:id="rId7"/>
    <sheet name="6. SALES OF THE REGIONS " sheetId="12" r:id="rId8"/>
    <sheet name="7. EACH QUARTERS SALES" sheetId="13" r:id="rId9"/>
    <sheet name="8. LARGEST CUSTOMER SEGMENT" sheetId="15" r:id="rId10"/>
    <sheet name="9. SALES MALE Vs FEMALE" sheetId="14" r:id="rId11"/>
    <sheet name="10. MODE OF PAYMENT" sheetId="16" r:id="rId12"/>
    <sheet name="DASHBOARD" sheetId="19" r:id="rId13"/>
  </sheets>
  <definedNames>
    <definedName name="_xlnm._FilterDatabase" localSheetId="0" hidden="1">'DATA SET'!$A$1:$P$1</definedName>
    <definedName name="Slicer_AGE__GROUP">#N/A</definedName>
    <definedName name="Slicer_CATEGORY">#N/A</definedName>
    <definedName name="Slicer_GENDER">#N/A</definedName>
    <definedName name="Slicer_MONTH">#N/A</definedName>
    <definedName name="Slicer_PAYMENT_METHOD">#N/A</definedName>
    <definedName name="Slicer_REGION">#N/A</definedName>
    <definedName name="WY">QUESTIONS!$WYP$6</definedName>
    <definedName name="XB">QUESTIONS!$XBO$7</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3" i="1"/>
  <c r="I2"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2" i="1"/>
  <c r="E469" i="1"/>
  <c r="E369" i="1"/>
  <c r="E269" i="1"/>
  <c r="E169" i="1"/>
  <c r="E6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2" i="1"/>
  <c r="S7" i="1"/>
  <c r="S4" i="1"/>
  <c r="AB4" i="1"/>
  <c r="AA4" i="1"/>
  <c r="Z4" i="1"/>
  <c r="Y4" i="1"/>
  <c r="X4" i="1"/>
  <c r="W4" i="1"/>
  <c r="V4" i="1"/>
  <c r="U4" i="1"/>
  <c r="T4" i="1"/>
</calcChain>
</file>

<file path=xl/sharedStrings.xml><?xml version="1.0" encoding="utf-8"?>
<sst xmlns="http://schemas.openxmlformats.org/spreadsheetml/2006/main" count="4152" uniqueCount="1098">
  <si>
    <t>I138884</t>
  </si>
  <si>
    <t>C241288</t>
  </si>
  <si>
    <t>Female</t>
  </si>
  <si>
    <t>Clothing</t>
  </si>
  <si>
    <t>Credit Card</t>
  </si>
  <si>
    <t>Kanyon</t>
  </si>
  <si>
    <t>I317333</t>
  </si>
  <si>
    <t>C111565</t>
  </si>
  <si>
    <t>Male</t>
  </si>
  <si>
    <t>Shoes</t>
  </si>
  <si>
    <t>Debit Card</t>
  </si>
  <si>
    <t>Forum Istanbul</t>
  </si>
  <si>
    <t>I127801</t>
  </si>
  <si>
    <t>C266599</t>
  </si>
  <si>
    <t>Cash</t>
  </si>
  <si>
    <t>Metrocity</t>
  </si>
  <si>
    <t>I173702</t>
  </si>
  <si>
    <t>C988172</t>
  </si>
  <si>
    <t>Metropol AVM</t>
  </si>
  <si>
    <t>I337046</t>
  </si>
  <si>
    <t>C189076</t>
  </si>
  <si>
    <t>Books</t>
  </si>
  <si>
    <t>I227836</t>
  </si>
  <si>
    <t>C657758</t>
  </si>
  <si>
    <t>I121056</t>
  </si>
  <si>
    <t>C151197</t>
  </si>
  <si>
    <t>Cosmetics</t>
  </si>
  <si>
    <t>Istinye Park</t>
  </si>
  <si>
    <t>I293112</t>
  </si>
  <si>
    <t>C176086</t>
  </si>
  <si>
    <t>Mall of Istanbul</t>
  </si>
  <si>
    <t>I293455</t>
  </si>
  <si>
    <t>C159642</t>
  </si>
  <si>
    <t>I326945</t>
  </si>
  <si>
    <t>C283361</t>
  </si>
  <si>
    <t>I306368</t>
  </si>
  <si>
    <t>C240286</t>
  </si>
  <si>
    <t>Food &amp; Beverage</t>
  </si>
  <si>
    <t>I139207</t>
  </si>
  <si>
    <t>C191708</t>
  </si>
  <si>
    <t>Emaar Square Mall</t>
  </si>
  <si>
    <t>I640508</t>
  </si>
  <si>
    <t>C225330</t>
  </si>
  <si>
    <t>Toys</t>
  </si>
  <si>
    <t>I179802</t>
  </si>
  <si>
    <t>C312861</t>
  </si>
  <si>
    <t>Cevahir AVM</t>
  </si>
  <si>
    <t>I336189</t>
  </si>
  <si>
    <t>C555402</t>
  </si>
  <si>
    <t>I688768</t>
  </si>
  <si>
    <t>C362288</t>
  </si>
  <si>
    <t>Viaport Outlet</t>
  </si>
  <si>
    <t>I294687</t>
  </si>
  <si>
    <t>C300786</t>
  </si>
  <si>
    <t>I195744</t>
  </si>
  <si>
    <t>C330667</t>
  </si>
  <si>
    <t>Zorlu Center</t>
  </si>
  <si>
    <t>I993048</t>
  </si>
  <si>
    <t>C218149</t>
  </si>
  <si>
    <t>I992454</t>
  </si>
  <si>
    <t>C196845</t>
  </si>
  <si>
    <t>I183746</t>
  </si>
  <si>
    <t>C220180</t>
  </si>
  <si>
    <t>I412481</t>
  </si>
  <si>
    <t>C125696</t>
  </si>
  <si>
    <t>I823067</t>
  </si>
  <si>
    <t>C322947</t>
  </si>
  <si>
    <t>I252275</t>
  </si>
  <si>
    <t>C313348</t>
  </si>
  <si>
    <t>Technology</t>
  </si>
  <si>
    <t>I174250</t>
  </si>
  <si>
    <t>C204553</t>
  </si>
  <si>
    <t>I195396</t>
  </si>
  <si>
    <t>C285161</t>
  </si>
  <si>
    <t>I196704</t>
  </si>
  <si>
    <t>C289625</t>
  </si>
  <si>
    <t>I217053</t>
  </si>
  <si>
    <t>C192344</t>
  </si>
  <si>
    <t>I655874</t>
  </si>
  <si>
    <t>C447138</t>
  </si>
  <si>
    <t>I209744</t>
  </si>
  <si>
    <t>C251229</t>
  </si>
  <si>
    <t>I161949</t>
  </si>
  <si>
    <t>C159164</t>
  </si>
  <si>
    <t>I331891</t>
  </si>
  <si>
    <t>C501658</t>
  </si>
  <si>
    <t>I768348</t>
  </si>
  <si>
    <t>C176727</t>
  </si>
  <si>
    <t>I109053</t>
  </si>
  <si>
    <t>C232624</t>
  </si>
  <si>
    <t>I167211</t>
  </si>
  <si>
    <t>C164092</t>
  </si>
  <si>
    <t>I339732</t>
  </si>
  <si>
    <t>C276887</t>
  </si>
  <si>
    <t>I147062</t>
  </si>
  <si>
    <t>C245456</t>
  </si>
  <si>
    <t>I187519</t>
  </si>
  <si>
    <t>C450287</t>
  </si>
  <si>
    <t>I106674</t>
  </si>
  <si>
    <t>C204279</t>
  </si>
  <si>
    <t>I473411</t>
  </si>
  <si>
    <t>C452806</t>
  </si>
  <si>
    <t>I246550</t>
  </si>
  <si>
    <t>C716788</t>
  </si>
  <si>
    <t>I138674</t>
  </si>
  <si>
    <t>C155059</t>
  </si>
  <si>
    <t>I752693</t>
  </si>
  <si>
    <t>C306662</t>
  </si>
  <si>
    <t>I826174</t>
  </si>
  <si>
    <t>C607615</t>
  </si>
  <si>
    <t>I296025</t>
  </si>
  <si>
    <t>C120164</t>
  </si>
  <si>
    <t>I117291</t>
  </si>
  <si>
    <t>C134449</t>
  </si>
  <si>
    <t>I267193</t>
  </si>
  <si>
    <t>C317818</t>
  </si>
  <si>
    <t>I205366</t>
  </si>
  <si>
    <t>C241642</t>
  </si>
  <si>
    <t>I269690</t>
  </si>
  <si>
    <t>C126436</t>
  </si>
  <si>
    <t>I304265</t>
  </si>
  <si>
    <t>C653385</t>
  </si>
  <si>
    <t>I246562</t>
  </si>
  <si>
    <t>C227070</t>
  </si>
  <si>
    <t>I202367</t>
  </si>
  <si>
    <t>C317478</t>
  </si>
  <si>
    <t>I664787</t>
  </si>
  <si>
    <t>C237330</t>
  </si>
  <si>
    <t>I160777</t>
  </si>
  <si>
    <t>C626042</t>
  </si>
  <si>
    <t>I137794</t>
  </si>
  <si>
    <t>C133687</t>
  </si>
  <si>
    <t>I148377</t>
  </si>
  <si>
    <t>C841663</t>
  </si>
  <si>
    <t>I258195</t>
  </si>
  <si>
    <t>C213742</t>
  </si>
  <si>
    <t>I300213</t>
  </si>
  <si>
    <t>C962515</t>
  </si>
  <si>
    <t>I263803</t>
  </si>
  <si>
    <t>C112279</t>
  </si>
  <si>
    <t>I335713</t>
  </si>
  <si>
    <t>C158837</t>
  </si>
  <si>
    <t>I133061</t>
  </si>
  <si>
    <t>C336576</t>
  </si>
  <si>
    <t>I207205</t>
  </si>
  <si>
    <t>C716161</t>
  </si>
  <si>
    <t>I209289</t>
  </si>
  <si>
    <t>C439382</t>
  </si>
  <si>
    <t>I157285</t>
  </si>
  <si>
    <t>C123427</t>
  </si>
  <si>
    <t>I218590</t>
  </si>
  <si>
    <t>C224743</t>
  </si>
  <si>
    <t>I181109</t>
  </si>
  <si>
    <t>C119549</t>
  </si>
  <si>
    <t>I221715</t>
  </si>
  <si>
    <t>C187266</t>
  </si>
  <si>
    <t>I204979</t>
  </si>
  <si>
    <t>C173084</t>
  </si>
  <si>
    <t>Souvenir</t>
  </si>
  <si>
    <t>I115146</t>
  </si>
  <si>
    <t>C126956</t>
  </si>
  <si>
    <t>I883721</t>
  </si>
  <si>
    <t>C236859</t>
  </si>
  <si>
    <t>I402376</t>
  </si>
  <si>
    <t>C309926</t>
  </si>
  <si>
    <t>I251356</t>
  </si>
  <si>
    <t>C493252</t>
  </si>
  <si>
    <t>I292239</t>
  </si>
  <si>
    <t>C109871</t>
  </si>
  <si>
    <t>I276526</t>
  </si>
  <si>
    <t>C136117</t>
  </si>
  <si>
    <t>I260525</t>
  </si>
  <si>
    <t>C258404</t>
  </si>
  <si>
    <t>I870944</t>
  </si>
  <si>
    <t>C169749</t>
  </si>
  <si>
    <t>I739573</t>
  </si>
  <si>
    <t>C199947</t>
  </si>
  <si>
    <t>I115870</t>
  </si>
  <si>
    <t>C135790</t>
  </si>
  <si>
    <t>I190444</t>
  </si>
  <si>
    <t>C606418</t>
  </si>
  <si>
    <t>I309552</t>
  </si>
  <si>
    <t>C111611</t>
  </si>
  <si>
    <t>I306076</t>
  </si>
  <si>
    <t>C679476</t>
  </si>
  <si>
    <t>I321683</t>
  </si>
  <si>
    <t>C542025</t>
  </si>
  <si>
    <t>I151332</t>
  </si>
  <si>
    <t>C168491</t>
  </si>
  <si>
    <t>I340014</t>
  </si>
  <si>
    <t>C169650</t>
  </si>
  <si>
    <t>I249424</t>
  </si>
  <si>
    <t>C158160</t>
  </si>
  <si>
    <t>I227716</t>
  </si>
  <si>
    <t>C552345</t>
  </si>
  <si>
    <t>I140663</t>
  </si>
  <si>
    <t>C218383</t>
  </si>
  <si>
    <t>I253242</t>
  </si>
  <si>
    <t>C309438</t>
  </si>
  <si>
    <t>I108359</t>
  </si>
  <si>
    <t>C253905</t>
  </si>
  <si>
    <t>I195567</t>
  </si>
  <si>
    <t>C992677</t>
  </si>
  <si>
    <t>I289643</t>
  </si>
  <si>
    <t>C584700</t>
  </si>
  <si>
    <t>I722319</t>
  </si>
  <si>
    <t>C157070</t>
  </si>
  <si>
    <t>I317105</t>
  </si>
  <si>
    <t>C177975</t>
  </si>
  <si>
    <t>I215721</t>
  </si>
  <si>
    <t>C830576</t>
  </si>
  <si>
    <t>I154469</t>
  </si>
  <si>
    <t>C807389</t>
  </si>
  <si>
    <t>I172458</t>
  </si>
  <si>
    <t>C277842</t>
  </si>
  <si>
    <t>I297270</t>
  </si>
  <si>
    <t>C183011</t>
  </si>
  <si>
    <t>I153930</t>
  </si>
  <si>
    <t>C567813</t>
  </si>
  <si>
    <t>I282854</t>
  </si>
  <si>
    <t>C282974</t>
  </si>
  <si>
    <t>I869144</t>
  </si>
  <si>
    <t>C181972</t>
  </si>
  <si>
    <t>I283443</t>
  </si>
  <si>
    <t>C189493</t>
  </si>
  <si>
    <t>I193271</t>
  </si>
  <si>
    <t>C242748</t>
  </si>
  <si>
    <t>I985478</t>
  </si>
  <si>
    <t>C324683</t>
  </si>
  <si>
    <t>I200392</t>
  </si>
  <si>
    <t>C307921</t>
  </si>
  <si>
    <t>I256691</t>
  </si>
  <si>
    <t>C152549</t>
  </si>
  <si>
    <t>I796162</t>
  </si>
  <si>
    <t>C111832</t>
  </si>
  <si>
    <t>I224371</t>
  </si>
  <si>
    <t>C204174</t>
  </si>
  <si>
    <t>I215998</t>
  </si>
  <si>
    <t>C279370</t>
  </si>
  <si>
    <t>I338966</t>
  </si>
  <si>
    <t>C907582</t>
  </si>
  <si>
    <t>I293215</t>
  </si>
  <si>
    <t>C166635</t>
  </si>
  <si>
    <t>I149688</t>
  </si>
  <si>
    <t>C276043</t>
  </si>
  <si>
    <t>I109649</t>
  </si>
  <si>
    <t>C282643</t>
  </si>
  <si>
    <t>I299820</t>
  </si>
  <si>
    <t>C820515</t>
  </si>
  <si>
    <t>I157775</t>
  </si>
  <si>
    <t>C331761</t>
  </si>
  <si>
    <t>I317140</t>
  </si>
  <si>
    <t>C326893</t>
  </si>
  <si>
    <t>I147334</t>
  </si>
  <si>
    <t>C306395</t>
  </si>
  <si>
    <t>I278121</t>
  </si>
  <si>
    <t>C885344</t>
  </si>
  <si>
    <t>I134452</t>
  </si>
  <si>
    <t>C112750</t>
  </si>
  <si>
    <t>I320846</t>
  </si>
  <si>
    <t>C274870</t>
  </si>
  <si>
    <t>I740676</t>
  </si>
  <si>
    <t>C199864</t>
  </si>
  <si>
    <t>I142331</t>
  </si>
  <si>
    <t>C997380</t>
  </si>
  <si>
    <t>I222983</t>
  </si>
  <si>
    <t>C132002</t>
  </si>
  <si>
    <t>I164665</t>
  </si>
  <si>
    <t>C255058</t>
  </si>
  <si>
    <t>I133387</t>
  </si>
  <si>
    <t>C271799</t>
  </si>
  <si>
    <t>I276763</t>
  </si>
  <si>
    <t>C765620</t>
  </si>
  <si>
    <t>I273890</t>
  </si>
  <si>
    <t>C891545</t>
  </si>
  <si>
    <t>I774221</t>
  </si>
  <si>
    <t>C519513</t>
  </si>
  <si>
    <t>I202171</t>
  </si>
  <si>
    <t>C125624</t>
  </si>
  <si>
    <t>I219780</t>
  </si>
  <si>
    <t>C658980</t>
  </si>
  <si>
    <t>I160221</t>
  </si>
  <si>
    <t>C319231</t>
  </si>
  <si>
    <t>I106691</t>
  </si>
  <si>
    <t>C150594</t>
  </si>
  <si>
    <t>I129886</t>
  </si>
  <si>
    <t>C846730</t>
  </si>
  <si>
    <t>I745394</t>
  </si>
  <si>
    <t>C249877</t>
  </si>
  <si>
    <t>I157056</t>
  </si>
  <si>
    <t>C200826</t>
  </si>
  <si>
    <t>I304531</t>
  </si>
  <si>
    <t>C263874</t>
  </si>
  <si>
    <t>I762439</t>
  </si>
  <si>
    <t>C663463</t>
  </si>
  <si>
    <t>I300972</t>
  </si>
  <si>
    <t>C134370</t>
  </si>
  <si>
    <t>I151588</t>
  </si>
  <si>
    <t>C310642</t>
  </si>
  <si>
    <t>I657069</t>
  </si>
  <si>
    <t>C651699</t>
  </si>
  <si>
    <t>I122655</t>
  </si>
  <si>
    <t>C989693</t>
  </si>
  <si>
    <t>I236914</t>
  </si>
  <si>
    <t>C123581</t>
  </si>
  <si>
    <t>I247471</t>
  </si>
  <si>
    <t>C192446</t>
  </si>
  <si>
    <t>I362306</t>
  </si>
  <si>
    <t>C143343</t>
  </si>
  <si>
    <t>I215279</t>
  </si>
  <si>
    <t>C223343</t>
  </si>
  <si>
    <t>I216061</t>
  </si>
  <si>
    <t>C309082</t>
  </si>
  <si>
    <t>I246375</t>
  </si>
  <si>
    <t>C236365</t>
  </si>
  <si>
    <t>I103596</t>
  </si>
  <si>
    <t>C178734</t>
  </si>
  <si>
    <t>I259878</t>
  </si>
  <si>
    <t>C223010</t>
  </si>
  <si>
    <t>I206422</t>
  </si>
  <si>
    <t>C289933</t>
  </si>
  <si>
    <t>I201704</t>
  </si>
  <si>
    <t>C340116</t>
  </si>
  <si>
    <t>I168037</t>
  </si>
  <si>
    <t>C816586</t>
  </si>
  <si>
    <t>I307534</t>
  </si>
  <si>
    <t>C434171</t>
  </si>
  <si>
    <t>I259196</t>
  </si>
  <si>
    <t>C215384</t>
  </si>
  <si>
    <t>I141241</t>
  </si>
  <si>
    <t>C143442</t>
  </si>
  <si>
    <t>I289973</t>
  </si>
  <si>
    <t>C102926</t>
  </si>
  <si>
    <t>I147203</t>
  </si>
  <si>
    <t>C340063</t>
  </si>
  <si>
    <t>I323788</t>
  </si>
  <si>
    <t>C131786</t>
  </si>
  <si>
    <t>I285454</t>
  </si>
  <si>
    <t>C194380</t>
  </si>
  <si>
    <t>I288152</t>
  </si>
  <si>
    <t>C269623</t>
  </si>
  <si>
    <t>I134126</t>
  </si>
  <si>
    <t>C847171</t>
  </si>
  <si>
    <t>I311052</t>
  </si>
  <si>
    <t>C556552</t>
  </si>
  <si>
    <t>I176469</t>
  </si>
  <si>
    <t>C876528</t>
  </si>
  <si>
    <t>I167993</t>
  </si>
  <si>
    <t>C303493</t>
  </si>
  <si>
    <t>I222086</t>
  </si>
  <si>
    <t>C978718</t>
  </si>
  <si>
    <t>I164597</t>
  </si>
  <si>
    <t>C111766</t>
  </si>
  <si>
    <t>I184307</t>
  </si>
  <si>
    <t>C175946</t>
  </si>
  <si>
    <t>I289905</t>
  </si>
  <si>
    <t>C160005</t>
  </si>
  <si>
    <t>I416544</t>
  </si>
  <si>
    <t>C599109</t>
  </si>
  <si>
    <t>I601026</t>
  </si>
  <si>
    <t>C693789</t>
  </si>
  <si>
    <t>I257890</t>
  </si>
  <si>
    <t>C259342</t>
  </si>
  <si>
    <t>I260028</t>
  </si>
  <si>
    <t>C208108</t>
  </si>
  <si>
    <t>I170160</t>
  </si>
  <si>
    <t>C244213</t>
  </si>
  <si>
    <t>I624164</t>
  </si>
  <si>
    <t>C102685</t>
  </si>
  <si>
    <t>I143353</t>
  </si>
  <si>
    <t>C244291</t>
  </si>
  <si>
    <t>I278401</t>
  </si>
  <si>
    <t>C162371</t>
  </si>
  <si>
    <t>I402966</t>
  </si>
  <si>
    <t>C375422</t>
  </si>
  <si>
    <t>I244241</t>
  </si>
  <si>
    <t>C911768</t>
  </si>
  <si>
    <t>I179048</t>
  </si>
  <si>
    <t>C270129</t>
  </si>
  <si>
    <t>I165202</t>
  </si>
  <si>
    <t>C617189</t>
  </si>
  <si>
    <t>I328321</t>
  </si>
  <si>
    <t>C271029</t>
  </si>
  <si>
    <t>I417106</t>
  </si>
  <si>
    <t>C292356</t>
  </si>
  <si>
    <t>I248153</t>
  </si>
  <si>
    <t>C329633</t>
  </si>
  <si>
    <t>I112270</t>
  </si>
  <si>
    <t>C244780</t>
  </si>
  <si>
    <t>I318831</t>
  </si>
  <si>
    <t>C139568</t>
  </si>
  <si>
    <t>I258322</t>
  </si>
  <si>
    <t>C220281</t>
  </si>
  <si>
    <t>I334246</t>
  </si>
  <si>
    <t>C311034</t>
  </si>
  <si>
    <t>I198233</t>
  </si>
  <si>
    <t>C584141</t>
  </si>
  <si>
    <t>I310819</t>
  </si>
  <si>
    <t>C221934</t>
  </si>
  <si>
    <t>I409288</t>
  </si>
  <si>
    <t>C513561</t>
  </si>
  <si>
    <t>I131054</t>
  </si>
  <si>
    <t>C257990</t>
  </si>
  <si>
    <t>I149521</t>
  </si>
  <si>
    <t>C168348</t>
  </si>
  <si>
    <t>I156233</t>
  </si>
  <si>
    <t>C161285</t>
  </si>
  <si>
    <t>I295784</t>
  </si>
  <si>
    <t>C166191</t>
  </si>
  <si>
    <t>I255381</t>
  </si>
  <si>
    <t>C172966</t>
  </si>
  <si>
    <t>I337719</t>
  </si>
  <si>
    <t>C320928</t>
  </si>
  <si>
    <t>I220863</t>
  </si>
  <si>
    <t>C131497</t>
  </si>
  <si>
    <t>I530401</t>
  </si>
  <si>
    <t>C526660</t>
  </si>
  <si>
    <t>I219555</t>
  </si>
  <si>
    <t>C266961</t>
  </si>
  <si>
    <t>I316629</t>
  </si>
  <si>
    <t>C204741</t>
  </si>
  <si>
    <t>I795251</t>
  </si>
  <si>
    <t>C181619</t>
  </si>
  <si>
    <t>I151099</t>
  </si>
  <si>
    <t>C250395</t>
  </si>
  <si>
    <t>I286193</t>
  </si>
  <si>
    <t>C322994</t>
  </si>
  <si>
    <t>I399563</t>
  </si>
  <si>
    <t>C250673</t>
  </si>
  <si>
    <t>I229355</t>
  </si>
  <si>
    <t>C192978</t>
  </si>
  <si>
    <t>I147727</t>
  </si>
  <si>
    <t>C163033</t>
  </si>
  <si>
    <t>I504141</t>
  </si>
  <si>
    <t>C558480</t>
  </si>
  <si>
    <t>I246151</t>
  </si>
  <si>
    <t>C287409</t>
  </si>
  <si>
    <t>I164675</t>
  </si>
  <si>
    <t>C993675</t>
  </si>
  <si>
    <t>I606511</t>
  </si>
  <si>
    <t>C307535</t>
  </si>
  <si>
    <t>I342816</t>
  </si>
  <si>
    <t>C238961</t>
  </si>
  <si>
    <t>I151764</t>
  </si>
  <si>
    <t>C671866</t>
  </si>
  <si>
    <t>I226172</t>
  </si>
  <si>
    <t>C171154</t>
  </si>
  <si>
    <t>I737630</t>
  </si>
  <si>
    <t>C848969</t>
  </si>
  <si>
    <t>I891311</t>
  </si>
  <si>
    <t>C240171</t>
  </si>
  <si>
    <t>I127733</t>
  </si>
  <si>
    <t>C665777</t>
  </si>
  <si>
    <t>I202398</t>
  </si>
  <si>
    <t>C256730</t>
  </si>
  <si>
    <t>I160585</t>
  </si>
  <si>
    <t>C298229</t>
  </si>
  <si>
    <t>I771414</t>
  </si>
  <si>
    <t>C183404</t>
  </si>
  <si>
    <t>I139520</t>
  </si>
  <si>
    <t>C316398</t>
  </si>
  <si>
    <t>I291540</t>
  </si>
  <si>
    <t>C557245</t>
  </si>
  <si>
    <t>I798213</t>
  </si>
  <si>
    <t>C662958</t>
  </si>
  <si>
    <t>I232338</t>
  </si>
  <si>
    <t>C545065</t>
  </si>
  <si>
    <t>I267713</t>
  </si>
  <si>
    <t>C284679</t>
  </si>
  <si>
    <t>I525798</t>
  </si>
  <si>
    <t>C581947</t>
  </si>
  <si>
    <t>I353272</t>
  </si>
  <si>
    <t>C199311</t>
  </si>
  <si>
    <t>I165687</t>
  </si>
  <si>
    <t>C206501</t>
  </si>
  <si>
    <t>I169015</t>
  </si>
  <si>
    <t>C726021</t>
  </si>
  <si>
    <t>I111305</t>
  </si>
  <si>
    <t>C448846</t>
  </si>
  <si>
    <t>I187171</t>
  </si>
  <si>
    <t>C168663</t>
  </si>
  <si>
    <t>I148276</t>
  </si>
  <si>
    <t>C616106</t>
  </si>
  <si>
    <t>I783231</t>
  </si>
  <si>
    <t>C771066</t>
  </si>
  <si>
    <t>I313426</t>
  </si>
  <si>
    <t>C101196</t>
  </si>
  <si>
    <t>I112291</t>
  </si>
  <si>
    <t>C898405</t>
  </si>
  <si>
    <t>I402983</t>
  </si>
  <si>
    <t>C372643</t>
  </si>
  <si>
    <t>I155076</t>
  </si>
  <si>
    <t>C195626</t>
  </si>
  <si>
    <t>I204056</t>
  </si>
  <si>
    <t>C622748</t>
  </si>
  <si>
    <t>I218385</t>
  </si>
  <si>
    <t>C290280</t>
  </si>
  <si>
    <t>I198698</t>
  </si>
  <si>
    <t>C281268</t>
  </si>
  <si>
    <t>I428118</t>
  </si>
  <si>
    <t>C826744</t>
  </si>
  <si>
    <t>I204147</t>
  </si>
  <si>
    <t>C252021</t>
  </si>
  <si>
    <t>I361028</t>
  </si>
  <si>
    <t>C647656</t>
  </si>
  <si>
    <t>I915945</t>
  </si>
  <si>
    <t>C250065</t>
  </si>
  <si>
    <t>I165461</t>
  </si>
  <si>
    <t>C230766</t>
  </si>
  <si>
    <t>I762381</t>
  </si>
  <si>
    <t>C243515</t>
  </si>
  <si>
    <t>I818298</t>
  </si>
  <si>
    <t>C204632</t>
  </si>
  <si>
    <t>I261290</t>
  </si>
  <si>
    <t>C252598</t>
  </si>
  <si>
    <t>I215578</t>
  </si>
  <si>
    <t>C866033</t>
  </si>
  <si>
    <t>I136666</t>
  </si>
  <si>
    <t>C288416</t>
  </si>
  <si>
    <t>I120948</t>
  </si>
  <si>
    <t>C340089</t>
  </si>
  <si>
    <t>I173679</t>
  </si>
  <si>
    <t>C555040</t>
  </si>
  <si>
    <t>I638275</t>
  </si>
  <si>
    <t>C809281</t>
  </si>
  <si>
    <t>I551237</t>
  </si>
  <si>
    <t>C375325</t>
  </si>
  <si>
    <t>I239285</t>
  </si>
  <si>
    <t>C155335</t>
  </si>
  <si>
    <t>I723062</t>
  </si>
  <si>
    <t>C225051</t>
  </si>
  <si>
    <t>I353329</t>
  </si>
  <si>
    <t>C635016</t>
  </si>
  <si>
    <t>I321920</t>
  </si>
  <si>
    <t>C165705</t>
  </si>
  <si>
    <t>I176115</t>
  </si>
  <si>
    <t>C709571</t>
  </si>
  <si>
    <t>I251743</t>
  </si>
  <si>
    <t>C851508</t>
  </si>
  <si>
    <t>I964173</t>
  </si>
  <si>
    <t>C184126</t>
  </si>
  <si>
    <t>I334389</t>
  </si>
  <si>
    <t>C233642</t>
  </si>
  <si>
    <t>I251855</t>
  </si>
  <si>
    <t>C258410</t>
  </si>
  <si>
    <t>I985808</t>
  </si>
  <si>
    <t>C270667</t>
  </si>
  <si>
    <t>I224565</t>
  </si>
  <si>
    <t>C321527</t>
  </si>
  <si>
    <t>I239703</t>
  </si>
  <si>
    <t>C109489</t>
  </si>
  <si>
    <t>I156413</t>
  </si>
  <si>
    <t>C103824</t>
  </si>
  <si>
    <t>I158683</t>
  </si>
  <si>
    <t>C126571</t>
  </si>
  <si>
    <t>I983860</t>
  </si>
  <si>
    <t>C169676</t>
  </si>
  <si>
    <t>I119809</t>
  </si>
  <si>
    <t>C321889</t>
  </si>
  <si>
    <t>I319942</t>
  </si>
  <si>
    <t>C212128</t>
  </si>
  <si>
    <t>I133278</t>
  </si>
  <si>
    <t>C301271</t>
  </si>
  <si>
    <t>I252084</t>
  </si>
  <si>
    <t>C221995</t>
  </si>
  <si>
    <t>I182889</t>
  </si>
  <si>
    <t>C318802</t>
  </si>
  <si>
    <t>I106271</t>
  </si>
  <si>
    <t>C263812</t>
  </si>
  <si>
    <t>I112481</t>
  </si>
  <si>
    <t>C321609</t>
  </si>
  <si>
    <t>I240751</t>
  </si>
  <si>
    <t>C666013</t>
  </si>
  <si>
    <t>I282789</t>
  </si>
  <si>
    <t>C172185</t>
  </si>
  <si>
    <t>I676291</t>
  </si>
  <si>
    <t>C150463</t>
  </si>
  <si>
    <t>I827069</t>
  </si>
  <si>
    <t>C274529</t>
  </si>
  <si>
    <t>I242823</t>
  </si>
  <si>
    <t>C242659</t>
  </si>
  <si>
    <t>I208631</t>
  </si>
  <si>
    <t>C194451</t>
  </si>
  <si>
    <t>I139308</t>
  </si>
  <si>
    <t>C252600</t>
  </si>
  <si>
    <t>I177201</t>
  </si>
  <si>
    <t>C309645</t>
  </si>
  <si>
    <t>I263818</t>
  </si>
  <si>
    <t>C336232</t>
  </si>
  <si>
    <t>I174966</t>
  </si>
  <si>
    <t>C325906</t>
  </si>
  <si>
    <t>I186896</t>
  </si>
  <si>
    <t>C138755</t>
  </si>
  <si>
    <t>I207465</t>
  </si>
  <si>
    <t>C296745</t>
  </si>
  <si>
    <t>I191148</t>
  </si>
  <si>
    <t>C221838</t>
  </si>
  <si>
    <t>I159487</t>
  </si>
  <si>
    <t>C104985</t>
  </si>
  <si>
    <t>I215141</t>
  </si>
  <si>
    <t>C826514</t>
  </si>
  <si>
    <t>I235828</t>
  </si>
  <si>
    <t>C267333</t>
  </si>
  <si>
    <t>I281274</t>
  </si>
  <si>
    <t>C130479</t>
  </si>
  <si>
    <t>I135898</t>
  </si>
  <si>
    <t>C310108</t>
  </si>
  <si>
    <t>I943072</t>
  </si>
  <si>
    <t>C358486</t>
  </si>
  <si>
    <t>I142738</t>
  </si>
  <si>
    <t>C208738</t>
  </si>
  <si>
    <t>I304665</t>
  </si>
  <si>
    <t>C111056</t>
  </si>
  <si>
    <t>I133240</t>
  </si>
  <si>
    <t>C999586</t>
  </si>
  <si>
    <t>I215906</t>
  </si>
  <si>
    <t>C296862</t>
  </si>
  <si>
    <t>I247747</t>
  </si>
  <si>
    <t>C101550</t>
  </si>
  <si>
    <t>I227154</t>
  </si>
  <si>
    <t>C278142</t>
  </si>
  <si>
    <t>I133197</t>
  </si>
  <si>
    <t>C330779</t>
  </si>
  <si>
    <t>I542618</t>
  </si>
  <si>
    <t>C282968</t>
  </si>
  <si>
    <t>I522612</t>
  </si>
  <si>
    <t>C852668</t>
  </si>
  <si>
    <t>I336817</t>
  </si>
  <si>
    <t>C274936</t>
  </si>
  <si>
    <t>I216982</t>
  </si>
  <si>
    <t>C269751</t>
  </si>
  <si>
    <t>I317443</t>
  </si>
  <si>
    <t>C136051</t>
  </si>
  <si>
    <t>I115679</t>
  </si>
  <si>
    <t>C266462</t>
  </si>
  <si>
    <t>I227707</t>
  </si>
  <si>
    <t>C329163</t>
  </si>
  <si>
    <t>I238456</t>
  </si>
  <si>
    <t>C305398</t>
  </si>
  <si>
    <t>I940840</t>
  </si>
  <si>
    <t>C267961</t>
  </si>
  <si>
    <t>I298805</t>
  </si>
  <si>
    <t>C101248</t>
  </si>
  <si>
    <t>I169894</t>
  </si>
  <si>
    <t>C165812</t>
  </si>
  <si>
    <t>I183571</t>
  </si>
  <si>
    <t>C339518</t>
  </si>
  <si>
    <t>I921232</t>
  </si>
  <si>
    <t>C235057</t>
  </si>
  <si>
    <t>I130799</t>
  </si>
  <si>
    <t>C103944</t>
  </si>
  <si>
    <t>I199384</t>
  </si>
  <si>
    <t>C260889</t>
  </si>
  <si>
    <t>I300557</t>
  </si>
  <si>
    <t>C207753</t>
  </si>
  <si>
    <t>I162186</t>
  </si>
  <si>
    <t>C204154</t>
  </si>
  <si>
    <t>I299125</t>
  </si>
  <si>
    <t>C290344</t>
  </si>
  <si>
    <t>I720017</t>
  </si>
  <si>
    <t>C730395</t>
  </si>
  <si>
    <t>I293086</t>
  </si>
  <si>
    <t>C312155</t>
  </si>
  <si>
    <t>I995407</t>
  </si>
  <si>
    <t>C259743</t>
  </si>
  <si>
    <t>I306845</t>
  </si>
  <si>
    <t>C605200</t>
  </si>
  <si>
    <t>I274190</t>
  </si>
  <si>
    <t>C317850</t>
  </si>
  <si>
    <t>I305432</t>
  </si>
  <si>
    <t>C986860</t>
  </si>
  <si>
    <t>I224122</t>
  </si>
  <si>
    <t>C236428</t>
  </si>
  <si>
    <t>I119142</t>
  </si>
  <si>
    <t>C278588</t>
  </si>
  <si>
    <t>I117526</t>
  </si>
  <si>
    <t>C154184</t>
  </si>
  <si>
    <t>I195735</t>
  </si>
  <si>
    <t>C287459</t>
  </si>
  <si>
    <t>I243930</t>
  </si>
  <si>
    <t>C617884</t>
  </si>
  <si>
    <t>I320007</t>
  </si>
  <si>
    <t>C294024</t>
  </si>
  <si>
    <t>I339004</t>
  </si>
  <si>
    <t>C790567</t>
  </si>
  <si>
    <t>I139437</t>
  </si>
  <si>
    <t>C799447</t>
  </si>
  <si>
    <t>I325491</t>
  </si>
  <si>
    <t>C144628</t>
  </si>
  <si>
    <t>I332582</t>
  </si>
  <si>
    <t>C260810</t>
  </si>
  <si>
    <t>I976566</t>
  </si>
  <si>
    <t>C670524</t>
  </si>
  <si>
    <t>I420592</t>
  </si>
  <si>
    <t>C334281</t>
  </si>
  <si>
    <t>I312499</t>
  </si>
  <si>
    <t>C314173</t>
  </si>
  <si>
    <t>I304591</t>
  </si>
  <si>
    <t>C122712</t>
  </si>
  <si>
    <t>I122118</t>
  </si>
  <si>
    <t>C276111</t>
  </si>
  <si>
    <t>I297539</t>
  </si>
  <si>
    <t>C277924</t>
  </si>
  <si>
    <t>I339496</t>
  </si>
  <si>
    <t>C286466</t>
  </si>
  <si>
    <t>I160687</t>
  </si>
  <si>
    <t>C327001</t>
  </si>
  <si>
    <t>I153842</t>
  </si>
  <si>
    <t>C509924</t>
  </si>
  <si>
    <t>I615452</t>
  </si>
  <si>
    <t>C453635</t>
  </si>
  <si>
    <t>I908600</t>
  </si>
  <si>
    <t>C259539</t>
  </si>
  <si>
    <t>I708279</t>
  </si>
  <si>
    <t>C729392</t>
  </si>
  <si>
    <t>I328691</t>
  </si>
  <si>
    <t>C280085</t>
  </si>
  <si>
    <t>I423782</t>
  </si>
  <si>
    <t>C767634</t>
  </si>
  <si>
    <t>I123315</t>
  </si>
  <si>
    <t>C230018</t>
  </si>
  <si>
    <t>I182578</t>
  </si>
  <si>
    <t>C238063</t>
  </si>
  <si>
    <t>I403818</t>
  </si>
  <si>
    <t>C308584</t>
  </si>
  <si>
    <t>I508712</t>
  </si>
  <si>
    <t>C216619</t>
  </si>
  <si>
    <t>I959992</t>
  </si>
  <si>
    <t>C241523</t>
  </si>
  <si>
    <t>I279688</t>
  </si>
  <si>
    <t>C209761</t>
  </si>
  <si>
    <t>I300847</t>
  </si>
  <si>
    <t>C329153</t>
  </si>
  <si>
    <t>I170966</t>
  </si>
  <si>
    <t>C126702</t>
  </si>
  <si>
    <t>I230221</t>
  </si>
  <si>
    <t>C287787</t>
  </si>
  <si>
    <t>I317354</t>
  </si>
  <si>
    <t>C142943</t>
  </si>
  <si>
    <t>I155404</t>
  </si>
  <si>
    <t>C100484</t>
  </si>
  <si>
    <t>I151181</t>
  </si>
  <si>
    <t>C260213</t>
  </si>
  <si>
    <t>I144046</t>
  </si>
  <si>
    <t>C210589</t>
  </si>
  <si>
    <t>I959386</t>
  </si>
  <si>
    <t>C885556</t>
  </si>
  <si>
    <t>I737965</t>
  </si>
  <si>
    <t>C944366</t>
  </si>
  <si>
    <t>I194017</t>
  </si>
  <si>
    <t>C462011</t>
  </si>
  <si>
    <t>I252777</t>
  </si>
  <si>
    <t>C262366</t>
  </si>
  <si>
    <t>I254142</t>
  </si>
  <si>
    <t>C212400</t>
  </si>
  <si>
    <t>I120850</t>
  </si>
  <si>
    <t>C204307</t>
  </si>
  <si>
    <t>I220285</t>
  </si>
  <si>
    <t>C162871</t>
  </si>
  <si>
    <t>I180980</t>
  </si>
  <si>
    <t>C119825</t>
  </si>
  <si>
    <t>I301451</t>
  </si>
  <si>
    <t>C260171</t>
  </si>
  <si>
    <t>I125700</t>
  </si>
  <si>
    <t>C244973</t>
  </si>
  <si>
    <t>I533062</t>
  </si>
  <si>
    <t>C208765</t>
  </si>
  <si>
    <t>I998874</t>
  </si>
  <si>
    <t>C321053</t>
  </si>
  <si>
    <t>I325619</t>
  </si>
  <si>
    <t>C183356</t>
  </si>
  <si>
    <t>I200646</t>
  </si>
  <si>
    <t>C155763</t>
  </si>
  <si>
    <t>I337094</t>
  </si>
  <si>
    <t>C567509</t>
  </si>
  <si>
    <t>I436935</t>
  </si>
  <si>
    <t>C486241</t>
  </si>
  <si>
    <t>I585560</t>
  </si>
  <si>
    <t>C306892</t>
  </si>
  <si>
    <t>I191967</t>
  </si>
  <si>
    <t>C266819</t>
  </si>
  <si>
    <t>I304567</t>
  </si>
  <si>
    <t>C317897</t>
  </si>
  <si>
    <t>I232809</t>
  </si>
  <si>
    <t>C545424</t>
  </si>
  <si>
    <t>I157441</t>
  </si>
  <si>
    <t>C224223</t>
  </si>
  <si>
    <t>I591015</t>
  </si>
  <si>
    <t>C286181</t>
  </si>
  <si>
    <t>I219334</t>
  </si>
  <si>
    <t>C144371</t>
  </si>
  <si>
    <t>I162719</t>
  </si>
  <si>
    <t>C402433</t>
  </si>
  <si>
    <t>I237375</t>
  </si>
  <si>
    <t>C297425</t>
  </si>
  <si>
    <t>I289611</t>
  </si>
  <si>
    <t>C222906</t>
  </si>
  <si>
    <t>I217650</t>
  </si>
  <si>
    <t>C236397</t>
  </si>
  <si>
    <t>I214129</t>
  </si>
  <si>
    <t>C309079</t>
  </si>
  <si>
    <t>I300799</t>
  </si>
  <si>
    <t>C116633</t>
  </si>
  <si>
    <t>I163771</t>
  </si>
  <si>
    <t>C259606</t>
  </si>
  <si>
    <t>I252528</t>
  </si>
  <si>
    <t>C333065</t>
  </si>
  <si>
    <t>I147387</t>
  </si>
  <si>
    <t>C211494</t>
  </si>
  <si>
    <t>I186255</t>
  </si>
  <si>
    <t>C302831</t>
  </si>
  <si>
    <t>I308341</t>
  </si>
  <si>
    <t>C282397</t>
  </si>
  <si>
    <t>I177664</t>
  </si>
  <si>
    <t>C233697</t>
  </si>
  <si>
    <t>I278519</t>
  </si>
  <si>
    <t>C129976</t>
  </si>
  <si>
    <t>I160636</t>
  </si>
  <si>
    <t>C812053</t>
  </si>
  <si>
    <t>I306136</t>
  </si>
  <si>
    <t>C324783</t>
  </si>
  <si>
    <t>I240224</t>
  </si>
  <si>
    <t>C281502</t>
  </si>
  <si>
    <t>I227030</t>
  </si>
  <si>
    <t>C433234</t>
  </si>
  <si>
    <t>I258204</t>
  </si>
  <si>
    <t>C167183</t>
  </si>
  <si>
    <t>I231070</t>
  </si>
  <si>
    <t>C311195</t>
  </si>
  <si>
    <t>I434983</t>
  </si>
  <si>
    <t>C107399</t>
  </si>
  <si>
    <t>I326925</t>
  </si>
  <si>
    <t>C992967</t>
  </si>
  <si>
    <t>I183840</t>
  </si>
  <si>
    <t>C246719</t>
  </si>
  <si>
    <t>I533184</t>
  </si>
  <si>
    <t>C220859</t>
  </si>
  <si>
    <t>I735039</t>
  </si>
  <si>
    <t>C285422</t>
  </si>
  <si>
    <t>I319997</t>
  </si>
  <si>
    <t>C217049</t>
  </si>
  <si>
    <t>I228150</t>
  </si>
  <si>
    <t>C141094</t>
  </si>
  <si>
    <t>I215373</t>
  </si>
  <si>
    <t>C310628</t>
  </si>
  <si>
    <t>I275695</t>
  </si>
  <si>
    <t>C297711</t>
  </si>
  <si>
    <t>I107255</t>
  </si>
  <si>
    <t>C211354</t>
  </si>
  <si>
    <t>I301538</t>
  </si>
  <si>
    <t>C281864</t>
  </si>
  <si>
    <t>I119469</t>
  </si>
  <si>
    <t>C234177</t>
  </si>
  <si>
    <t>I678313</t>
  </si>
  <si>
    <t>C335822</t>
  </si>
  <si>
    <t>I264491</t>
  </si>
  <si>
    <t>C107261</t>
  </si>
  <si>
    <t>I177957</t>
  </si>
  <si>
    <t>C653357</t>
  </si>
  <si>
    <t>I188384</t>
  </si>
  <si>
    <t>C327084</t>
  </si>
  <si>
    <t>I527111</t>
  </si>
  <si>
    <t>C218706</t>
  </si>
  <si>
    <t>I152252</t>
  </si>
  <si>
    <t>C321931</t>
  </si>
  <si>
    <t>I131076</t>
  </si>
  <si>
    <t>C403983</t>
  </si>
  <si>
    <t>I151031</t>
  </si>
  <si>
    <t>C137912</t>
  </si>
  <si>
    <t>I638444</t>
  </si>
  <si>
    <t>C229733</t>
  </si>
  <si>
    <t>I884439</t>
  </si>
  <si>
    <t>C304835</t>
  </si>
  <si>
    <t>I381853</t>
  </si>
  <si>
    <t>C124933</t>
  </si>
  <si>
    <t>I104404</t>
  </si>
  <si>
    <t>C111115</t>
  </si>
  <si>
    <t>I926542</t>
  </si>
  <si>
    <t>C248988</t>
  </si>
  <si>
    <t>I263473</t>
  </si>
  <si>
    <t>C162574</t>
  </si>
  <si>
    <t>I177317</t>
  </si>
  <si>
    <t>C331880</t>
  </si>
  <si>
    <t>I941223</t>
  </si>
  <si>
    <t>C291911</t>
  </si>
  <si>
    <t>I323436</t>
  </si>
  <si>
    <t>C153958</t>
  </si>
  <si>
    <t>I245250</t>
  </si>
  <si>
    <t>C125209</t>
  </si>
  <si>
    <t>I589196</t>
  </si>
  <si>
    <t>C320640</t>
  </si>
  <si>
    <t>I241028</t>
  </si>
  <si>
    <t>C803666</t>
  </si>
  <si>
    <t>I846943</t>
  </si>
  <si>
    <t>C134691</t>
  </si>
  <si>
    <t>I131492</t>
  </si>
  <si>
    <t>C729802</t>
  </si>
  <si>
    <t>I252340</t>
  </si>
  <si>
    <t>C252250</t>
  </si>
  <si>
    <t>I571614</t>
  </si>
  <si>
    <t>C208545</t>
  </si>
  <si>
    <t>I269945</t>
  </si>
  <si>
    <t>C310975</t>
  </si>
  <si>
    <t>I293115</t>
  </si>
  <si>
    <t>C109758</t>
  </si>
  <si>
    <t>I180632</t>
  </si>
  <si>
    <t>C214463</t>
  </si>
  <si>
    <t>I946433</t>
  </si>
  <si>
    <t>C387164</t>
  </si>
  <si>
    <t>I557864</t>
  </si>
  <si>
    <t>C135196</t>
  </si>
  <si>
    <t>I721903</t>
  </si>
  <si>
    <t>C284031</t>
  </si>
  <si>
    <t>I995914</t>
  </si>
  <si>
    <t>C259260</t>
  </si>
  <si>
    <t>I423124</t>
  </si>
  <si>
    <t>C109593</t>
  </si>
  <si>
    <t>I318626</t>
  </si>
  <si>
    <t>C270238</t>
  </si>
  <si>
    <t>I284431</t>
  </si>
  <si>
    <t>C308978</t>
  </si>
  <si>
    <t>I334469</t>
  </si>
  <si>
    <t>C221607</t>
  </si>
  <si>
    <t>I568785</t>
  </si>
  <si>
    <t>C115148</t>
  </si>
  <si>
    <t>I307376</t>
  </si>
  <si>
    <t>C253248</t>
  </si>
  <si>
    <t>I136509</t>
  </si>
  <si>
    <t>C290760</t>
  </si>
  <si>
    <t>I194798</t>
  </si>
  <si>
    <t>C258089</t>
  </si>
  <si>
    <t>I236520</t>
  </si>
  <si>
    <t>C222102</t>
  </si>
  <si>
    <t>I295482</t>
  </si>
  <si>
    <t>C209440</t>
  </si>
  <si>
    <t>I472275</t>
  </si>
  <si>
    <t>C203263</t>
  </si>
  <si>
    <t>I301404</t>
  </si>
  <si>
    <t>C232103</t>
  </si>
  <si>
    <t>I100487</t>
  </si>
  <si>
    <t>C213360</t>
  </si>
  <si>
    <t>I206026</t>
  </si>
  <si>
    <t>C225105</t>
  </si>
  <si>
    <t>I332620</t>
  </si>
  <si>
    <t>C158124</t>
  </si>
  <si>
    <t>I434161</t>
  </si>
  <si>
    <t>C246484</t>
  </si>
  <si>
    <t>I166306</t>
  </si>
  <si>
    <t>C197019</t>
  </si>
  <si>
    <t>I207389</t>
  </si>
  <si>
    <t>C947114</t>
  </si>
  <si>
    <t>I237018</t>
  </si>
  <si>
    <t>C115431</t>
  </si>
  <si>
    <t>I246114</t>
  </si>
  <si>
    <t>C266394</t>
  </si>
  <si>
    <t>I216889</t>
  </si>
  <si>
    <t>C122371</t>
  </si>
  <si>
    <t>I137065</t>
  </si>
  <si>
    <t>C736428</t>
  </si>
  <si>
    <t>I284262</t>
  </si>
  <si>
    <t>C127339</t>
  </si>
  <si>
    <t>I154122</t>
  </si>
  <si>
    <t>C164662</t>
  </si>
  <si>
    <t>I950429</t>
  </si>
  <si>
    <t>C248884</t>
  </si>
  <si>
    <t>I499170</t>
  </si>
  <si>
    <t>C100684</t>
  </si>
  <si>
    <t>I253083</t>
  </si>
  <si>
    <t>C240688</t>
  </si>
  <si>
    <t>I508173</t>
  </si>
  <si>
    <t>C246364</t>
  </si>
  <si>
    <t>I763131</t>
  </si>
  <si>
    <t>C195413</t>
  </si>
  <si>
    <t>I149766</t>
  </si>
  <si>
    <t>C197308</t>
  </si>
  <si>
    <t>I702817</t>
  </si>
  <si>
    <t>C264767</t>
  </si>
  <si>
    <t>I208491</t>
  </si>
  <si>
    <t>C299172</t>
  </si>
  <si>
    <t>I337030</t>
  </si>
  <si>
    <t>C994327</t>
  </si>
  <si>
    <t>I312041</t>
  </si>
  <si>
    <t>C337644</t>
  </si>
  <si>
    <t>I150629</t>
  </si>
  <si>
    <t>C175449</t>
  </si>
  <si>
    <t>I197620</t>
  </si>
  <si>
    <t>C249092</t>
  </si>
  <si>
    <t>I730771</t>
  </si>
  <si>
    <t>C432132</t>
  </si>
  <si>
    <t>I873382</t>
  </si>
  <si>
    <t>C289802</t>
  </si>
  <si>
    <t>I637675</t>
  </si>
  <si>
    <t>C194330</t>
  </si>
  <si>
    <t>I153278</t>
  </si>
  <si>
    <t>C127945</t>
  </si>
  <si>
    <t>I842493</t>
  </si>
  <si>
    <t>C202057</t>
  </si>
  <si>
    <t>I156991</t>
  </si>
  <si>
    <t>C315209</t>
  </si>
  <si>
    <t>I722730</t>
  </si>
  <si>
    <t>C323605</t>
  </si>
  <si>
    <t>I299533</t>
  </si>
  <si>
    <t>C282395</t>
  </si>
  <si>
    <t>I187160</t>
  </si>
  <si>
    <t>C109491</t>
  </si>
  <si>
    <t>I101832</t>
  </si>
  <si>
    <t>C261194</t>
  </si>
  <si>
    <t>I943403</t>
  </si>
  <si>
    <t>C232330</t>
  </si>
  <si>
    <t>I454983</t>
  </si>
  <si>
    <t>C737782</t>
  </si>
  <si>
    <t>I338302</t>
  </si>
  <si>
    <t>C123201</t>
  </si>
  <si>
    <t>I328822</t>
  </si>
  <si>
    <t>C230641</t>
  </si>
  <si>
    <t>I168181</t>
  </si>
  <si>
    <t>C805154</t>
  </si>
  <si>
    <t>I108543</t>
  </si>
  <si>
    <t>C330021</t>
  </si>
  <si>
    <t>I120615</t>
  </si>
  <si>
    <t>C107668</t>
  </si>
  <si>
    <t>GENDER</t>
  </si>
  <si>
    <t>AGE</t>
  </si>
  <si>
    <t>CATEGORY</t>
  </si>
  <si>
    <t>QUANTITY</t>
  </si>
  <si>
    <t>PRICE</t>
  </si>
  <si>
    <t>AGE  GROUP</t>
  </si>
  <si>
    <t>MONTH</t>
  </si>
  <si>
    <t>NORTH</t>
  </si>
  <si>
    <t>SOUTH</t>
  </si>
  <si>
    <t>EAST SOUTH</t>
  </si>
  <si>
    <t>WEST</t>
  </si>
  <si>
    <t xml:space="preserve"> WHICH CATEGORY TYPE HAS THE HIGHEST AND LOWEST SALES?</t>
  </si>
  <si>
    <t>WHICH SHOPPING MALL HAS THE HIGHEST AND LOWEST SALES?</t>
  </si>
  <si>
    <t>Medium</t>
  </si>
  <si>
    <t>High</t>
  </si>
  <si>
    <t>Small</t>
  </si>
  <si>
    <t>SHOPPING MALL</t>
  </si>
  <si>
    <t>QUATER</t>
  </si>
  <si>
    <t>SALES</t>
  </si>
  <si>
    <t>Sum of SALES</t>
  </si>
  <si>
    <t>Row Labels</t>
  </si>
  <si>
    <t>January</t>
  </si>
  <si>
    <t>February</t>
  </si>
  <si>
    <t>March</t>
  </si>
  <si>
    <t>April</t>
  </si>
  <si>
    <t>May</t>
  </si>
  <si>
    <t>June</t>
  </si>
  <si>
    <t>July</t>
  </si>
  <si>
    <t>August</t>
  </si>
  <si>
    <t>September</t>
  </si>
  <si>
    <t>October</t>
  </si>
  <si>
    <t>November</t>
  </si>
  <si>
    <t>December</t>
  </si>
  <si>
    <t>Grand Total</t>
  </si>
  <si>
    <t>ORDER NO</t>
  </si>
  <si>
    <t>CUSTOMER ID</t>
  </si>
  <si>
    <t>PAYMENT METHOD</t>
  </si>
  <si>
    <t>INVOICE DATE</t>
  </si>
  <si>
    <t>SHOPPING MALL SIZE</t>
  </si>
  <si>
    <t>REGION</t>
  </si>
  <si>
    <t>Count of ORDER NO</t>
  </si>
  <si>
    <t>WHAT IS THE TOTAL CATEGORY PRICE WITH RESPECT TO CATEGORY TYPE?</t>
  </si>
  <si>
    <t>COMPARE THE SALES AND ORDERS USING SINGLE CHART</t>
  </si>
  <si>
    <t>Sum of PRICE</t>
  </si>
  <si>
    <t>TOTAL PRICE</t>
  </si>
  <si>
    <t>HIGHEST</t>
  </si>
  <si>
    <t>LOWEST</t>
  </si>
  <si>
    <t>CLOTHING</t>
  </si>
  <si>
    <t>BOOKS</t>
  </si>
  <si>
    <t>LIST TOP 5 MALL CONTRIBUTING TO THE SALES?</t>
  </si>
  <si>
    <t>WHAT IS THE SALES OF THE REGIONS ACORDING TO THE SHOPPING MALL SIZE?</t>
  </si>
  <si>
    <t>Q1</t>
  </si>
  <si>
    <t>Q2</t>
  </si>
  <si>
    <t>Q3</t>
  </si>
  <si>
    <t>Q4</t>
  </si>
  <si>
    <t>COMPARE EACH QUATERS SALES</t>
  </si>
  <si>
    <t>COMPARE  EACH  QUARTERS  SALES</t>
  </si>
  <si>
    <t>QUARTER  1</t>
  </si>
  <si>
    <t>QUARTER  2</t>
  </si>
  <si>
    <t>QUARTER  3</t>
  </si>
  <si>
    <t>QUARTER  4</t>
  </si>
  <si>
    <t>Adult</t>
  </si>
  <si>
    <t>Senior</t>
  </si>
  <si>
    <t>Teenager</t>
  </si>
  <si>
    <t>MALE</t>
  </si>
  <si>
    <t>FEMALE</t>
  </si>
  <si>
    <t>WHAT IS OUR LARGEST CUSTOMER SEGMENT ACCORDING TO THE AGE GROUP?</t>
  </si>
  <si>
    <t>LARGEST CUSTOMER SEGMENT IS ADULT</t>
  </si>
  <si>
    <t>WHO PURCHASED MORE- MALE OR FEMALE IN 2022?</t>
  </si>
  <si>
    <t>FEMALE PURCHASED RATE IS MOE IN 2022</t>
  </si>
  <si>
    <t>WHO PURCHASED MORE MALE OR FEMALE IN 2022?</t>
  </si>
  <si>
    <t>COMPARE THE DIFFERENT MODE OF PAYMENT</t>
  </si>
  <si>
    <t>FOR MEDIUM SIZE</t>
  </si>
  <si>
    <t>FOR HIGH SIZE</t>
  </si>
  <si>
    <t>FOR LOW SIZE</t>
  </si>
  <si>
    <t>HIGHEST SALE</t>
  </si>
  <si>
    <t>LOWEST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</si>
</sst>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theme="1"/>
      <name val="Arial"/>
      <family val="2"/>
    </font>
    <font>
      <sz val="14"/>
      <color rgb="FF000000"/>
      <name val="Arial"/>
      <family val="2"/>
    </font>
    <font>
      <sz val="11"/>
      <name val="Arial"/>
      <family val="2"/>
    </font>
    <font>
      <b/>
      <sz val="11"/>
      <color theme="1"/>
      <name val="Arial"/>
      <family val="2"/>
    </font>
    <font>
      <b/>
      <sz val="16"/>
      <color theme="9" tint="-0.249977111117893"/>
      <name val="Times New Roman"/>
      <family val="1"/>
    </font>
    <font>
      <b/>
      <sz val="14"/>
      <color theme="1"/>
      <name val="Calibri"/>
      <family val="2"/>
      <scheme val="minor"/>
    </font>
    <font>
      <sz val="14"/>
      <color theme="1"/>
      <name val="Calibri"/>
      <family val="2"/>
      <scheme val="minor"/>
    </font>
    <font>
      <b/>
      <sz val="16"/>
      <color theme="1"/>
      <name val="Times New Roman"/>
      <family val="1"/>
    </font>
    <font>
      <sz val="16"/>
      <color theme="1"/>
      <name val="Times New Roman"/>
      <family val="1"/>
    </font>
    <font>
      <b/>
      <sz val="11"/>
      <color theme="0" tint="-4.9989318521683403E-2"/>
      <name val="Calibri"/>
      <family val="2"/>
      <scheme val="minor"/>
    </font>
    <font>
      <b/>
      <sz val="11"/>
      <color theme="9" tint="-0.249977111117893"/>
      <name val="Calibri"/>
      <family val="2"/>
      <scheme val="minor"/>
    </font>
    <font>
      <sz val="16"/>
      <name val="Times New Roman"/>
      <family val="1"/>
    </font>
    <font>
      <sz val="13"/>
      <color theme="1"/>
      <name val="Calibri"/>
      <family val="2"/>
      <scheme val="minor"/>
    </font>
    <font>
      <sz val="13"/>
      <color theme="0"/>
      <name val="Calibri"/>
      <family val="2"/>
      <scheme val="minor"/>
    </font>
    <font>
      <sz val="12"/>
      <color theme="0"/>
      <name val="Calibri"/>
      <family val="2"/>
      <scheme val="minor"/>
    </font>
    <font>
      <b/>
      <sz val="11"/>
      <color theme="5" tint="-0.499984740745262"/>
      <name val="Arial"/>
      <family val="2"/>
    </font>
    <font>
      <sz val="15"/>
      <color theme="5" tint="-0.499984740745262"/>
      <name val="Arial"/>
      <family val="2"/>
    </font>
    <font>
      <b/>
      <sz val="15"/>
      <color theme="5" tint="-0.499984740745262"/>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49998474074526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4">
    <xf numFmtId="0" fontId="0" fillId="0" borderId="0" xfId="0"/>
    <xf numFmtId="14" fontId="0" fillId="0" borderId="0" xfId="0" applyNumberFormat="1"/>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0" applyNumberFormat="1"/>
    <xf numFmtId="0" fontId="19" fillId="0" borderId="0" xfId="0" applyFont="1"/>
    <xf numFmtId="0" fontId="20" fillId="0" borderId="0" xfId="0" applyFont="1"/>
    <xf numFmtId="0" fontId="21" fillId="0" borderId="0" xfId="0" applyFont="1"/>
    <xf numFmtId="0" fontId="21" fillId="33" borderId="0" xfId="0" applyFont="1" applyFill="1"/>
    <xf numFmtId="0" fontId="22" fillId="0" borderId="0" xfId="0" applyFont="1"/>
    <xf numFmtId="0" fontId="23" fillId="33" borderId="0" xfId="0" applyFont="1" applyFill="1"/>
    <xf numFmtId="0" fontId="23" fillId="36" borderId="0" xfId="0" applyFont="1" applyFill="1"/>
    <xf numFmtId="0" fontId="0" fillId="36" borderId="0" xfId="0" applyFill="1"/>
    <xf numFmtId="0" fontId="18" fillId="0" borderId="0" xfId="0" applyFont="1" applyAlignment="1">
      <alignment horizontal="left"/>
    </xf>
    <xf numFmtId="0" fontId="18" fillId="0" borderId="0" xfId="0" applyFont="1"/>
    <xf numFmtId="0" fontId="16" fillId="0" borderId="0" xfId="0" applyFont="1" applyAlignment="1">
      <alignment horizontal="left"/>
    </xf>
    <xf numFmtId="0" fontId="16" fillId="0" borderId="0" xfId="0" applyFont="1"/>
    <xf numFmtId="0" fontId="26" fillId="36" borderId="0" xfId="0" applyFont="1" applyFill="1"/>
    <xf numFmtId="0" fontId="25" fillId="36" borderId="0" xfId="0" applyFont="1" applyFill="1"/>
    <xf numFmtId="0" fontId="27" fillId="36" borderId="0" xfId="0" applyFont="1" applyFill="1"/>
    <xf numFmtId="0" fontId="24" fillId="38" borderId="20" xfId="0" applyFont="1" applyFill="1" applyBorder="1"/>
    <xf numFmtId="0" fontId="25" fillId="39" borderId="20" xfId="0" applyFont="1" applyFill="1" applyBorder="1"/>
    <xf numFmtId="0" fontId="28" fillId="37" borderId="0" xfId="0" applyFont="1" applyFill="1"/>
    <xf numFmtId="0" fontId="28" fillId="37" borderId="0" xfId="0" applyFont="1" applyFill="1" applyAlignment="1">
      <alignment horizontal="left"/>
    </xf>
    <xf numFmtId="0" fontId="29" fillId="36" borderId="0" xfId="0" applyFont="1" applyFill="1"/>
    <xf numFmtId="0" fontId="13" fillId="37" borderId="0" xfId="0" applyFont="1" applyFill="1"/>
    <xf numFmtId="0" fontId="13" fillId="37" borderId="0" xfId="0" applyFont="1" applyFill="1" applyAlignment="1">
      <alignment horizontal="left"/>
    </xf>
    <xf numFmtId="0" fontId="0" fillId="35" borderId="0" xfId="0" applyFill="1"/>
    <xf numFmtId="0" fontId="17" fillId="0" borderId="0" xfId="0" applyFont="1"/>
    <xf numFmtId="0" fontId="16" fillId="0" borderId="0" xfId="0" applyFont="1" applyAlignment="1">
      <alignment horizontal="left" indent="1"/>
    </xf>
    <xf numFmtId="0" fontId="27" fillId="35" borderId="0" xfId="0" applyFont="1" applyFill="1"/>
    <xf numFmtId="0" fontId="16" fillId="39" borderId="20" xfId="0" applyFont="1" applyFill="1" applyBorder="1"/>
    <xf numFmtId="9" fontId="25" fillId="39" borderId="20" xfId="42" applyFont="1" applyFill="1" applyBorder="1"/>
    <xf numFmtId="0" fontId="25" fillId="38" borderId="20" xfId="0" applyFont="1" applyFill="1" applyBorder="1"/>
    <xf numFmtId="0" fontId="24" fillId="39" borderId="19" xfId="0" applyFont="1" applyFill="1" applyBorder="1"/>
    <xf numFmtId="0" fontId="25" fillId="38" borderId="20" xfId="0" applyFont="1" applyFill="1" applyBorder="1" applyAlignment="1">
      <alignment horizontal="left"/>
    </xf>
    <xf numFmtId="0" fontId="25" fillId="40" borderId="0" xfId="0" applyFont="1" applyFill="1"/>
    <xf numFmtId="0" fontId="0" fillId="40" borderId="0" xfId="0" applyFill="1"/>
    <xf numFmtId="0" fontId="31" fillId="34" borderId="0" xfId="0" applyFont="1" applyFill="1"/>
    <xf numFmtId="0" fontId="32" fillId="34" borderId="0" xfId="0" applyFont="1" applyFill="1"/>
    <xf numFmtId="0" fontId="30" fillId="36" borderId="0" xfId="0" applyFont="1" applyFill="1"/>
    <xf numFmtId="0" fontId="25" fillId="41" borderId="20" xfId="0" applyFont="1" applyFill="1" applyBorder="1" applyAlignment="1">
      <alignment horizontal="left"/>
    </xf>
    <xf numFmtId="0" fontId="25" fillId="41" borderId="20" xfId="0" applyFont="1" applyFill="1" applyBorder="1"/>
    <xf numFmtId="0" fontId="17" fillId="38" borderId="0" xfId="0" applyFont="1" applyFill="1"/>
    <xf numFmtId="164" fontId="17" fillId="38" borderId="0" xfId="0" applyNumberFormat="1" applyFont="1" applyFill="1"/>
    <xf numFmtId="0" fontId="33" fillId="38" borderId="0" xfId="0" applyFont="1" applyFill="1"/>
    <xf numFmtId="0" fontId="19" fillId="33" borderId="0" xfId="0" applyFont="1" applyFill="1"/>
    <xf numFmtId="0" fontId="34" fillId="0" borderId="0" xfId="0" applyFont="1"/>
    <xf numFmtId="0" fontId="34" fillId="33" borderId="0" xfId="0" applyFont="1" applyFill="1"/>
    <xf numFmtId="9" fontId="0" fillId="39" borderId="20" xfId="0" applyNumberFormat="1" applyFill="1" applyBorder="1"/>
    <xf numFmtId="0" fontId="24" fillId="39" borderId="20" xfId="0" applyFont="1" applyFill="1" applyBorder="1"/>
    <xf numFmtId="0" fontId="0" fillId="42" borderId="0" xfId="0" applyFill="1"/>
    <xf numFmtId="0" fontId="19" fillId="43" borderId="0" xfId="0" applyFont="1" applyFill="1" applyAlignment="1">
      <alignment vertical="center"/>
    </xf>
    <xf numFmtId="0" fontId="36" fillId="33" borderId="0" xfId="0" applyFont="1" applyFill="1" applyAlignment="1">
      <alignment vertical="center"/>
    </xf>
    <xf numFmtId="0" fontId="35" fillId="33" borderId="0" xfId="0" applyFont="1" applyFill="1" applyAlignment="1">
      <alignment vertical="center"/>
    </xf>
    <xf numFmtId="0" fontId="24" fillId="38" borderId="20"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6">
    <dxf>
      <font>
        <color rgb="FF9C0006"/>
      </font>
      <fill>
        <patternFill>
          <bgColor rgb="FFFFC7CE"/>
        </patternFill>
      </fill>
    </dxf>
    <dxf>
      <numFmt numFmtId="0" formatCode="General"/>
    </dxf>
    <dxf>
      <font>
        <color rgb="FF9C0006"/>
      </font>
      <fill>
        <patternFill>
          <bgColor rgb="FFFFC7CE"/>
        </patternFill>
      </fill>
    </dxf>
    <dxf>
      <numFmt numFmtId="0" formatCode="General"/>
    </dxf>
    <dxf>
      <font>
        <color rgb="FF9C0006"/>
      </font>
      <fill>
        <patternFill>
          <bgColor rgb="FFFFC7CE"/>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b/>
      </font>
    </dxf>
    <dxf>
      <font>
        <color theme="0"/>
      </font>
    </dxf>
    <dxf>
      <font>
        <color theme="0"/>
      </font>
    </dxf>
    <dxf>
      <fill>
        <patternFill patternType="solid">
          <bgColor theme="9" tint="-0.249977111117893"/>
        </patternFill>
      </fill>
    </dxf>
    <dxf>
      <fill>
        <patternFill patternType="solid">
          <bgColor theme="9" tint="-0.249977111117893"/>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b/>
      </font>
    </dxf>
    <dxf>
      <font>
        <color theme="0"/>
      </font>
    </dxf>
    <dxf>
      <fill>
        <patternFill patternType="solid">
          <bgColor theme="9" tint="-0.249977111117893"/>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b/>
      </font>
    </dxf>
    <dxf>
      <font>
        <b/>
      </font>
    </dxf>
    <dxf>
      <font>
        <b/>
      </font>
    </dxf>
    <dxf>
      <font>
        <b/>
      </font>
    </dxf>
    <dxf>
      <font>
        <b/>
      </font>
    </dxf>
    <dxf>
      <font>
        <b/>
      </font>
    </dxf>
    <dxf>
      <font>
        <b/>
      </font>
    </dxf>
    <dxf>
      <font>
        <color theme="0"/>
      </font>
    </dxf>
    <dxf>
      <fill>
        <patternFill patternType="solid">
          <bgColor theme="9" tint="-0.249977111117893"/>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b/>
      </font>
    </dxf>
    <dxf>
      <font>
        <b/>
      </font>
    </dxf>
    <dxf>
      <font>
        <b/>
      </font>
    </dxf>
    <dxf>
      <font>
        <b/>
      </font>
    </dxf>
    <dxf>
      <font>
        <color theme="0"/>
      </font>
    </dxf>
    <dxf>
      <font>
        <color theme="0"/>
      </font>
    </dxf>
    <dxf>
      <fill>
        <patternFill patternType="solid">
          <bgColor theme="9" tint="-0.249977111117893"/>
        </patternFill>
      </fill>
    </dxf>
    <dxf>
      <font>
        <color theme="0"/>
      </font>
    </dxf>
    <dxf>
      <fill>
        <patternFill patternType="solid">
          <bgColor theme="9" tint="-0.249977111117893"/>
        </patternFill>
      </fill>
    </dxf>
    <dxf>
      <fill>
        <patternFill patternType="solid">
          <bgColor theme="9" tint="-0.249977111117893"/>
        </patternFill>
      </fill>
    </dxf>
    <dxf>
      <font>
        <color theme="0"/>
      </font>
    </dxf>
    <dxf>
      <fill>
        <patternFill patternType="solid">
          <bgColor theme="9" tint="-0.249977111117893"/>
        </patternFill>
      </fill>
    </dxf>
    <dxf>
      <font>
        <color theme="0"/>
      </font>
    </dxf>
    <dxf>
      <font>
        <color theme="0"/>
      </font>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b/>
      </font>
    </dxf>
    <dxf>
      <font>
        <color theme="0" tint="-4.9989318521683403E-2"/>
      </font>
    </dxf>
    <dxf>
      <font>
        <color theme="0" tint="-4.9989318521683403E-2"/>
      </font>
    </dxf>
    <dxf>
      <font>
        <b val="0"/>
      </font>
    </dxf>
    <dxf>
      <font>
        <b val="0"/>
      </font>
    </dxf>
    <dxf>
      <font>
        <color theme="0" tint="-4.9989318521683403E-2"/>
      </font>
    </dxf>
    <dxf>
      <font>
        <color theme="0" tint="-4.9989318521683403E-2"/>
      </font>
    </dxf>
    <dxf>
      <font>
        <b/>
      </font>
    </dxf>
    <dxf>
      <font>
        <b/>
      </font>
    </dxf>
    <dxf>
      <font>
        <b/>
      </font>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b/>
      </font>
    </dxf>
    <dxf>
      <font>
        <b/>
      </font>
    </dxf>
    <dxf>
      <font>
        <b/>
      </font>
    </dxf>
    <dxf>
      <font>
        <b/>
      </font>
    </dxf>
    <dxf>
      <font>
        <color theme="0" tint="-4.9989318521683403E-2"/>
      </font>
    </dxf>
    <dxf>
      <font>
        <color theme="0" tint="-4.9989318521683403E-2"/>
      </font>
    </dxf>
    <dxf>
      <font>
        <color theme="0" tint="-4.9989318521683403E-2"/>
      </font>
    </dxf>
    <dxf>
      <font>
        <b/>
      </font>
    </dxf>
    <dxf>
      <font>
        <b/>
      </font>
    </dxf>
    <dxf>
      <fill>
        <patternFill patternType="solid">
          <bgColor theme="9" tint="-0.249977111117893"/>
        </patternFill>
      </fill>
    </dxf>
    <dxf>
      <fill>
        <patternFill>
          <bgColor theme="9" tint="-0.249977111117893"/>
        </patternFill>
      </fill>
    </dxf>
    <dxf>
      <fill>
        <patternFill>
          <bgColor theme="9" tint="-0.249977111117893"/>
        </patternFill>
      </fill>
    </dxf>
    <dxf>
      <fill>
        <patternFill patternType="solid">
          <bgColor theme="9" tint="0.79998168889431442"/>
        </patternFill>
      </fill>
    </dxf>
    <dxf>
      <fill>
        <patternFill patternType="solid">
          <bgColor theme="9" tint="0.79998168889431442"/>
        </patternFill>
      </fill>
    </dxf>
    <dxf>
      <font>
        <b/>
      </font>
    </dxf>
    <dxf>
      <font>
        <b/>
      </font>
    </dxf>
    <dxf>
      <font>
        <b/>
      </font>
    </dxf>
    <dxf>
      <font>
        <b/>
      </font>
    </dxf>
    <dxf>
      <font>
        <color theme="0" tint="-4.9989318521683403E-2"/>
      </font>
    </dxf>
    <dxf>
      <font>
        <color theme="0" tint="-4.9989318521683403E-2"/>
      </font>
    </dxf>
    <dxf>
      <font>
        <color theme="0" tint="-4.9989318521683403E-2"/>
      </font>
    </dxf>
    <dxf>
      <font>
        <color auto="1"/>
      </font>
    </dxf>
    <dxf>
      <font>
        <b/>
      </font>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409]#,##0.00"/>
    </dxf>
    <dxf>
      <font>
        <b val="0"/>
        <i val="0"/>
        <strike val="0"/>
        <condense val="0"/>
        <extend val="0"/>
        <outline val="0"/>
        <shadow val="0"/>
        <u val="none"/>
        <vertAlign val="baseline"/>
        <sz val="11"/>
        <color theme="1"/>
        <name val="Calibri"/>
        <family val="2"/>
        <scheme val="minor"/>
      </font>
      <numFmt numFmtId="164" formatCode="[$$-409]#,##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theme="2" tint="-0.249977111117893"/>
        </patternFill>
      </fill>
    </dxf>
  </dxfs>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JOURNEY.xlsx]1. COMPARE ORDERS Vs SALES!PivotTable5</c:name>
    <c:fmtId val="0"/>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Orders</a:t>
            </a:r>
            <a:r>
              <a:rPr lang="en-IN" sz="1800" baseline="0"/>
              <a:t> Vs Sales</a:t>
            </a:r>
            <a:endParaRPr lang="en-IN" sz="1800"/>
          </a:p>
        </c:rich>
      </c:tx>
      <c:layout>
        <c:manualLayout>
          <c:xMode val="edge"/>
          <c:yMode val="edge"/>
          <c:x val="0.2077107028288131"/>
          <c:y val="6.4412262567980633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03154092917867E-2"/>
          <c:y val="0.12588674257941165"/>
          <c:w val="0.75105709222244654"/>
          <c:h val="0.71131657717034202"/>
        </c:manualLayout>
      </c:layout>
      <c:barChart>
        <c:barDir val="col"/>
        <c:grouping val="clustered"/>
        <c:varyColors val="0"/>
        <c:ser>
          <c:idx val="0"/>
          <c:order val="0"/>
          <c:tx>
            <c:strRef>
              <c:f>'1. COMPARE ORDERS Vs SALES'!$B$3</c:f>
              <c:strCache>
                <c:ptCount val="1"/>
                <c:pt idx="0">
                  <c:v>Sum of SALES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SALES'!$B$4:$B$16</c:f>
              <c:numCache>
                <c:formatCode>General</c:formatCode>
                <c:ptCount val="12"/>
                <c:pt idx="0">
                  <c:v>222950.34999999998</c:v>
                </c:pt>
                <c:pt idx="1">
                  <c:v>227414.91000000006</c:v>
                </c:pt>
                <c:pt idx="2">
                  <c:v>141790.01000000004</c:v>
                </c:pt>
                <c:pt idx="3">
                  <c:v>132409.43000000002</c:v>
                </c:pt>
                <c:pt idx="4">
                  <c:v>112036.35</c:v>
                </c:pt>
                <c:pt idx="5">
                  <c:v>171134.34000000003</c:v>
                </c:pt>
                <c:pt idx="6">
                  <c:v>179374.80999999994</c:v>
                </c:pt>
                <c:pt idx="7">
                  <c:v>150113.23000000001</c:v>
                </c:pt>
                <c:pt idx="8">
                  <c:v>161207.93000000002</c:v>
                </c:pt>
                <c:pt idx="9">
                  <c:v>174038.03000000003</c:v>
                </c:pt>
                <c:pt idx="10">
                  <c:v>172804.37999999998</c:v>
                </c:pt>
                <c:pt idx="11">
                  <c:v>185374.83000000005</c:v>
                </c:pt>
              </c:numCache>
            </c:numRef>
          </c:val>
          <c:extLst>
            <c:ext xmlns:c16="http://schemas.microsoft.com/office/drawing/2014/chart" uri="{C3380CC4-5D6E-409C-BE32-E72D297353CC}">
              <c16:uniqueId val="{00000000-84B2-4223-8A3E-350E445BE0E7}"/>
            </c:ext>
          </c:extLst>
        </c:ser>
        <c:dLbls>
          <c:showLegendKey val="0"/>
          <c:showVal val="0"/>
          <c:showCatName val="0"/>
          <c:showSerName val="0"/>
          <c:showPercent val="0"/>
          <c:showBubbleSize val="0"/>
        </c:dLbls>
        <c:gapWidth val="219"/>
        <c:axId val="1931939215"/>
        <c:axId val="1792295119"/>
      </c:barChart>
      <c:lineChart>
        <c:grouping val="standard"/>
        <c:varyColors val="0"/>
        <c:ser>
          <c:idx val="1"/>
          <c:order val="1"/>
          <c:tx>
            <c:strRef>
              <c:f>'1. COMPARE ORDERS Vs SALES'!$C$3</c:f>
              <c:strCache>
                <c:ptCount val="1"/>
                <c:pt idx="0">
                  <c:v>Count of ORDER 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SALES'!$C$4:$C$16</c:f>
              <c:numCache>
                <c:formatCode>General</c:formatCode>
                <c:ptCount val="12"/>
                <c:pt idx="0">
                  <c:v>52</c:v>
                </c:pt>
                <c:pt idx="1">
                  <c:v>56</c:v>
                </c:pt>
                <c:pt idx="2">
                  <c:v>37</c:v>
                </c:pt>
                <c:pt idx="3">
                  <c:v>35</c:v>
                </c:pt>
                <c:pt idx="4">
                  <c:v>27</c:v>
                </c:pt>
                <c:pt idx="5">
                  <c:v>42</c:v>
                </c:pt>
                <c:pt idx="6">
                  <c:v>46</c:v>
                </c:pt>
                <c:pt idx="7">
                  <c:v>39</c:v>
                </c:pt>
                <c:pt idx="8">
                  <c:v>42</c:v>
                </c:pt>
                <c:pt idx="9">
                  <c:v>37</c:v>
                </c:pt>
                <c:pt idx="10">
                  <c:v>42</c:v>
                </c:pt>
                <c:pt idx="11">
                  <c:v>44</c:v>
                </c:pt>
              </c:numCache>
            </c:numRef>
          </c:val>
          <c:smooth val="0"/>
          <c:extLst>
            <c:ext xmlns:c16="http://schemas.microsoft.com/office/drawing/2014/chart" uri="{C3380CC4-5D6E-409C-BE32-E72D297353CC}">
              <c16:uniqueId val="{00000003-84B2-4223-8A3E-350E445BE0E7}"/>
            </c:ext>
          </c:extLst>
        </c:ser>
        <c:dLbls>
          <c:showLegendKey val="0"/>
          <c:showVal val="0"/>
          <c:showCatName val="0"/>
          <c:showSerName val="0"/>
          <c:showPercent val="0"/>
          <c:showBubbleSize val="0"/>
        </c:dLbls>
        <c:marker val="1"/>
        <c:smooth val="0"/>
        <c:axId val="1886760431"/>
        <c:axId val="1839315183"/>
      </c:lineChart>
      <c:catAx>
        <c:axId val="1931939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295119"/>
        <c:crosses val="autoZero"/>
        <c:auto val="1"/>
        <c:lblAlgn val="ctr"/>
        <c:lblOffset val="100"/>
        <c:noMultiLvlLbl val="0"/>
      </c:catAx>
      <c:valAx>
        <c:axId val="1792295119"/>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939215"/>
        <c:crosses val="autoZero"/>
        <c:crossBetween val="between"/>
      </c:valAx>
      <c:valAx>
        <c:axId val="18393151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760431"/>
        <c:crosses val="max"/>
        <c:crossBetween val="between"/>
      </c:valAx>
      <c:catAx>
        <c:axId val="1886760431"/>
        <c:scaling>
          <c:orientation val="minMax"/>
        </c:scaling>
        <c:delete val="1"/>
        <c:axPos val="b"/>
        <c:numFmt formatCode="General" sourceLinked="1"/>
        <c:majorTickMark val="none"/>
        <c:minorTickMark val="none"/>
        <c:tickLblPos val="nextTo"/>
        <c:crossAx val="1839315183"/>
        <c:crosses val="autoZero"/>
        <c:auto val="1"/>
        <c:lblAlgn val="ctr"/>
        <c:lblOffset val="100"/>
        <c:noMultiLvlLbl val="0"/>
      </c:catAx>
      <c:spPr>
        <a:noFill/>
        <a:ln>
          <a:noFill/>
        </a:ln>
        <a:effectLst/>
      </c:spPr>
    </c:plotArea>
    <c:legend>
      <c:legendPos val="r"/>
      <c:layout>
        <c:manualLayout>
          <c:xMode val="edge"/>
          <c:yMode val="edge"/>
          <c:x val="0.49846440989748075"/>
          <c:y val="3.5232525370497876E-2"/>
          <c:w val="0.48688354981268367"/>
          <c:h val="5.18022211780764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JOURNEY.xlsx]10. MODE OF PAYMENT!PivotTable14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'10. MODE OF PAYMENT'!$B$3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'10. MODE OF PAYMENT'!$A$4:$A$7</c:f>
              <c:strCache>
                <c:ptCount val="3"/>
                <c:pt idx="0">
                  <c:v>Cash</c:v>
                </c:pt>
                <c:pt idx="1">
                  <c:v>Credit Card</c:v>
                </c:pt>
                <c:pt idx="2">
                  <c:v>Debit Card</c:v>
                </c:pt>
              </c:strCache>
            </c:strRef>
          </c:cat>
          <c:val>
            <c:numRef>
              <c:f>'10. MODE OF PAYMENT'!$B$4:$B$7</c:f>
              <c:numCache>
                <c:formatCode>General</c:formatCode>
                <c:ptCount val="3"/>
                <c:pt idx="0">
                  <c:v>822480.52999999968</c:v>
                </c:pt>
                <c:pt idx="1">
                  <c:v>768554.08000000007</c:v>
                </c:pt>
                <c:pt idx="2">
                  <c:v>439613.99</c:v>
                </c:pt>
              </c:numCache>
            </c:numRef>
          </c:val>
          <c:extLst>
            <c:ext xmlns:c16="http://schemas.microsoft.com/office/drawing/2014/chart" uri="{C3380CC4-5D6E-409C-BE32-E72D297353CC}">
              <c16:uniqueId val="{00000000-15CF-4FBE-959F-515AA4FB5334}"/>
            </c:ext>
          </c:extLst>
        </c:ser>
        <c:dLbls>
          <c:showLegendKey val="0"/>
          <c:showVal val="0"/>
          <c:showCatName val="0"/>
          <c:showSerName val="0"/>
          <c:showPercent val="0"/>
          <c:showBubbleSize val="0"/>
        </c:dLbls>
        <c:axId val="2067992639"/>
        <c:axId val="1647807823"/>
      </c:areaChart>
      <c:catAx>
        <c:axId val="20679926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807823"/>
        <c:crosses val="autoZero"/>
        <c:auto val="1"/>
        <c:lblAlgn val="ctr"/>
        <c:lblOffset val="100"/>
        <c:noMultiLvlLbl val="0"/>
      </c:catAx>
      <c:valAx>
        <c:axId val="1647807823"/>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92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JOURNEY.xlsx]1. COMPARE ORDERS Vs SALES!PivotTable5</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Orders</a:t>
            </a:r>
            <a:r>
              <a:rPr lang="en-IN" sz="1800" baseline="0"/>
              <a:t> Vs Sales</a:t>
            </a:r>
            <a:endParaRPr lang="en-IN" sz="1800"/>
          </a:p>
        </c:rich>
      </c:tx>
      <c:layout>
        <c:manualLayout>
          <c:xMode val="edge"/>
          <c:yMode val="edge"/>
          <c:x val="0.2246958166175316"/>
          <c:y val="4.2003113432976712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03154092917867E-2"/>
          <c:y val="0.12588674257941165"/>
          <c:w val="0.75105709222244654"/>
          <c:h val="0.71131657717034202"/>
        </c:manualLayout>
      </c:layout>
      <c:barChart>
        <c:barDir val="col"/>
        <c:grouping val="clustered"/>
        <c:varyColors val="0"/>
        <c:ser>
          <c:idx val="0"/>
          <c:order val="0"/>
          <c:tx>
            <c:strRef>
              <c:f>'1. COMPARE ORDERS Vs SALES'!$B$3</c:f>
              <c:strCache>
                <c:ptCount val="1"/>
                <c:pt idx="0">
                  <c:v>Sum of SALES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SALES'!$B$4:$B$16</c:f>
              <c:numCache>
                <c:formatCode>General</c:formatCode>
                <c:ptCount val="12"/>
                <c:pt idx="0">
                  <c:v>222950.34999999998</c:v>
                </c:pt>
                <c:pt idx="1">
                  <c:v>227414.91000000006</c:v>
                </c:pt>
                <c:pt idx="2">
                  <c:v>141790.01000000004</c:v>
                </c:pt>
                <c:pt idx="3">
                  <c:v>132409.43000000002</c:v>
                </c:pt>
                <c:pt idx="4">
                  <c:v>112036.35</c:v>
                </c:pt>
                <c:pt idx="5">
                  <c:v>171134.34000000003</c:v>
                </c:pt>
                <c:pt idx="6">
                  <c:v>179374.80999999994</c:v>
                </c:pt>
                <c:pt idx="7">
                  <c:v>150113.23000000001</c:v>
                </c:pt>
                <c:pt idx="8">
                  <c:v>161207.93000000002</c:v>
                </c:pt>
                <c:pt idx="9">
                  <c:v>174038.03000000003</c:v>
                </c:pt>
                <c:pt idx="10">
                  <c:v>172804.37999999998</c:v>
                </c:pt>
                <c:pt idx="11">
                  <c:v>185374.83000000005</c:v>
                </c:pt>
              </c:numCache>
            </c:numRef>
          </c:val>
          <c:extLst>
            <c:ext xmlns:c16="http://schemas.microsoft.com/office/drawing/2014/chart" uri="{C3380CC4-5D6E-409C-BE32-E72D297353CC}">
              <c16:uniqueId val="{00000000-BD97-4081-A2C1-E86B28A1C66C}"/>
            </c:ext>
          </c:extLst>
        </c:ser>
        <c:dLbls>
          <c:showLegendKey val="0"/>
          <c:showVal val="0"/>
          <c:showCatName val="0"/>
          <c:showSerName val="0"/>
          <c:showPercent val="0"/>
          <c:showBubbleSize val="0"/>
        </c:dLbls>
        <c:gapWidth val="219"/>
        <c:axId val="1931939215"/>
        <c:axId val="1792295119"/>
      </c:barChart>
      <c:lineChart>
        <c:grouping val="standard"/>
        <c:varyColors val="0"/>
        <c:ser>
          <c:idx val="1"/>
          <c:order val="1"/>
          <c:tx>
            <c:strRef>
              <c:f>'1. COMPARE ORDERS Vs SALES'!$C$3</c:f>
              <c:strCache>
                <c:ptCount val="1"/>
                <c:pt idx="0">
                  <c:v>Count of ORDER 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SALES'!$C$4:$C$16</c:f>
              <c:numCache>
                <c:formatCode>General</c:formatCode>
                <c:ptCount val="12"/>
                <c:pt idx="0">
                  <c:v>52</c:v>
                </c:pt>
                <c:pt idx="1">
                  <c:v>56</c:v>
                </c:pt>
                <c:pt idx="2">
                  <c:v>37</c:v>
                </c:pt>
                <c:pt idx="3">
                  <c:v>35</c:v>
                </c:pt>
                <c:pt idx="4">
                  <c:v>27</c:v>
                </c:pt>
                <c:pt idx="5">
                  <c:v>42</c:v>
                </c:pt>
                <c:pt idx="6">
                  <c:v>46</c:v>
                </c:pt>
                <c:pt idx="7">
                  <c:v>39</c:v>
                </c:pt>
                <c:pt idx="8">
                  <c:v>42</c:v>
                </c:pt>
                <c:pt idx="9">
                  <c:v>37</c:v>
                </c:pt>
                <c:pt idx="10">
                  <c:v>42</c:v>
                </c:pt>
                <c:pt idx="11">
                  <c:v>44</c:v>
                </c:pt>
              </c:numCache>
            </c:numRef>
          </c:val>
          <c:smooth val="0"/>
          <c:extLst>
            <c:ext xmlns:c16="http://schemas.microsoft.com/office/drawing/2014/chart" uri="{C3380CC4-5D6E-409C-BE32-E72D297353CC}">
              <c16:uniqueId val="{00000001-BD97-4081-A2C1-E86B28A1C66C}"/>
            </c:ext>
          </c:extLst>
        </c:ser>
        <c:dLbls>
          <c:showLegendKey val="0"/>
          <c:showVal val="0"/>
          <c:showCatName val="0"/>
          <c:showSerName val="0"/>
          <c:showPercent val="0"/>
          <c:showBubbleSize val="0"/>
        </c:dLbls>
        <c:marker val="1"/>
        <c:smooth val="0"/>
        <c:axId val="1886760431"/>
        <c:axId val="1839315183"/>
      </c:lineChart>
      <c:catAx>
        <c:axId val="1931939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295119"/>
        <c:crosses val="autoZero"/>
        <c:auto val="1"/>
        <c:lblAlgn val="ctr"/>
        <c:lblOffset val="100"/>
        <c:noMultiLvlLbl val="0"/>
      </c:catAx>
      <c:valAx>
        <c:axId val="1792295119"/>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939215"/>
        <c:crosses val="autoZero"/>
        <c:crossBetween val="between"/>
      </c:valAx>
      <c:valAx>
        <c:axId val="18393151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760431"/>
        <c:crosses val="max"/>
        <c:crossBetween val="between"/>
      </c:valAx>
      <c:catAx>
        <c:axId val="1886760431"/>
        <c:scaling>
          <c:orientation val="minMax"/>
        </c:scaling>
        <c:delete val="1"/>
        <c:axPos val="b"/>
        <c:numFmt formatCode="General" sourceLinked="1"/>
        <c:majorTickMark val="none"/>
        <c:minorTickMark val="none"/>
        <c:tickLblPos val="nextTo"/>
        <c:crossAx val="1839315183"/>
        <c:crosses val="autoZero"/>
        <c:auto val="1"/>
        <c:lblAlgn val="ctr"/>
        <c:lblOffset val="100"/>
        <c:noMultiLvlLbl val="0"/>
      </c:catAx>
      <c:spPr>
        <a:noFill/>
        <a:ln>
          <a:noFill/>
        </a:ln>
        <a:effectLst/>
      </c:spPr>
    </c:plotArea>
    <c:legend>
      <c:legendPos val="r"/>
      <c:layout>
        <c:manualLayout>
          <c:xMode val="edge"/>
          <c:yMode val="edge"/>
          <c:x val="0.49846440989748075"/>
          <c:y val="3.5232525370497876E-2"/>
          <c:w val="0.48688354981268367"/>
          <c:h val="5.18022211780764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JOURNEY.xlsx]1. COMPARE ORDERS Vs SALES!PivotTable5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Sum Of Each Category  </a:t>
            </a:r>
          </a:p>
        </c:rich>
      </c:tx>
      <c:layout>
        <c:manualLayout>
          <c:xMode val="edge"/>
          <c:yMode val="edge"/>
          <c:x val="0.19711085699722014"/>
          <c:y val="4.47099285003167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'1. COMPARE ORDERS Vs SALES'!$B$3</c:f>
              <c:strCache>
                <c:ptCount val="1"/>
                <c:pt idx="0">
                  <c:v>Sum of SALES</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SALES'!$B$4:$B$16</c:f>
              <c:numCache>
                <c:formatCode>General</c:formatCode>
                <c:ptCount val="12"/>
                <c:pt idx="0">
                  <c:v>222950.34999999998</c:v>
                </c:pt>
                <c:pt idx="1">
                  <c:v>227414.91000000006</c:v>
                </c:pt>
                <c:pt idx="2">
                  <c:v>141790.01000000004</c:v>
                </c:pt>
                <c:pt idx="3">
                  <c:v>132409.43000000002</c:v>
                </c:pt>
                <c:pt idx="4">
                  <c:v>112036.35</c:v>
                </c:pt>
                <c:pt idx="5">
                  <c:v>171134.34000000003</c:v>
                </c:pt>
                <c:pt idx="6">
                  <c:v>179374.80999999994</c:v>
                </c:pt>
                <c:pt idx="7">
                  <c:v>150113.23000000001</c:v>
                </c:pt>
                <c:pt idx="8">
                  <c:v>161207.93000000002</c:v>
                </c:pt>
                <c:pt idx="9">
                  <c:v>174038.03000000003</c:v>
                </c:pt>
                <c:pt idx="10">
                  <c:v>172804.37999999998</c:v>
                </c:pt>
                <c:pt idx="11">
                  <c:v>185374.83000000005</c:v>
                </c:pt>
              </c:numCache>
            </c:numRef>
          </c:val>
          <c:extLst>
            <c:ext xmlns:c16="http://schemas.microsoft.com/office/drawing/2014/chart" uri="{C3380CC4-5D6E-409C-BE32-E72D297353CC}">
              <c16:uniqueId val="{00000006-A9F5-411C-8804-6B316DC8612F}"/>
            </c:ext>
          </c:extLst>
        </c:ser>
        <c:ser>
          <c:idx val="1"/>
          <c:order val="1"/>
          <c:tx>
            <c:strRef>
              <c:f>'1. COMPARE ORDERS Vs SALES'!$C$3</c:f>
              <c:strCache>
                <c:ptCount val="1"/>
                <c:pt idx="0">
                  <c:v>Count of ORDER NO</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'1. COMPARE ORDERS Vs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'1. COMPARE ORDERS Vs SALES'!$C$4:$C$16</c:f>
              <c:numCache>
                <c:formatCode>General</c:formatCode>
                <c:ptCount val="12"/>
                <c:pt idx="0">
                  <c:v>52</c:v>
                </c:pt>
                <c:pt idx="1">
                  <c:v>56</c:v>
                </c:pt>
                <c:pt idx="2">
                  <c:v>37</c:v>
                </c:pt>
                <c:pt idx="3">
                  <c:v>35</c:v>
                </c:pt>
                <c:pt idx="4">
                  <c:v>27</c:v>
                </c:pt>
                <c:pt idx="5">
                  <c:v>42</c:v>
                </c:pt>
                <c:pt idx="6">
                  <c:v>46</c:v>
                </c:pt>
                <c:pt idx="7">
                  <c:v>39</c:v>
                </c:pt>
                <c:pt idx="8">
                  <c:v>42</c:v>
                </c:pt>
                <c:pt idx="9">
                  <c:v>37</c:v>
                </c:pt>
                <c:pt idx="10">
                  <c:v>42</c:v>
                </c:pt>
                <c:pt idx="11">
                  <c:v>44</c:v>
                </c:pt>
              </c:numCache>
            </c:numRef>
          </c:val>
          <c:extLst>
            <c:ext xmlns:c16="http://schemas.microsoft.com/office/drawing/2014/chart" uri="{C3380CC4-5D6E-409C-BE32-E72D297353CC}">
              <c16:uniqueId val="{00000007-A9F5-411C-8804-6B316DC8612F}"/>
            </c:ext>
          </c:extLst>
        </c:ser>
        <c:dLbls>
          <c:showLegendKey val="0"/>
          <c:showVal val="0"/>
          <c:showCatName val="0"/>
          <c:showSerName val="0"/>
          <c:showPercent val="0"/>
          <c:showBubbleSize val="0"/>
        </c:dLbls>
        <c:gapWidth val="150"/>
        <c:overlap val="100"/>
        <c:axId val="1881428575"/>
        <c:axId val="1707084367"/>
      </c:barChart>
      <c:catAx>
        <c:axId val="1881428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084367"/>
        <c:crosses val="autoZero"/>
        <c:auto val="1"/>
        <c:lblAlgn val="ctr"/>
        <c:lblOffset val="100"/>
        <c:noMultiLvlLbl val="0"/>
      </c:catAx>
      <c:valAx>
        <c:axId val="1707084367"/>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42857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JOURNEY.xlsx]4. LIST OF TOP 5 MALLS!PivotTable9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List Of Top 5 Malls</a:t>
            </a:r>
          </a:p>
        </c:rich>
      </c:tx>
      <c:layout>
        <c:manualLayout>
          <c:xMode val="edge"/>
          <c:yMode val="edge"/>
          <c:x val="0.36811322635303495"/>
          <c:y val="8.85346648742078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'4. LIST OF TOP 5 MALLS'!$B$3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 LIST OF TOP 5 MALLS'!$A$4:$A$9</c:f>
              <c:strCache>
                <c:ptCount val="5"/>
                <c:pt idx="0">
                  <c:v>Kanyon</c:v>
                </c:pt>
                <c:pt idx="1">
                  <c:v>Mall of Istanbul</c:v>
                </c:pt>
                <c:pt idx="2">
                  <c:v>Metrocity</c:v>
                </c:pt>
                <c:pt idx="3">
                  <c:v>Metropol AVM</c:v>
                </c:pt>
                <c:pt idx="4">
                  <c:v>Istinye Park</c:v>
                </c:pt>
              </c:strCache>
            </c:strRef>
          </c:cat>
          <c:val>
            <c:numRef>
              <c:f>'4. LIST OF TOP 5 MALLS'!$B$4:$B$9</c:f>
              <c:numCache>
                <c:formatCode>General</c:formatCode>
                <c:ptCount val="5"/>
                <c:pt idx="0">
                  <c:v>492107.31000000011</c:v>
                </c:pt>
                <c:pt idx="1">
                  <c:v>347129.78000000009</c:v>
                </c:pt>
                <c:pt idx="2">
                  <c:v>266715.23999999993</c:v>
                </c:pt>
                <c:pt idx="3">
                  <c:v>223089.58999999994</c:v>
                </c:pt>
                <c:pt idx="4">
                  <c:v>157887.58999999997</c:v>
                </c:pt>
              </c:numCache>
            </c:numRef>
          </c:val>
          <c:extLst>
            <c:ext xmlns:c16="http://schemas.microsoft.com/office/drawing/2014/chart" uri="{C3380CC4-5D6E-409C-BE32-E72D297353CC}">
              <c16:uniqueId val="{00000000-DFED-4328-A51A-07FF07A24C68}"/>
            </c:ext>
          </c:extLst>
        </c:ser>
        <c:dLbls>
          <c:showLegendKey val="0"/>
          <c:showVal val="1"/>
          <c:showCatName val="0"/>
          <c:showSerName val="0"/>
          <c:showPercent val="0"/>
          <c:showBubbleSize val="0"/>
        </c:dLbls>
        <c:gapWidth val="150"/>
        <c:shape val="box"/>
        <c:axId val="2067964799"/>
        <c:axId val="1888798319"/>
        <c:axId val="0"/>
      </c:bar3DChart>
      <c:catAx>
        <c:axId val="206796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8798319"/>
        <c:crosses val="autoZero"/>
        <c:auto val="1"/>
        <c:lblAlgn val="ctr"/>
        <c:lblOffset val="100"/>
        <c:noMultiLvlLbl val="0"/>
      </c:catAx>
      <c:valAx>
        <c:axId val="1888798319"/>
        <c:scaling>
          <c:orientation val="minMax"/>
        </c:scaling>
        <c:delete val="0"/>
        <c:axPos val="b"/>
        <c:majorGridlines>
          <c:spPr>
            <a:ln w="9525" cap="flat" cmpd="sng" algn="ctr">
              <a:solidFill>
                <a:schemeClr val="dk1">
                  <a:lumMod val="50000"/>
                  <a:lumOff val="5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6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JOURNEY.xlsx]5. SHOPPING MALL SALES!PivotTable15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Shopping Mall S</a:t>
            </a:r>
            <a:r>
              <a:rPr lang="en-US" sz="1600" b="1" i="0" u="none" strike="noStrike" baseline="0">
                <a:effectLst/>
              </a:rPr>
              <a:t>ales</a:t>
            </a:r>
            <a:r>
              <a:rPr lang="en-US" sz="1600" b="1" i="0" u="none" strike="noStrike" baseline="0">
                <a:effectLst>
                  <a:outerShdw blurRad="50800" dist="38100" dir="5400000" algn="t" rotWithShape="0">
                    <a:prstClr val="black">
                      <a:alpha val="40000"/>
                    </a:prstClr>
                  </a:outerShdw>
                </a:effectLst>
              </a:rPr>
              <a:t>: </a:t>
            </a:r>
            <a:r>
              <a:rPr lang="en-US"/>
              <a:t>Highest Vs Lowest </a:t>
            </a:r>
          </a:p>
        </c:rich>
      </c:tx>
      <c:layout>
        <c:manualLayout>
          <c:xMode val="edge"/>
          <c:yMode val="edge"/>
          <c:x val="0.12076579683737877"/>
          <c:y val="8.2802850105745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SHOPPING MALL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SHOPPING MALL SALES'!$A$4:$A$14</c:f>
              <c:strCache>
                <c:ptCount val="10"/>
                <c:pt idx="0">
                  <c:v>Kanyon</c:v>
                </c:pt>
                <c:pt idx="1">
                  <c:v>Mall of Istanbul</c:v>
                </c:pt>
                <c:pt idx="2">
                  <c:v>Metrocity</c:v>
                </c:pt>
                <c:pt idx="3">
                  <c:v>Metropol AVM</c:v>
                </c:pt>
                <c:pt idx="4">
                  <c:v>Istinye Park</c:v>
                </c:pt>
                <c:pt idx="5">
                  <c:v>Emaar Square Mall</c:v>
                </c:pt>
                <c:pt idx="6">
                  <c:v>Cevahir AVM</c:v>
                </c:pt>
                <c:pt idx="7">
                  <c:v>Zorlu Center</c:v>
                </c:pt>
                <c:pt idx="8">
                  <c:v>Viaport Outlet</c:v>
                </c:pt>
                <c:pt idx="9">
                  <c:v>Forum Istanbul</c:v>
                </c:pt>
              </c:strCache>
            </c:strRef>
          </c:cat>
          <c:val>
            <c:numRef>
              <c:f>'5. SHOPPING MALL SALES'!$B$4:$B$14</c:f>
              <c:numCache>
                <c:formatCode>General</c:formatCode>
                <c:ptCount val="10"/>
                <c:pt idx="0">
                  <c:v>492107.31000000011</c:v>
                </c:pt>
                <c:pt idx="1">
                  <c:v>347129.78000000009</c:v>
                </c:pt>
                <c:pt idx="2">
                  <c:v>266715.23999999993</c:v>
                </c:pt>
                <c:pt idx="3">
                  <c:v>223089.58999999994</c:v>
                </c:pt>
                <c:pt idx="4">
                  <c:v>157887.58999999997</c:v>
                </c:pt>
                <c:pt idx="5">
                  <c:v>125066.48999999999</c:v>
                </c:pt>
                <c:pt idx="6">
                  <c:v>121515.90999999999</c:v>
                </c:pt>
                <c:pt idx="7">
                  <c:v>102273.21999999999</c:v>
                </c:pt>
                <c:pt idx="8">
                  <c:v>97527.44</c:v>
                </c:pt>
                <c:pt idx="9">
                  <c:v>97336.030000000013</c:v>
                </c:pt>
              </c:numCache>
            </c:numRef>
          </c:val>
          <c:extLst>
            <c:ext xmlns:c16="http://schemas.microsoft.com/office/drawing/2014/chart" uri="{C3380CC4-5D6E-409C-BE32-E72D297353CC}">
              <c16:uniqueId val="{00000000-1E0B-47D1-AFB3-1A5642477CB2}"/>
            </c:ext>
          </c:extLst>
        </c:ser>
        <c:dLbls>
          <c:dLblPos val="outEnd"/>
          <c:showLegendKey val="0"/>
          <c:showVal val="1"/>
          <c:showCatName val="0"/>
          <c:showSerName val="0"/>
          <c:showPercent val="0"/>
          <c:showBubbleSize val="0"/>
        </c:dLbls>
        <c:gapWidth val="115"/>
        <c:overlap val="-20"/>
        <c:axId val="1783965855"/>
        <c:axId val="1643168687"/>
      </c:barChart>
      <c:catAx>
        <c:axId val="17839658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168687"/>
        <c:crosses val="autoZero"/>
        <c:auto val="1"/>
        <c:lblAlgn val="ctr"/>
        <c:lblOffset val="100"/>
        <c:noMultiLvlLbl val="0"/>
      </c:catAx>
      <c:valAx>
        <c:axId val="1643168687"/>
        <c:scaling>
          <c:orientation val="minMax"/>
        </c:scaling>
        <c:delete val="1"/>
        <c:axPos val="b"/>
        <c:numFmt formatCode="General" sourceLinked="1"/>
        <c:majorTickMark val="none"/>
        <c:minorTickMark val="none"/>
        <c:tickLblPos val="nextTo"/>
        <c:crossAx val="178396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JOURNEY.xlsx]6. SALES OF THE REGIONS !PivotTable10</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Sales</a:t>
            </a:r>
            <a:r>
              <a:rPr lang="en-US" sz="1400" baseline="0"/>
              <a:t> Of Regions According To The Shopping Mall Size</a:t>
            </a:r>
          </a:p>
          <a:p>
            <a:pPr>
              <a:defRPr sz="1400"/>
            </a:pPr>
            <a:endParaRPr lang="en-US" sz="1400" baseline="0"/>
          </a:p>
          <a:p>
            <a:pPr>
              <a:defRPr sz="1400"/>
            </a:pPr>
            <a:endParaRPr lang="en-US" sz="1400"/>
          </a:p>
        </c:rich>
      </c:tx>
      <c:layout>
        <c:manualLayout>
          <c:xMode val="edge"/>
          <c:yMode val="edge"/>
          <c:x val="0.12711593187736872"/>
          <c:y val="6.1351347813709059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39207760262971E-2"/>
          <c:y val="0.27030146785328235"/>
          <c:w val="0.90086044604005278"/>
          <c:h val="0.48498469100035879"/>
        </c:manualLayout>
      </c:layout>
      <c:lineChart>
        <c:grouping val="standard"/>
        <c:varyColors val="0"/>
        <c:ser>
          <c:idx val="0"/>
          <c:order val="0"/>
          <c:tx>
            <c:strRef>
              <c:f>'6. SALES OF THE REGIONS '!$B$3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'6. SALES OF THE REGIONS '!$A$4:$A$19</c:f>
              <c:multiLvlStrCache>
                <c:ptCount val="12"/>
                <c:lvl>
                  <c:pt idx="0">
                    <c:v>NORTH</c:v>
                  </c:pt>
                  <c:pt idx="1">
                    <c:v>SOUTH</c:v>
                  </c:pt>
                  <c:pt idx="2">
                    <c:v>EAST SOUTH</c:v>
                  </c:pt>
                  <c:pt idx="3">
                    <c:v>WEST</c:v>
                  </c:pt>
                  <c:pt idx="4">
                    <c:v>NORTH</c:v>
                  </c:pt>
                  <c:pt idx="5">
                    <c:v>WEST</c:v>
                  </c:pt>
                  <c:pt idx="6">
                    <c:v>EAST SOUTH</c:v>
                  </c:pt>
                  <c:pt idx="7">
                    <c:v>SOUTH</c:v>
                  </c:pt>
                  <c:pt idx="8">
                    <c:v>NORTH</c:v>
                  </c:pt>
                  <c:pt idx="9">
                    <c:v>SOUTH</c:v>
                  </c:pt>
                  <c:pt idx="10">
                    <c:v>WEST</c:v>
                  </c:pt>
                  <c:pt idx="11">
                    <c:v>EAST SOUTH</c:v>
                  </c:pt>
                </c:lvl>
                <c:lvl>
                  <c:pt idx="0">
                    <c:v>High</c:v>
                  </c:pt>
                  <c:pt idx="4">
                    <c:v>Medium</c:v>
                  </c:pt>
                  <c:pt idx="8">
                    <c:v>Small</c:v>
                  </c:pt>
                </c:lvl>
              </c:multiLvlStrCache>
            </c:multiLvlStrRef>
          </c:cat>
          <c:val>
            <c:numRef>
              <c:f>'6. SALES OF THE REGIONS '!$B$4:$B$19</c:f>
              <c:numCache>
                <c:formatCode>General</c:formatCode>
                <c:ptCount val="12"/>
                <c:pt idx="0">
                  <c:v>79826.290000000008</c:v>
                </c:pt>
                <c:pt idx="1">
                  <c:v>49196.840000000004</c:v>
                </c:pt>
                <c:pt idx="2">
                  <c:v>43972.689999999988</c:v>
                </c:pt>
                <c:pt idx="3">
                  <c:v>34142.269999999997</c:v>
                </c:pt>
                <c:pt idx="4">
                  <c:v>455211.97999999992</c:v>
                </c:pt>
                <c:pt idx="5">
                  <c:v>283522.22000000003</c:v>
                </c:pt>
                <c:pt idx="6">
                  <c:v>259694.49000000005</c:v>
                </c:pt>
                <c:pt idx="7">
                  <c:v>226787.80000000002</c:v>
                </c:pt>
                <c:pt idx="8">
                  <c:v>267057.80000000005</c:v>
                </c:pt>
                <c:pt idx="9">
                  <c:v>124106.52</c:v>
                </c:pt>
                <c:pt idx="10">
                  <c:v>112262.25</c:v>
                </c:pt>
                <c:pt idx="11">
                  <c:v>94867.45</c:v>
                </c:pt>
              </c:numCache>
            </c:numRef>
          </c:val>
          <c:smooth val="0"/>
          <c:extLst>
            <c:ext xmlns:c16="http://schemas.microsoft.com/office/drawing/2014/chart" uri="{C3380CC4-5D6E-409C-BE32-E72D297353CC}">
              <c16:uniqueId val="{00000000-8829-4AC2-938F-D504DC22419D}"/>
            </c:ext>
          </c:extLst>
        </c:ser>
        <c:dLbls>
          <c:showLegendKey val="0"/>
          <c:showVal val="0"/>
          <c:showCatName val="0"/>
          <c:showSerName val="0"/>
          <c:showPercent val="0"/>
          <c:showBubbleSize val="0"/>
        </c:dLbls>
        <c:marker val="1"/>
        <c:smooth val="0"/>
        <c:axId val="1926455615"/>
        <c:axId val="1844974191"/>
      </c:lineChart>
      <c:catAx>
        <c:axId val="1926455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4974191"/>
        <c:crosses val="autoZero"/>
        <c:auto val="1"/>
        <c:lblAlgn val="ctr"/>
        <c:lblOffset val="100"/>
        <c:noMultiLvlLbl val="0"/>
      </c:catAx>
      <c:valAx>
        <c:axId val="1844974191"/>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45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JOURNEY.xlsx]10. MODE OF PAYMENT!PivotTable14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'10. MODE OF PAYMENT'!$B$3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'10. MODE OF PAYMENT'!$A$4:$A$7</c:f>
              <c:strCache>
                <c:ptCount val="3"/>
                <c:pt idx="0">
                  <c:v>Cash</c:v>
                </c:pt>
                <c:pt idx="1">
                  <c:v>Credit Card</c:v>
                </c:pt>
                <c:pt idx="2">
                  <c:v>Debit Card</c:v>
                </c:pt>
              </c:strCache>
            </c:strRef>
          </c:cat>
          <c:val>
            <c:numRef>
              <c:f>'10. MODE OF PAYMENT'!$B$4:$B$7</c:f>
              <c:numCache>
                <c:formatCode>General</c:formatCode>
                <c:ptCount val="3"/>
                <c:pt idx="0">
                  <c:v>822480.52999999968</c:v>
                </c:pt>
                <c:pt idx="1">
                  <c:v>768554.08000000007</c:v>
                </c:pt>
                <c:pt idx="2">
                  <c:v>439613.99</c:v>
                </c:pt>
              </c:numCache>
            </c:numRef>
          </c:val>
          <c:extLst>
            <c:ext xmlns:c16="http://schemas.microsoft.com/office/drawing/2014/chart" uri="{C3380CC4-5D6E-409C-BE32-E72D297353CC}">
              <c16:uniqueId val="{00000000-2671-4A9E-9BFC-D0DE4E54E962}"/>
            </c:ext>
          </c:extLst>
        </c:ser>
        <c:dLbls>
          <c:showLegendKey val="0"/>
          <c:showVal val="0"/>
          <c:showCatName val="0"/>
          <c:showSerName val="0"/>
          <c:showPercent val="0"/>
          <c:showBubbleSize val="0"/>
        </c:dLbls>
        <c:axId val="2067992639"/>
        <c:axId val="1647807823"/>
      </c:areaChart>
      <c:catAx>
        <c:axId val="20679926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807823"/>
        <c:crosses val="autoZero"/>
        <c:auto val="1"/>
        <c:lblAlgn val="ctr"/>
        <c:lblOffset val="100"/>
        <c:noMultiLvlLbl val="0"/>
      </c:catAx>
      <c:valAx>
        <c:axId val="1647807823"/>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92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JOURNEY.xlsx]7. EACH QUARTERS SALES!PivotTable11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Each Quarters Sales</a:t>
            </a:r>
          </a:p>
        </c:rich>
      </c:tx>
      <c:layout>
        <c:manualLayout>
          <c:xMode val="edge"/>
          <c:yMode val="edge"/>
          <c:x val="0.27912678219237896"/>
          <c:y val="4.6398934065129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97325143152517"/>
          <c:y val="0.1542386170636422"/>
          <c:w val="0.48660253032424483"/>
          <c:h val="0.75182618264555801"/>
        </c:manualLayout>
      </c:layout>
      <c:doughnutChart>
        <c:varyColors val="1"/>
        <c:ser>
          <c:idx val="0"/>
          <c:order val="0"/>
          <c:tx>
            <c:strRef>
              <c:f>'7. EACH QUARTERS SALES'!$B$3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A0-42B3-8804-2E88D3D2AC2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A0-42B3-8804-2E88D3D2AC2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A0-42B3-8804-2E88D3D2AC2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3A0-42B3-8804-2E88D3D2AC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'7. EACH QUARTERS SALES'!$A$4:$A$8</c:f>
              <c:strCache>
                <c:ptCount val="4"/>
                <c:pt idx="0">
                  <c:v>Q1</c:v>
                </c:pt>
                <c:pt idx="1">
                  <c:v>Q2</c:v>
                </c:pt>
                <c:pt idx="2">
                  <c:v>Q3</c:v>
                </c:pt>
                <c:pt idx="3">
                  <c:v>Q4</c:v>
                </c:pt>
              </c:strCache>
            </c:strRef>
          </c:cat>
          <c:val>
            <c:numRef>
              <c:f>'7. EACH QUARTERS SALES'!$B$4:$B$8</c:f>
              <c:numCache>
                <c:formatCode>General</c:formatCode>
                <c:ptCount val="4"/>
                <c:pt idx="0">
                  <c:v>592155.27000000014</c:v>
                </c:pt>
                <c:pt idx="1">
                  <c:v>415580.12</c:v>
                </c:pt>
                <c:pt idx="2">
                  <c:v>490695.97000000032</c:v>
                </c:pt>
                <c:pt idx="3">
                  <c:v>532217.24000000022</c:v>
                </c:pt>
              </c:numCache>
            </c:numRef>
          </c:val>
          <c:extLst>
            <c:ext xmlns:c16="http://schemas.microsoft.com/office/drawing/2014/chart" uri="{C3380CC4-5D6E-409C-BE32-E72D297353CC}">
              <c16:uniqueId val="{00000008-03A0-42B3-8804-2E88D3D2AC2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JOURNEY.xlsx]8. LARGEST CUSTOMER SEGMENT!PivotTable13</c:name>
    <c:fmtId val="4"/>
  </c:pivotSource>
  <c:chart>
    <c:title>
      <c:overlay val="0"/>
      <c:spPr>
        <a:solidFill>
          <a:schemeClr val="tx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 LARGEST CUSTOMER SEGMENT'!$B$3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'8. LARGEST CUSTOMER SEGMENT'!$A$4:$A$7</c:f>
              <c:strCache>
                <c:ptCount val="3"/>
                <c:pt idx="0">
                  <c:v>Adult</c:v>
                </c:pt>
                <c:pt idx="1">
                  <c:v>Senior</c:v>
                </c:pt>
                <c:pt idx="2">
                  <c:v>Teenager</c:v>
                </c:pt>
              </c:strCache>
            </c:strRef>
          </c:cat>
          <c:val>
            <c:numRef>
              <c:f>'8. LARGEST CUSTOMER SEGMENT'!$B$4:$B$7</c:f>
              <c:numCache>
                <c:formatCode>General</c:formatCode>
                <c:ptCount val="3"/>
                <c:pt idx="0">
                  <c:v>1245408.0599999975</c:v>
                </c:pt>
                <c:pt idx="1">
                  <c:v>721668.5899999995</c:v>
                </c:pt>
                <c:pt idx="2">
                  <c:v>63571.950000000012</c:v>
                </c:pt>
              </c:numCache>
            </c:numRef>
          </c:val>
          <c:extLst>
            <c:ext xmlns:c16="http://schemas.microsoft.com/office/drawing/2014/chart" uri="{C3380CC4-5D6E-409C-BE32-E72D297353CC}">
              <c16:uniqueId val="{00000000-0111-4CF8-84F3-F416B114C075}"/>
            </c:ext>
          </c:extLst>
        </c:ser>
        <c:dLbls>
          <c:dLblPos val="outEnd"/>
          <c:showLegendKey val="0"/>
          <c:showVal val="1"/>
          <c:showCatName val="0"/>
          <c:showSerName val="0"/>
          <c:showPercent val="0"/>
          <c:showBubbleSize val="0"/>
        </c:dLbls>
        <c:gapWidth val="100"/>
        <c:overlap val="-24"/>
        <c:axId val="1852549039"/>
        <c:axId val="1797187327"/>
      </c:barChart>
      <c:catAx>
        <c:axId val="18525490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87327"/>
        <c:crosses val="autoZero"/>
        <c:auto val="1"/>
        <c:lblAlgn val="ctr"/>
        <c:lblOffset val="100"/>
        <c:noMultiLvlLbl val="0"/>
      </c:catAx>
      <c:valAx>
        <c:axId val="179718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54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JOURNEY.xlsx]9. SALES MALE Vs FEMALE!PivotTable12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Male Vs Female</a:t>
            </a:r>
            <a:endParaRPr lang="en-US"/>
          </a:p>
        </c:rich>
      </c:tx>
      <c:layout>
        <c:manualLayout>
          <c:xMode val="edge"/>
          <c:yMode val="edge"/>
          <c:x val="0.24230412879350635"/>
          <c:y val="8.84990047385016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 SALES MALE Vs 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C7-4E20-97D7-41E42691C22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C7-4E20-97D7-41E42691C22D}"/>
              </c:ext>
            </c:extLst>
          </c:dPt>
          <c:dLbls>
            <c:dLbl>
              <c:idx val="0"/>
              <c:layout>
                <c:manualLayout>
                  <c:x val="-0.14522484689413823"/>
                  <c:y val="-0.21315543890347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C7-4E20-97D7-41E42691C2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'9. SALES MALE Vs FEMALE'!$A$4:$A$6</c:f>
              <c:strCache>
                <c:ptCount val="2"/>
                <c:pt idx="0">
                  <c:v>Female</c:v>
                </c:pt>
                <c:pt idx="1">
                  <c:v>Male</c:v>
                </c:pt>
              </c:strCache>
            </c:strRef>
          </c:cat>
          <c:val>
            <c:numRef>
              <c:f>'9. SALES MALE Vs FEMALE'!$B$4:$B$6</c:f>
              <c:numCache>
                <c:formatCode>General</c:formatCode>
                <c:ptCount val="2"/>
                <c:pt idx="0">
                  <c:v>1190296.549999998</c:v>
                </c:pt>
                <c:pt idx="1">
                  <c:v>840352.0499999997</c:v>
                </c:pt>
              </c:numCache>
            </c:numRef>
          </c:val>
          <c:extLst>
            <c:ext xmlns:c16="http://schemas.microsoft.com/office/drawing/2014/chart" uri="{C3380CC4-5D6E-409C-BE32-E72D297353CC}">
              <c16:uniqueId val="{00000004-51C7-4E20-97D7-41E42691C22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JOURNEY.xlsx]2. SUM OF EACH CATEGORY  !PivotTable6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Sum Of Each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 SUM OF EACH CATEGORY  '!$B$3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cat>
            <c:strRef>
              <c:f>'2. SUM OF EACH CATEGORY  '!$A$4:$A$12</c:f>
              <c:strCache>
                <c:ptCount val="8"/>
                <c:pt idx="0">
                  <c:v>Clothing</c:v>
                </c:pt>
                <c:pt idx="1">
                  <c:v>Shoes</c:v>
                </c:pt>
                <c:pt idx="2">
                  <c:v>Technology</c:v>
                </c:pt>
                <c:pt idx="3">
                  <c:v>Cosmetics</c:v>
                </c:pt>
                <c:pt idx="4">
                  <c:v>Toys</c:v>
                </c:pt>
                <c:pt idx="5">
                  <c:v>Books</c:v>
                </c:pt>
                <c:pt idx="6">
                  <c:v>Souvenir</c:v>
                </c:pt>
                <c:pt idx="7">
                  <c:v>Food &amp; Beverage</c:v>
                </c:pt>
              </c:strCache>
            </c:strRef>
          </c:cat>
          <c:val>
            <c:numRef>
              <c:f>'2. SUM OF EACH CATEGORY  '!$B$4:$B$12</c:f>
              <c:numCache>
                <c:formatCode>General</c:formatCode>
                <c:ptCount val="8"/>
                <c:pt idx="0">
                  <c:v>141637.76000000015</c:v>
                </c:pt>
                <c:pt idx="1">
                  <c:v>88224.989999999947</c:v>
                </c:pt>
                <c:pt idx="2">
                  <c:v>72450</c:v>
                </c:pt>
                <c:pt idx="3">
                  <c:v>10693.579999999987</c:v>
                </c:pt>
                <c:pt idx="4">
                  <c:v>5089.2800000000007</c:v>
                </c:pt>
                <c:pt idx="5">
                  <c:v>1424.1000000000004</c:v>
                </c:pt>
                <c:pt idx="6">
                  <c:v>1243.3800000000003</c:v>
                </c:pt>
                <c:pt idx="7">
                  <c:v>1239.5100000000011</c:v>
                </c:pt>
              </c:numCache>
            </c:numRef>
          </c:val>
          <c:extLst>
            <c:ext xmlns:c16="http://schemas.microsoft.com/office/drawing/2014/chart" uri="{C3380CC4-5D6E-409C-BE32-E72D297353CC}">
              <c16:uniqueId val="{00000000-866E-4C1B-BE04-A677C4AF443B}"/>
            </c:ext>
          </c:extLst>
        </c:ser>
        <c:dLbls>
          <c:showLegendKey val="0"/>
          <c:showVal val="0"/>
          <c:showCatName val="0"/>
          <c:showSerName val="0"/>
          <c:showPercent val="0"/>
          <c:showBubbleSize val="0"/>
        </c:dLbls>
        <c:gapWidth val="150"/>
        <c:overlap val="100"/>
        <c:axId val="1881428575"/>
        <c:axId val="1707084367"/>
      </c:barChart>
      <c:catAx>
        <c:axId val="1881428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084367"/>
        <c:crosses val="autoZero"/>
        <c:auto val="1"/>
        <c:lblAlgn val="ctr"/>
        <c:lblOffset val="100"/>
        <c:noMultiLvlLbl val="0"/>
      </c:catAx>
      <c:valAx>
        <c:axId val="1707084367"/>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42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[SHOPSTAT PRO- MALL DATA PIVOT JOURNEY.xlsx]3. CATEGORY HIGHEST  Vs LOWEST!PivotTable7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Highest Vs Lowest</a:t>
            </a:r>
            <a:endParaRPr lang="en-IN"/>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 CATEGORY HIGHEST  Vs LOWEST'!$B$3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 CATEGORY HIGHEST  Vs LOWEST'!$A$4:$A$12</c:f>
              <c:strCache>
                <c:ptCount val="8"/>
                <c:pt idx="0">
                  <c:v>Books</c:v>
                </c:pt>
                <c:pt idx="1">
                  <c:v>Souvenir</c:v>
                </c:pt>
                <c:pt idx="2">
                  <c:v>Technology</c:v>
                </c:pt>
                <c:pt idx="3">
                  <c:v>Toys</c:v>
                </c:pt>
                <c:pt idx="4">
                  <c:v>Shoes</c:v>
                </c:pt>
                <c:pt idx="5">
                  <c:v>Cosmetics</c:v>
                </c:pt>
                <c:pt idx="6">
                  <c:v>Food &amp; Beverage</c:v>
                </c:pt>
                <c:pt idx="7">
                  <c:v>Clothing</c:v>
                </c:pt>
              </c:strCache>
            </c:strRef>
          </c:cat>
          <c:val>
            <c:numRef>
              <c:f>'3. CATEGORY HIGHEST  Vs LOWEST'!$B$4:$B$12</c:f>
              <c:numCache>
                <c:formatCode>General</c:formatCode>
                <c:ptCount val="8"/>
                <c:pt idx="0">
                  <c:v>93380.099999999977</c:v>
                </c:pt>
                <c:pt idx="1">
                  <c:v>106053.38</c:v>
                </c:pt>
                <c:pt idx="2">
                  <c:v>155552</c:v>
                </c:pt>
                <c:pt idx="3">
                  <c:v>165023.27999999997</c:v>
                </c:pt>
                <c:pt idx="4">
                  <c:v>248720.99000000011</c:v>
                </c:pt>
                <c:pt idx="5">
                  <c:v>271437.58000000019</c:v>
                </c:pt>
                <c:pt idx="6">
                  <c:v>315647.51000000024</c:v>
                </c:pt>
                <c:pt idx="7">
                  <c:v>674833.75999999989</c:v>
                </c:pt>
              </c:numCache>
            </c:numRef>
          </c:val>
          <c:extLst>
            <c:ext xmlns:c16="http://schemas.microsoft.com/office/drawing/2014/chart" uri="{C3380CC4-5D6E-409C-BE32-E72D297353CC}">
              <c16:uniqueId val="{00000000-166F-4DEF-9611-1B021095C90B}"/>
            </c:ext>
          </c:extLst>
        </c:ser>
        <c:dLbls>
          <c:dLblPos val="inEnd"/>
          <c:showLegendKey val="0"/>
          <c:showVal val="1"/>
          <c:showCatName val="0"/>
          <c:showSerName val="0"/>
          <c:showPercent val="0"/>
          <c:showBubbleSize val="0"/>
        </c:dLbls>
        <c:gapWidth val="115"/>
        <c:overlap val="-20"/>
        <c:axId val="2067966655"/>
        <c:axId val="1844973711"/>
      </c:barChart>
      <c:catAx>
        <c:axId val="2067966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4973711"/>
        <c:crosses val="autoZero"/>
        <c:auto val="1"/>
        <c:lblAlgn val="ctr"/>
        <c:lblOffset val="100"/>
        <c:noMultiLvlLbl val="0"/>
      </c:catAx>
      <c:valAx>
        <c:axId val="1844973711"/>
        <c:scaling>
          <c:orientation val="minMax"/>
        </c:scaling>
        <c:delete val="0"/>
        <c:axPos val="b"/>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[SHOPSTAT PRO- MALL DATA PIVOT JOURNEY.xlsx]3. CATEGORY HIGHEST  Vs LOWEST!PivotTable7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Highest Vs Lowest</a:t>
            </a:r>
            <a:endParaRPr lang="en-IN"/>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 CATEGORY HIGHEST  Vs LOWEST'!$B$3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 CATEGORY HIGHEST  Vs LOWEST'!$A$4:$A$12</c:f>
              <c:strCache>
                <c:ptCount val="8"/>
                <c:pt idx="0">
                  <c:v>Books</c:v>
                </c:pt>
                <c:pt idx="1">
                  <c:v>Souvenir</c:v>
                </c:pt>
                <c:pt idx="2">
                  <c:v>Technology</c:v>
                </c:pt>
                <c:pt idx="3">
                  <c:v>Toys</c:v>
                </c:pt>
                <c:pt idx="4">
                  <c:v>Shoes</c:v>
                </c:pt>
                <c:pt idx="5">
                  <c:v>Cosmetics</c:v>
                </c:pt>
                <c:pt idx="6">
                  <c:v>Food &amp; Beverage</c:v>
                </c:pt>
                <c:pt idx="7">
                  <c:v>Clothing</c:v>
                </c:pt>
              </c:strCache>
            </c:strRef>
          </c:cat>
          <c:val>
            <c:numRef>
              <c:f>'3. CATEGORY HIGHEST  Vs LOWEST'!$B$4:$B$12</c:f>
              <c:numCache>
                <c:formatCode>General</c:formatCode>
                <c:ptCount val="8"/>
                <c:pt idx="0">
                  <c:v>93380.099999999977</c:v>
                </c:pt>
                <c:pt idx="1">
                  <c:v>106053.38</c:v>
                </c:pt>
                <c:pt idx="2">
                  <c:v>155552</c:v>
                </c:pt>
                <c:pt idx="3">
                  <c:v>165023.27999999997</c:v>
                </c:pt>
                <c:pt idx="4">
                  <c:v>248720.99000000011</c:v>
                </c:pt>
                <c:pt idx="5">
                  <c:v>271437.58000000019</c:v>
                </c:pt>
                <c:pt idx="6">
                  <c:v>315647.51000000024</c:v>
                </c:pt>
                <c:pt idx="7">
                  <c:v>674833.75999999989</c:v>
                </c:pt>
              </c:numCache>
            </c:numRef>
          </c:val>
          <c:extLst>
            <c:ext xmlns:c16="http://schemas.microsoft.com/office/drawing/2014/chart" uri="{C3380CC4-5D6E-409C-BE32-E72D297353CC}">
              <c16:uniqueId val="{00000003-1E60-4A1E-977F-334E85CC8320}"/>
            </c:ext>
          </c:extLst>
        </c:ser>
        <c:dLbls>
          <c:dLblPos val="inEnd"/>
          <c:showLegendKey val="0"/>
          <c:showVal val="1"/>
          <c:showCatName val="0"/>
          <c:showSerName val="0"/>
          <c:showPercent val="0"/>
          <c:showBubbleSize val="0"/>
        </c:dLbls>
        <c:gapWidth val="115"/>
        <c:overlap val="-20"/>
        <c:axId val="2067966655"/>
        <c:axId val="1844973711"/>
      </c:barChart>
      <c:catAx>
        <c:axId val="2067966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4973711"/>
        <c:crosses val="autoZero"/>
        <c:auto val="1"/>
        <c:lblAlgn val="ctr"/>
        <c:lblOffset val="100"/>
        <c:noMultiLvlLbl val="0"/>
      </c:catAx>
      <c:valAx>
        <c:axId val="1844973711"/>
        <c:scaling>
          <c:orientation val="minMax"/>
        </c:scaling>
        <c:delete val="0"/>
        <c:axPos val="b"/>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JOURNEY.xlsx]4. LIST OF TOP 5 MALLS!PivotTable9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List Of Top 5 Malls</a:t>
            </a:r>
          </a:p>
        </c:rich>
      </c:tx>
      <c:layout>
        <c:manualLayout>
          <c:xMode val="edge"/>
          <c:yMode val="edge"/>
          <c:x val="0.36811322635303495"/>
          <c:y val="8.85346648742078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'4. LIST OF TOP 5 MALLS'!$B$3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 LIST OF TOP 5 MALLS'!$A$4:$A$9</c:f>
              <c:strCache>
                <c:ptCount val="5"/>
                <c:pt idx="0">
                  <c:v>Kanyon</c:v>
                </c:pt>
                <c:pt idx="1">
                  <c:v>Mall of Istanbul</c:v>
                </c:pt>
                <c:pt idx="2">
                  <c:v>Metrocity</c:v>
                </c:pt>
                <c:pt idx="3">
                  <c:v>Metropol AVM</c:v>
                </c:pt>
                <c:pt idx="4">
                  <c:v>Istinye Park</c:v>
                </c:pt>
              </c:strCache>
            </c:strRef>
          </c:cat>
          <c:val>
            <c:numRef>
              <c:f>'4. LIST OF TOP 5 MALLS'!$B$4:$B$9</c:f>
              <c:numCache>
                <c:formatCode>General</c:formatCode>
                <c:ptCount val="5"/>
                <c:pt idx="0">
                  <c:v>492107.31000000011</c:v>
                </c:pt>
                <c:pt idx="1">
                  <c:v>347129.78000000009</c:v>
                </c:pt>
                <c:pt idx="2">
                  <c:v>266715.23999999993</c:v>
                </c:pt>
                <c:pt idx="3">
                  <c:v>223089.58999999994</c:v>
                </c:pt>
                <c:pt idx="4">
                  <c:v>157887.58999999997</c:v>
                </c:pt>
              </c:numCache>
            </c:numRef>
          </c:val>
          <c:extLst>
            <c:ext xmlns:c16="http://schemas.microsoft.com/office/drawing/2014/chart" uri="{C3380CC4-5D6E-409C-BE32-E72D297353CC}">
              <c16:uniqueId val="{00000000-A8DB-4477-9336-DC2DBE2CF33E}"/>
            </c:ext>
          </c:extLst>
        </c:ser>
        <c:dLbls>
          <c:showLegendKey val="0"/>
          <c:showVal val="1"/>
          <c:showCatName val="0"/>
          <c:showSerName val="0"/>
          <c:showPercent val="0"/>
          <c:showBubbleSize val="0"/>
        </c:dLbls>
        <c:gapWidth val="150"/>
        <c:shape val="box"/>
        <c:axId val="2067964799"/>
        <c:axId val="1888798319"/>
        <c:axId val="0"/>
      </c:bar3DChart>
      <c:catAx>
        <c:axId val="206796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8798319"/>
        <c:crosses val="autoZero"/>
        <c:auto val="1"/>
        <c:lblAlgn val="ctr"/>
        <c:lblOffset val="100"/>
        <c:noMultiLvlLbl val="0"/>
      </c:catAx>
      <c:valAx>
        <c:axId val="1888798319"/>
        <c:scaling>
          <c:orientation val="minMax"/>
        </c:scaling>
        <c:delete val="0"/>
        <c:axPos val="b"/>
        <c:majorGridlines>
          <c:spPr>
            <a:ln w="9525" cap="flat" cmpd="sng" algn="ctr">
              <a:solidFill>
                <a:schemeClr val="dk1">
                  <a:lumMod val="50000"/>
                  <a:lumOff val="5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96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JOURNEY.xlsx]5. SHOPPING MALL SALES!PivotTable15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Shopping Mall S</a:t>
            </a:r>
            <a:r>
              <a:rPr lang="en-US" sz="1600" b="1" i="0" u="none" strike="noStrike" baseline="0">
                <a:effectLst/>
              </a:rPr>
              <a:t>ales</a:t>
            </a:r>
            <a:r>
              <a:rPr lang="en-US" sz="1600" b="1" i="0" u="none" strike="noStrike" baseline="0">
                <a:effectLst>
                  <a:outerShdw blurRad="50800" dist="38100" dir="5400000" algn="t" rotWithShape="0">
                    <a:prstClr val="black">
                      <a:alpha val="40000"/>
                    </a:prstClr>
                  </a:outerShdw>
                </a:effectLst>
              </a:rPr>
              <a:t>: </a:t>
            </a:r>
            <a:r>
              <a:rPr lang="en-US"/>
              <a:t>Highest Vs Lowest </a:t>
            </a:r>
          </a:p>
        </c:rich>
      </c:tx>
      <c:layout>
        <c:manualLayout>
          <c:xMode val="edge"/>
          <c:yMode val="edge"/>
          <c:x val="0.12076579683737877"/>
          <c:y val="8.2802850105745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SHOPPING MALL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SHOPPING MALL SALES'!$A$4:$A$14</c:f>
              <c:strCache>
                <c:ptCount val="10"/>
                <c:pt idx="0">
                  <c:v>Kanyon</c:v>
                </c:pt>
                <c:pt idx="1">
                  <c:v>Mall of Istanbul</c:v>
                </c:pt>
                <c:pt idx="2">
                  <c:v>Metrocity</c:v>
                </c:pt>
                <c:pt idx="3">
                  <c:v>Metropol AVM</c:v>
                </c:pt>
                <c:pt idx="4">
                  <c:v>Istinye Park</c:v>
                </c:pt>
                <c:pt idx="5">
                  <c:v>Emaar Square Mall</c:v>
                </c:pt>
                <c:pt idx="6">
                  <c:v>Cevahir AVM</c:v>
                </c:pt>
                <c:pt idx="7">
                  <c:v>Zorlu Center</c:v>
                </c:pt>
                <c:pt idx="8">
                  <c:v>Viaport Outlet</c:v>
                </c:pt>
                <c:pt idx="9">
                  <c:v>Forum Istanbul</c:v>
                </c:pt>
              </c:strCache>
            </c:strRef>
          </c:cat>
          <c:val>
            <c:numRef>
              <c:f>'5. SHOPPING MALL SALES'!$B$4:$B$14</c:f>
              <c:numCache>
                <c:formatCode>General</c:formatCode>
                <c:ptCount val="10"/>
                <c:pt idx="0">
                  <c:v>492107.31000000011</c:v>
                </c:pt>
                <c:pt idx="1">
                  <c:v>347129.78000000009</c:v>
                </c:pt>
                <c:pt idx="2">
                  <c:v>266715.23999999993</c:v>
                </c:pt>
                <c:pt idx="3">
                  <c:v>223089.58999999994</c:v>
                </c:pt>
                <c:pt idx="4">
                  <c:v>157887.58999999997</c:v>
                </c:pt>
                <c:pt idx="5">
                  <c:v>125066.48999999999</c:v>
                </c:pt>
                <c:pt idx="6">
                  <c:v>121515.90999999999</c:v>
                </c:pt>
                <c:pt idx="7">
                  <c:v>102273.21999999999</c:v>
                </c:pt>
                <c:pt idx="8">
                  <c:v>97527.44</c:v>
                </c:pt>
                <c:pt idx="9">
                  <c:v>97336.030000000013</c:v>
                </c:pt>
              </c:numCache>
            </c:numRef>
          </c:val>
          <c:extLst>
            <c:ext xmlns:c16="http://schemas.microsoft.com/office/drawing/2014/chart" uri="{C3380CC4-5D6E-409C-BE32-E72D297353CC}">
              <c16:uniqueId val="{00000000-19EE-421C-B386-A324445A8FB7}"/>
            </c:ext>
          </c:extLst>
        </c:ser>
        <c:dLbls>
          <c:dLblPos val="outEnd"/>
          <c:showLegendKey val="0"/>
          <c:showVal val="1"/>
          <c:showCatName val="0"/>
          <c:showSerName val="0"/>
          <c:showPercent val="0"/>
          <c:showBubbleSize val="0"/>
        </c:dLbls>
        <c:gapWidth val="115"/>
        <c:overlap val="-20"/>
        <c:axId val="1783965855"/>
        <c:axId val="1643168687"/>
      </c:barChart>
      <c:catAx>
        <c:axId val="17839658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168687"/>
        <c:crosses val="autoZero"/>
        <c:auto val="1"/>
        <c:lblAlgn val="ctr"/>
        <c:lblOffset val="100"/>
        <c:noMultiLvlLbl val="0"/>
      </c:catAx>
      <c:valAx>
        <c:axId val="1643168687"/>
        <c:scaling>
          <c:orientation val="minMax"/>
        </c:scaling>
        <c:delete val="1"/>
        <c:axPos val="b"/>
        <c:numFmt formatCode="General" sourceLinked="1"/>
        <c:majorTickMark val="none"/>
        <c:minorTickMark val="none"/>
        <c:tickLblPos val="nextTo"/>
        <c:crossAx val="178396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JOURNEY.xlsx]6. SALES OF THE REGIONS !PivotTable10</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Total Sales</a:t>
            </a:r>
            <a:r>
              <a:rPr lang="en-US" sz="1400" baseline="0"/>
              <a:t> Of Regions According To The Shopping Mall Size</a:t>
            </a:r>
          </a:p>
          <a:p>
            <a:pPr>
              <a:defRPr sz="1400"/>
            </a:pPr>
            <a:endParaRPr lang="en-US" sz="1400" baseline="0"/>
          </a:p>
          <a:p>
            <a:pPr>
              <a:defRPr sz="1400"/>
            </a:pPr>
            <a:endParaRPr lang="en-US" sz="1400"/>
          </a:p>
        </c:rich>
      </c:tx>
      <c:layout>
        <c:manualLayout>
          <c:xMode val="edge"/>
          <c:yMode val="edge"/>
          <c:x val="0.12711593187736872"/>
          <c:y val="6.1351347813709059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39207760262971E-2"/>
          <c:y val="0.27030146785328235"/>
          <c:w val="0.90086044604005278"/>
          <c:h val="0.48498469100035879"/>
        </c:manualLayout>
      </c:layout>
      <c:lineChart>
        <c:grouping val="standard"/>
        <c:varyColors val="0"/>
        <c:ser>
          <c:idx val="0"/>
          <c:order val="0"/>
          <c:tx>
            <c:strRef>
              <c:f>'6. SALES OF THE REGIONS '!$B$3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'6. SALES OF THE REGIONS '!$A$4:$A$19</c:f>
              <c:multiLvlStrCache>
                <c:ptCount val="12"/>
                <c:lvl>
                  <c:pt idx="0">
                    <c:v>NORTH</c:v>
                  </c:pt>
                  <c:pt idx="1">
                    <c:v>SOUTH</c:v>
                  </c:pt>
                  <c:pt idx="2">
                    <c:v>EAST SOUTH</c:v>
                  </c:pt>
                  <c:pt idx="3">
                    <c:v>WEST</c:v>
                  </c:pt>
                  <c:pt idx="4">
                    <c:v>NORTH</c:v>
                  </c:pt>
                  <c:pt idx="5">
                    <c:v>WEST</c:v>
                  </c:pt>
                  <c:pt idx="6">
                    <c:v>EAST SOUTH</c:v>
                  </c:pt>
                  <c:pt idx="7">
                    <c:v>SOUTH</c:v>
                  </c:pt>
                  <c:pt idx="8">
                    <c:v>NORTH</c:v>
                  </c:pt>
                  <c:pt idx="9">
                    <c:v>SOUTH</c:v>
                  </c:pt>
                  <c:pt idx="10">
                    <c:v>WEST</c:v>
                  </c:pt>
                  <c:pt idx="11">
                    <c:v>EAST SOUTH</c:v>
                  </c:pt>
                </c:lvl>
                <c:lvl>
                  <c:pt idx="0">
                    <c:v>High</c:v>
                  </c:pt>
                  <c:pt idx="4">
                    <c:v>Medium</c:v>
                  </c:pt>
                  <c:pt idx="8">
                    <c:v>Small</c:v>
                  </c:pt>
                </c:lvl>
              </c:multiLvlStrCache>
            </c:multiLvlStrRef>
          </c:cat>
          <c:val>
            <c:numRef>
              <c:f>'6. SALES OF THE REGIONS '!$B$4:$B$19</c:f>
              <c:numCache>
                <c:formatCode>General</c:formatCode>
                <c:ptCount val="12"/>
                <c:pt idx="0">
                  <c:v>79826.290000000008</c:v>
                </c:pt>
                <c:pt idx="1">
                  <c:v>49196.840000000004</c:v>
                </c:pt>
                <c:pt idx="2">
                  <c:v>43972.689999999988</c:v>
                </c:pt>
                <c:pt idx="3">
                  <c:v>34142.269999999997</c:v>
                </c:pt>
                <c:pt idx="4">
                  <c:v>455211.97999999992</c:v>
                </c:pt>
                <c:pt idx="5">
                  <c:v>283522.22000000003</c:v>
                </c:pt>
                <c:pt idx="6">
                  <c:v>259694.49000000005</c:v>
                </c:pt>
                <c:pt idx="7">
                  <c:v>226787.80000000002</c:v>
                </c:pt>
                <c:pt idx="8">
                  <c:v>267057.80000000005</c:v>
                </c:pt>
                <c:pt idx="9">
                  <c:v>124106.52</c:v>
                </c:pt>
                <c:pt idx="10">
                  <c:v>112262.25</c:v>
                </c:pt>
                <c:pt idx="11">
                  <c:v>94867.45</c:v>
                </c:pt>
              </c:numCache>
            </c:numRef>
          </c:val>
          <c:smooth val="0"/>
          <c:extLst>
            <c:ext xmlns:c16="http://schemas.microsoft.com/office/drawing/2014/chart" uri="{C3380CC4-5D6E-409C-BE32-E72D297353CC}">
              <c16:uniqueId val="{00000002-26F7-46FB-A80A-883317D6C053}"/>
            </c:ext>
          </c:extLst>
        </c:ser>
        <c:dLbls>
          <c:showLegendKey val="0"/>
          <c:showVal val="0"/>
          <c:showCatName val="0"/>
          <c:showSerName val="0"/>
          <c:showPercent val="0"/>
          <c:showBubbleSize val="0"/>
        </c:dLbls>
        <c:marker val="1"/>
        <c:smooth val="0"/>
        <c:axId val="1926455615"/>
        <c:axId val="1844974191"/>
      </c:lineChart>
      <c:catAx>
        <c:axId val="19264556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4974191"/>
        <c:crosses val="autoZero"/>
        <c:auto val="1"/>
        <c:lblAlgn val="ctr"/>
        <c:lblOffset val="100"/>
        <c:noMultiLvlLbl val="0"/>
      </c:catAx>
      <c:valAx>
        <c:axId val="1844974191"/>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45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JOURNEY.xlsx]7. EACH QUARTERS SALES!PivotTable11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Each Quarters Sales</a:t>
            </a:r>
          </a:p>
        </c:rich>
      </c:tx>
      <c:layout>
        <c:manualLayout>
          <c:xMode val="edge"/>
          <c:yMode val="edge"/>
          <c:x val="0.27912678219237896"/>
          <c:y val="4.6398934065129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97325143152517"/>
          <c:y val="0.1542386170636422"/>
          <c:w val="0.48660253032424483"/>
          <c:h val="0.75182618264555801"/>
        </c:manualLayout>
      </c:layout>
      <c:doughnutChart>
        <c:varyColors val="1"/>
        <c:ser>
          <c:idx val="0"/>
          <c:order val="0"/>
          <c:tx>
            <c:strRef>
              <c:f>'7. EACH QUARTERS SALES'!$B$3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BE4-4F61-91B9-418894E2EEB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E4-4F61-91B9-418894E2EEB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BE4-4F61-91B9-418894E2EEB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E4-4F61-91B9-418894E2EE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'7. EACH QUARTERS SALES'!$A$4:$A$8</c:f>
              <c:strCache>
                <c:ptCount val="4"/>
                <c:pt idx="0">
                  <c:v>Q1</c:v>
                </c:pt>
                <c:pt idx="1">
                  <c:v>Q2</c:v>
                </c:pt>
                <c:pt idx="2">
                  <c:v>Q3</c:v>
                </c:pt>
                <c:pt idx="3">
                  <c:v>Q4</c:v>
                </c:pt>
              </c:strCache>
            </c:strRef>
          </c:cat>
          <c:val>
            <c:numRef>
              <c:f>'7. EACH QUARTERS SALES'!$B$4:$B$8</c:f>
              <c:numCache>
                <c:formatCode>General</c:formatCode>
                <c:ptCount val="4"/>
                <c:pt idx="0">
                  <c:v>592155.27000000014</c:v>
                </c:pt>
                <c:pt idx="1">
                  <c:v>415580.12</c:v>
                </c:pt>
                <c:pt idx="2">
                  <c:v>490695.97000000032</c:v>
                </c:pt>
                <c:pt idx="3">
                  <c:v>532217.24000000022</c:v>
                </c:pt>
              </c:numCache>
            </c:numRef>
          </c:val>
          <c:extLst>
            <c:ext xmlns:c16="http://schemas.microsoft.com/office/drawing/2014/chart" uri="{C3380CC4-5D6E-409C-BE32-E72D297353CC}">
              <c16:uniqueId val="{00000000-DBE4-4F61-91B9-418894E2EEB7}"/>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JOURNEY.xlsx]8. LARGEST CUSTOMER SEGMENT!PivotTable13</c:name>
    <c:fmtId val="0"/>
  </c:pivotSource>
  <c:chart>
    <c:title>
      <c:overlay val="0"/>
      <c:spPr>
        <a:solidFill>
          <a:schemeClr val="tx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 LARGEST CUSTOMER SEGMENT'!$B$3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'8. LARGEST CUSTOMER SEGMENT'!$A$4:$A$7</c:f>
              <c:strCache>
                <c:ptCount val="3"/>
                <c:pt idx="0">
                  <c:v>Adult</c:v>
                </c:pt>
                <c:pt idx="1">
                  <c:v>Senior</c:v>
                </c:pt>
                <c:pt idx="2">
                  <c:v>Teenager</c:v>
                </c:pt>
              </c:strCache>
            </c:strRef>
          </c:cat>
          <c:val>
            <c:numRef>
              <c:f>'8. LARGEST CUSTOMER SEGMENT'!$B$4:$B$7</c:f>
              <c:numCache>
                <c:formatCode>General</c:formatCode>
                <c:ptCount val="3"/>
                <c:pt idx="0">
                  <c:v>1245408.0599999975</c:v>
                </c:pt>
                <c:pt idx="1">
                  <c:v>721668.5899999995</c:v>
                </c:pt>
                <c:pt idx="2">
                  <c:v>63571.950000000012</c:v>
                </c:pt>
              </c:numCache>
            </c:numRef>
          </c:val>
          <c:extLst>
            <c:ext xmlns:c16="http://schemas.microsoft.com/office/drawing/2014/chart" uri="{C3380CC4-5D6E-409C-BE32-E72D297353CC}">
              <c16:uniqueId val="{00000000-F08F-4D3D-A57A-0307B3307F14}"/>
            </c:ext>
          </c:extLst>
        </c:ser>
        <c:dLbls>
          <c:dLblPos val="outEnd"/>
          <c:showLegendKey val="0"/>
          <c:showVal val="1"/>
          <c:showCatName val="0"/>
          <c:showSerName val="0"/>
          <c:showPercent val="0"/>
          <c:showBubbleSize val="0"/>
        </c:dLbls>
        <c:gapWidth val="100"/>
        <c:overlap val="-24"/>
        <c:axId val="1852549039"/>
        <c:axId val="1797187327"/>
      </c:barChart>
      <c:catAx>
        <c:axId val="18525490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87327"/>
        <c:crosses val="autoZero"/>
        <c:auto val="1"/>
        <c:lblAlgn val="ctr"/>
        <c:lblOffset val="100"/>
        <c:noMultiLvlLbl val="0"/>
      </c:catAx>
      <c:valAx>
        <c:axId val="179718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54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[SHOPSTAT PRO- MALL DATA PIVOT JOURNEY.xlsx]9. SALES MALE Vs FEMALE!PivotTable12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Male Vs Female</a:t>
            </a:r>
            <a:endParaRPr lang="en-US"/>
          </a:p>
        </c:rich>
      </c:tx>
      <c:layout>
        <c:manualLayout>
          <c:xMode val="edge"/>
          <c:yMode val="edge"/>
          <c:x val="0.24230412879350635"/>
          <c:y val="8.84990047385016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522484689413823"/>
              <c:y val="-0.21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 SALES MALE Vs FEMALE'!$B$3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DFC-401C-99BB-64231D9F2EDC}"/>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DFC-401C-99BB-64231D9F2EDC}"/>
              </c:ext>
            </c:extLst>
          </c:dPt>
          <c:dLbls>
            <c:dLbl>
              <c:idx val="0"/>
              <c:layout>
                <c:manualLayout>
                  <c:x val="-0.14522484689413823"/>
                  <c:y val="-0.21315543890347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DFC-401C-99BB-64231D9F2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'9. SALES MALE Vs FEMALE'!$A$4:$A$6</c:f>
              <c:strCache>
                <c:ptCount val="2"/>
                <c:pt idx="0">
                  <c:v>Female</c:v>
                </c:pt>
                <c:pt idx="1">
                  <c:v>Male</c:v>
                </c:pt>
              </c:strCache>
            </c:strRef>
          </c:cat>
          <c:val>
            <c:numRef>
              <c:f>'9. SALES MALE Vs FEMALE'!$B$4:$B$6</c:f>
              <c:numCache>
                <c:formatCode>General</c:formatCode>
                <c:ptCount val="2"/>
                <c:pt idx="0">
                  <c:v>1190296.549999998</c:v>
                </c:pt>
                <c:pt idx="1">
                  <c:v>840352.0499999997</c:v>
                </c:pt>
              </c:numCache>
            </c:numRef>
          </c:val>
          <c:extLst>
            <c:ext xmlns:c16="http://schemas.microsoft.com/office/drawing/2014/chart" uri="{C3380CC4-5D6E-409C-BE32-E72D297353CC}">
              <c16:uniqueId val="{00000000-ADFC-401C-99BB-64231D9F2ED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66675</xdr:colOff>
      <xdr:row>0</xdr:row>
      <xdr:rowOff>95250</xdr:rowOff>
    </xdr:from>
    <xdr:to>
      <xdr:col>12</xdr:col>
      <xdr:colOff>561975</xdr:colOff>
      <xdr:row>2</xdr:row>
      <xdr:rowOff>114300</xdr:rowOff>
    </xdr:to>
    <xdr:sp macro="" textlink="">
      <xdr:nvSpPr>
        <xdr:cNvPr id="2" name="Rectangle: Rounded Corners 1">
          <a:extLst>
            <a:ext uri="{FF2B5EF4-FFF2-40B4-BE49-F238E27FC236}">
              <a16:creationId xmlns:a16="http://schemas.microsoft.com/office/drawing/2014/main" id="{F8005F3A-7375-2B89-D8FF-0B91DD5A7083}"/>
            </a:ext>
          </a:extLst>
        </xdr:cNvPr>
        <xdr:cNvSpPr/>
      </xdr:nvSpPr>
      <xdr:spPr>
        <a:xfrm>
          <a:off x="3724275" y="95250"/>
          <a:ext cx="4152900" cy="400050"/>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a:t>           PROBLEM</a:t>
          </a:r>
          <a:r>
            <a:rPr lang="en-IN" sz="2000" baseline="0"/>
            <a:t> STATEMENTS</a:t>
          </a:r>
          <a:endParaRPr lang="en-IN" sz="2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342900</xdr:colOff>
      <xdr:row>3</xdr:row>
      <xdr:rowOff>138112</xdr:rowOff>
    </xdr:from>
    <xdr:to>
      <xdr:col>13</xdr:col>
      <xdr:colOff>409575</xdr:colOff>
      <xdr:row>18</xdr:row>
      <xdr:rowOff>171450</xdr:rowOff>
    </xdr:to>
    <xdr:graphicFrame macro="">
      <xdr:nvGraphicFramePr>
        <xdr:cNvPr id="2" name="Chart 1">
          <a:extLst>
            <a:ext uri="{FF2B5EF4-FFF2-40B4-BE49-F238E27FC236}">
              <a16:creationId xmlns:a16="http://schemas.microsoft.com/office/drawing/2014/main" id="{33DE1739-BAD7-27AA-53DF-3FE742916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495300</xdr:colOff>
      <xdr:row>4</xdr:row>
      <xdr:rowOff>4762</xdr:rowOff>
    </xdr:from>
    <xdr:to>
      <xdr:col>12</xdr:col>
      <xdr:colOff>190500</xdr:colOff>
      <xdr:row>18</xdr:row>
      <xdr:rowOff>80962</xdr:rowOff>
    </xdr:to>
    <xdr:graphicFrame macro="">
      <xdr:nvGraphicFramePr>
        <xdr:cNvPr id="2" name="Chart 1">
          <a:extLst>
            <a:ext uri="{FF2B5EF4-FFF2-40B4-BE49-F238E27FC236}">
              <a16:creationId xmlns:a16="http://schemas.microsoft.com/office/drawing/2014/main" id="{D8ACFA73-A7D7-FA35-80F0-0BD056FCC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161925</xdr:colOff>
      <xdr:row>5</xdr:row>
      <xdr:rowOff>47624</xdr:rowOff>
    </xdr:from>
    <xdr:to>
      <xdr:col>7</xdr:col>
      <xdr:colOff>257175</xdr:colOff>
      <xdr:row>15</xdr:row>
      <xdr:rowOff>38100</xdr:rowOff>
    </xdr:to>
    <xdr:graphicFrame macro="">
      <xdr:nvGraphicFramePr>
        <xdr:cNvPr id="2" name="Chart 1">
          <a:extLst>
            <a:ext uri="{FF2B5EF4-FFF2-40B4-BE49-F238E27FC236}">
              <a16:creationId xmlns:a16="http://schemas.microsoft.com/office/drawing/2014/main" id="{65F4EA92-CD66-410A-97D0-472C5597F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428625</xdr:colOff>
      <xdr:row>5</xdr:row>
      <xdr:rowOff>38099</xdr:rowOff>
    </xdr:from>
    <xdr:to>
      <xdr:col>13</xdr:col>
      <xdr:colOff>428625</xdr:colOff>
      <xdr:row>15</xdr:row>
      <xdr:rowOff>57150</xdr:rowOff>
    </xdr:to>
    <xdr:graphicFrame macro="">
      <xdr:nvGraphicFramePr>
        <xdr:cNvPr id="3" name="Chart 2">
          <a:extLst>
            <a:ext uri="{FF2B5EF4-FFF2-40B4-BE49-F238E27FC236}">
              <a16:creationId xmlns:a16="http://schemas.microsoft.com/office/drawing/2014/main" id="{F54537AB-F725-419E-A279-195045662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466725</xdr:colOff>
      <xdr:row>16</xdr:row>
      <xdr:rowOff>28575</xdr:rowOff>
    </xdr:from>
    <xdr:to>
      <xdr:col>15</xdr:col>
      <xdr:colOff>542925</xdr:colOff>
      <xdr:row>28</xdr:row>
      <xdr:rowOff>66674</xdr:rowOff>
    </xdr:to>
    <xdr:graphicFrame macro="">
      <xdr:nvGraphicFramePr>
        <xdr:cNvPr id="5" name="Chart 4">
          <a:extLst>
            <a:ext uri="{FF2B5EF4-FFF2-40B4-BE49-F238E27FC236}">
              <a16:creationId xmlns:a16="http://schemas.microsoft.com/office/drawing/2014/main" id="{2C13EEB0-A18C-45E3-A246-CD9903B35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29</xdr:row>
      <xdr:rowOff>76200</xdr:rowOff>
    </xdr:from>
    <xdr:to>
      <xdr:col>19</xdr:col>
      <xdr:colOff>28576</xdr:colOff>
      <xdr:row>41</xdr:row>
      <xdr:rowOff>104775</xdr:rowOff>
    </xdr:to>
    <xdr:graphicFrame macro="">
      <xdr:nvGraphicFramePr>
        <xdr:cNvPr id="6" name="Chart 5">
          <a:extLst>
            <a:ext uri="{FF2B5EF4-FFF2-40B4-BE49-F238E27FC236}">
              <a16:creationId xmlns:a16="http://schemas.microsoft.com/office/drawing/2014/main" id="{B1CF019F-362C-498A-A446-C1735EEA9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561976</xdr:colOff>
      <xdr:row>29</xdr:row>
      <xdr:rowOff>85725</xdr:rowOff>
    </xdr:from>
    <xdr:to>
      <xdr:col>12</xdr:col>
      <xdr:colOff>523876</xdr:colOff>
      <xdr:row>41</xdr:row>
      <xdr:rowOff>95250</xdr:rowOff>
    </xdr:to>
    <xdr:graphicFrame macro="">
      <xdr:nvGraphicFramePr>
        <xdr:cNvPr id="7" name="Chart 6">
          <a:extLst>
            <a:ext uri="{FF2B5EF4-FFF2-40B4-BE49-F238E27FC236}">
              <a16:creationId xmlns:a16="http://schemas.microsoft.com/office/drawing/2014/main" id="{1E51600E-A0F1-4262-9689-FC8938F0D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285751</xdr:colOff>
      <xdr:row>42</xdr:row>
      <xdr:rowOff>95250</xdr:rowOff>
    </xdr:from>
    <xdr:to>
      <xdr:col>9</xdr:col>
      <xdr:colOff>285751</xdr:colOff>
      <xdr:row>55</xdr:row>
      <xdr:rowOff>114300</xdr:rowOff>
    </xdr:to>
    <xdr:graphicFrame macro="">
      <xdr:nvGraphicFramePr>
        <xdr:cNvPr id="12" name="Chart 11">
          <a:extLst>
            <a:ext uri="{FF2B5EF4-FFF2-40B4-BE49-F238E27FC236}">
              <a16:creationId xmlns:a16="http://schemas.microsoft.com/office/drawing/2014/main" id="{8E5D3080-CD26-490F-BC11-DDB00B859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542925</xdr:colOff>
      <xdr:row>5</xdr:row>
      <xdr:rowOff>28575</xdr:rowOff>
    </xdr:from>
    <xdr:to>
      <xdr:col>18</xdr:col>
      <xdr:colOff>571500</xdr:colOff>
      <xdr:row>15</xdr:row>
      <xdr:rowOff>66675</xdr:rowOff>
    </xdr:to>
    <xdr:graphicFrame macro="">
      <xdr:nvGraphicFramePr>
        <xdr:cNvPr id="13" name="Chart 12">
          <a:extLst>
            <a:ext uri="{FF2B5EF4-FFF2-40B4-BE49-F238E27FC236}">
              <a16:creationId xmlns:a16="http://schemas.microsoft.com/office/drawing/2014/main" id="{A0CAE360-7CF0-46FC-953F-03D45861B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152401</xdr:colOff>
      <xdr:row>16</xdr:row>
      <xdr:rowOff>9525</xdr:rowOff>
    </xdr:from>
    <xdr:to>
      <xdr:col>8</xdr:col>
      <xdr:colOff>333375</xdr:colOff>
      <xdr:row>28</xdr:row>
      <xdr:rowOff>57150</xdr:rowOff>
    </xdr:to>
    <xdr:graphicFrame macro="">
      <xdr:nvGraphicFramePr>
        <xdr:cNvPr id="14" name="Chart 13">
          <a:extLst>
            <a:ext uri="{FF2B5EF4-FFF2-40B4-BE49-F238E27FC236}">
              <a16:creationId xmlns:a16="http://schemas.microsoft.com/office/drawing/2014/main" id="{BD961739-4918-49E5-BCCC-950F704F2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238125</xdr:colOff>
      <xdr:row>29</xdr:row>
      <xdr:rowOff>85725</xdr:rowOff>
    </xdr:from>
    <xdr:to>
      <xdr:col>6</xdr:col>
      <xdr:colOff>457200</xdr:colOff>
      <xdr:row>41</xdr:row>
      <xdr:rowOff>28575</xdr:rowOff>
    </xdr:to>
    <xdr:graphicFrame macro="">
      <xdr:nvGraphicFramePr>
        <xdr:cNvPr id="15" name="Chart 14">
          <a:extLst>
            <a:ext uri="{FF2B5EF4-FFF2-40B4-BE49-F238E27FC236}">
              <a16:creationId xmlns:a16="http://schemas.microsoft.com/office/drawing/2014/main" id="{D8D7842F-2871-499F-BA45-F88DD004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66675</xdr:colOff>
      <xdr:row>42</xdr:row>
      <xdr:rowOff>95251</xdr:rowOff>
    </xdr:from>
    <xdr:to>
      <xdr:col>18</xdr:col>
      <xdr:colOff>428625</xdr:colOff>
      <xdr:row>55</xdr:row>
      <xdr:rowOff>95250</xdr:rowOff>
    </xdr:to>
    <xdr:graphicFrame macro="">
      <xdr:nvGraphicFramePr>
        <xdr:cNvPr id="16" name="Chart 15">
          <a:extLst>
            <a:ext uri="{FF2B5EF4-FFF2-40B4-BE49-F238E27FC236}">
              <a16:creationId xmlns:a16="http://schemas.microsoft.com/office/drawing/2014/main" id="{E90E03CB-59A1-450F-9436-034A1998D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9526</xdr:colOff>
      <xdr:row>4</xdr:row>
      <xdr:rowOff>66675</xdr:rowOff>
    </xdr:from>
    <xdr:to>
      <xdr:col>20</xdr:col>
      <xdr:colOff>485776</xdr:colOff>
      <xdr:row>16</xdr:row>
      <xdr:rowOff>0</xdr:rowOff>
    </xdr:to>
    <xdr:sp macro="" textlink="">
      <xdr:nvSpPr>
        <xdr:cNvPr id="24" name="Rectangle: Rounded Corners 23">
          <a:extLst>
            <a:ext uri="{FF2B5EF4-FFF2-40B4-BE49-F238E27FC236}">
              <a16:creationId xmlns:a16="http://schemas.microsoft.com/office/drawing/2014/main" id="{FC0EACD7-4DA2-4B59-3B07-A96A5BB5FFA5}"/>
            </a:ext>
          </a:extLst>
        </xdr:cNvPr>
        <xdr:cNvSpPr/>
      </xdr:nvSpPr>
      <xdr:spPr>
        <a:xfrm>
          <a:off x="11591926" y="1047750"/>
          <a:ext cx="1085850" cy="221932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114300</xdr:colOff>
      <xdr:row>5</xdr:row>
      <xdr:rowOff>9525</xdr:rowOff>
    </xdr:from>
    <xdr:to>
      <xdr:col>20</xdr:col>
      <xdr:colOff>457200</xdr:colOff>
      <xdr:row>15</xdr:row>
      <xdr:rowOff>66675</xdr:rowOff>
    </xdr:to>
    <mc:AlternateContent xmlns:mc="http://schemas.openxmlformats.org/markup-compatibility/2006" xmlns:a14="http://schemas.microsoft.com/office/drawing/2010/main">
      <mc:Choice Requires="a14">
        <xdr:graphicFrame macro="">
          <xdr:nvGraphicFramePr>
            <xdr:cNvPr id="25" name="MONTH">
              <a:extLst>
                <a:ext uri="{FF2B5EF4-FFF2-40B4-BE49-F238E27FC236}">
                  <a16:creationId xmlns:a16="http://schemas.microsoft.com/office/drawing/2014/main" id="{1FFE57E0-22FC-483D-B57F-0C922F5A5D7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696700" y="1181100"/>
              <a:ext cx="952500"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xdr:colOff>
      <xdr:row>16</xdr:row>
      <xdr:rowOff>57150</xdr:rowOff>
    </xdr:from>
    <xdr:to>
      <xdr:col>20</xdr:col>
      <xdr:colOff>380999</xdr:colOff>
      <xdr:row>29</xdr:row>
      <xdr:rowOff>38100</xdr:rowOff>
    </xdr:to>
    <xdr:sp macro="" textlink="">
      <xdr:nvSpPr>
        <xdr:cNvPr id="26" name="Rectangle: Rounded Corners 25">
          <a:extLst>
            <a:ext uri="{FF2B5EF4-FFF2-40B4-BE49-F238E27FC236}">
              <a16:creationId xmlns:a16="http://schemas.microsoft.com/office/drawing/2014/main" id="{E51CC7E5-D06F-DFE2-D34A-5F5ED4BCB217}"/>
            </a:ext>
          </a:extLst>
        </xdr:cNvPr>
        <xdr:cNvSpPr/>
      </xdr:nvSpPr>
      <xdr:spPr>
        <a:xfrm>
          <a:off x="9772650" y="3324225"/>
          <a:ext cx="2800349" cy="2457450"/>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161925</xdr:colOff>
      <xdr:row>16</xdr:row>
      <xdr:rowOff>142875</xdr:rowOff>
    </xdr:from>
    <xdr:to>
      <xdr:col>18</xdr:col>
      <xdr:colOff>95250</xdr:colOff>
      <xdr:row>23</xdr:row>
      <xdr:rowOff>47625</xdr:rowOff>
    </xdr:to>
    <mc:AlternateContent xmlns:mc="http://schemas.openxmlformats.org/markup-compatibility/2006" xmlns:a14="http://schemas.microsoft.com/office/drawing/2010/main">
      <mc:Choice Requires="a14">
        <xdr:graphicFrame macro="">
          <xdr:nvGraphicFramePr>
            <xdr:cNvPr id="27" name="AGE  GROUP">
              <a:extLst>
                <a:ext uri="{FF2B5EF4-FFF2-40B4-BE49-F238E27FC236}">
                  <a16:creationId xmlns:a16="http://schemas.microsoft.com/office/drawing/2014/main" id="{BB3ABAEF-F1D9-462E-B6FE-5A1388E112C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915525" y="3409950"/>
              <a:ext cx="115252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16</xdr:row>
      <xdr:rowOff>152400</xdr:rowOff>
    </xdr:from>
    <xdr:to>
      <xdr:col>20</xdr:col>
      <xdr:colOff>104775</xdr:colOff>
      <xdr:row>23</xdr:row>
      <xdr:rowOff>28575</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277CE2FD-5795-4730-B22D-25937FE94C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25200" y="3419475"/>
              <a:ext cx="11715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171449</xdr:colOff>
      <xdr:row>23</xdr:row>
      <xdr:rowOff>114299</xdr:rowOff>
    </xdr:from>
    <xdr:to>
      <xdr:col>18</xdr:col>
      <xdr:colOff>85724</xdr:colOff>
      <xdr:row>28</xdr:row>
      <xdr:rowOff>47624</xdr:rowOff>
    </xdr:to>
    <mc:AlternateContent xmlns:mc="http://schemas.openxmlformats.org/markup-compatibility/2006" xmlns:a14="http://schemas.microsoft.com/office/drawing/2010/main">
      <mc:Choice Requires="a14">
        <xdr:graphicFrame macro="">
          <xdr:nvGraphicFramePr>
            <xdr:cNvPr id="29" name="PAYMENT METHOD">
              <a:extLst>
                <a:ext uri="{FF2B5EF4-FFF2-40B4-BE49-F238E27FC236}">
                  <a16:creationId xmlns:a16="http://schemas.microsoft.com/office/drawing/2014/main" id="{B0BE3905-989F-48A6-B69D-846A5EFA4C1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925049" y="4714874"/>
              <a:ext cx="113347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23</xdr:row>
      <xdr:rowOff>114301</xdr:rowOff>
    </xdr:from>
    <xdr:to>
      <xdr:col>20</xdr:col>
      <xdr:colOff>38100</xdr:colOff>
      <xdr:row>28</xdr:row>
      <xdr:rowOff>76200</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0D5C4A90-C23C-467D-BB03-176EE304964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25200" y="4714876"/>
              <a:ext cx="11049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66676</xdr:colOff>
      <xdr:row>30</xdr:row>
      <xdr:rowOff>19050</xdr:rowOff>
    </xdr:from>
    <xdr:to>
      <xdr:col>20</xdr:col>
      <xdr:colOff>438150</xdr:colOff>
      <xdr:row>37</xdr:row>
      <xdr:rowOff>85725</xdr:rowOff>
    </xdr:to>
    <xdr:sp macro="" textlink="">
      <xdr:nvSpPr>
        <xdr:cNvPr id="31" name="Rectangle: Rounded Corners 30">
          <a:extLst>
            <a:ext uri="{FF2B5EF4-FFF2-40B4-BE49-F238E27FC236}">
              <a16:creationId xmlns:a16="http://schemas.microsoft.com/office/drawing/2014/main" id="{5A774225-8E79-506E-7726-AA24FE21E8DF}"/>
            </a:ext>
          </a:extLst>
        </xdr:cNvPr>
        <xdr:cNvSpPr/>
      </xdr:nvSpPr>
      <xdr:spPr>
        <a:xfrm>
          <a:off x="11649076" y="5953125"/>
          <a:ext cx="981074" cy="1400175"/>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123825</xdr:colOff>
      <xdr:row>31</xdr:row>
      <xdr:rowOff>0</xdr:rowOff>
    </xdr:from>
    <xdr:to>
      <xdr:col>20</xdr:col>
      <xdr:colOff>361950</xdr:colOff>
      <xdr:row>36</xdr:row>
      <xdr:rowOff>171450</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EF01B4AA-7B29-402C-A266-DA0B484E46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706225" y="6124575"/>
              <a:ext cx="847725"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0</xdr:row>
      <xdr:rowOff>57150</xdr:rowOff>
    </xdr:from>
    <xdr:to>
      <xdr:col>18</xdr:col>
      <xdr:colOff>190500</xdr:colOff>
      <xdr:row>3</xdr:row>
      <xdr:rowOff>152400</xdr:rowOff>
    </xdr:to>
    <xdr:sp macro="" textlink="">
      <xdr:nvSpPr>
        <xdr:cNvPr id="8" name="Rectangle: Rounded Corners 7">
          <a:extLst>
            <a:ext uri="{FF2B5EF4-FFF2-40B4-BE49-F238E27FC236}">
              <a16:creationId xmlns:a16="http://schemas.microsoft.com/office/drawing/2014/main" id="{D799FE06-6765-E61D-7C1F-43911D8E6838}"/>
            </a:ext>
          </a:extLst>
        </xdr:cNvPr>
        <xdr:cNvSpPr/>
      </xdr:nvSpPr>
      <xdr:spPr>
        <a:xfrm>
          <a:off x="1428750" y="57150"/>
          <a:ext cx="9734550" cy="666750"/>
        </a:xfrm>
        <a:prstGeom prst="roundRect">
          <a:avLst/>
        </a:prstGeom>
        <a:solidFill>
          <a:schemeClr val="accent6">
            <a:lumMod val="50000"/>
          </a:schemeClr>
        </a:solidFill>
        <a:effectLst>
          <a:innerShdw blurRad="63500" dist="508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cap="none" spc="0">
              <a:ln w="6600">
                <a:solidFill>
                  <a:schemeClr val="accent2"/>
                </a:solidFill>
                <a:prstDash val="solid"/>
              </a:ln>
              <a:solidFill>
                <a:srgbClr val="FFFFFF"/>
              </a:solidFill>
              <a:effectLst>
                <a:outerShdw dist="38100" dir="2700000" algn="tl" rotWithShape="0">
                  <a:schemeClr val="accent2"/>
                </a:outerShdw>
              </a:effectLst>
            </a:rPr>
            <a:t>   SHOPSTAT PRO</a:t>
          </a:r>
          <a:r>
            <a:rPr lang="en-IN" sz="2800" b="1" cap="none" spc="0" baseline="0">
              <a:ln w="6600">
                <a:solidFill>
                  <a:schemeClr val="accent2"/>
                </a:solidFill>
                <a:prstDash val="solid"/>
              </a:ln>
              <a:solidFill>
                <a:srgbClr val="FFFFFF"/>
              </a:solidFill>
              <a:effectLst>
                <a:outerShdw dist="38100" dir="2700000" algn="tl" rotWithShape="0">
                  <a:schemeClr val="accent2"/>
                </a:outerShdw>
              </a:effectLst>
            </a:rPr>
            <a:t> :</a:t>
          </a:r>
          <a:r>
            <a:rPr lang="en-IN" sz="2800" b="1" cap="none" spc="0">
              <a:ln w="6600">
                <a:solidFill>
                  <a:schemeClr val="accent2"/>
                </a:solidFill>
                <a:prstDash val="solid"/>
              </a:ln>
              <a:solidFill>
                <a:srgbClr val="FFFFFF"/>
              </a:solidFill>
              <a:effectLst>
                <a:outerShdw dist="38100" dir="2700000" algn="tl" rotWithShape="0">
                  <a:schemeClr val="accent2"/>
                </a:outerShdw>
              </a:effectLst>
            </a:rPr>
            <a:t> MALL DATA PIVOT JOURNEY -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3</xdr:row>
      <xdr:rowOff>14286</xdr:rowOff>
    </xdr:from>
    <xdr:to>
      <xdr:col>13</xdr:col>
      <xdr:colOff>428625</xdr:colOff>
      <xdr:row>23</xdr:row>
      <xdr:rowOff>180975</xdr:rowOff>
    </xdr:to>
    <xdr:graphicFrame macro="">
      <xdr:nvGraphicFramePr>
        <xdr:cNvPr id="2" name="Chart 1">
          <a:extLst>
            <a:ext uri="{FF2B5EF4-FFF2-40B4-BE49-F238E27FC236}">
              <a16:creationId xmlns:a16="http://schemas.microsoft.com/office/drawing/2014/main" id="{FF684DCD-35AC-03FB-115F-912CA0A6B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361951</xdr:colOff>
      <xdr:row>4</xdr:row>
      <xdr:rowOff>76200</xdr:rowOff>
    </xdr:from>
    <xdr:to>
      <xdr:col>14</xdr:col>
      <xdr:colOff>419101</xdr:colOff>
      <xdr:row>22</xdr:row>
      <xdr:rowOff>85725</xdr:rowOff>
    </xdr:to>
    <xdr:graphicFrame macro="">
      <xdr:nvGraphicFramePr>
        <xdr:cNvPr id="4" name="Chart 3">
          <a:extLst>
            <a:ext uri="{FF2B5EF4-FFF2-40B4-BE49-F238E27FC236}">
              <a16:creationId xmlns:a16="http://schemas.microsoft.com/office/drawing/2014/main" id="{89D95B7C-23A5-7474-6873-898B6A2EE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561974</xdr:colOff>
      <xdr:row>4</xdr:row>
      <xdr:rowOff>161925</xdr:rowOff>
    </xdr:from>
    <xdr:to>
      <xdr:col>14</xdr:col>
      <xdr:colOff>66675</xdr:colOff>
      <xdr:row>22</xdr:row>
      <xdr:rowOff>171450</xdr:rowOff>
    </xdr:to>
    <xdr:graphicFrame macro="">
      <xdr:nvGraphicFramePr>
        <xdr:cNvPr id="2" name="Chart 1">
          <a:extLst>
            <a:ext uri="{FF2B5EF4-FFF2-40B4-BE49-F238E27FC236}">
              <a16:creationId xmlns:a16="http://schemas.microsoft.com/office/drawing/2014/main" id="{4A77D93E-EED6-AB64-A7CD-F8085B4ED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390524</xdr:colOff>
      <xdr:row>4</xdr:row>
      <xdr:rowOff>66674</xdr:rowOff>
    </xdr:from>
    <xdr:to>
      <xdr:col>13</xdr:col>
      <xdr:colOff>247650</xdr:colOff>
      <xdr:row>20</xdr:row>
      <xdr:rowOff>95249</xdr:rowOff>
    </xdr:to>
    <xdr:graphicFrame macro="">
      <xdr:nvGraphicFramePr>
        <xdr:cNvPr id="2" name="Chart 1">
          <a:extLst>
            <a:ext uri="{FF2B5EF4-FFF2-40B4-BE49-F238E27FC236}">
              <a16:creationId xmlns:a16="http://schemas.microsoft.com/office/drawing/2014/main" id="{845B947D-0AC9-A7C0-359B-5B9D376FD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123824</xdr:colOff>
      <xdr:row>4</xdr:row>
      <xdr:rowOff>0</xdr:rowOff>
    </xdr:from>
    <xdr:to>
      <xdr:col>14</xdr:col>
      <xdr:colOff>485775</xdr:colOff>
      <xdr:row>19</xdr:row>
      <xdr:rowOff>80962</xdr:rowOff>
    </xdr:to>
    <xdr:graphicFrame macro="">
      <xdr:nvGraphicFramePr>
        <xdr:cNvPr id="2" name="Chart 1">
          <a:extLst>
            <a:ext uri="{FF2B5EF4-FFF2-40B4-BE49-F238E27FC236}">
              <a16:creationId xmlns:a16="http://schemas.microsoft.com/office/drawing/2014/main" id="{AC29D8E2-F256-9458-F304-4FE2FA8C1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514351</xdr:colOff>
      <xdr:row>2</xdr:row>
      <xdr:rowOff>142877</xdr:rowOff>
    </xdr:from>
    <xdr:to>
      <xdr:col>15</xdr:col>
      <xdr:colOff>590550</xdr:colOff>
      <xdr:row>22</xdr:row>
      <xdr:rowOff>1</xdr:rowOff>
    </xdr:to>
    <xdr:graphicFrame macro="">
      <xdr:nvGraphicFramePr>
        <xdr:cNvPr id="2" name="Chart 1">
          <a:extLst>
            <a:ext uri="{FF2B5EF4-FFF2-40B4-BE49-F238E27FC236}">
              <a16:creationId xmlns:a16="http://schemas.microsoft.com/office/drawing/2014/main" id="{638F63BA-1657-52C5-7384-0162DD0EF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590549</xdr:colOff>
      <xdr:row>3</xdr:row>
      <xdr:rowOff>114300</xdr:rowOff>
    </xdr:from>
    <xdr:to>
      <xdr:col>13</xdr:col>
      <xdr:colOff>85724</xdr:colOff>
      <xdr:row>20</xdr:row>
      <xdr:rowOff>33337</xdr:rowOff>
    </xdr:to>
    <xdr:graphicFrame macro="">
      <xdr:nvGraphicFramePr>
        <xdr:cNvPr id="2" name="Chart 1">
          <a:extLst>
            <a:ext uri="{FF2B5EF4-FFF2-40B4-BE49-F238E27FC236}">
              <a16:creationId xmlns:a16="http://schemas.microsoft.com/office/drawing/2014/main" id="{A5D9E22A-75F5-AF77-1DEE-9F32FD905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476250</xdr:colOff>
      <xdr:row>3</xdr:row>
      <xdr:rowOff>185737</xdr:rowOff>
    </xdr:from>
    <xdr:to>
      <xdr:col>14</xdr:col>
      <xdr:colOff>161925</xdr:colOff>
      <xdr:row>19</xdr:row>
      <xdr:rowOff>47625</xdr:rowOff>
    </xdr:to>
    <xdr:graphicFrame macro="">
      <xdr:nvGraphicFramePr>
        <xdr:cNvPr id="2" name="Chart 1">
          <a:extLst>
            <a:ext uri="{FF2B5EF4-FFF2-40B4-BE49-F238E27FC236}">
              <a16:creationId xmlns:a16="http://schemas.microsoft.com/office/drawing/2014/main" id="{26861711-E424-6475-1548-33E1F9BB4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ABDI DEY" refreshedDate="45021.93899988426" createdVersion="8" refreshedVersion="8" minRefreshableVersion="3" recordCount="499" xr:uid="{D4DAB2F5-5414-458E-8971-175E0638DC28}">
  <cacheSource type="worksheet">
    <worksheetSource ref="A1:P500" sheet="DATA SET"/>
  </cacheSource>
  <cacheFields count="16">
    <cacheField name="ORDER NO" numFmtId="0">
      <sharedItems/>
    </cacheField>
    <cacheField name="CUSTOMER ID" numFmtId="0">
      <sharedItems/>
    </cacheField>
    <cacheField name="GENDER" numFmtId="0">
      <sharedItems count="2">
        <s v="Female"/>
        <s v="Male"/>
      </sharedItems>
    </cacheField>
    <cacheField name="AGE" numFmtId="0">
      <sharedItems containsSemiMixedTypes="0" containsString="0" containsNumber="1" containsInteger="1" minValue="16" maxValue="68" count="52">
        <n v="28"/>
        <n v="21"/>
        <n v="20"/>
        <n v="66"/>
        <n v="53"/>
        <n v="49"/>
        <n v="32"/>
        <n v="16"/>
        <n v="60"/>
        <n v="36"/>
        <n v="29"/>
        <n v="67"/>
        <n v="25"/>
        <n v="24"/>
        <n v="65"/>
        <n v="42"/>
        <n v="46"/>
        <n v="23"/>
        <n v="27"/>
        <n v="52"/>
        <n v="44"/>
        <n v="51"/>
        <n v="50"/>
        <n v="68"/>
        <n v="43"/>
        <n v="59"/>
        <n v="54"/>
        <n v="48"/>
        <n v="40"/>
        <n v="41"/>
        <n v="19"/>
        <n v="18"/>
        <n v="22"/>
        <n v="61"/>
        <n v="45"/>
        <n v="64"/>
        <n v="33"/>
        <n v="63"/>
        <n v="34"/>
        <n v="17"/>
        <n v="38"/>
        <n v="57"/>
        <n v="30"/>
        <n v="26"/>
        <n v="62"/>
        <n v="39"/>
        <n v="55"/>
        <n v="56"/>
        <n v="35"/>
        <n v="31"/>
        <n v="37"/>
        <n v="58"/>
      </sharedItems>
    </cacheField>
    <cacheField name="AGE  GROUP" numFmtId="0">
      <sharedItems count="3">
        <s v="Adult"/>
        <s v="Senior"/>
        <s v="Teenager"/>
      </sharedItems>
    </cacheField>
    <cacheField name="CATEGORY" numFmtId="0">
      <sharedItems count="8">
        <s v="Clothing"/>
        <s v="Shoes"/>
        <s v="Books"/>
        <s v="Cosmetics"/>
        <s v="Food &amp; Beverage"/>
        <s v="Toys"/>
        <s v="Technology"/>
        <s v="Souvenir"/>
      </sharedItems>
    </cacheField>
    <cacheField name="QUANTITY" numFmtId="0">
      <sharedItems containsSemiMixedTypes="0" containsString="0" containsNumber="1" containsInteger="1" minValue="1" maxValue="5"/>
    </cacheField>
    <cacheField name="PRICE" numFmtId="164">
      <sharedItems containsSemiMixedTypes="0" containsString="0" containsNumber="1" minValue="5.23" maxValue="5250"/>
    </cacheField>
    <cacheField name="SALES" numFmtId="164">
      <sharedItems containsSemiMixedTypes="0" containsString="0" containsNumber="1" minValue="2005.23" maxValue="10104"/>
    </cacheField>
    <cacheField name="PAYMENT METHOD" numFmtId="0">
      <sharedItems count="3">
        <s v="Credit Card"/>
        <s v="Debit Card"/>
        <s v="Cash"/>
      </sharedItems>
    </cacheField>
    <cacheField name="INVOICE DATE" numFmtId="14">
      <sharedItems containsSemiMixedTypes="0" containsNonDate="0" containsDate="1" containsString="0" minDate="2022-01-01T00:00:00" maxDate="2023-01-01T00:00:00"/>
    </cacheField>
    <cacheField name="MONTH" numFmtId="14">
      <sharedItems count="12">
        <s v="August"/>
        <s v="December"/>
        <s v="November"/>
        <s v="May"/>
        <s v="October"/>
        <s v="March"/>
        <s v="January"/>
        <s v="July"/>
        <s v="June"/>
        <s v="February"/>
        <s v="April"/>
        <s v="September"/>
      </sharedItems>
    </cacheField>
    <cacheField name="QUATER" numFmtId="14">
      <sharedItems count="4">
        <s v="Q3"/>
        <s v="Q4"/>
        <s v="Q2"/>
        <s v="Q1"/>
      </sharedItems>
    </cacheField>
    <cacheField name="SHOPPING MALL" numFmtId="0">
      <sharedItems count="10">
        <s v="Kanyon"/>
        <s v="Forum Istanbul"/>
        <s v="Metrocity"/>
        <s v="Metropol AVM"/>
        <s v="Istinye Park"/>
        <s v="Mall of Istanbul"/>
        <s v="Emaar Square Mall"/>
        <s v="Cevahir AVM"/>
        <s v="Viaport Outlet"/>
        <s v="Zorlu Center"/>
      </sharedItems>
    </cacheField>
    <cacheField name="SHOPPING MALL SIZE" numFmtId="0">
      <sharedItems count="3">
        <s v="Medium"/>
        <s v="High"/>
        <s v="Small"/>
      </sharedItems>
    </cacheField>
    <cacheField name="REGION" numFmtId="0">
      <sharedItems count="4">
        <s v="NORTH"/>
        <s v="SOUTH"/>
        <s v="EAST SOUTH"/>
        <s v="WEST"/>
      </sharedItems>
    </cacheField>
  </cacheFields>
  <extLst>
    <ext xmlns:x14="http://schemas.microsoft.com/office/spreadsheetml/2009/9/main" uri="{725AE2AE-9491-48be-B2B4-4EB974FC3084}">
      <x14:pivotCacheDefinition pivotCacheId="14511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I138884"/>
    <s v="C241288"/>
    <x v="0"/>
    <x v="0"/>
    <x v="0"/>
    <x v="0"/>
    <n v="5"/>
    <n v="1500.4"/>
    <n v="3500.4"/>
    <x v="0"/>
    <d v="2022-08-05T00:00:00"/>
    <x v="0"/>
    <x v="0"/>
    <x v="0"/>
    <x v="0"/>
    <x v="0"/>
  </r>
  <r>
    <s v="I317333"/>
    <s v="C111565"/>
    <x v="1"/>
    <x v="1"/>
    <x v="0"/>
    <x v="1"/>
    <n v="3"/>
    <n v="1800.51"/>
    <n v="6654.51"/>
    <x v="1"/>
    <d v="2022-12-12T00:00:00"/>
    <x v="1"/>
    <x v="1"/>
    <x v="1"/>
    <x v="0"/>
    <x v="1"/>
  </r>
  <r>
    <s v="I127801"/>
    <s v="C266599"/>
    <x v="1"/>
    <x v="2"/>
    <x v="0"/>
    <x v="0"/>
    <n v="1"/>
    <n v="300.08"/>
    <n v="2300.08"/>
    <x v="2"/>
    <d v="2022-11-09T00:00:00"/>
    <x v="2"/>
    <x v="1"/>
    <x v="2"/>
    <x v="0"/>
    <x v="2"/>
  </r>
  <r>
    <s v="I173702"/>
    <s v="C988172"/>
    <x v="0"/>
    <x v="3"/>
    <x v="1"/>
    <x v="1"/>
    <n v="5"/>
    <n v="3000.85"/>
    <n v="7854.85"/>
    <x v="0"/>
    <d v="2022-05-16T00:00:00"/>
    <x v="3"/>
    <x v="2"/>
    <x v="3"/>
    <x v="0"/>
    <x v="3"/>
  </r>
  <r>
    <s v="I337046"/>
    <s v="C189076"/>
    <x v="0"/>
    <x v="4"/>
    <x v="1"/>
    <x v="2"/>
    <n v="4"/>
    <n v="60.6"/>
    <n v="2060.6"/>
    <x v="2"/>
    <d v="2022-10-24T00:00:00"/>
    <x v="4"/>
    <x v="1"/>
    <x v="0"/>
    <x v="1"/>
    <x v="0"/>
  </r>
  <r>
    <s v="I227836"/>
    <s v="C657758"/>
    <x v="0"/>
    <x v="0"/>
    <x v="0"/>
    <x v="0"/>
    <n v="5"/>
    <n v="1500.4"/>
    <n v="6354.4"/>
    <x v="0"/>
    <d v="2022-05-24T00:00:00"/>
    <x v="3"/>
    <x v="2"/>
    <x v="1"/>
    <x v="0"/>
    <x v="0"/>
  </r>
  <r>
    <s v="I121056"/>
    <s v="C151197"/>
    <x v="0"/>
    <x v="5"/>
    <x v="0"/>
    <x v="3"/>
    <n v="1"/>
    <n v="40.659999999999997"/>
    <n v="2040.66"/>
    <x v="2"/>
    <d v="2022-03-13T00:00:00"/>
    <x v="5"/>
    <x v="3"/>
    <x v="4"/>
    <x v="1"/>
    <x v="1"/>
  </r>
  <r>
    <s v="I293112"/>
    <s v="C176086"/>
    <x v="0"/>
    <x v="6"/>
    <x v="0"/>
    <x v="0"/>
    <n v="2"/>
    <n v="600.16"/>
    <n v="5454.16"/>
    <x v="0"/>
    <d v="2022-01-13T00:00:00"/>
    <x v="6"/>
    <x v="3"/>
    <x v="5"/>
    <x v="0"/>
    <x v="2"/>
  </r>
  <r>
    <s v="I293455"/>
    <s v="C159642"/>
    <x v="1"/>
    <x v="7"/>
    <x v="2"/>
    <x v="0"/>
    <n v="3"/>
    <n v="900.24"/>
    <n v="2900.24"/>
    <x v="0"/>
    <d v="2022-11-04T00:00:00"/>
    <x v="2"/>
    <x v="1"/>
    <x v="2"/>
    <x v="0"/>
    <x v="3"/>
  </r>
  <r>
    <s v="I326945"/>
    <s v="C283361"/>
    <x v="0"/>
    <x v="8"/>
    <x v="1"/>
    <x v="0"/>
    <n v="2"/>
    <n v="600.16"/>
    <n v="5454.16"/>
    <x v="0"/>
    <d v="2022-08-22T00:00:00"/>
    <x v="0"/>
    <x v="0"/>
    <x v="0"/>
    <x v="0"/>
    <x v="0"/>
  </r>
  <r>
    <s v="I306368"/>
    <s v="C240286"/>
    <x v="0"/>
    <x v="9"/>
    <x v="0"/>
    <x v="4"/>
    <n v="2"/>
    <n v="10.46"/>
    <n v="2010.46"/>
    <x v="2"/>
    <d v="2022-12-25T00:00:00"/>
    <x v="1"/>
    <x v="1"/>
    <x v="2"/>
    <x v="0"/>
    <x v="0"/>
  </r>
  <r>
    <s v="I139207"/>
    <s v="C191708"/>
    <x v="0"/>
    <x v="10"/>
    <x v="0"/>
    <x v="2"/>
    <n v="1"/>
    <n v="15.15"/>
    <n v="4869.1499999999996"/>
    <x v="0"/>
    <d v="2022-10-28T00:00:00"/>
    <x v="4"/>
    <x v="1"/>
    <x v="6"/>
    <x v="2"/>
    <x v="1"/>
  </r>
  <r>
    <s v="I640508"/>
    <s v="C225330"/>
    <x v="0"/>
    <x v="11"/>
    <x v="1"/>
    <x v="5"/>
    <n v="4"/>
    <n v="143.36000000000001"/>
    <n v="2143.36"/>
    <x v="1"/>
    <d v="2022-07-31T00:00:00"/>
    <x v="7"/>
    <x v="0"/>
    <x v="2"/>
    <x v="0"/>
    <x v="2"/>
  </r>
  <r>
    <s v="I179802"/>
    <s v="C312861"/>
    <x v="1"/>
    <x v="12"/>
    <x v="0"/>
    <x v="0"/>
    <n v="2"/>
    <n v="600.16"/>
    <n v="5454.16"/>
    <x v="2"/>
    <d v="2022-11-17T00:00:00"/>
    <x v="2"/>
    <x v="1"/>
    <x v="7"/>
    <x v="2"/>
    <x v="3"/>
  </r>
  <r>
    <s v="I336189"/>
    <s v="C555402"/>
    <x v="0"/>
    <x v="11"/>
    <x v="1"/>
    <x v="0"/>
    <n v="2"/>
    <n v="600.16"/>
    <n v="2600.16"/>
    <x v="0"/>
    <d v="2022-06-03T00:00:00"/>
    <x v="8"/>
    <x v="2"/>
    <x v="0"/>
    <x v="1"/>
    <x v="0"/>
  </r>
  <r>
    <s v="I688768"/>
    <s v="C362288"/>
    <x v="1"/>
    <x v="13"/>
    <x v="0"/>
    <x v="1"/>
    <n v="5"/>
    <n v="3000.85"/>
    <n v="7854.85"/>
    <x v="0"/>
    <d v="2022-11-07T00:00:00"/>
    <x v="2"/>
    <x v="1"/>
    <x v="8"/>
    <x v="2"/>
    <x v="0"/>
  </r>
  <r>
    <s v="I294687"/>
    <s v="C300786"/>
    <x v="1"/>
    <x v="14"/>
    <x v="1"/>
    <x v="2"/>
    <n v="2"/>
    <n v="30.3"/>
    <n v="2030.3"/>
    <x v="1"/>
    <d v="2022-01-16T00:00:00"/>
    <x v="6"/>
    <x v="3"/>
    <x v="2"/>
    <x v="0"/>
    <x v="1"/>
  </r>
  <r>
    <s v="I195744"/>
    <s v="C330667"/>
    <x v="0"/>
    <x v="15"/>
    <x v="0"/>
    <x v="4"/>
    <n v="3"/>
    <n v="15.69"/>
    <n v="4869.6899999999996"/>
    <x v="0"/>
    <d v="2022-01-05T00:00:00"/>
    <x v="6"/>
    <x v="3"/>
    <x v="9"/>
    <x v="0"/>
    <x v="2"/>
  </r>
  <r>
    <s v="I993048"/>
    <s v="C218149"/>
    <x v="0"/>
    <x v="16"/>
    <x v="0"/>
    <x v="0"/>
    <n v="2"/>
    <n v="600.16"/>
    <n v="2600.16"/>
    <x v="2"/>
    <d v="2022-07-26T00:00:00"/>
    <x v="7"/>
    <x v="0"/>
    <x v="3"/>
    <x v="0"/>
    <x v="3"/>
  </r>
  <r>
    <s v="I992454"/>
    <s v="C196845"/>
    <x v="1"/>
    <x v="13"/>
    <x v="0"/>
    <x v="5"/>
    <n v="4"/>
    <n v="143.36000000000001"/>
    <n v="4997.3599999999997"/>
    <x v="2"/>
    <d v="2022-03-07T00:00:00"/>
    <x v="5"/>
    <x v="3"/>
    <x v="7"/>
    <x v="2"/>
    <x v="0"/>
  </r>
  <r>
    <s v="I183746"/>
    <s v="C220180"/>
    <x v="1"/>
    <x v="17"/>
    <x v="0"/>
    <x v="0"/>
    <n v="1"/>
    <n v="300.08"/>
    <n v="2300.08"/>
    <x v="0"/>
    <d v="2022-02-15T00:00:00"/>
    <x v="9"/>
    <x v="3"/>
    <x v="6"/>
    <x v="1"/>
    <x v="0"/>
  </r>
  <r>
    <s v="I412481"/>
    <s v="C125696"/>
    <x v="0"/>
    <x v="18"/>
    <x v="0"/>
    <x v="4"/>
    <n v="1"/>
    <n v="5.23"/>
    <n v="4859.2299999999996"/>
    <x v="2"/>
    <d v="2022-05-01T00:00:00"/>
    <x v="3"/>
    <x v="2"/>
    <x v="7"/>
    <x v="0"/>
    <x v="1"/>
  </r>
  <r>
    <s v="I823067"/>
    <s v="C322947"/>
    <x v="1"/>
    <x v="19"/>
    <x v="1"/>
    <x v="0"/>
    <n v="2"/>
    <n v="600.16"/>
    <n v="2600.16"/>
    <x v="0"/>
    <d v="2022-06-18T00:00:00"/>
    <x v="8"/>
    <x v="2"/>
    <x v="7"/>
    <x v="2"/>
    <x v="2"/>
  </r>
  <r>
    <s v="I252275"/>
    <s v="C313348"/>
    <x v="1"/>
    <x v="20"/>
    <x v="0"/>
    <x v="6"/>
    <n v="5"/>
    <n v="5250"/>
    <n v="10104"/>
    <x v="2"/>
    <d v="2022-10-26T00:00:00"/>
    <x v="4"/>
    <x v="1"/>
    <x v="0"/>
    <x v="2"/>
    <x v="3"/>
  </r>
  <r>
    <s v="I174250"/>
    <s v="C204553"/>
    <x v="0"/>
    <x v="15"/>
    <x v="0"/>
    <x v="2"/>
    <n v="5"/>
    <n v="75.75"/>
    <n v="2075.75"/>
    <x v="2"/>
    <d v="2022-12-16T00:00:00"/>
    <x v="1"/>
    <x v="1"/>
    <x v="2"/>
    <x v="2"/>
    <x v="0"/>
  </r>
  <r>
    <s v="I195396"/>
    <s v="C285161"/>
    <x v="1"/>
    <x v="21"/>
    <x v="1"/>
    <x v="5"/>
    <n v="2"/>
    <n v="71.680000000000007"/>
    <n v="4925.68"/>
    <x v="1"/>
    <d v="2022-05-16T00:00:00"/>
    <x v="3"/>
    <x v="2"/>
    <x v="4"/>
    <x v="0"/>
    <x v="0"/>
  </r>
  <r>
    <s v="I196704"/>
    <s v="C289625"/>
    <x v="0"/>
    <x v="12"/>
    <x v="0"/>
    <x v="3"/>
    <n v="5"/>
    <n v="203.3"/>
    <n v="2203.3000000000002"/>
    <x v="0"/>
    <d v="2022-04-20T00:00:00"/>
    <x v="10"/>
    <x v="2"/>
    <x v="5"/>
    <x v="2"/>
    <x v="1"/>
  </r>
  <r>
    <s v="I217053"/>
    <s v="C192344"/>
    <x v="1"/>
    <x v="22"/>
    <x v="1"/>
    <x v="1"/>
    <n v="4"/>
    <n v="2400.6799999999998"/>
    <n v="7254.68"/>
    <x v="2"/>
    <d v="2022-10-10T00:00:00"/>
    <x v="4"/>
    <x v="1"/>
    <x v="6"/>
    <x v="1"/>
    <x v="2"/>
  </r>
  <r>
    <s v="I655874"/>
    <s v="C447138"/>
    <x v="0"/>
    <x v="14"/>
    <x v="1"/>
    <x v="1"/>
    <n v="3"/>
    <n v="1800.51"/>
    <n v="3800.51"/>
    <x v="2"/>
    <d v="2022-08-23T00:00:00"/>
    <x v="0"/>
    <x v="0"/>
    <x v="7"/>
    <x v="0"/>
    <x v="3"/>
  </r>
  <r>
    <s v="I209744"/>
    <s v="C251229"/>
    <x v="1"/>
    <x v="10"/>
    <x v="0"/>
    <x v="3"/>
    <n v="3"/>
    <n v="121.98"/>
    <n v="4975.9799999999996"/>
    <x v="0"/>
    <d v="2022-04-29T00:00:00"/>
    <x v="10"/>
    <x v="2"/>
    <x v="4"/>
    <x v="2"/>
    <x v="0"/>
  </r>
  <r>
    <s v="I161949"/>
    <s v="C159164"/>
    <x v="0"/>
    <x v="3"/>
    <x v="1"/>
    <x v="5"/>
    <n v="3"/>
    <n v="107.52"/>
    <n v="2107.52"/>
    <x v="1"/>
    <d v="2022-07-04T00:00:00"/>
    <x v="7"/>
    <x v="0"/>
    <x v="5"/>
    <x v="0"/>
    <x v="0"/>
  </r>
  <r>
    <s v="I331891"/>
    <s v="C501658"/>
    <x v="1"/>
    <x v="17"/>
    <x v="0"/>
    <x v="0"/>
    <n v="1"/>
    <n v="300.08"/>
    <n v="5154.08"/>
    <x v="0"/>
    <d v="2022-11-21T00:00:00"/>
    <x v="2"/>
    <x v="1"/>
    <x v="6"/>
    <x v="0"/>
    <x v="1"/>
  </r>
  <r>
    <s v="I768348"/>
    <s v="C176727"/>
    <x v="0"/>
    <x v="6"/>
    <x v="0"/>
    <x v="1"/>
    <n v="3"/>
    <n v="1800.51"/>
    <n v="3800.51"/>
    <x v="0"/>
    <d v="2022-02-23T00:00:00"/>
    <x v="9"/>
    <x v="3"/>
    <x v="0"/>
    <x v="0"/>
    <x v="2"/>
  </r>
  <r>
    <s v="I109053"/>
    <s v="C232624"/>
    <x v="1"/>
    <x v="21"/>
    <x v="1"/>
    <x v="0"/>
    <n v="4"/>
    <n v="1200.32"/>
    <n v="6054.32"/>
    <x v="1"/>
    <d v="2022-07-11T00:00:00"/>
    <x v="7"/>
    <x v="0"/>
    <x v="2"/>
    <x v="0"/>
    <x v="3"/>
  </r>
  <r>
    <s v="I167211"/>
    <s v="C164092"/>
    <x v="0"/>
    <x v="3"/>
    <x v="1"/>
    <x v="1"/>
    <n v="4"/>
    <n v="2400.6799999999998"/>
    <n v="4400.68"/>
    <x v="0"/>
    <d v="2022-08-30T00:00:00"/>
    <x v="0"/>
    <x v="0"/>
    <x v="9"/>
    <x v="2"/>
    <x v="0"/>
  </r>
  <r>
    <s v="I339732"/>
    <s v="C276887"/>
    <x v="1"/>
    <x v="23"/>
    <x v="1"/>
    <x v="4"/>
    <n v="1"/>
    <n v="5.23"/>
    <n v="4859.2299999999996"/>
    <x v="0"/>
    <d v="2022-01-04T00:00:00"/>
    <x v="6"/>
    <x v="3"/>
    <x v="6"/>
    <x v="0"/>
    <x v="0"/>
  </r>
  <r>
    <s v="I147062"/>
    <s v="C245456"/>
    <x v="1"/>
    <x v="24"/>
    <x v="0"/>
    <x v="0"/>
    <n v="5"/>
    <n v="1500.4"/>
    <n v="3500.4"/>
    <x v="0"/>
    <d v="2022-06-21T00:00:00"/>
    <x v="8"/>
    <x v="2"/>
    <x v="0"/>
    <x v="0"/>
    <x v="1"/>
  </r>
  <r>
    <s v="I187519"/>
    <s v="C450287"/>
    <x v="0"/>
    <x v="25"/>
    <x v="1"/>
    <x v="0"/>
    <n v="2"/>
    <n v="600.16"/>
    <n v="5454.16"/>
    <x v="0"/>
    <d v="2022-07-08T00:00:00"/>
    <x v="7"/>
    <x v="0"/>
    <x v="2"/>
    <x v="0"/>
    <x v="2"/>
  </r>
  <r>
    <s v="I106674"/>
    <s v="C204279"/>
    <x v="1"/>
    <x v="26"/>
    <x v="1"/>
    <x v="0"/>
    <n v="2"/>
    <n v="600.16"/>
    <n v="2600.16"/>
    <x v="2"/>
    <d v="2022-02-27T00:00:00"/>
    <x v="9"/>
    <x v="3"/>
    <x v="0"/>
    <x v="0"/>
    <x v="3"/>
  </r>
  <r>
    <s v="I473411"/>
    <s v="C452806"/>
    <x v="1"/>
    <x v="13"/>
    <x v="0"/>
    <x v="0"/>
    <n v="1"/>
    <n v="300.08"/>
    <n v="5154.08"/>
    <x v="2"/>
    <d v="2022-12-19T00:00:00"/>
    <x v="1"/>
    <x v="1"/>
    <x v="3"/>
    <x v="0"/>
    <x v="0"/>
  </r>
  <r>
    <s v="I246550"/>
    <s v="C716788"/>
    <x v="0"/>
    <x v="5"/>
    <x v="0"/>
    <x v="4"/>
    <n v="3"/>
    <n v="15.69"/>
    <n v="2015.69"/>
    <x v="2"/>
    <d v="2022-09-10T00:00:00"/>
    <x v="11"/>
    <x v="0"/>
    <x v="9"/>
    <x v="2"/>
    <x v="0"/>
  </r>
  <r>
    <s v="I138674"/>
    <s v="C155059"/>
    <x v="1"/>
    <x v="11"/>
    <x v="1"/>
    <x v="3"/>
    <n v="2"/>
    <n v="81.319999999999993"/>
    <n v="4935.32"/>
    <x v="0"/>
    <d v="2022-02-14T00:00:00"/>
    <x v="9"/>
    <x v="3"/>
    <x v="3"/>
    <x v="1"/>
    <x v="1"/>
  </r>
  <r>
    <s v="I752693"/>
    <s v="C306662"/>
    <x v="0"/>
    <x v="27"/>
    <x v="0"/>
    <x v="3"/>
    <n v="3"/>
    <n v="121.98"/>
    <n v="2121.98"/>
    <x v="2"/>
    <d v="2022-04-28T00:00:00"/>
    <x v="10"/>
    <x v="2"/>
    <x v="2"/>
    <x v="0"/>
    <x v="2"/>
  </r>
  <r>
    <s v="I826174"/>
    <s v="C607615"/>
    <x v="0"/>
    <x v="28"/>
    <x v="0"/>
    <x v="1"/>
    <n v="4"/>
    <n v="2400.6799999999998"/>
    <n v="7254.68"/>
    <x v="2"/>
    <d v="2022-06-20T00:00:00"/>
    <x v="8"/>
    <x v="2"/>
    <x v="2"/>
    <x v="0"/>
    <x v="3"/>
  </r>
  <r>
    <s v="I296025"/>
    <s v="C120164"/>
    <x v="0"/>
    <x v="29"/>
    <x v="0"/>
    <x v="1"/>
    <n v="3"/>
    <n v="1800.51"/>
    <n v="3800.51"/>
    <x v="0"/>
    <d v="2022-04-21T00:00:00"/>
    <x v="10"/>
    <x v="2"/>
    <x v="0"/>
    <x v="1"/>
    <x v="0"/>
  </r>
  <r>
    <s v="I117291"/>
    <s v="C134449"/>
    <x v="1"/>
    <x v="16"/>
    <x v="0"/>
    <x v="2"/>
    <n v="5"/>
    <n v="75.75"/>
    <n v="4929.75"/>
    <x v="0"/>
    <d v="2022-12-09T00:00:00"/>
    <x v="1"/>
    <x v="1"/>
    <x v="9"/>
    <x v="0"/>
    <x v="0"/>
  </r>
  <r>
    <s v="I267193"/>
    <s v="C317818"/>
    <x v="0"/>
    <x v="30"/>
    <x v="0"/>
    <x v="3"/>
    <n v="3"/>
    <n v="121.98"/>
    <n v="2121.98"/>
    <x v="0"/>
    <d v="2022-01-12T00:00:00"/>
    <x v="6"/>
    <x v="3"/>
    <x v="5"/>
    <x v="0"/>
    <x v="1"/>
  </r>
  <r>
    <s v="I205366"/>
    <s v="C241642"/>
    <x v="0"/>
    <x v="24"/>
    <x v="0"/>
    <x v="0"/>
    <n v="4"/>
    <n v="1200.32"/>
    <n v="6054.32"/>
    <x v="1"/>
    <d v="2022-11-07T00:00:00"/>
    <x v="2"/>
    <x v="1"/>
    <x v="9"/>
    <x v="0"/>
    <x v="2"/>
  </r>
  <r>
    <s v="I269690"/>
    <s v="C126436"/>
    <x v="1"/>
    <x v="31"/>
    <x v="0"/>
    <x v="3"/>
    <n v="3"/>
    <n v="121.98"/>
    <n v="2121.98"/>
    <x v="1"/>
    <d v="2022-02-07T00:00:00"/>
    <x v="9"/>
    <x v="3"/>
    <x v="9"/>
    <x v="2"/>
    <x v="3"/>
  </r>
  <r>
    <s v="I304265"/>
    <s v="C653385"/>
    <x v="0"/>
    <x v="32"/>
    <x v="0"/>
    <x v="2"/>
    <n v="5"/>
    <n v="75.75"/>
    <n v="4929.75"/>
    <x v="1"/>
    <d v="2022-06-13T00:00:00"/>
    <x v="8"/>
    <x v="2"/>
    <x v="1"/>
    <x v="2"/>
    <x v="0"/>
  </r>
  <r>
    <s v="I246562"/>
    <s v="C227070"/>
    <x v="0"/>
    <x v="33"/>
    <x v="1"/>
    <x v="3"/>
    <n v="5"/>
    <n v="203.3"/>
    <n v="2203.3000000000002"/>
    <x v="2"/>
    <d v="2022-08-23T00:00:00"/>
    <x v="0"/>
    <x v="0"/>
    <x v="6"/>
    <x v="2"/>
    <x v="0"/>
  </r>
  <r>
    <s v="I202367"/>
    <s v="C317478"/>
    <x v="0"/>
    <x v="29"/>
    <x v="0"/>
    <x v="2"/>
    <n v="3"/>
    <n v="45.45"/>
    <n v="4899.45"/>
    <x v="2"/>
    <d v="2022-02-24T00:00:00"/>
    <x v="9"/>
    <x v="3"/>
    <x v="4"/>
    <x v="1"/>
    <x v="1"/>
  </r>
  <r>
    <s v="I664787"/>
    <s v="C237330"/>
    <x v="0"/>
    <x v="4"/>
    <x v="1"/>
    <x v="3"/>
    <n v="2"/>
    <n v="81.319999999999993"/>
    <n v="2081.3200000000002"/>
    <x v="0"/>
    <d v="2022-01-12T00:00:00"/>
    <x v="6"/>
    <x v="3"/>
    <x v="4"/>
    <x v="1"/>
    <x v="2"/>
  </r>
  <r>
    <s v="I160777"/>
    <s v="C626042"/>
    <x v="0"/>
    <x v="24"/>
    <x v="0"/>
    <x v="6"/>
    <n v="4"/>
    <n v="4200"/>
    <n v="9054"/>
    <x v="2"/>
    <d v="2022-02-22T00:00:00"/>
    <x v="9"/>
    <x v="3"/>
    <x v="2"/>
    <x v="0"/>
    <x v="3"/>
  </r>
  <r>
    <s v="I137794"/>
    <s v="C133687"/>
    <x v="0"/>
    <x v="34"/>
    <x v="0"/>
    <x v="4"/>
    <n v="3"/>
    <n v="15.69"/>
    <n v="2015.69"/>
    <x v="1"/>
    <d v="2022-03-12T00:00:00"/>
    <x v="5"/>
    <x v="3"/>
    <x v="8"/>
    <x v="0"/>
    <x v="0"/>
  </r>
  <r>
    <s v="I148377"/>
    <s v="C841663"/>
    <x v="0"/>
    <x v="10"/>
    <x v="0"/>
    <x v="0"/>
    <n v="1"/>
    <n v="300.08"/>
    <n v="5154.08"/>
    <x v="2"/>
    <d v="2022-01-02T00:00:00"/>
    <x v="6"/>
    <x v="3"/>
    <x v="4"/>
    <x v="0"/>
    <x v="0"/>
  </r>
  <r>
    <s v="I258195"/>
    <s v="C213742"/>
    <x v="1"/>
    <x v="24"/>
    <x v="0"/>
    <x v="5"/>
    <n v="2"/>
    <n v="71.680000000000007"/>
    <n v="2071.6799999999998"/>
    <x v="2"/>
    <d v="2022-11-26T00:00:00"/>
    <x v="2"/>
    <x v="1"/>
    <x v="0"/>
    <x v="0"/>
    <x v="1"/>
  </r>
  <r>
    <s v="I300213"/>
    <s v="C962515"/>
    <x v="0"/>
    <x v="30"/>
    <x v="0"/>
    <x v="0"/>
    <n v="4"/>
    <n v="1200.32"/>
    <n v="6054.32"/>
    <x v="0"/>
    <d v="2022-04-21T00:00:00"/>
    <x v="10"/>
    <x v="2"/>
    <x v="0"/>
    <x v="0"/>
    <x v="2"/>
  </r>
  <r>
    <s v="I263803"/>
    <s v="C112279"/>
    <x v="0"/>
    <x v="11"/>
    <x v="1"/>
    <x v="4"/>
    <n v="3"/>
    <n v="15.69"/>
    <n v="2015.69"/>
    <x v="2"/>
    <d v="2022-06-23T00:00:00"/>
    <x v="8"/>
    <x v="2"/>
    <x v="0"/>
    <x v="2"/>
    <x v="3"/>
  </r>
  <r>
    <s v="I335713"/>
    <s v="C158837"/>
    <x v="0"/>
    <x v="9"/>
    <x v="0"/>
    <x v="2"/>
    <n v="4"/>
    <n v="60.6"/>
    <n v="4914.6000000000004"/>
    <x v="2"/>
    <d v="2022-12-14T00:00:00"/>
    <x v="1"/>
    <x v="1"/>
    <x v="0"/>
    <x v="2"/>
    <x v="0"/>
  </r>
  <r>
    <s v="I133061"/>
    <s v="C336576"/>
    <x v="1"/>
    <x v="35"/>
    <x v="1"/>
    <x v="0"/>
    <n v="5"/>
    <n v="1500.4"/>
    <n v="3500.4"/>
    <x v="0"/>
    <d v="2022-06-09T00:00:00"/>
    <x v="8"/>
    <x v="2"/>
    <x v="5"/>
    <x v="0"/>
    <x v="0"/>
  </r>
  <r>
    <s v="I207205"/>
    <s v="C716161"/>
    <x v="0"/>
    <x v="36"/>
    <x v="0"/>
    <x v="0"/>
    <n v="1"/>
    <n v="300.08"/>
    <n v="5154.08"/>
    <x v="1"/>
    <d v="2022-11-26T00:00:00"/>
    <x v="2"/>
    <x v="1"/>
    <x v="0"/>
    <x v="0"/>
    <x v="1"/>
  </r>
  <r>
    <s v="I209289"/>
    <s v="C439382"/>
    <x v="0"/>
    <x v="36"/>
    <x v="0"/>
    <x v="0"/>
    <n v="4"/>
    <n v="1200.32"/>
    <n v="3200.3199999999997"/>
    <x v="0"/>
    <d v="2022-02-05T00:00:00"/>
    <x v="9"/>
    <x v="3"/>
    <x v="0"/>
    <x v="0"/>
    <x v="2"/>
  </r>
  <r>
    <s v="I157285"/>
    <s v="C123427"/>
    <x v="1"/>
    <x v="3"/>
    <x v="1"/>
    <x v="0"/>
    <n v="4"/>
    <n v="1200.32"/>
    <n v="6054.32"/>
    <x v="2"/>
    <d v="2022-03-06T00:00:00"/>
    <x v="5"/>
    <x v="3"/>
    <x v="5"/>
    <x v="2"/>
    <x v="3"/>
  </r>
  <r>
    <s v="I218590"/>
    <s v="C224743"/>
    <x v="0"/>
    <x v="10"/>
    <x v="0"/>
    <x v="3"/>
    <n v="4"/>
    <n v="162.63999999999999"/>
    <n v="2162.64"/>
    <x v="1"/>
    <d v="2022-05-09T00:00:00"/>
    <x v="3"/>
    <x v="2"/>
    <x v="3"/>
    <x v="0"/>
    <x v="0"/>
  </r>
  <r>
    <s v="I181109"/>
    <s v="C119549"/>
    <x v="1"/>
    <x v="32"/>
    <x v="0"/>
    <x v="5"/>
    <n v="3"/>
    <n v="107.52"/>
    <n v="4961.5200000000004"/>
    <x v="2"/>
    <d v="2022-10-17T00:00:00"/>
    <x v="4"/>
    <x v="1"/>
    <x v="5"/>
    <x v="0"/>
    <x v="0"/>
  </r>
  <r>
    <s v="I221715"/>
    <s v="C187266"/>
    <x v="0"/>
    <x v="37"/>
    <x v="1"/>
    <x v="4"/>
    <n v="3"/>
    <n v="15.69"/>
    <n v="2015.69"/>
    <x v="2"/>
    <d v="2022-01-22T00:00:00"/>
    <x v="6"/>
    <x v="3"/>
    <x v="7"/>
    <x v="2"/>
    <x v="1"/>
  </r>
  <r>
    <s v="I204979"/>
    <s v="C173084"/>
    <x v="0"/>
    <x v="13"/>
    <x v="0"/>
    <x v="7"/>
    <n v="5"/>
    <n v="58.65"/>
    <n v="4912.6499999999996"/>
    <x v="1"/>
    <d v="2022-03-14T00:00:00"/>
    <x v="5"/>
    <x v="3"/>
    <x v="4"/>
    <x v="0"/>
    <x v="2"/>
  </r>
  <r>
    <s v="I115146"/>
    <s v="C126956"/>
    <x v="0"/>
    <x v="13"/>
    <x v="0"/>
    <x v="3"/>
    <n v="5"/>
    <n v="203.3"/>
    <n v="2203.3000000000002"/>
    <x v="2"/>
    <d v="2022-04-27T00:00:00"/>
    <x v="10"/>
    <x v="2"/>
    <x v="2"/>
    <x v="0"/>
    <x v="3"/>
  </r>
  <r>
    <s v="I883721"/>
    <s v="C236859"/>
    <x v="0"/>
    <x v="20"/>
    <x v="0"/>
    <x v="6"/>
    <n v="5"/>
    <n v="5250"/>
    <n v="10104"/>
    <x v="0"/>
    <d v="2022-11-19T00:00:00"/>
    <x v="2"/>
    <x v="1"/>
    <x v="5"/>
    <x v="2"/>
    <x v="0"/>
  </r>
  <r>
    <s v="I402376"/>
    <s v="C309926"/>
    <x v="1"/>
    <x v="38"/>
    <x v="0"/>
    <x v="1"/>
    <n v="5"/>
    <n v="3000.85"/>
    <n v="5000.8500000000004"/>
    <x v="2"/>
    <d v="2022-09-10T00:00:00"/>
    <x v="11"/>
    <x v="0"/>
    <x v="1"/>
    <x v="2"/>
    <x v="0"/>
  </r>
  <r>
    <s v="I251356"/>
    <s v="C493252"/>
    <x v="0"/>
    <x v="39"/>
    <x v="2"/>
    <x v="3"/>
    <n v="4"/>
    <n v="162.63999999999999"/>
    <n v="5016.6400000000003"/>
    <x v="2"/>
    <d v="2022-09-04T00:00:00"/>
    <x v="11"/>
    <x v="0"/>
    <x v="0"/>
    <x v="1"/>
    <x v="1"/>
  </r>
  <r>
    <s v="I292239"/>
    <s v="C109871"/>
    <x v="1"/>
    <x v="40"/>
    <x v="0"/>
    <x v="4"/>
    <n v="5"/>
    <n v="26.15"/>
    <n v="2026.15"/>
    <x v="2"/>
    <d v="2022-08-21T00:00:00"/>
    <x v="0"/>
    <x v="0"/>
    <x v="5"/>
    <x v="0"/>
    <x v="2"/>
  </r>
  <r>
    <s v="I276526"/>
    <s v="C136117"/>
    <x v="0"/>
    <x v="41"/>
    <x v="1"/>
    <x v="1"/>
    <n v="5"/>
    <n v="3000.85"/>
    <n v="7854.85"/>
    <x v="1"/>
    <d v="2022-10-02T00:00:00"/>
    <x v="4"/>
    <x v="1"/>
    <x v="6"/>
    <x v="0"/>
    <x v="3"/>
  </r>
  <r>
    <s v="I260525"/>
    <s v="C258404"/>
    <x v="1"/>
    <x v="11"/>
    <x v="1"/>
    <x v="5"/>
    <n v="3"/>
    <n v="107.52"/>
    <n v="2107.52"/>
    <x v="2"/>
    <d v="2022-01-07T00:00:00"/>
    <x v="6"/>
    <x v="3"/>
    <x v="6"/>
    <x v="0"/>
    <x v="0"/>
  </r>
  <r>
    <s v="I870944"/>
    <s v="C169749"/>
    <x v="1"/>
    <x v="29"/>
    <x v="0"/>
    <x v="7"/>
    <n v="3"/>
    <n v="35.19"/>
    <n v="4889.1899999999996"/>
    <x v="0"/>
    <d v="2022-06-08T00:00:00"/>
    <x v="8"/>
    <x v="2"/>
    <x v="7"/>
    <x v="2"/>
    <x v="0"/>
  </r>
  <r>
    <s v="I739573"/>
    <s v="C199947"/>
    <x v="0"/>
    <x v="28"/>
    <x v="0"/>
    <x v="0"/>
    <n v="5"/>
    <n v="1500.4"/>
    <n v="3500.4"/>
    <x v="1"/>
    <d v="2022-04-17T00:00:00"/>
    <x v="10"/>
    <x v="2"/>
    <x v="0"/>
    <x v="0"/>
    <x v="1"/>
  </r>
  <r>
    <s v="I115870"/>
    <s v="C135790"/>
    <x v="0"/>
    <x v="7"/>
    <x v="2"/>
    <x v="1"/>
    <n v="4"/>
    <n v="2400.6799999999998"/>
    <n v="7254.68"/>
    <x v="2"/>
    <d v="2022-09-04T00:00:00"/>
    <x v="11"/>
    <x v="0"/>
    <x v="2"/>
    <x v="2"/>
    <x v="2"/>
  </r>
  <r>
    <s v="I190444"/>
    <s v="C606418"/>
    <x v="0"/>
    <x v="39"/>
    <x v="2"/>
    <x v="4"/>
    <n v="5"/>
    <n v="26.15"/>
    <n v="2026.15"/>
    <x v="2"/>
    <d v="2022-07-20T00:00:00"/>
    <x v="7"/>
    <x v="0"/>
    <x v="5"/>
    <x v="0"/>
    <x v="3"/>
  </r>
  <r>
    <s v="I309552"/>
    <s v="C111611"/>
    <x v="0"/>
    <x v="4"/>
    <x v="1"/>
    <x v="4"/>
    <n v="4"/>
    <n v="20.92"/>
    <n v="4874.92"/>
    <x v="0"/>
    <d v="2022-07-14T00:00:00"/>
    <x v="7"/>
    <x v="0"/>
    <x v="4"/>
    <x v="0"/>
    <x v="0"/>
  </r>
  <r>
    <s v="I306076"/>
    <s v="C679476"/>
    <x v="1"/>
    <x v="28"/>
    <x v="0"/>
    <x v="5"/>
    <n v="2"/>
    <n v="71.680000000000007"/>
    <n v="2071.6799999999998"/>
    <x v="2"/>
    <d v="2022-11-01T00:00:00"/>
    <x v="2"/>
    <x v="1"/>
    <x v="6"/>
    <x v="2"/>
    <x v="0"/>
  </r>
  <r>
    <s v="I321683"/>
    <s v="C542025"/>
    <x v="1"/>
    <x v="8"/>
    <x v="1"/>
    <x v="3"/>
    <n v="4"/>
    <n v="162.63999999999999"/>
    <n v="5016.6400000000003"/>
    <x v="0"/>
    <d v="2022-01-06T00:00:00"/>
    <x v="6"/>
    <x v="3"/>
    <x v="2"/>
    <x v="2"/>
    <x v="1"/>
  </r>
  <r>
    <s v="I151332"/>
    <s v="C168491"/>
    <x v="1"/>
    <x v="42"/>
    <x v="0"/>
    <x v="7"/>
    <n v="2"/>
    <n v="23.46"/>
    <n v="2023.46"/>
    <x v="2"/>
    <d v="2022-03-25T00:00:00"/>
    <x v="5"/>
    <x v="3"/>
    <x v="0"/>
    <x v="0"/>
    <x v="2"/>
  </r>
  <r>
    <s v="I340014"/>
    <s v="C169650"/>
    <x v="0"/>
    <x v="3"/>
    <x v="1"/>
    <x v="0"/>
    <n v="2"/>
    <n v="600.16"/>
    <n v="5454.16"/>
    <x v="0"/>
    <d v="2022-09-08T00:00:00"/>
    <x v="11"/>
    <x v="0"/>
    <x v="4"/>
    <x v="2"/>
    <x v="3"/>
  </r>
  <r>
    <s v="I249424"/>
    <s v="C158160"/>
    <x v="1"/>
    <x v="32"/>
    <x v="0"/>
    <x v="4"/>
    <n v="1"/>
    <n v="5.23"/>
    <n v="2005.23"/>
    <x v="2"/>
    <d v="2022-02-18T00:00:00"/>
    <x v="9"/>
    <x v="3"/>
    <x v="5"/>
    <x v="0"/>
    <x v="0"/>
  </r>
  <r>
    <s v="I227716"/>
    <s v="C552345"/>
    <x v="1"/>
    <x v="4"/>
    <x v="1"/>
    <x v="4"/>
    <n v="2"/>
    <n v="10.46"/>
    <n v="4864.46"/>
    <x v="2"/>
    <d v="2022-04-22T00:00:00"/>
    <x v="10"/>
    <x v="2"/>
    <x v="0"/>
    <x v="0"/>
    <x v="0"/>
  </r>
  <r>
    <s v="I140663"/>
    <s v="C218383"/>
    <x v="0"/>
    <x v="19"/>
    <x v="1"/>
    <x v="0"/>
    <n v="5"/>
    <n v="1500.4"/>
    <n v="3500.4"/>
    <x v="2"/>
    <d v="2022-10-15T00:00:00"/>
    <x v="4"/>
    <x v="1"/>
    <x v="9"/>
    <x v="2"/>
    <x v="1"/>
  </r>
  <r>
    <s v="I253242"/>
    <s v="C309438"/>
    <x v="1"/>
    <x v="43"/>
    <x v="0"/>
    <x v="1"/>
    <n v="5"/>
    <n v="3000.85"/>
    <n v="7854.85"/>
    <x v="2"/>
    <d v="2022-04-07T00:00:00"/>
    <x v="10"/>
    <x v="2"/>
    <x v="5"/>
    <x v="0"/>
    <x v="2"/>
  </r>
  <r>
    <s v="I108359"/>
    <s v="C253905"/>
    <x v="1"/>
    <x v="3"/>
    <x v="1"/>
    <x v="4"/>
    <n v="1"/>
    <n v="5.23"/>
    <n v="2005.23"/>
    <x v="2"/>
    <d v="2022-06-07T00:00:00"/>
    <x v="8"/>
    <x v="2"/>
    <x v="5"/>
    <x v="2"/>
    <x v="3"/>
  </r>
  <r>
    <s v="I195567"/>
    <s v="C992677"/>
    <x v="1"/>
    <x v="14"/>
    <x v="1"/>
    <x v="0"/>
    <n v="4"/>
    <n v="1200.32"/>
    <n v="6054.32"/>
    <x v="1"/>
    <d v="2022-01-22T00:00:00"/>
    <x v="6"/>
    <x v="3"/>
    <x v="3"/>
    <x v="0"/>
    <x v="0"/>
  </r>
  <r>
    <s v="I289643"/>
    <s v="C584700"/>
    <x v="0"/>
    <x v="24"/>
    <x v="0"/>
    <x v="6"/>
    <n v="2"/>
    <n v="2100"/>
    <n v="4100"/>
    <x v="2"/>
    <d v="2022-08-22T00:00:00"/>
    <x v="0"/>
    <x v="0"/>
    <x v="0"/>
    <x v="0"/>
    <x v="0"/>
  </r>
  <r>
    <s v="I722319"/>
    <s v="C157070"/>
    <x v="0"/>
    <x v="25"/>
    <x v="1"/>
    <x v="5"/>
    <n v="1"/>
    <n v="35.840000000000003"/>
    <n v="4889.84"/>
    <x v="1"/>
    <d v="2022-10-03T00:00:00"/>
    <x v="4"/>
    <x v="1"/>
    <x v="0"/>
    <x v="0"/>
    <x v="1"/>
  </r>
  <r>
    <s v="I317105"/>
    <s v="C177975"/>
    <x v="0"/>
    <x v="42"/>
    <x v="0"/>
    <x v="7"/>
    <n v="5"/>
    <n v="58.65"/>
    <n v="2058.65"/>
    <x v="1"/>
    <d v="2022-07-29T00:00:00"/>
    <x v="7"/>
    <x v="0"/>
    <x v="0"/>
    <x v="0"/>
    <x v="2"/>
  </r>
  <r>
    <s v="I215721"/>
    <s v="C830576"/>
    <x v="0"/>
    <x v="12"/>
    <x v="0"/>
    <x v="3"/>
    <n v="2"/>
    <n v="81.319999999999993"/>
    <n v="4935.32"/>
    <x v="1"/>
    <d v="2022-12-16T00:00:00"/>
    <x v="1"/>
    <x v="1"/>
    <x v="2"/>
    <x v="2"/>
    <x v="3"/>
  </r>
  <r>
    <s v="I154469"/>
    <s v="C807389"/>
    <x v="0"/>
    <x v="10"/>
    <x v="0"/>
    <x v="5"/>
    <n v="3"/>
    <n v="107.52"/>
    <n v="2107.52"/>
    <x v="1"/>
    <d v="2022-06-03T00:00:00"/>
    <x v="8"/>
    <x v="2"/>
    <x v="5"/>
    <x v="2"/>
    <x v="0"/>
  </r>
  <r>
    <s v="I172458"/>
    <s v="C277842"/>
    <x v="0"/>
    <x v="30"/>
    <x v="0"/>
    <x v="0"/>
    <n v="2"/>
    <n v="600.16"/>
    <n v="5454.16"/>
    <x v="1"/>
    <d v="2022-12-17T00:00:00"/>
    <x v="1"/>
    <x v="1"/>
    <x v="7"/>
    <x v="2"/>
    <x v="0"/>
  </r>
  <r>
    <s v="I297270"/>
    <s v="C183011"/>
    <x v="1"/>
    <x v="44"/>
    <x v="1"/>
    <x v="0"/>
    <n v="5"/>
    <n v="1500.4"/>
    <n v="3500.4"/>
    <x v="0"/>
    <d v="2022-12-31T00:00:00"/>
    <x v="1"/>
    <x v="1"/>
    <x v="3"/>
    <x v="0"/>
    <x v="1"/>
  </r>
  <r>
    <s v="I153930"/>
    <s v="C567813"/>
    <x v="1"/>
    <x v="45"/>
    <x v="0"/>
    <x v="4"/>
    <n v="3"/>
    <n v="15.69"/>
    <n v="4869.6899999999996"/>
    <x v="2"/>
    <d v="2022-08-09T00:00:00"/>
    <x v="0"/>
    <x v="0"/>
    <x v="1"/>
    <x v="2"/>
    <x v="2"/>
  </r>
  <r>
    <s v="I282854"/>
    <s v="C282974"/>
    <x v="0"/>
    <x v="36"/>
    <x v="0"/>
    <x v="0"/>
    <n v="3"/>
    <n v="900.24"/>
    <n v="2900.24"/>
    <x v="2"/>
    <d v="2022-07-31T00:00:00"/>
    <x v="7"/>
    <x v="0"/>
    <x v="0"/>
    <x v="0"/>
    <x v="3"/>
  </r>
  <r>
    <s v="I869144"/>
    <s v="C181972"/>
    <x v="0"/>
    <x v="43"/>
    <x v="0"/>
    <x v="4"/>
    <n v="4"/>
    <n v="20.92"/>
    <n v="4874.92"/>
    <x v="1"/>
    <d v="2022-05-04T00:00:00"/>
    <x v="3"/>
    <x v="2"/>
    <x v="5"/>
    <x v="2"/>
    <x v="0"/>
  </r>
  <r>
    <s v="I283443"/>
    <s v="C189493"/>
    <x v="1"/>
    <x v="24"/>
    <x v="0"/>
    <x v="6"/>
    <n v="3"/>
    <n v="3150"/>
    <n v="5150"/>
    <x v="0"/>
    <d v="2022-05-25T00:00:00"/>
    <x v="3"/>
    <x v="2"/>
    <x v="8"/>
    <x v="0"/>
    <x v="0"/>
  </r>
  <r>
    <s v="I193271"/>
    <s v="C242748"/>
    <x v="0"/>
    <x v="28"/>
    <x v="0"/>
    <x v="4"/>
    <n v="3"/>
    <n v="15.69"/>
    <n v="4869.6899999999996"/>
    <x v="1"/>
    <d v="2022-12-23T00:00:00"/>
    <x v="1"/>
    <x v="1"/>
    <x v="0"/>
    <x v="0"/>
    <x v="1"/>
  </r>
  <r>
    <s v="I985478"/>
    <s v="C324683"/>
    <x v="1"/>
    <x v="46"/>
    <x v="1"/>
    <x v="0"/>
    <n v="4"/>
    <n v="1200.32"/>
    <n v="3200.3199999999997"/>
    <x v="0"/>
    <d v="2022-01-24T00:00:00"/>
    <x v="6"/>
    <x v="3"/>
    <x v="0"/>
    <x v="0"/>
    <x v="2"/>
  </r>
  <r>
    <s v="I200392"/>
    <s v="C307921"/>
    <x v="0"/>
    <x v="13"/>
    <x v="0"/>
    <x v="0"/>
    <n v="5"/>
    <n v="1500.4"/>
    <n v="6354.4"/>
    <x v="0"/>
    <d v="2022-09-14T00:00:00"/>
    <x v="11"/>
    <x v="0"/>
    <x v="8"/>
    <x v="1"/>
    <x v="3"/>
  </r>
  <r>
    <s v="I256691"/>
    <s v="C152549"/>
    <x v="1"/>
    <x v="13"/>
    <x v="0"/>
    <x v="3"/>
    <n v="1"/>
    <n v="40.659999999999997"/>
    <n v="2040.66"/>
    <x v="2"/>
    <d v="2022-02-04T00:00:00"/>
    <x v="9"/>
    <x v="3"/>
    <x v="2"/>
    <x v="0"/>
    <x v="0"/>
  </r>
  <r>
    <s v="I796162"/>
    <s v="C111832"/>
    <x v="0"/>
    <x v="42"/>
    <x v="0"/>
    <x v="4"/>
    <n v="5"/>
    <n v="26.15"/>
    <n v="4880.1499999999996"/>
    <x v="0"/>
    <d v="2022-01-06T00:00:00"/>
    <x v="6"/>
    <x v="3"/>
    <x v="2"/>
    <x v="1"/>
    <x v="0"/>
  </r>
  <r>
    <s v="I224371"/>
    <s v="C204174"/>
    <x v="1"/>
    <x v="38"/>
    <x v="0"/>
    <x v="0"/>
    <n v="5"/>
    <n v="1500.4"/>
    <n v="3500.4"/>
    <x v="0"/>
    <d v="2022-02-01T00:00:00"/>
    <x v="9"/>
    <x v="3"/>
    <x v="5"/>
    <x v="1"/>
    <x v="1"/>
  </r>
  <r>
    <s v="I215998"/>
    <s v="C279370"/>
    <x v="0"/>
    <x v="35"/>
    <x v="1"/>
    <x v="0"/>
    <n v="5"/>
    <n v="1500.4"/>
    <n v="6354.4"/>
    <x v="2"/>
    <d v="2022-10-26T00:00:00"/>
    <x v="4"/>
    <x v="1"/>
    <x v="7"/>
    <x v="0"/>
    <x v="2"/>
  </r>
  <r>
    <s v="I338966"/>
    <s v="C907582"/>
    <x v="0"/>
    <x v="41"/>
    <x v="1"/>
    <x v="0"/>
    <n v="5"/>
    <n v="1500.4"/>
    <n v="3500.4"/>
    <x v="2"/>
    <d v="2022-09-21T00:00:00"/>
    <x v="11"/>
    <x v="0"/>
    <x v="5"/>
    <x v="2"/>
    <x v="3"/>
  </r>
  <r>
    <s v="I293215"/>
    <s v="C166635"/>
    <x v="1"/>
    <x v="31"/>
    <x v="0"/>
    <x v="3"/>
    <n v="4"/>
    <n v="162.63999999999999"/>
    <n v="5016.6400000000003"/>
    <x v="0"/>
    <d v="2022-12-12T00:00:00"/>
    <x v="1"/>
    <x v="1"/>
    <x v="4"/>
    <x v="1"/>
    <x v="0"/>
  </r>
  <r>
    <s v="I149688"/>
    <s v="C276043"/>
    <x v="0"/>
    <x v="43"/>
    <x v="0"/>
    <x v="0"/>
    <n v="4"/>
    <n v="1200.32"/>
    <n v="3200.3199999999997"/>
    <x v="2"/>
    <d v="2022-08-21T00:00:00"/>
    <x v="0"/>
    <x v="0"/>
    <x v="9"/>
    <x v="2"/>
    <x v="0"/>
  </r>
  <r>
    <s v="I109649"/>
    <s v="C282643"/>
    <x v="0"/>
    <x v="30"/>
    <x v="0"/>
    <x v="4"/>
    <n v="3"/>
    <n v="15.69"/>
    <n v="4869.6899999999996"/>
    <x v="1"/>
    <d v="2022-10-08T00:00:00"/>
    <x v="4"/>
    <x v="1"/>
    <x v="6"/>
    <x v="0"/>
    <x v="1"/>
  </r>
  <r>
    <s v="I299820"/>
    <s v="C820515"/>
    <x v="0"/>
    <x v="32"/>
    <x v="0"/>
    <x v="2"/>
    <n v="3"/>
    <n v="45.45"/>
    <n v="2045.45"/>
    <x v="2"/>
    <d v="2022-11-22T00:00:00"/>
    <x v="2"/>
    <x v="1"/>
    <x v="0"/>
    <x v="2"/>
    <x v="2"/>
  </r>
  <r>
    <s v="I157775"/>
    <s v="C331761"/>
    <x v="1"/>
    <x v="27"/>
    <x v="0"/>
    <x v="0"/>
    <n v="1"/>
    <n v="300.08"/>
    <n v="5154.08"/>
    <x v="2"/>
    <d v="2022-03-19T00:00:00"/>
    <x v="5"/>
    <x v="3"/>
    <x v="0"/>
    <x v="0"/>
    <x v="3"/>
  </r>
  <r>
    <s v="I317140"/>
    <s v="C326893"/>
    <x v="0"/>
    <x v="47"/>
    <x v="1"/>
    <x v="7"/>
    <n v="5"/>
    <n v="58.65"/>
    <n v="2058.65"/>
    <x v="2"/>
    <d v="2022-10-19T00:00:00"/>
    <x v="4"/>
    <x v="1"/>
    <x v="4"/>
    <x v="0"/>
    <x v="0"/>
  </r>
  <r>
    <s v="I147334"/>
    <s v="C306395"/>
    <x v="1"/>
    <x v="48"/>
    <x v="0"/>
    <x v="0"/>
    <n v="2"/>
    <n v="600.16"/>
    <n v="5454.16"/>
    <x v="2"/>
    <d v="2022-01-12T00:00:00"/>
    <x v="6"/>
    <x v="3"/>
    <x v="8"/>
    <x v="0"/>
    <x v="0"/>
  </r>
  <r>
    <s v="I278121"/>
    <s v="C885344"/>
    <x v="0"/>
    <x v="8"/>
    <x v="1"/>
    <x v="5"/>
    <n v="4"/>
    <n v="143.36000000000001"/>
    <n v="2143.36"/>
    <x v="1"/>
    <d v="2022-06-07T00:00:00"/>
    <x v="8"/>
    <x v="2"/>
    <x v="2"/>
    <x v="0"/>
    <x v="1"/>
  </r>
  <r>
    <s v="I134452"/>
    <s v="C112750"/>
    <x v="0"/>
    <x v="6"/>
    <x v="0"/>
    <x v="0"/>
    <n v="1"/>
    <n v="300.08"/>
    <n v="5154.08"/>
    <x v="0"/>
    <d v="2022-01-15T00:00:00"/>
    <x v="6"/>
    <x v="3"/>
    <x v="1"/>
    <x v="2"/>
    <x v="2"/>
  </r>
  <r>
    <s v="I320846"/>
    <s v="C274870"/>
    <x v="1"/>
    <x v="18"/>
    <x v="0"/>
    <x v="0"/>
    <n v="4"/>
    <n v="1200.32"/>
    <n v="3200.3199999999997"/>
    <x v="0"/>
    <d v="2022-11-11T00:00:00"/>
    <x v="2"/>
    <x v="1"/>
    <x v="0"/>
    <x v="0"/>
    <x v="3"/>
  </r>
  <r>
    <s v="I740676"/>
    <s v="C199864"/>
    <x v="0"/>
    <x v="47"/>
    <x v="1"/>
    <x v="0"/>
    <n v="2"/>
    <n v="600.16"/>
    <n v="5454.16"/>
    <x v="0"/>
    <d v="2022-09-21T00:00:00"/>
    <x v="11"/>
    <x v="0"/>
    <x v="4"/>
    <x v="0"/>
    <x v="0"/>
  </r>
  <r>
    <s v="I142331"/>
    <s v="C997380"/>
    <x v="1"/>
    <x v="48"/>
    <x v="0"/>
    <x v="3"/>
    <n v="4"/>
    <n v="162.63999999999999"/>
    <n v="2162.64"/>
    <x v="1"/>
    <d v="2022-05-30T00:00:00"/>
    <x v="3"/>
    <x v="2"/>
    <x v="2"/>
    <x v="0"/>
    <x v="0"/>
  </r>
  <r>
    <s v="I222983"/>
    <s v="C132002"/>
    <x v="0"/>
    <x v="23"/>
    <x v="1"/>
    <x v="0"/>
    <n v="1"/>
    <n v="300.08"/>
    <n v="5154.08"/>
    <x v="0"/>
    <d v="2022-12-23T00:00:00"/>
    <x v="1"/>
    <x v="1"/>
    <x v="3"/>
    <x v="0"/>
    <x v="1"/>
  </r>
  <r>
    <s v="I164665"/>
    <s v="C255058"/>
    <x v="0"/>
    <x v="35"/>
    <x v="1"/>
    <x v="6"/>
    <n v="2"/>
    <n v="2100"/>
    <n v="4100"/>
    <x v="2"/>
    <d v="2022-04-30T00:00:00"/>
    <x v="10"/>
    <x v="2"/>
    <x v="0"/>
    <x v="0"/>
    <x v="2"/>
  </r>
  <r>
    <s v="I133387"/>
    <s v="C271799"/>
    <x v="0"/>
    <x v="8"/>
    <x v="1"/>
    <x v="5"/>
    <n v="4"/>
    <n v="143.36000000000001"/>
    <n v="4997.3599999999997"/>
    <x v="2"/>
    <d v="2022-06-07T00:00:00"/>
    <x v="8"/>
    <x v="2"/>
    <x v="1"/>
    <x v="2"/>
    <x v="3"/>
  </r>
  <r>
    <s v="I276763"/>
    <s v="C765620"/>
    <x v="1"/>
    <x v="35"/>
    <x v="1"/>
    <x v="5"/>
    <n v="5"/>
    <n v="179.2"/>
    <n v="2179.1999999999998"/>
    <x v="1"/>
    <d v="2022-02-21T00:00:00"/>
    <x v="9"/>
    <x v="3"/>
    <x v="0"/>
    <x v="0"/>
    <x v="0"/>
  </r>
  <r>
    <s v="I273890"/>
    <s v="C891545"/>
    <x v="0"/>
    <x v="29"/>
    <x v="0"/>
    <x v="0"/>
    <n v="3"/>
    <n v="900.24"/>
    <n v="5754.24"/>
    <x v="1"/>
    <d v="2022-08-26T00:00:00"/>
    <x v="0"/>
    <x v="0"/>
    <x v="6"/>
    <x v="2"/>
    <x v="0"/>
  </r>
  <r>
    <s v="I774221"/>
    <s v="C519513"/>
    <x v="1"/>
    <x v="42"/>
    <x v="0"/>
    <x v="4"/>
    <n v="5"/>
    <n v="26.15"/>
    <n v="2026.15"/>
    <x v="2"/>
    <d v="2022-12-15T00:00:00"/>
    <x v="1"/>
    <x v="1"/>
    <x v="2"/>
    <x v="2"/>
    <x v="1"/>
  </r>
  <r>
    <s v="I202171"/>
    <s v="C125624"/>
    <x v="1"/>
    <x v="28"/>
    <x v="0"/>
    <x v="0"/>
    <n v="1"/>
    <n v="300.08"/>
    <n v="5154.08"/>
    <x v="1"/>
    <d v="2022-02-20T00:00:00"/>
    <x v="9"/>
    <x v="3"/>
    <x v="5"/>
    <x v="0"/>
    <x v="2"/>
  </r>
  <r>
    <s v="I219780"/>
    <s v="C658980"/>
    <x v="0"/>
    <x v="10"/>
    <x v="0"/>
    <x v="0"/>
    <n v="2"/>
    <n v="600.16"/>
    <n v="2600.16"/>
    <x v="2"/>
    <d v="2022-10-08T00:00:00"/>
    <x v="4"/>
    <x v="1"/>
    <x v="0"/>
    <x v="1"/>
    <x v="3"/>
  </r>
  <r>
    <s v="I160221"/>
    <s v="C319231"/>
    <x v="1"/>
    <x v="12"/>
    <x v="0"/>
    <x v="0"/>
    <n v="3"/>
    <n v="900.24"/>
    <n v="5754.24"/>
    <x v="2"/>
    <d v="2022-08-01T00:00:00"/>
    <x v="0"/>
    <x v="0"/>
    <x v="5"/>
    <x v="0"/>
    <x v="0"/>
  </r>
  <r>
    <s v="I106691"/>
    <s v="C150594"/>
    <x v="0"/>
    <x v="8"/>
    <x v="1"/>
    <x v="0"/>
    <n v="4"/>
    <n v="1200.32"/>
    <n v="3200.3199999999997"/>
    <x v="2"/>
    <d v="2022-09-09T00:00:00"/>
    <x v="11"/>
    <x v="0"/>
    <x v="0"/>
    <x v="0"/>
    <x v="0"/>
  </r>
  <r>
    <s v="I129886"/>
    <s v="C846730"/>
    <x v="0"/>
    <x v="15"/>
    <x v="0"/>
    <x v="4"/>
    <n v="5"/>
    <n v="26.15"/>
    <n v="4880.1499999999996"/>
    <x v="2"/>
    <d v="2022-10-25T00:00:00"/>
    <x v="4"/>
    <x v="1"/>
    <x v="2"/>
    <x v="2"/>
    <x v="1"/>
  </r>
  <r>
    <s v="I745394"/>
    <s v="C249877"/>
    <x v="1"/>
    <x v="26"/>
    <x v="1"/>
    <x v="4"/>
    <n v="1"/>
    <n v="5.23"/>
    <n v="2005.23"/>
    <x v="2"/>
    <d v="2022-12-14T00:00:00"/>
    <x v="1"/>
    <x v="1"/>
    <x v="3"/>
    <x v="0"/>
    <x v="2"/>
  </r>
  <r>
    <s v="I157056"/>
    <s v="C200826"/>
    <x v="0"/>
    <x v="22"/>
    <x v="1"/>
    <x v="0"/>
    <n v="5"/>
    <n v="1500.4"/>
    <n v="6354.4"/>
    <x v="2"/>
    <d v="2022-06-20T00:00:00"/>
    <x v="8"/>
    <x v="2"/>
    <x v="0"/>
    <x v="0"/>
    <x v="3"/>
  </r>
  <r>
    <s v="I304531"/>
    <s v="C263874"/>
    <x v="1"/>
    <x v="26"/>
    <x v="1"/>
    <x v="0"/>
    <n v="1"/>
    <n v="300.08"/>
    <n v="2300.08"/>
    <x v="1"/>
    <d v="2022-04-07T00:00:00"/>
    <x v="10"/>
    <x v="2"/>
    <x v="3"/>
    <x v="0"/>
    <x v="0"/>
  </r>
  <r>
    <s v="I762439"/>
    <s v="C663463"/>
    <x v="0"/>
    <x v="34"/>
    <x v="0"/>
    <x v="2"/>
    <n v="4"/>
    <n v="60.6"/>
    <n v="4914.6000000000004"/>
    <x v="2"/>
    <d v="2022-12-05T00:00:00"/>
    <x v="1"/>
    <x v="1"/>
    <x v="2"/>
    <x v="2"/>
    <x v="0"/>
  </r>
  <r>
    <s v="I300972"/>
    <s v="C134370"/>
    <x v="0"/>
    <x v="28"/>
    <x v="0"/>
    <x v="3"/>
    <n v="1"/>
    <n v="40.659999999999997"/>
    <n v="2040.66"/>
    <x v="0"/>
    <d v="2022-05-25T00:00:00"/>
    <x v="3"/>
    <x v="2"/>
    <x v="9"/>
    <x v="0"/>
    <x v="1"/>
  </r>
  <r>
    <s v="I151588"/>
    <s v="C310642"/>
    <x v="1"/>
    <x v="13"/>
    <x v="0"/>
    <x v="2"/>
    <n v="3"/>
    <n v="45.45"/>
    <n v="4899.45"/>
    <x v="0"/>
    <d v="2022-04-12T00:00:00"/>
    <x v="10"/>
    <x v="2"/>
    <x v="2"/>
    <x v="0"/>
    <x v="2"/>
  </r>
  <r>
    <s v="I657069"/>
    <s v="C651699"/>
    <x v="1"/>
    <x v="28"/>
    <x v="0"/>
    <x v="0"/>
    <n v="4"/>
    <n v="1200.32"/>
    <n v="3200.3199999999997"/>
    <x v="2"/>
    <d v="2022-12-16T00:00:00"/>
    <x v="1"/>
    <x v="1"/>
    <x v="5"/>
    <x v="0"/>
    <x v="3"/>
  </r>
  <r>
    <s v="I122655"/>
    <s v="C989693"/>
    <x v="0"/>
    <x v="6"/>
    <x v="0"/>
    <x v="6"/>
    <n v="2"/>
    <n v="2100"/>
    <n v="6954"/>
    <x v="0"/>
    <d v="2022-02-21T00:00:00"/>
    <x v="9"/>
    <x v="3"/>
    <x v="3"/>
    <x v="0"/>
    <x v="0"/>
  </r>
  <r>
    <s v="I236914"/>
    <s v="C123581"/>
    <x v="0"/>
    <x v="0"/>
    <x v="0"/>
    <x v="0"/>
    <n v="3"/>
    <n v="900.24"/>
    <n v="2900.24"/>
    <x v="2"/>
    <d v="2022-10-26T00:00:00"/>
    <x v="4"/>
    <x v="1"/>
    <x v="5"/>
    <x v="2"/>
    <x v="0"/>
  </r>
  <r>
    <s v="I247471"/>
    <s v="C192446"/>
    <x v="0"/>
    <x v="32"/>
    <x v="0"/>
    <x v="5"/>
    <n v="1"/>
    <n v="35.840000000000003"/>
    <n v="4889.84"/>
    <x v="2"/>
    <d v="2022-12-18T00:00:00"/>
    <x v="1"/>
    <x v="1"/>
    <x v="5"/>
    <x v="0"/>
    <x v="1"/>
  </r>
  <r>
    <s v="I362306"/>
    <s v="C143343"/>
    <x v="0"/>
    <x v="1"/>
    <x v="0"/>
    <x v="0"/>
    <n v="1"/>
    <n v="300.08"/>
    <n v="2300.08"/>
    <x v="0"/>
    <d v="2022-09-19T00:00:00"/>
    <x v="11"/>
    <x v="0"/>
    <x v="2"/>
    <x v="0"/>
    <x v="2"/>
  </r>
  <r>
    <s v="I215279"/>
    <s v="C223343"/>
    <x v="0"/>
    <x v="49"/>
    <x v="0"/>
    <x v="0"/>
    <n v="2"/>
    <n v="600.16"/>
    <n v="5454.16"/>
    <x v="0"/>
    <d v="2022-02-01T00:00:00"/>
    <x v="9"/>
    <x v="3"/>
    <x v="0"/>
    <x v="0"/>
    <x v="3"/>
  </r>
  <r>
    <s v="I216061"/>
    <s v="C309082"/>
    <x v="0"/>
    <x v="33"/>
    <x v="1"/>
    <x v="4"/>
    <n v="3"/>
    <n v="15.69"/>
    <n v="2015.69"/>
    <x v="0"/>
    <d v="2022-10-05T00:00:00"/>
    <x v="4"/>
    <x v="1"/>
    <x v="5"/>
    <x v="2"/>
    <x v="0"/>
  </r>
  <r>
    <s v="I246375"/>
    <s v="C236365"/>
    <x v="0"/>
    <x v="11"/>
    <x v="1"/>
    <x v="3"/>
    <n v="2"/>
    <n v="81.319999999999993"/>
    <n v="4935.32"/>
    <x v="2"/>
    <d v="2022-11-28T00:00:00"/>
    <x v="2"/>
    <x v="1"/>
    <x v="0"/>
    <x v="0"/>
    <x v="0"/>
  </r>
  <r>
    <s v="I103596"/>
    <s v="C178734"/>
    <x v="1"/>
    <x v="19"/>
    <x v="1"/>
    <x v="1"/>
    <n v="5"/>
    <n v="3000.85"/>
    <n v="5000.8500000000004"/>
    <x v="2"/>
    <d v="2022-08-03T00:00:00"/>
    <x v="0"/>
    <x v="0"/>
    <x v="0"/>
    <x v="2"/>
    <x v="1"/>
  </r>
  <r>
    <s v="I259878"/>
    <s v="C223010"/>
    <x v="1"/>
    <x v="20"/>
    <x v="0"/>
    <x v="0"/>
    <n v="4"/>
    <n v="1200.32"/>
    <n v="6054.32"/>
    <x v="0"/>
    <d v="2022-10-12T00:00:00"/>
    <x v="4"/>
    <x v="1"/>
    <x v="3"/>
    <x v="2"/>
    <x v="2"/>
  </r>
  <r>
    <s v="I206422"/>
    <s v="C289933"/>
    <x v="0"/>
    <x v="27"/>
    <x v="0"/>
    <x v="4"/>
    <n v="2"/>
    <n v="10.46"/>
    <n v="2010.46"/>
    <x v="0"/>
    <d v="2022-09-28T00:00:00"/>
    <x v="11"/>
    <x v="0"/>
    <x v="0"/>
    <x v="2"/>
    <x v="3"/>
  </r>
  <r>
    <s v="I201704"/>
    <s v="C340116"/>
    <x v="0"/>
    <x v="4"/>
    <x v="1"/>
    <x v="4"/>
    <n v="3"/>
    <n v="15.69"/>
    <n v="4869.6899999999996"/>
    <x v="2"/>
    <d v="2022-07-12T00:00:00"/>
    <x v="7"/>
    <x v="0"/>
    <x v="2"/>
    <x v="2"/>
    <x v="0"/>
  </r>
  <r>
    <s v="I168037"/>
    <s v="C816586"/>
    <x v="1"/>
    <x v="18"/>
    <x v="0"/>
    <x v="5"/>
    <n v="4"/>
    <n v="143.36000000000001"/>
    <n v="2143.36"/>
    <x v="2"/>
    <d v="2022-07-03T00:00:00"/>
    <x v="7"/>
    <x v="0"/>
    <x v="5"/>
    <x v="0"/>
    <x v="0"/>
  </r>
  <r>
    <s v="I307534"/>
    <s v="C434171"/>
    <x v="0"/>
    <x v="0"/>
    <x v="0"/>
    <x v="3"/>
    <n v="4"/>
    <n v="162.63999999999999"/>
    <n v="5016.6400000000003"/>
    <x v="2"/>
    <d v="2022-03-26T00:00:00"/>
    <x v="5"/>
    <x v="3"/>
    <x v="8"/>
    <x v="0"/>
    <x v="1"/>
  </r>
  <r>
    <s v="I259196"/>
    <s v="C215384"/>
    <x v="0"/>
    <x v="24"/>
    <x v="0"/>
    <x v="5"/>
    <n v="4"/>
    <n v="143.36000000000001"/>
    <n v="2143.36"/>
    <x v="0"/>
    <d v="2022-05-17T00:00:00"/>
    <x v="3"/>
    <x v="2"/>
    <x v="7"/>
    <x v="0"/>
    <x v="2"/>
  </r>
  <r>
    <s v="I141241"/>
    <s v="C143442"/>
    <x v="1"/>
    <x v="26"/>
    <x v="1"/>
    <x v="7"/>
    <n v="5"/>
    <n v="58.65"/>
    <n v="4912.6499999999996"/>
    <x v="0"/>
    <d v="2022-04-11T00:00:00"/>
    <x v="10"/>
    <x v="2"/>
    <x v="0"/>
    <x v="0"/>
    <x v="3"/>
  </r>
  <r>
    <s v="I289973"/>
    <s v="C102926"/>
    <x v="1"/>
    <x v="29"/>
    <x v="0"/>
    <x v="4"/>
    <n v="5"/>
    <n v="26.15"/>
    <n v="2026.15"/>
    <x v="0"/>
    <d v="2022-10-22T00:00:00"/>
    <x v="4"/>
    <x v="1"/>
    <x v="0"/>
    <x v="2"/>
    <x v="0"/>
  </r>
  <r>
    <s v="I147203"/>
    <s v="C340063"/>
    <x v="0"/>
    <x v="25"/>
    <x v="1"/>
    <x v="3"/>
    <n v="5"/>
    <n v="203.3"/>
    <n v="5057.3"/>
    <x v="2"/>
    <d v="2022-12-20T00:00:00"/>
    <x v="1"/>
    <x v="1"/>
    <x v="4"/>
    <x v="0"/>
    <x v="0"/>
  </r>
  <r>
    <s v="I323788"/>
    <s v="C131786"/>
    <x v="0"/>
    <x v="6"/>
    <x v="0"/>
    <x v="0"/>
    <n v="1"/>
    <n v="300.08"/>
    <n v="2300.08"/>
    <x v="0"/>
    <d v="2022-03-17T00:00:00"/>
    <x v="5"/>
    <x v="3"/>
    <x v="3"/>
    <x v="0"/>
    <x v="1"/>
  </r>
  <r>
    <s v="I285454"/>
    <s v="C194380"/>
    <x v="0"/>
    <x v="29"/>
    <x v="0"/>
    <x v="7"/>
    <n v="5"/>
    <n v="58.65"/>
    <n v="4912.6499999999996"/>
    <x v="0"/>
    <d v="2022-06-23T00:00:00"/>
    <x v="8"/>
    <x v="2"/>
    <x v="3"/>
    <x v="0"/>
    <x v="2"/>
  </r>
  <r>
    <s v="I288152"/>
    <s v="C269623"/>
    <x v="0"/>
    <x v="42"/>
    <x v="0"/>
    <x v="6"/>
    <n v="3"/>
    <n v="3150"/>
    <n v="5150"/>
    <x v="1"/>
    <d v="2022-06-19T00:00:00"/>
    <x v="8"/>
    <x v="2"/>
    <x v="5"/>
    <x v="0"/>
    <x v="3"/>
  </r>
  <r>
    <s v="I134126"/>
    <s v="C847171"/>
    <x v="1"/>
    <x v="32"/>
    <x v="0"/>
    <x v="0"/>
    <n v="1"/>
    <n v="300.08"/>
    <n v="5154.08"/>
    <x v="1"/>
    <d v="2022-08-30T00:00:00"/>
    <x v="0"/>
    <x v="0"/>
    <x v="4"/>
    <x v="1"/>
    <x v="0"/>
  </r>
  <r>
    <s v="I311052"/>
    <s v="C556552"/>
    <x v="0"/>
    <x v="21"/>
    <x v="1"/>
    <x v="0"/>
    <n v="4"/>
    <n v="1200.32"/>
    <n v="3200.3199999999997"/>
    <x v="2"/>
    <d v="2022-11-20T00:00:00"/>
    <x v="2"/>
    <x v="1"/>
    <x v="7"/>
    <x v="1"/>
    <x v="0"/>
  </r>
  <r>
    <s v="I176469"/>
    <s v="C876528"/>
    <x v="0"/>
    <x v="17"/>
    <x v="0"/>
    <x v="4"/>
    <n v="2"/>
    <n v="10.46"/>
    <n v="4864.46"/>
    <x v="0"/>
    <d v="2022-07-31T00:00:00"/>
    <x v="7"/>
    <x v="0"/>
    <x v="8"/>
    <x v="0"/>
    <x v="1"/>
  </r>
  <r>
    <s v="I167993"/>
    <s v="C303493"/>
    <x v="1"/>
    <x v="28"/>
    <x v="0"/>
    <x v="5"/>
    <n v="2"/>
    <n v="71.680000000000007"/>
    <n v="2071.6799999999998"/>
    <x v="2"/>
    <d v="2022-02-20T00:00:00"/>
    <x v="9"/>
    <x v="3"/>
    <x v="0"/>
    <x v="0"/>
    <x v="2"/>
  </r>
  <r>
    <s v="I222086"/>
    <s v="C978718"/>
    <x v="1"/>
    <x v="50"/>
    <x v="0"/>
    <x v="0"/>
    <n v="5"/>
    <n v="1500.4"/>
    <n v="6354.4"/>
    <x v="2"/>
    <d v="2022-02-09T00:00:00"/>
    <x v="9"/>
    <x v="3"/>
    <x v="6"/>
    <x v="2"/>
    <x v="3"/>
  </r>
  <r>
    <s v="I164597"/>
    <s v="C111766"/>
    <x v="0"/>
    <x v="13"/>
    <x v="0"/>
    <x v="0"/>
    <n v="1"/>
    <n v="300.08"/>
    <n v="2300.08"/>
    <x v="2"/>
    <d v="2022-03-24T00:00:00"/>
    <x v="5"/>
    <x v="3"/>
    <x v="5"/>
    <x v="2"/>
    <x v="0"/>
  </r>
  <r>
    <s v="I184307"/>
    <s v="C175946"/>
    <x v="1"/>
    <x v="32"/>
    <x v="0"/>
    <x v="4"/>
    <n v="1"/>
    <n v="5.23"/>
    <n v="4859.2299999999996"/>
    <x v="0"/>
    <d v="2022-08-25T00:00:00"/>
    <x v="0"/>
    <x v="0"/>
    <x v="0"/>
    <x v="0"/>
    <x v="0"/>
  </r>
  <r>
    <s v="I289905"/>
    <s v="C160005"/>
    <x v="0"/>
    <x v="33"/>
    <x v="1"/>
    <x v="3"/>
    <n v="4"/>
    <n v="162.63999999999999"/>
    <n v="2162.64"/>
    <x v="2"/>
    <d v="2022-10-21T00:00:00"/>
    <x v="4"/>
    <x v="1"/>
    <x v="0"/>
    <x v="0"/>
    <x v="1"/>
  </r>
  <r>
    <s v="I416544"/>
    <s v="C599109"/>
    <x v="0"/>
    <x v="12"/>
    <x v="0"/>
    <x v="4"/>
    <n v="2"/>
    <n v="10.46"/>
    <n v="4864.46"/>
    <x v="0"/>
    <d v="2022-05-28T00:00:00"/>
    <x v="3"/>
    <x v="2"/>
    <x v="2"/>
    <x v="0"/>
    <x v="2"/>
  </r>
  <r>
    <s v="I601026"/>
    <s v="C693789"/>
    <x v="0"/>
    <x v="3"/>
    <x v="1"/>
    <x v="7"/>
    <n v="5"/>
    <n v="58.65"/>
    <n v="2058.65"/>
    <x v="0"/>
    <d v="2022-03-05T00:00:00"/>
    <x v="5"/>
    <x v="3"/>
    <x v="9"/>
    <x v="0"/>
    <x v="3"/>
  </r>
  <r>
    <s v="I257890"/>
    <s v="C259342"/>
    <x v="0"/>
    <x v="25"/>
    <x v="1"/>
    <x v="1"/>
    <n v="1"/>
    <n v="600.16999999999996"/>
    <n v="5454.17"/>
    <x v="2"/>
    <d v="2022-10-05T00:00:00"/>
    <x v="4"/>
    <x v="1"/>
    <x v="0"/>
    <x v="0"/>
    <x v="0"/>
  </r>
  <r>
    <s v="I260028"/>
    <s v="C208108"/>
    <x v="1"/>
    <x v="40"/>
    <x v="0"/>
    <x v="0"/>
    <n v="4"/>
    <n v="1200.32"/>
    <n v="3200.3199999999997"/>
    <x v="2"/>
    <d v="2022-04-16T00:00:00"/>
    <x v="10"/>
    <x v="2"/>
    <x v="3"/>
    <x v="2"/>
    <x v="0"/>
  </r>
  <r>
    <s v="I170160"/>
    <s v="C244213"/>
    <x v="1"/>
    <x v="38"/>
    <x v="0"/>
    <x v="5"/>
    <n v="2"/>
    <n v="71.680000000000007"/>
    <n v="4925.68"/>
    <x v="1"/>
    <d v="2022-02-26T00:00:00"/>
    <x v="9"/>
    <x v="3"/>
    <x v="2"/>
    <x v="0"/>
    <x v="1"/>
  </r>
  <r>
    <s v="I624164"/>
    <s v="C102685"/>
    <x v="0"/>
    <x v="43"/>
    <x v="0"/>
    <x v="0"/>
    <n v="1"/>
    <n v="300.08"/>
    <n v="2300.08"/>
    <x v="2"/>
    <d v="2022-03-20T00:00:00"/>
    <x v="5"/>
    <x v="3"/>
    <x v="0"/>
    <x v="1"/>
    <x v="2"/>
  </r>
  <r>
    <s v="I143353"/>
    <s v="C244291"/>
    <x v="0"/>
    <x v="25"/>
    <x v="1"/>
    <x v="7"/>
    <n v="5"/>
    <n v="58.65"/>
    <n v="4912.6499999999996"/>
    <x v="2"/>
    <d v="2022-05-15T00:00:00"/>
    <x v="3"/>
    <x v="2"/>
    <x v="2"/>
    <x v="1"/>
    <x v="3"/>
  </r>
  <r>
    <s v="I278401"/>
    <s v="C162371"/>
    <x v="0"/>
    <x v="4"/>
    <x v="1"/>
    <x v="5"/>
    <n v="1"/>
    <n v="35.840000000000003"/>
    <n v="2035.84"/>
    <x v="1"/>
    <d v="2022-01-31T00:00:00"/>
    <x v="6"/>
    <x v="3"/>
    <x v="5"/>
    <x v="0"/>
    <x v="0"/>
  </r>
  <r>
    <s v="I402966"/>
    <s v="C375422"/>
    <x v="1"/>
    <x v="17"/>
    <x v="0"/>
    <x v="3"/>
    <n v="4"/>
    <n v="162.63999999999999"/>
    <n v="5016.6400000000003"/>
    <x v="1"/>
    <d v="2022-10-02T00:00:00"/>
    <x v="4"/>
    <x v="1"/>
    <x v="8"/>
    <x v="0"/>
    <x v="0"/>
  </r>
  <r>
    <s v="I244241"/>
    <s v="C911768"/>
    <x v="0"/>
    <x v="17"/>
    <x v="0"/>
    <x v="0"/>
    <n v="5"/>
    <n v="1500.4"/>
    <n v="3500.4"/>
    <x v="0"/>
    <d v="2022-08-03T00:00:00"/>
    <x v="0"/>
    <x v="0"/>
    <x v="8"/>
    <x v="0"/>
    <x v="1"/>
  </r>
  <r>
    <s v="I179048"/>
    <s v="C270129"/>
    <x v="0"/>
    <x v="3"/>
    <x v="1"/>
    <x v="6"/>
    <n v="3"/>
    <n v="3150"/>
    <n v="8004"/>
    <x v="1"/>
    <d v="2022-03-28T00:00:00"/>
    <x v="5"/>
    <x v="3"/>
    <x v="7"/>
    <x v="0"/>
    <x v="2"/>
  </r>
  <r>
    <s v="I165202"/>
    <s v="C617189"/>
    <x v="0"/>
    <x v="47"/>
    <x v="1"/>
    <x v="3"/>
    <n v="4"/>
    <n v="162.63999999999999"/>
    <n v="2162.64"/>
    <x v="2"/>
    <d v="2022-11-21T00:00:00"/>
    <x v="2"/>
    <x v="1"/>
    <x v="5"/>
    <x v="2"/>
    <x v="3"/>
  </r>
  <r>
    <s v="I328321"/>
    <s v="C271029"/>
    <x v="0"/>
    <x v="40"/>
    <x v="0"/>
    <x v="7"/>
    <n v="2"/>
    <n v="23.46"/>
    <n v="4877.46"/>
    <x v="0"/>
    <d v="2022-02-12T00:00:00"/>
    <x v="9"/>
    <x v="3"/>
    <x v="3"/>
    <x v="0"/>
    <x v="0"/>
  </r>
  <r>
    <s v="I417106"/>
    <s v="C292356"/>
    <x v="1"/>
    <x v="0"/>
    <x v="0"/>
    <x v="0"/>
    <n v="3"/>
    <n v="900.24"/>
    <n v="2900.24"/>
    <x v="2"/>
    <d v="2022-04-03T00:00:00"/>
    <x v="10"/>
    <x v="2"/>
    <x v="7"/>
    <x v="0"/>
    <x v="0"/>
  </r>
  <r>
    <s v="I248153"/>
    <s v="C329633"/>
    <x v="0"/>
    <x v="20"/>
    <x v="0"/>
    <x v="4"/>
    <n v="1"/>
    <n v="5.23"/>
    <n v="4859.2299999999996"/>
    <x v="2"/>
    <d v="2022-07-03T00:00:00"/>
    <x v="7"/>
    <x v="0"/>
    <x v="3"/>
    <x v="0"/>
    <x v="1"/>
  </r>
  <r>
    <s v="I112270"/>
    <s v="C244780"/>
    <x v="0"/>
    <x v="43"/>
    <x v="0"/>
    <x v="4"/>
    <n v="4"/>
    <n v="20.92"/>
    <n v="2020.92"/>
    <x v="2"/>
    <d v="2022-02-14T00:00:00"/>
    <x v="9"/>
    <x v="3"/>
    <x v="5"/>
    <x v="2"/>
    <x v="2"/>
  </r>
  <r>
    <s v="I318831"/>
    <s v="C139568"/>
    <x v="0"/>
    <x v="29"/>
    <x v="0"/>
    <x v="3"/>
    <n v="4"/>
    <n v="162.63999999999999"/>
    <n v="5016.6400000000003"/>
    <x v="0"/>
    <d v="2022-07-15T00:00:00"/>
    <x v="7"/>
    <x v="0"/>
    <x v="8"/>
    <x v="1"/>
    <x v="3"/>
  </r>
  <r>
    <s v="I258322"/>
    <s v="C220281"/>
    <x v="1"/>
    <x v="22"/>
    <x v="1"/>
    <x v="0"/>
    <n v="4"/>
    <n v="1200.32"/>
    <n v="3200.3199999999997"/>
    <x v="2"/>
    <d v="2022-07-12T00:00:00"/>
    <x v="7"/>
    <x v="0"/>
    <x v="8"/>
    <x v="0"/>
    <x v="0"/>
  </r>
  <r>
    <s v="I334246"/>
    <s v="C311034"/>
    <x v="0"/>
    <x v="17"/>
    <x v="0"/>
    <x v="3"/>
    <n v="3"/>
    <n v="121.98"/>
    <n v="4975.9799999999996"/>
    <x v="2"/>
    <d v="2022-05-19T00:00:00"/>
    <x v="3"/>
    <x v="2"/>
    <x v="5"/>
    <x v="0"/>
    <x v="0"/>
  </r>
  <r>
    <s v="I198233"/>
    <s v="C584141"/>
    <x v="0"/>
    <x v="49"/>
    <x v="0"/>
    <x v="3"/>
    <n v="4"/>
    <n v="162.63999999999999"/>
    <n v="2162.64"/>
    <x v="2"/>
    <d v="2022-02-13T00:00:00"/>
    <x v="9"/>
    <x v="3"/>
    <x v="3"/>
    <x v="2"/>
    <x v="1"/>
  </r>
  <r>
    <s v="I310819"/>
    <s v="C221934"/>
    <x v="1"/>
    <x v="43"/>
    <x v="0"/>
    <x v="3"/>
    <n v="5"/>
    <n v="203.3"/>
    <n v="5057.3"/>
    <x v="0"/>
    <d v="2022-11-27T00:00:00"/>
    <x v="2"/>
    <x v="1"/>
    <x v="1"/>
    <x v="0"/>
    <x v="2"/>
  </r>
  <r>
    <s v="I409288"/>
    <s v="C513561"/>
    <x v="0"/>
    <x v="47"/>
    <x v="1"/>
    <x v="4"/>
    <n v="3"/>
    <n v="15.69"/>
    <n v="2015.69"/>
    <x v="2"/>
    <d v="2022-03-02T00:00:00"/>
    <x v="5"/>
    <x v="3"/>
    <x v="8"/>
    <x v="0"/>
    <x v="3"/>
  </r>
  <r>
    <s v="I131054"/>
    <s v="C257990"/>
    <x v="0"/>
    <x v="38"/>
    <x v="0"/>
    <x v="5"/>
    <n v="4"/>
    <n v="143.36000000000001"/>
    <n v="4997.3599999999997"/>
    <x v="2"/>
    <d v="2022-10-16T00:00:00"/>
    <x v="4"/>
    <x v="1"/>
    <x v="0"/>
    <x v="0"/>
    <x v="0"/>
  </r>
  <r>
    <s v="I149521"/>
    <s v="C168348"/>
    <x v="0"/>
    <x v="10"/>
    <x v="0"/>
    <x v="0"/>
    <n v="2"/>
    <n v="600.16"/>
    <n v="2600.16"/>
    <x v="2"/>
    <d v="2022-11-04T00:00:00"/>
    <x v="2"/>
    <x v="1"/>
    <x v="0"/>
    <x v="0"/>
    <x v="0"/>
  </r>
  <r>
    <s v="I156233"/>
    <s v="C161285"/>
    <x v="0"/>
    <x v="2"/>
    <x v="0"/>
    <x v="0"/>
    <n v="1"/>
    <n v="300.08"/>
    <n v="5154.08"/>
    <x v="0"/>
    <d v="2022-01-11T00:00:00"/>
    <x v="6"/>
    <x v="3"/>
    <x v="5"/>
    <x v="0"/>
    <x v="1"/>
  </r>
  <r>
    <s v="I295784"/>
    <s v="C166191"/>
    <x v="0"/>
    <x v="26"/>
    <x v="1"/>
    <x v="3"/>
    <n v="3"/>
    <n v="121.98"/>
    <n v="2121.98"/>
    <x v="0"/>
    <d v="2022-06-08T00:00:00"/>
    <x v="8"/>
    <x v="2"/>
    <x v="1"/>
    <x v="0"/>
    <x v="2"/>
  </r>
  <r>
    <s v="I255381"/>
    <s v="C172966"/>
    <x v="1"/>
    <x v="28"/>
    <x v="0"/>
    <x v="0"/>
    <n v="4"/>
    <n v="1200.32"/>
    <n v="6054.32"/>
    <x v="1"/>
    <d v="2022-05-24T00:00:00"/>
    <x v="3"/>
    <x v="2"/>
    <x v="2"/>
    <x v="0"/>
    <x v="3"/>
  </r>
  <r>
    <s v="I337719"/>
    <s v="C320928"/>
    <x v="1"/>
    <x v="28"/>
    <x v="0"/>
    <x v="3"/>
    <n v="5"/>
    <n v="203.3"/>
    <n v="2203.3000000000002"/>
    <x v="2"/>
    <d v="2022-01-18T00:00:00"/>
    <x v="6"/>
    <x v="3"/>
    <x v="4"/>
    <x v="0"/>
    <x v="0"/>
  </r>
  <r>
    <s v="I220863"/>
    <s v="C131497"/>
    <x v="1"/>
    <x v="1"/>
    <x v="0"/>
    <x v="2"/>
    <n v="4"/>
    <n v="60.6"/>
    <n v="4914.6000000000004"/>
    <x v="2"/>
    <d v="2022-07-22T00:00:00"/>
    <x v="7"/>
    <x v="0"/>
    <x v="5"/>
    <x v="2"/>
    <x v="0"/>
  </r>
  <r>
    <s v="I530401"/>
    <s v="C526660"/>
    <x v="0"/>
    <x v="6"/>
    <x v="0"/>
    <x v="6"/>
    <n v="2"/>
    <n v="2100"/>
    <n v="4100"/>
    <x v="2"/>
    <d v="2022-09-25T00:00:00"/>
    <x v="11"/>
    <x v="0"/>
    <x v="9"/>
    <x v="2"/>
    <x v="1"/>
  </r>
  <r>
    <s v="I219555"/>
    <s v="C266961"/>
    <x v="1"/>
    <x v="39"/>
    <x v="2"/>
    <x v="0"/>
    <n v="3"/>
    <n v="900.24"/>
    <n v="5754.24"/>
    <x v="0"/>
    <d v="2022-09-10T00:00:00"/>
    <x v="11"/>
    <x v="0"/>
    <x v="2"/>
    <x v="0"/>
    <x v="2"/>
  </r>
  <r>
    <s v="I316629"/>
    <s v="C204741"/>
    <x v="0"/>
    <x v="29"/>
    <x v="0"/>
    <x v="7"/>
    <n v="3"/>
    <n v="35.19"/>
    <n v="2035.19"/>
    <x v="2"/>
    <d v="2022-01-16T00:00:00"/>
    <x v="6"/>
    <x v="3"/>
    <x v="7"/>
    <x v="0"/>
    <x v="3"/>
  </r>
  <r>
    <s v="I795251"/>
    <s v="C181619"/>
    <x v="1"/>
    <x v="36"/>
    <x v="0"/>
    <x v="3"/>
    <n v="5"/>
    <n v="203.3"/>
    <n v="5057.3"/>
    <x v="2"/>
    <d v="2022-11-13T00:00:00"/>
    <x v="2"/>
    <x v="1"/>
    <x v="0"/>
    <x v="0"/>
    <x v="0"/>
  </r>
  <r>
    <s v="I151099"/>
    <s v="C250395"/>
    <x v="0"/>
    <x v="11"/>
    <x v="1"/>
    <x v="7"/>
    <n v="2"/>
    <n v="23.46"/>
    <n v="2023.46"/>
    <x v="0"/>
    <d v="2022-03-14T00:00:00"/>
    <x v="5"/>
    <x v="3"/>
    <x v="5"/>
    <x v="0"/>
    <x v="0"/>
  </r>
  <r>
    <s v="I286193"/>
    <s v="C322994"/>
    <x v="1"/>
    <x v="50"/>
    <x v="0"/>
    <x v="3"/>
    <n v="3"/>
    <n v="121.98"/>
    <n v="4975.9799999999996"/>
    <x v="2"/>
    <d v="2022-07-23T00:00:00"/>
    <x v="7"/>
    <x v="0"/>
    <x v="4"/>
    <x v="2"/>
    <x v="1"/>
  </r>
  <r>
    <s v="I399563"/>
    <s v="C250673"/>
    <x v="0"/>
    <x v="40"/>
    <x v="0"/>
    <x v="5"/>
    <n v="1"/>
    <n v="35.840000000000003"/>
    <n v="2035.84"/>
    <x v="2"/>
    <d v="2022-06-24T00:00:00"/>
    <x v="8"/>
    <x v="2"/>
    <x v="3"/>
    <x v="0"/>
    <x v="2"/>
  </r>
  <r>
    <s v="I229355"/>
    <s v="C192978"/>
    <x v="1"/>
    <x v="0"/>
    <x v="0"/>
    <x v="1"/>
    <n v="5"/>
    <n v="3000.85"/>
    <n v="7854.85"/>
    <x v="0"/>
    <d v="2022-01-30T00:00:00"/>
    <x v="6"/>
    <x v="3"/>
    <x v="0"/>
    <x v="0"/>
    <x v="3"/>
  </r>
  <r>
    <s v="I147727"/>
    <s v="C163033"/>
    <x v="0"/>
    <x v="40"/>
    <x v="0"/>
    <x v="2"/>
    <n v="1"/>
    <n v="15.15"/>
    <n v="2015.15"/>
    <x v="0"/>
    <d v="2022-04-17T00:00:00"/>
    <x v="10"/>
    <x v="2"/>
    <x v="0"/>
    <x v="2"/>
    <x v="0"/>
  </r>
  <r>
    <s v="I504141"/>
    <s v="C558480"/>
    <x v="0"/>
    <x v="47"/>
    <x v="1"/>
    <x v="3"/>
    <n v="1"/>
    <n v="40.659999999999997"/>
    <n v="4894.66"/>
    <x v="0"/>
    <d v="2022-02-23T00:00:00"/>
    <x v="9"/>
    <x v="3"/>
    <x v="0"/>
    <x v="0"/>
    <x v="0"/>
  </r>
  <r>
    <s v="I246151"/>
    <s v="C287409"/>
    <x v="1"/>
    <x v="12"/>
    <x v="0"/>
    <x v="2"/>
    <n v="3"/>
    <n v="45.45"/>
    <n v="2045.45"/>
    <x v="1"/>
    <d v="2022-07-05T00:00:00"/>
    <x v="7"/>
    <x v="0"/>
    <x v="3"/>
    <x v="0"/>
    <x v="1"/>
  </r>
  <r>
    <s v="I164675"/>
    <s v="C993675"/>
    <x v="1"/>
    <x v="3"/>
    <x v="1"/>
    <x v="2"/>
    <n v="5"/>
    <n v="75.75"/>
    <n v="4929.75"/>
    <x v="2"/>
    <d v="2022-08-31T00:00:00"/>
    <x v="0"/>
    <x v="0"/>
    <x v="0"/>
    <x v="0"/>
    <x v="2"/>
  </r>
  <r>
    <s v="I606511"/>
    <s v="C307535"/>
    <x v="0"/>
    <x v="50"/>
    <x v="0"/>
    <x v="7"/>
    <n v="2"/>
    <n v="23.46"/>
    <n v="2023.46"/>
    <x v="0"/>
    <d v="2022-09-09T00:00:00"/>
    <x v="11"/>
    <x v="0"/>
    <x v="8"/>
    <x v="2"/>
    <x v="3"/>
  </r>
  <r>
    <s v="I342816"/>
    <s v="C238961"/>
    <x v="0"/>
    <x v="30"/>
    <x v="0"/>
    <x v="4"/>
    <n v="2"/>
    <n v="10.46"/>
    <n v="4864.46"/>
    <x v="2"/>
    <d v="2022-11-04T00:00:00"/>
    <x v="2"/>
    <x v="1"/>
    <x v="5"/>
    <x v="0"/>
    <x v="0"/>
  </r>
  <r>
    <s v="I151764"/>
    <s v="C671866"/>
    <x v="0"/>
    <x v="4"/>
    <x v="1"/>
    <x v="0"/>
    <n v="5"/>
    <n v="1500.4"/>
    <n v="3500.4"/>
    <x v="2"/>
    <d v="2022-06-30T00:00:00"/>
    <x v="8"/>
    <x v="2"/>
    <x v="0"/>
    <x v="2"/>
    <x v="0"/>
  </r>
  <r>
    <s v="I226172"/>
    <s v="C171154"/>
    <x v="0"/>
    <x v="7"/>
    <x v="2"/>
    <x v="1"/>
    <n v="1"/>
    <n v="600.16999999999996"/>
    <n v="5454.17"/>
    <x v="2"/>
    <d v="2022-07-24T00:00:00"/>
    <x v="7"/>
    <x v="0"/>
    <x v="0"/>
    <x v="2"/>
    <x v="1"/>
  </r>
  <r>
    <s v="I737630"/>
    <s v="C848969"/>
    <x v="1"/>
    <x v="7"/>
    <x v="2"/>
    <x v="0"/>
    <n v="5"/>
    <n v="1500.4"/>
    <n v="3500.4"/>
    <x v="2"/>
    <d v="2022-04-15T00:00:00"/>
    <x v="10"/>
    <x v="2"/>
    <x v="3"/>
    <x v="0"/>
    <x v="2"/>
  </r>
  <r>
    <s v="I891311"/>
    <s v="C240171"/>
    <x v="0"/>
    <x v="49"/>
    <x v="0"/>
    <x v="4"/>
    <n v="2"/>
    <n v="10.46"/>
    <n v="4864.46"/>
    <x v="1"/>
    <d v="2022-09-25T00:00:00"/>
    <x v="11"/>
    <x v="0"/>
    <x v="3"/>
    <x v="0"/>
    <x v="3"/>
  </r>
  <r>
    <s v="I127733"/>
    <s v="C665777"/>
    <x v="1"/>
    <x v="45"/>
    <x v="0"/>
    <x v="2"/>
    <n v="5"/>
    <n v="75.75"/>
    <n v="2075.75"/>
    <x v="2"/>
    <d v="2022-08-24T00:00:00"/>
    <x v="0"/>
    <x v="0"/>
    <x v="0"/>
    <x v="0"/>
    <x v="0"/>
  </r>
  <r>
    <s v="I202398"/>
    <s v="C256730"/>
    <x v="1"/>
    <x v="4"/>
    <x v="1"/>
    <x v="1"/>
    <n v="5"/>
    <n v="3000.85"/>
    <n v="7854.85"/>
    <x v="2"/>
    <d v="2022-01-26T00:00:00"/>
    <x v="6"/>
    <x v="3"/>
    <x v="9"/>
    <x v="0"/>
    <x v="0"/>
  </r>
  <r>
    <s v="I160585"/>
    <s v="C298229"/>
    <x v="1"/>
    <x v="43"/>
    <x v="0"/>
    <x v="3"/>
    <n v="2"/>
    <n v="81.319999999999993"/>
    <n v="2081.3200000000002"/>
    <x v="2"/>
    <d v="2022-02-05T00:00:00"/>
    <x v="9"/>
    <x v="3"/>
    <x v="3"/>
    <x v="0"/>
    <x v="1"/>
  </r>
  <r>
    <s v="I771414"/>
    <s v="C183404"/>
    <x v="1"/>
    <x v="37"/>
    <x v="1"/>
    <x v="4"/>
    <n v="3"/>
    <n v="15.69"/>
    <n v="4869.6899999999996"/>
    <x v="2"/>
    <d v="2022-12-09T00:00:00"/>
    <x v="1"/>
    <x v="1"/>
    <x v="1"/>
    <x v="0"/>
    <x v="2"/>
  </r>
  <r>
    <s v="I139520"/>
    <s v="C316398"/>
    <x v="0"/>
    <x v="38"/>
    <x v="0"/>
    <x v="0"/>
    <n v="5"/>
    <n v="1500.4"/>
    <n v="3500.4"/>
    <x v="2"/>
    <d v="2022-02-14T00:00:00"/>
    <x v="9"/>
    <x v="3"/>
    <x v="5"/>
    <x v="1"/>
    <x v="3"/>
  </r>
  <r>
    <s v="I291540"/>
    <s v="C557245"/>
    <x v="1"/>
    <x v="12"/>
    <x v="0"/>
    <x v="4"/>
    <n v="1"/>
    <n v="5.23"/>
    <n v="4859.2299999999996"/>
    <x v="1"/>
    <d v="2022-07-17T00:00:00"/>
    <x v="7"/>
    <x v="0"/>
    <x v="0"/>
    <x v="2"/>
    <x v="0"/>
  </r>
  <r>
    <s v="I798213"/>
    <s v="C662958"/>
    <x v="0"/>
    <x v="2"/>
    <x v="0"/>
    <x v="1"/>
    <n v="3"/>
    <n v="1800.51"/>
    <n v="3800.51"/>
    <x v="2"/>
    <d v="2022-01-03T00:00:00"/>
    <x v="6"/>
    <x v="3"/>
    <x v="3"/>
    <x v="0"/>
    <x v="0"/>
  </r>
  <r>
    <s v="I232338"/>
    <s v="C545065"/>
    <x v="0"/>
    <x v="31"/>
    <x v="0"/>
    <x v="0"/>
    <n v="4"/>
    <n v="1200.32"/>
    <n v="6054.32"/>
    <x v="1"/>
    <d v="2022-09-22T00:00:00"/>
    <x v="11"/>
    <x v="0"/>
    <x v="3"/>
    <x v="0"/>
    <x v="1"/>
  </r>
  <r>
    <s v="I267713"/>
    <s v="C284679"/>
    <x v="1"/>
    <x v="4"/>
    <x v="1"/>
    <x v="3"/>
    <n v="4"/>
    <n v="162.63999999999999"/>
    <n v="2162.64"/>
    <x v="0"/>
    <d v="2022-06-27T00:00:00"/>
    <x v="8"/>
    <x v="2"/>
    <x v="0"/>
    <x v="2"/>
    <x v="2"/>
  </r>
  <r>
    <s v="I525798"/>
    <s v="C581947"/>
    <x v="1"/>
    <x v="16"/>
    <x v="0"/>
    <x v="3"/>
    <n v="4"/>
    <n v="162.63999999999999"/>
    <n v="5016.6400000000003"/>
    <x v="2"/>
    <d v="2022-02-03T00:00:00"/>
    <x v="9"/>
    <x v="3"/>
    <x v="5"/>
    <x v="0"/>
    <x v="3"/>
  </r>
  <r>
    <s v="I353272"/>
    <s v="C199311"/>
    <x v="0"/>
    <x v="38"/>
    <x v="0"/>
    <x v="0"/>
    <n v="1"/>
    <n v="300.08"/>
    <n v="2300.08"/>
    <x v="0"/>
    <d v="2022-07-29T00:00:00"/>
    <x v="7"/>
    <x v="0"/>
    <x v="4"/>
    <x v="1"/>
    <x v="0"/>
  </r>
  <r>
    <s v="I165687"/>
    <s v="C206501"/>
    <x v="0"/>
    <x v="33"/>
    <x v="1"/>
    <x v="0"/>
    <n v="3"/>
    <n v="900.24"/>
    <n v="5754.24"/>
    <x v="2"/>
    <d v="2022-12-08T00:00:00"/>
    <x v="1"/>
    <x v="1"/>
    <x v="3"/>
    <x v="2"/>
    <x v="0"/>
  </r>
  <r>
    <s v="I169015"/>
    <s v="C726021"/>
    <x v="0"/>
    <x v="40"/>
    <x v="0"/>
    <x v="0"/>
    <n v="5"/>
    <n v="1500.4"/>
    <n v="3500.4"/>
    <x v="0"/>
    <d v="2022-08-11T00:00:00"/>
    <x v="0"/>
    <x v="0"/>
    <x v="5"/>
    <x v="1"/>
    <x v="1"/>
  </r>
  <r>
    <s v="I111305"/>
    <s v="C448846"/>
    <x v="0"/>
    <x v="11"/>
    <x v="1"/>
    <x v="4"/>
    <n v="3"/>
    <n v="15.69"/>
    <n v="4869.6899999999996"/>
    <x v="2"/>
    <d v="2022-09-13T00:00:00"/>
    <x v="11"/>
    <x v="0"/>
    <x v="3"/>
    <x v="2"/>
    <x v="2"/>
  </r>
  <r>
    <s v="I187171"/>
    <s v="C168663"/>
    <x v="1"/>
    <x v="36"/>
    <x v="0"/>
    <x v="5"/>
    <n v="4"/>
    <n v="143.36000000000001"/>
    <n v="2143.36"/>
    <x v="0"/>
    <d v="2022-05-27T00:00:00"/>
    <x v="3"/>
    <x v="2"/>
    <x v="4"/>
    <x v="2"/>
    <x v="3"/>
  </r>
  <r>
    <s v="I148276"/>
    <s v="C616106"/>
    <x v="0"/>
    <x v="37"/>
    <x v="1"/>
    <x v="0"/>
    <n v="4"/>
    <n v="1200.32"/>
    <n v="6054.32"/>
    <x v="1"/>
    <d v="2022-12-07T00:00:00"/>
    <x v="1"/>
    <x v="1"/>
    <x v="9"/>
    <x v="0"/>
    <x v="0"/>
  </r>
  <r>
    <s v="I783231"/>
    <s v="C771066"/>
    <x v="0"/>
    <x v="1"/>
    <x v="0"/>
    <x v="0"/>
    <n v="5"/>
    <n v="1500.4"/>
    <n v="3500.4"/>
    <x v="1"/>
    <d v="2022-01-05T00:00:00"/>
    <x v="6"/>
    <x v="3"/>
    <x v="7"/>
    <x v="0"/>
    <x v="0"/>
  </r>
  <r>
    <s v="I313426"/>
    <s v="C101196"/>
    <x v="0"/>
    <x v="29"/>
    <x v="0"/>
    <x v="3"/>
    <n v="4"/>
    <n v="162.63999999999999"/>
    <n v="5016.6400000000003"/>
    <x v="1"/>
    <d v="2022-04-05T00:00:00"/>
    <x v="10"/>
    <x v="2"/>
    <x v="0"/>
    <x v="0"/>
    <x v="1"/>
  </r>
  <r>
    <s v="I112291"/>
    <s v="C898405"/>
    <x v="0"/>
    <x v="27"/>
    <x v="0"/>
    <x v="4"/>
    <n v="1"/>
    <n v="5.23"/>
    <n v="2005.23"/>
    <x v="0"/>
    <d v="2022-01-10T00:00:00"/>
    <x v="6"/>
    <x v="3"/>
    <x v="7"/>
    <x v="0"/>
    <x v="2"/>
  </r>
  <r>
    <s v="I402983"/>
    <s v="C372643"/>
    <x v="1"/>
    <x v="18"/>
    <x v="0"/>
    <x v="6"/>
    <n v="1"/>
    <n v="1050"/>
    <n v="5904"/>
    <x v="1"/>
    <d v="2022-01-30T00:00:00"/>
    <x v="6"/>
    <x v="3"/>
    <x v="0"/>
    <x v="2"/>
    <x v="3"/>
  </r>
  <r>
    <s v="I155076"/>
    <s v="C195626"/>
    <x v="0"/>
    <x v="32"/>
    <x v="0"/>
    <x v="5"/>
    <n v="5"/>
    <n v="179.2"/>
    <n v="2179.1999999999998"/>
    <x v="0"/>
    <d v="2022-12-21T00:00:00"/>
    <x v="1"/>
    <x v="1"/>
    <x v="0"/>
    <x v="2"/>
    <x v="0"/>
  </r>
  <r>
    <s v="I204056"/>
    <s v="C622748"/>
    <x v="0"/>
    <x v="26"/>
    <x v="1"/>
    <x v="0"/>
    <n v="4"/>
    <n v="1200.32"/>
    <n v="6054.32"/>
    <x v="0"/>
    <d v="2022-02-24T00:00:00"/>
    <x v="9"/>
    <x v="3"/>
    <x v="3"/>
    <x v="0"/>
    <x v="0"/>
  </r>
  <r>
    <s v="I218385"/>
    <s v="C290280"/>
    <x v="0"/>
    <x v="21"/>
    <x v="1"/>
    <x v="5"/>
    <n v="1"/>
    <n v="35.840000000000003"/>
    <n v="2035.84"/>
    <x v="2"/>
    <d v="2022-07-19T00:00:00"/>
    <x v="7"/>
    <x v="0"/>
    <x v="2"/>
    <x v="2"/>
    <x v="1"/>
  </r>
  <r>
    <s v="I198698"/>
    <s v="C281268"/>
    <x v="0"/>
    <x v="10"/>
    <x v="0"/>
    <x v="0"/>
    <n v="1"/>
    <n v="300.08"/>
    <n v="5154.08"/>
    <x v="1"/>
    <d v="2022-01-15T00:00:00"/>
    <x v="6"/>
    <x v="3"/>
    <x v="3"/>
    <x v="1"/>
    <x v="2"/>
  </r>
  <r>
    <s v="I428118"/>
    <s v="C826744"/>
    <x v="0"/>
    <x v="20"/>
    <x v="0"/>
    <x v="1"/>
    <n v="2"/>
    <n v="1200.3399999999999"/>
    <n v="3200.34"/>
    <x v="0"/>
    <d v="2022-01-12T00:00:00"/>
    <x v="6"/>
    <x v="3"/>
    <x v="0"/>
    <x v="0"/>
    <x v="3"/>
  </r>
  <r>
    <s v="I204147"/>
    <s v="C252021"/>
    <x v="0"/>
    <x v="2"/>
    <x v="0"/>
    <x v="1"/>
    <n v="3"/>
    <n v="1800.51"/>
    <n v="6654.51"/>
    <x v="0"/>
    <d v="2022-11-05T00:00:00"/>
    <x v="2"/>
    <x v="1"/>
    <x v="0"/>
    <x v="0"/>
    <x v="0"/>
  </r>
  <r>
    <s v="I361028"/>
    <s v="C647656"/>
    <x v="0"/>
    <x v="25"/>
    <x v="1"/>
    <x v="1"/>
    <n v="2"/>
    <n v="1200.3399999999999"/>
    <n v="3200.34"/>
    <x v="2"/>
    <d v="2022-07-23T00:00:00"/>
    <x v="7"/>
    <x v="0"/>
    <x v="2"/>
    <x v="0"/>
    <x v="0"/>
  </r>
  <r>
    <s v="I915945"/>
    <s v="C250065"/>
    <x v="0"/>
    <x v="17"/>
    <x v="0"/>
    <x v="0"/>
    <n v="4"/>
    <n v="1200.32"/>
    <n v="6054.32"/>
    <x v="0"/>
    <d v="2022-06-30T00:00:00"/>
    <x v="8"/>
    <x v="2"/>
    <x v="3"/>
    <x v="0"/>
    <x v="1"/>
  </r>
  <r>
    <s v="I165461"/>
    <s v="C230766"/>
    <x v="0"/>
    <x v="12"/>
    <x v="0"/>
    <x v="0"/>
    <n v="1"/>
    <n v="300.08"/>
    <n v="2300.08"/>
    <x v="0"/>
    <d v="2022-11-01T00:00:00"/>
    <x v="2"/>
    <x v="1"/>
    <x v="6"/>
    <x v="2"/>
    <x v="2"/>
  </r>
  <r>
    <s v="I762381"/>
    <s v="C243515"/>
    <x v="1"/>
    <x v="37"/>
    <x v="1"/>
    <x v="1"/>
    <n v="1"/>
    <n v="600.16999999999996"/>
    <n v="5454.17"/>
    <x v="2"/>
    <d v="2022-10-27T00:00:00"/>
    <x v="4"/>
    <x v="1"/>
    <x v="0"/>
    <x v="0"/>
    <x v="3"/>
  </r>
  <r>
    <s v="I818298"/>
    <s v="C204632"/>
    <x v="1"/>
    <x v="1"/>
    <x v="0"/>
    <x v="0"/>
    <n v="5"/>
    <n v="1500.4"/>
    <n v="3500.4"/>
    <x v="1"/>
    <d v="2022-08-21T00:00:00"/>
    <x v="0"/>
    <x v="0"/>
    <x v="0"/>
    <x v="2"/>
    <x v="0"/>
  </r>
  <r>
    <s v="I261290"/>
    <s v="C252598"/>
    <x v="0"/>
    <x v="47"/>
    <x v="1"/>
    <x v="0"/>
    <n v="3"/>
    <n v="900.24"/>
    <n v="5754.24"/>
    <x v="0"/>
    <d v="2022-03-13T00:00:00"/>
    <x v="5"/>
    <x v="3"/>
    <x v="7"/>
    <x v="2"/>
    <x v="0"/>
  </r>
  <r>
    <s v="I215578"/>
    <s v="C866033"/>
    <x v="1"/>
    <x v="45"/>
    <x v="0"/>
    <x v="3"/>
    <n v="2"/>
    <n v="81.319999999999993"/>
    <n v="2081.3200000000002"/>
    <x v="0"/>
    <d v="2022-08-04T00:00:00"/>
    <x v="0"/>
    <x v="0"/>
    <x v="0"/>
    <x v="1"/>
    <x v="1"/>
  </r>
  <r>
    <s v="I136666"/>
    <s v="C288416"/>
    <x v="1"/>
    <x v="22"/>
    <x v="1"/>
    <x v="4"/>
    <n v="2"/>
    <n v="10.46"/>
    <n v="4864.46"/>
    <x v="0"/>
    <d v="2022-04-01T00:00:00"/>
    <x v="10"/>
    <x v="2"/>
    <x v="5"/>
    <x v="2"/>
    <x v="2"/>
  </r>
  <r>
    <s v="I120948"/>
    <s v="C340089"/>
    <x v="0"/>
    <x v="26"/>
    <x v="1"/>
    <x v="1"/>
    <n v="4"/>
    <n v="2400.6799999999998"/>
    <n v="4400.68"/>
    <x v="1"/>
    <d v="2022-08-08T00:00:00"/>
    <x v="0"/>
    <x v="0"/>
    <x v="5"/>
    <x v="0"/>
    <x v="3"/>
  </r>
  <r>
    <s v="I173679"/>
    <s v="C555040"/>
    <x v="1"/>
    <x v="18"/>
    <x v="0"/>
    <x v="6"/>
    <n v="3"/>
    <n v="3150"/>
    <n v="8004"/>
    <x v="0"/>
    <d v="2022-06-28T00:00:00"/>
    <x v="8"/>
    <x v="2"/>
    <x v="8"/>
    <x v="0"/>
    <x v="0"/>
  </r>
  <r>
    <s v="I638275"/>
    <s v="C809281"/>
    <x v="1"/>
    <x v="47"/>
    <x v="1"/>
    <x v="0"/>
    <n v="5"/>
    <n v="1500.4"/>
    <n v="3500.4"/>
    <x v="0"/>
    <d v="2022-01-25T00:00:00"/>
    <x v="6"/>
    <x v="3"/>
    <x v="6"/>
    <x v="2"/>
    <x v="0"/>
  </r>
  <r>
    <s v="I551237"/>
    <s v="C375325"/>
    <x v="0"/>
    <x v="4"/>
    <x v="1"/>
    <x v="0"/>
    <n v="4"/>
    <n v="1200.32"/>
    <n v="6054.32"/>
    <x v="2"/>
    <d v="2022-11-22T00:00:00"/>
    <x v="2"/>
    <x v="1"/>
    <x v="3"/>
    <x v="0"/>
    <x v="1"/>
  </r>
  <r>
    <s v="I239285"/>
    <s v="C155335"/>
    <x v="0"/>
    <x v="44"/>
    <x v="1"/>
    <x v="3"/>
    <n v="3"/>
    <n v="121.98"/>
    <n v="2121.98"/>
    <x v="0"/>
    <d v="2022-11-13T00:00:00"/>
    <x v="2"/>
    <x v="1"/>
    <x v="8"/>
    <x v="0"/>
    <x v="2"/>
  </r>
  <r>
    <s v="I723062"/>
    <s v="C225051"/>
    <x v="0"/>
    <x v="15"/>
    <x v="0"/>
    <x v="0"/>
    <n v="4"/>
    <n v="1200.32"/>
    <n v="6054.32"/>
    <x v="0"/>
    <d v="2022-08-12T00:00:00"/>
    <x v="0"/>
    <x v="0"/>
    <x v="0"/>
    <x v="1"/>
    <x v="3"/>
  </r>
  <r>
    <s v="I353329"/>
    <s v="C635016"/>
    <x v="0"/>
    <x v="23"/>
    <x v="1"/>
    <x v="5"/>
    <n v="2"/>
    <n v="71.680000000000007"/>
    <n v="2071.6799999999998"/>
    <x v="0"/>
    <d v="2022-09-18T00:00:00"/>
    <x v="11"/>
    <x v="0"/>
    <x v="2"/>
    <x v="0"/>
    <x v="0"/>
  </r>
  <r>
    <s v="I321920"/>
    <s v="C165705"/>
    <x v="1"/>
    <x v="18"/>
    <x v="0"/>
    <x v="0"/>
    <n v="4"/>
    <n v="1200.32"/>
    <n v="6054.32"/>
    <x v="2"/>
    <d v="2022-06-08T00:00:00"/>
    <x v="8"/>
    <x v="2"/>
    <x v="5"/>
    <x v="2"/>
    <x v="0"/>
  </r>
  <r>
    <s v="I176115"/>
    <s v="C709571"/>
    <x v="1"/>
    <x v="45"/>
    <x v="0"/>
    <x v="3"/>
    <n v="4"/>
    <n v="162.63999999999999"/>
    <n v="2162.64"/>
    <x v="2"/>
    <d v="2022-08-30T00:00:00"/>
    <x v="0"/>
    <x v="0"/>
    <x v="8"/>
    <x v="0"/>
    <x v="1"/>
  </r>
  <r>
    <s v="I251743"/>
    <s v="C851508"/>
    <x v="1"/>
    <x v="20"/>
    <x v="0"/>
    <x v="5"/>
    <n v="3"/>
    <n v="107.52"/>
    <n v="4961.5200000000004"/>
    <x v="1"/>
    <d v="2022-06-19T00:00:00"/>
    <x v="8"/>
    <x v="2"/>
    <x v="0"/>
    <x v="1"/>
    <x v="2"/>
  </r>
  <r>
    <s v="I964173"/>
    <s v="C184126"/>
    <x v="0"/>
    <x v="19"/>
    <x v="1"/>
    <x v="0"/>
    <n v="3"/>
    <n v="900.24"/>
    <n v="2900.24"/>
    <x v="1"/>
    <d v="2022-12-15T00:00:00"/>
    <x v="1"/>
    <x v="1"/>
    <x v="6"/>
    <x v="0"/>
    <x v="3"/>
  </r>
  <r>
    <s v="I334389"/>
    <s v="C233642"/>
    <x v="0"/>
    <x v="30"/>
    <x v="0"/>
    <x v="3"/>
    <n v="2"/>
    <n v="81.319999999999993"/>
    <n v="4935.32"/>
    <x v="2"/>
    <d v="2022-12-29T00:00:00"/>
    <x v="1"/>
    <x v="1"/>
    <x v="5"/>
    <x v="0"/>
    <x v="0"/>
  </r>
  <r>
    <s v="I251855"/>
    <s v="C258410"/>
    <x v="0"/>
    <x v="23"/>
    <x v="1"/>
    <x v="3"/>
    <n v="3"/>
    <n v="121.98"/>
    <n v="2121.98"/>
    <x v="0"/>
    <d v="2022-06-19T00:00:00"/>
    <x v="8"/>
    <x v="2"/>
    <x v="7"/>
    <x v="1"/>
    <x v="0"/>
  </r>
  <r>
    <s v="I985808"/>
    <s v="C270667"/>
    <x v="1"/>
    <x v="32"/>
    <x v="0"/>
    <x v="2"/>
    <n v="5"/>
    <n v="75.75"/>
    <n v="4929.75"/>
    <x v="2"/>
    <d v="2022-06-16T00:00:00"/>
    <x v="8"/>
    <x v="2"/>
    <x v="6"/>
    <x v="2"/>
    <x v="1"/>
  </r>
  <r>
    <s v="I224565"/>
    <s v="C321527"/>
    <x v="1"/>
    <x v="33"/>
    <x v="1"/>
    <x v="1"/>
    <n v="1"/>
    <n v="600.16999999999996"/>
    <n v="2600.17"/>
    <x v="2"/>
    <d v="2022-02-07T00:00:00"/>
    <x v="9"/>
    <x v="3"/>
    <x v="6"/>
    <x v="0"/>
    <x v="2"/>
  </r>
  <r>
    <s v="I239703"/>
    <s v="C109489"/>
    <x v="1"/>
    <x v="17"/>
    <x v="0"/>
    <x v="4"/>
    <n v="3"/>
    <n v="15.69"/>
    <n v="4869.6899999999996"/>
    <x v="0"/>
    <d v="2022-01-17T00:00:00"/>
    <x v="6"/>
    <x v="3"/>
    <x v="0"/>
    <x v="0"/>
    <x v="3"/>
  </r>
  <r>
    <s v="I156413"/>
    <s v="C103824"/>
    <x v="1"/>
    <x v="38"/>
    <x v="0"/>
    <x v="3"/>
    <n v="5"/>
    <n v="203.3"/>
    <n v="2203.3000000000002"/>
    <x v="1"/>
    <d v="2022-01-20T00:00:00"/>
    <x v="6"/>
    <x v="3"/>
    <x v="2"/>
    <x v="0"/>
    <x v="0"/>
  </r>
  <r>
    <s v="I158683"/>
    <s v="C126571"/>
    <x v="0"/>
    <x v="36"/>
    <x v="0"/>
    <x v="7"/>
    <n v="2"/>
    <n v="23.46"/>
    <n v="4877.46"/>
    <x v="1"/>
    <d v="2022-07-31T00:00:00"/>
    <x v="7"/>
    <x v="0"/>
    <x v="2"/>
    <x v="1"/>
    <x v="0"/>
  </r>
  <r>
    <s v="I983860"/>
    <s v="C169676"/>
    <x v="0"/>
    <x v="8"/>
    <x v="1"/>
    <x v="1"/>
    <n v="1"/>
    <n v="600.16999999999996"/>
    <n v="2600.17"/>
    <x v="0"/>
    <d v="2022-09-30T00:00:00"/>
    <x v="11"/>
    <x v="0"/>
    <x v="3"/>
    <x v="1"/>
    <x v="1"/>
  </r>
  <r>
    <s v="I119809"/>
    <s v="C321889"/>
    <x v="0"/>
    <x v="13"/>
    <x v="0"/>
    <x v="4"/>
    <n v="1"/>
    <n v="5.23"/>
    <n v="4859.2299999999996"/>
    <x v="1"/>
    <d v="2022-04-06T00:00:00"/>
    <x v="10"/>
    <x v="2"/>
    <x v="9"/>
    <x v="1"/>
    <x v="2"/>
  </r>
  <r>
    <s v="I319942"/>
    <s v="C212128"/>
    <x v="1"/>
    <x v="4"/>
    <x v="1"/>
    <x v="3"/>
    <n v="5"/>
    <n v="203.3"/>
    <n v="2203.3000000000002"/>
    <x v="1"/>
    <d v="2022-11-14T00:00:00"/>
    <x v="2"/>
    <x v="1"/>
    <x v="5"/>
    <x v="0"/>
    <x v="3"/>
  </r>
  <r>
    <s v="I133278"/>
    <s v="C301271"/>
    <x v="1"/>
    <x v="32"/>
    <x v="0"/>
    <x v="0"/>
    <n v="3"/>
    <n v="900.24"/>
    <n v="5754.24"/>
    <x v="0"/>
    <d v="2022-02-24T00:00:00"/>
    <x v="9"/>
    <x v="3"/>
    <x v="2"/>
    <x v="1"/>
    <x v="0"/>
  </r>
  <r>
    <s v="I252084"/>
    <s v="C221995"/>
    <x v="1"/>
    <x v="22"/>
    <x v="1"/>
    <x v="7"/>
    <n v="4"/>
    <n v="46.92"/>
    <n v="2046.92"/>
    <x v="2"/>
    <d v="2022-05-25T00:00:00"/>
    <x v="3"/>
    <x v="2"/>
    <x v="2"/>
    <x v="2"/>
    <x v="0"/>
  </r>
  <r>
    <s v="I182889"/>
    <s v="C318802"/>
    <x v="1"/>
    <x v="5"/>
    <x v="0"/>
    <x v="0"/>
    <n v="2"/>
    <n v="600.16"/>
    <n v="5454.16"/>
    <x v="0"/>
    <d v="2022-03-22T00:00:00"/>
    <x v="5"/>
    <x v="3"/>
    <x v="2"/>
    <x v="1"/>
    <x v="1"/>
  </r>
  <r>
    <s v="I106271"/>
    <s v="C263812"/>
    <x v="1"/>
    <x v="49"/>
    <x v="0"/>
    <x v="0"/>
    <n v="1"/>
    <n v="300.08"/>
    <n v="2300.08"/>
    <x v="1"/>
    <d v="2022-12-22T00:00:00"/>
    <x v="1"/>
    <x v="1"/>
    <x v="5"/>
    <x v="1"/>
    <x v="2"/>
  </r>
  <r>
    <s v="I112481"/>
    <s v="C321609"/>
    <x v="1"/>
    <x v="10"/>
    <x v="0"/>
    <x v="4"/>
    <n v="5"/>
    <n v="26.15"/>
    <n v="4880.1499999999996"/>
    <x v="2"/>
    <d v="2022-07-07T00:00:00"/>
    <x v="7"/>
    <x v="0"/>
    <x v="7"/>
    <x v="2"/>
    <x v="3"/>
  </r>
  <r>
    <s v="I240751"/>
    <s v="C666013"/>
    <x v="0"/>
    <x v="19"/>
    <x v="1"/>
    <x v="4"/>
    <n v="1"/>
    <n v="5.23"/>
    <n v="2005.23"/>
    <x v="0"/>
    <d v="2022-09-18T00:00:00"/>
    <x v="11"/>
    <x v="0"/>
    <x v="0"/>
    <x v="2"/>
    <x v="0"/>
  </r>
  <r>
    <s v="I282789"/>
    <s v="C172185"/>
    <x v="0"/>
    <x v="11"/>
    <x v="1"/>
    <x v="3"/>
    <n v="2"/>
    <n v="81.319999999999993"/>
    <n v="4935.32"/>
    <x v="2"/>
    <d v="2022-02-18T00:00:00"/>
    <x v="9"/>
    <x v="3"/>
    <x v="4"/>
    <x v="0"/>
    <x v="0"/>
  </r>
  <r>
    <s v="I676291"/>
    <s v="C150463"/>
    <x v="0"/>
    <x v="22"/>
    <x v="1"/>
    <x v="4"/>
    <n v="2"/>
    <n v="10.46"/>
    <n v="2010.46"/>
    <x v="2"/>
    <d v="2022-06-13T00:00:00"/>
    <x v="8"/>
    <x v="2"/>
    <x v="3"/>
    <x v="1"/>
    <x v="1"/>
  </r>
  <r>
    <s v="I827069"/>
    <s v="C274529"/>
    <x v="0"/>
    <x v="51"/>
    <x v="1"/>
    <x v="5"/>
    <n v="5"/>
    <n v="179.2"/>
    <n v="5033.2"/>
    <x v="2"/>
    <d v="2022-05-30T00:00:00"/>
    <x v="3"/>
    <x v="2"/>
    <x v="5"/>
    <x v="0"/>
    <x v="2"/>
  </r>
  <r>
    <s v="I242823"/>
    <s v="C242659"/>
    <x v="0"/>
    <x v="22"/>
    <x v="1"/>
    <x v="0"/>
    <n v="4"/>
    <n v="1200.32"/>
    <n v="3200.3199999999997"/>
    <x v="1"/>
    <d v="2022-03-26T00:00:00"/>
    <x v="5"/>
    <x v="3"/>
    <x v="3"/>
    <x v="0"/>
    <x v="3"/>
  </r>
  <r>
    <s v="I208631"/>
    <s v="C194451"/>
    <x v="0"/>
    <x v="23"/>
    <x v="1"/>
    <x v="6"/>
    <n v="2"/>
    <n v="2100"/>
    <n v="6954"/>
    <x v="0"/>
    <d v="2022-07-27T00:00:00"/>
    <x v="7"/>
    <x v="0"/>
    <x v="0"/>
    <x v="0"/>
    <x v="0"/>
  </r>
  <r>
    <s v="I139308"/>
    <s v="C252600"/>
    <x v="0"/>
    <x v="25"/>
    <x v="1"/>
    <x v="7"/>
    <n v="2"/>
    <n v="23.46"/>
    <n v="2023.46"/>
    <x v="0"/>
    <d v="2022-04-06T00:00:00"/>
    <x v="10"/>
    <x v="2"/>
    <x v="6"/>
    <x v="0"/>
    <x v="0"/>
  </r>
  <r>
    <s v="I177201"/>
    <s v="C309645"/>
    <x v="0"/>
    <x v="3"/>
    <x v="1"/>
    <x v="0"/>
    <n v="5"/>
    <n v="1500.4"/>
    <n v="6354.4"/>
    <x v="2"/>
    <d v="2022-02-04T00:00:00"/>
    <x v="9"/>
    <x v="3"/>
    <x v="1"/>
    <x v="2"/>
    <x v="1"/>
  </r>
  <r>
    <s v="I263818"/>
    <s v="C336232"/>
    <x v="1"/>
    <x v="7"/>
    <x v="2"/>
    <x v="7"/>
    <n v="4"/>
    <n v="46.92"/>
    <n v="2046.92"/>
    <x v="2"/>
    <d v="2022-06-26T00:00:00"/>
    <x v="8"/>
    <x v="2"/>
    <x v="9"/>
    <x v="0"/>
    <x v="2"/>
  </r>
  <r>
    <s v="I174966"/>
    <s v="C325906"/>
    <x v="1"/>
    <x v="18"/>
    <x v="0"/>
    <x v="4"/>
    <n v="5"/>
    <n v="26.15"/>
    <n v="4880.1499999999996"/>
    <x v="2"/>
    <d v="2022-07-25T00:00:00"/>
    <x v="7"/>
    <x v="0"/>
    <x v="5"/>
    <x v="0"/>
    <x v="3"/>
  </r>
  <r>
    <s v="I186896"/>
    <s v="C138755"/>
    <x v="0"/>
    <x v="19"/>
    <x v="1"/>
    <x v="5"/>
    <n v="1"/>
    <n v="35.840000000000003"/>
    <n v="2035.84"/>
    <x v="0"/>
    <d v="2022-09-19T00:00:00"/>
    <x v="11"/>
    <x v="0"/>
    <x v="9"/>
    <x v="2"/>
    <x v="0"/>
  </r>
  <r>
    <s v="I207465"/>
    <s v="C296745"/>
    <x v="0"/>
    <x v="18"/>
    <x v="0"/>
    <x v="0"/>
    <n v="2"/>
    <n v="600.16"/>
    <n v="5454.16"/>
    <x v="2"/>
    <d v="2022-10-10T00:00:00"/>
    <x v="4"/>
    <x v="1"/>
    <x v="4"/>
    <x v="2"/>
    <x v="0"/>
  </r>
  <r>
    <s v="I191148"/>
    <s v="C221838"/>
    <x v="0"/>
    <x v="24"/>
    <x v="0"/>
    <x v="6"/>
    <n v="2"/>
    <n v="2100"/>
    <n v="4100"/>
    <x v="0"/>
    <d v="2022-03-29T00:00:00"/>
    <x v="5"/>
    <x v="3"/>
    <x v="1"/>
    <x v="0"/>
    <x v="1"/>
  </r>
  <r>
    <s v="I159487"/>
    <s v="C104985"/>
    <x v="1"/>
    <x v="9"/>
    <x v="0"/>
    <x v="0"/>
    <n v="1"/>
    <n v="300.08"/>
    <n v="5154.08"/>
    <x v="2"/>
    <d v="2022-07-09T00:00:00"/>
    <x v="7"/>
    <x v="0"/>
    <x v="6"/>
    <x v="0"/>
    <x v="2"/>
  </r>
  <r>
    <s v="I215141"/>
    <s v="C826514"/>
    <x v="0"/>
    <x v="30"/>
    <x v="0"/>
    <x v="7"/>
    <n v="1"/>
    <n v="11.73"/>
    <n v="2011.73"/>
    <x v="2"/>
    <d v="2022-01-25T00:00:00"/>
    <x v="6"/>
    <x v="3"/>
    <x v="0"/>
    <x v="2"/>
    <x v="3"/>
  </r>
  <r>
    <s v="I235828"/>
    <s v="C267333"/>
    <x v="1"/>
    <x v="1"/>
    <x v="0"/>
    <x v="2"/>
    <n v="5"/>
    <n v="75.75"/>
    <n v="4929.75"/>
    <x v="2"/>
    <d v="2022-12-14T00:00:00"/>
    <x v="1"/>
    <x v="1"/>
    <x v="2"/>
    <x v="0"/>
    <x v="0"/>
  </r>
  <r>
    <s v="I281274"/>
    <s v="C130479"/>
    <x v="1"/>
    <x v="2"/>
    <x v="0"/>
    <x v="0"/>
    <n v="1"/>
    <n v="300.08"/>
    <n v="2300.08"/>
    <x v="2"/>
    <d v="2022-09-04T00:00:00"/>
    <x v="11"/>
    <x v="0"/>
    <x v="0"/>
    <x v="0"/>
    <x v="0"/>
  </r>
  <r>
    <s v="I135898"/>
    <s v="C310108"/>
    <x v="0"/>
    <x v="17"/>
    <x v="0"/>
    <x v="5"/>
    <n v="2"/>
    <n v="71.680000000000007"/>
    <n v="4925.68"/>
    <x v="1"/>
    <d v="2022-08-14T00:00:00"/>
    <x v="0"/>
    <x v="0"/>
    <x v="3"/>
    <x v="0"/>
    <x v="1"/>
  </r>
  <r>
    <s v="I943072"/>
    <s v="C358486"/>
    <x v="0"/>
    <x v="19"/>
    <x v="1"/>
    <x v="3"/>
    <n v="2"/>
    <n v="81.319999999999993"/>
    <n v="2081.3200000000002"/>
    <x v="2"/>
    <d v="2022-02-03T00:00:00"/>
    <x v="9"/>
    <x v="3"/>
    <x v="2"/>
    <x v="0"/>
    <x v="2"/>
  </r>
  <r>
    <s v="I142738"/>
    <s v="C208738"/>
    <x v="1"/>
    <x v="13"/>
    <x v="0"/>
    <x v="0"/>
    <n v="4"/>
    <n v="1200.32"/>
    <n v="6054.32"/>
    <x v="0"/>
    <d v="2022-01-03T00:00:00"/>
    <x v="6"/>
    <x v="3"/>
    <x v="0"/>
    <x v="0"/>
    <x v="3"/>
  </r>
  <r>
    <s v="I304665"/>
    <s v="C111056"/>
    <x v="0"/>
    <x v="2"/>
    <x v="0"/>
    <x v="4"/>
    <n v="5"/>
    <n v="26.15"/>
    <n v="2026.15"/>
    <x v="0"/>
    <d v="2022-12-05T00:00:00"/>
    <x v="1"/>
    <x v="1"/>
    <x v="3"/>
    <x v="0"/>
    <x v="0"/>
  </r>
  <r>
    <s v="I133240"/>
    <s v="C999586"/>
    <x v="1"/>
    <x v="51"/>
    <x v="1"/>
    <x v="5"/>
    <n v="3"/>
    <n v="107.52"/>
    <n v="4961.5200000000004"/>
    <x v="0"/>
    <d v="2022-06-14T00:00:00"/>
    <x v="8"/>
    <x v="2"/>
    <x v="9"/>
    <x v="0"/>
    <x v="0"/>
  </r>
  <r>
    <s v="I215906"/>
    <s v="C296862"/>
    <x v="1"/>
    <x v="1"/>
    <x v="0"/>
    <x v="0"/>
    <n v="4"/>
    <n v="1200.32"/>
    <n v="3200.3199999999997"/>
    <x v="1"/>
    <d v="2022-08-13T00:00:00"/>
    <x v="0"/>
    <x v="0"/>
    <x v="5"/>
    <x v="2"/>
    <x v="1"/>
  </r>
  <r>
    <s v="I247747"/>
    <s v="C101550"/>
    <x v="1"/>
    <x v="48"/>
    <x v="0"/>
    <x v="1"/>
    <n v="2"/>
    <n v="1200.3399999999999"/>
    <n v="6054.34"/>
    <x v="2"/>
    <d v="2022-01-11T00:00:00"/>
    <x v="6"/>
    <x v="3"/>
    <x v="4"/>
    <x v="2"/>
    <x v="2"/>
  </r>
  <r>
    <s v="I227154"/>
    <s v="C278142"/>
    <x v="0"/>
    <x v="10"/>
    <x v="0"/>
    <x v="3"/>
    <n v="3"/>
    <n v="121.98"/>
    <n v="2121.98"/>
    <x v="2"/>
    <d v="2022-12-22T00:00:00"/>
    <x v="1"/>
    <x v="1"/>
    <x v="0"/>
    <x v="0"/>
    <x v="3"/>
  </r>
  <r>
    <s v="I133197"/>
    <s v="C330779"/>
    <x v="1"/>
    <x v="23"/>
    <x v="1"/>
    <x v="3"/>
    <n v="2"/>
    <n v="81.319999999999993"/>
    <n v="4935.32"/>
    <x v="0"/>
    <d v="2022-02-04T00:00:00"/>
    <x v="9"/>
    <x v="3"/>
    <x v="1"/>
    <x v="2"/>
    <x v="0"/>
  </r>
  <r>
    <s v="I542618"/>
    <s v="C282968"/>
    <x v="0"/>
    <x v="22"/>
    <x v="1"/>
    <x v="3"/>
    <n v="3"/>
    <n v="121.98"/>
    <n v="2121.98"/>
    <x v="1"/>
    <d v="2022-02-22T00:00:00"/>
    <x v="9"/>
    <x v="3"/>
    <x v="6"/>
    <x v="0"/>
    <x v="0"/>
  </r>
  <r>
    <s v="I522612"/>
    <s v="C852668"/>
    <x v="0"/>
    <x v="20"/>
    <x v="0"/>
    <x v="5"/>
    <n v="3"/>
    <n v="107.52"/>
    <n v="4961.5200000000004"/>
    <x v="2"/>
    <d v="2022-09-14T00:00:00"/>
    <x v="11"/>
    <x v="0"/>
    <x v="0"/>
    <x v="2"/>
    <x v="1"/>
  </r>
  <r>
    <s v="I336817"/>
    <s v="C274936"/>
    <x v="0"/>
    <x v="39"/>
    <x v="2"/>
    <x v="0"/>
    <n v="1"/>
    <n v="300.08"/>
    <n v="2300.08"/>
    <x v="2"/>
    <d v="2022-08-03T00:00:00"/>
    <x v="0"/>
    <x v="0"/>
    <x v="7"/>
    <x v="2"/>
    <x v="2"/>
  </r>
  <r>
    <s v="I216982"/>
    <s v="C269751"/>
    <x v="0"/>
    <x v="27"/>
    <x v="0"/>
    <x v="7"/>
    <n v="4"/>
    <n v="46.92"/>
    <n v="4900.92"/>
    <x v="2"/>
    <d v="2022-01-02T00:00:00"/>
    <x v="6"/>
    <x v="3"/>
    <x v="2"/>
    <x v="0"/>
    <x v="3"/>
  </r>
  <r>
    <s v="I317443"/>
    <s v="C136051"/>
    <x v="0"/>
    <x v="45"/>
    <x v="0"/>
    <x v="5"/>
    <n v="1"/>
    <n v="35.840000000000003"/>
    <n v="2035.84"/>
    <x v="0"/>
    <d v="2022-11-23T00:00:00"/>
    <x v="2"/>
    <x v="1"/>
    <x v="5"/>
    <x v="0"/>
    <x v="0"/>
  </r>
  <r>
    <s v="I115679"/>
    <s v="C266462"/>
    <x v="1"/>
    <x v="18"/>
    <x v="0"/>
    <x v="0"/>
    <n v="1"/>
    <n v="300.08"/>
    <n v="5154.08"/>
    <x v="2"/>
    <d v="2022-01-10T00:00:00"/>
    <x v="6"/>
    <x v="3"/>
    <x v="0"/>
    <x v="0"/>
    <x v="0"/>
  </r>
  <r>
    <s v="I227707"/>
    <s v="C329163"/>
    <x v="0"/>
    <x v="38"/>
    <x v="0"/>
    <x v="1"/>
    <n v="4"/>
    <n v="2400.6799999999998"/>
    <n v="4400.68"/>
    <x v="2"/>
    <d v="2022-01-10T00:00:00"/>
    <x v="6"/>
    <x v="3"/>
    <x v="8"/>
    <x v="0"/>
    <x v="1"/>
  </r>
  <r>
    <s v="I238456"/>
    <s v="C305398"/>
    <x v="0"/>
    <x v="14"/>
    <x v="1"/>
    <x v="4"/>
    <n v="1"/>
    <n v="5.23"/>
    <n v="4859.2299999999996"/>
    <x v="2"/>
    <d v="2022-08-06T00:00:00"/>
    <x v="0"/>
    <x v="0"/>
    <x v="0"/>
    <x v="0"/>
    <x v="2"/>
  </r>
  <r>
    <s v="I940840"/>
    <s v="C267961"/>
    <x v="0"/>
    <x v="4"/>
    <x v="1"/>
    <x v="3"/>
    <n v="2"/>
    <n v="81.319999999999993"/>
    <n v="2081.3200000000002"/>
    <x v="2"/>
    <d v="2022-02-19T00:00:00"/>
    <x v="9"/>
    <x v="3"/>
    <x v="4"/>
    <x v="2"/>
    <x v="3"/>
  </r>
  <r>
    <s v="I298805"/>
    <s v="C101248"/>
    <x v="0"/>
    <x v="30"/>
    <x v="0"/>
    <x v="4"/>
    <n v="3"/>
    <n v="15.69"/>
    <n v="4869.6899999999996"/>
    <x v="0"/>
    <d v="2022-06-29T00:00:00"/>
    <x v="8"/>
    <x v="2"/>
    <x v="0"/>
    <x v="2"/>
    <x v="0"/>
  </r>
  <r>
    <s v="I169894"/>
    <s v="C165812"/>
    <x v="0"/>
    <x v="30"/>
    <x v="0"/>
    <x v="0"/>
    <n v="2"/>
    <n v="600.16"/>
    <n v="2600.16"/>
    <x v="2"/>
    <d v="2022-07-01T00:00:00"/>
    <x v="7"/>
    <x v="0"/>
    <x v="4"/>
    <x v="2"/>
    <x v="0"/>
  </r>
  <r>
    <s v="I183571"/>
    <s v="C339518"/>
    <x v="0"/>
    <x v="49"/>
    <x v="0"/>
    <x v="4"/>
    <n v="1"/>
    <n v="5.23"/>
    <n v="4859.2299999999996"/>
    <x v="0"/>
    <d v="2022-02-07T00:00:00"/>
    <x v="9"/>
    <x v="3"/>
    <x v="2"/>
    <x v="2"/>
    <x v="1"/>
  </r>
  <r>
    <s v="I921232"/>
    <s v="C235057"/>
    <x v="0"/>
    <x v="24"/>
    <x v="0"/>
    <x v="5"/>
    <n v="2"/>
    <n v="71.680000000000007"/>
    <n v="2071.6799999999998"/>
    <x v="2"/>
    <d v="2022-10-10T00:00:00"/>
    <x v="4"/>
    <x v="1"/>
    <x v="7"/>
    <x v="2"/>
    <x v="2"/>
  </r>
  <r>
    <s v="I130799"/>
    <s v="C103944"/>
    <x v="1"/>
    <x v="15"/>
    <x v="0"/>
    <x v="0"/>
    <n v="3"/>
    <n v="900.24"/>
    <n v="5754.24"/>
    <x v="0"/>
    <d v="2022-06-30T00:00:00"/>
    <x v="8"/>
    <x v="2"/>
    <x v="2"/>
    <x v="0"/>
    <x v="3"/>
  </r>
  <r>
    <s v="I199384"/>
    <s v="C260889"/>
    <x v="1"/>
    <x v="51"/>
    <x v="1"/>
    <x v="2"/>
    <n v="4"/>
    <n v="60.6"/>
    <n v="2060.6"/>
    <x v="0"/>
    <d v="2022-03-24T00:00:00"/>
    <x v="5"/>
    <x v="3"/>
    <x v="0"/>
    <x v="1"/>
    <x v="0"/>
  </r>
  <r>
    <s v="I300557"/>
    <s v="C207753"/>
    <x v="0"/>
    <x v="38"/>
    <x v="0"/>
    <x v="3"/>
    <n v="3"/>
    <n v="121.98"/>
    <n v="4975.9799999999996"/>
    <x v="1"/>
    <d v="2022-09-17T00:00:00"/>
    <x v="11"/>
    <x v="0"/>
    <x v="4"/>
    <x v="0"/>
    <x v="0"/>
  </r>
  <r>
    <s v="I162186"/>
    <s v="C204154"/>
    <x v="0"/>
    <x v="6"/>
    <x v="0"/>
    <x v="3"/>
    <n v="2"/>
    <n v="81.319999999999993"/>
    <n v="2081.3200000000002"/>
    <x v="1"/>
    <d v="2022-07-31T00:00:00"/>
    <x v="7"/>
    <x v="0"/>
    <x v="4"/>
    <x v="0"/>
    <x v="1"/>
  </r>
  <r>
    <s v="I299125"/>
    <s v="C290344"/>
    <x v="1"/>
    <x v="18"/>
    <x v="0"/>
    <x v="7"/>
    <n v="4"/>
    <n v="46.92"/>
    <n v="4900.92"/>
    <x v="0"/>
    <d v="2022-11-21T00:00:00"/>
    <x v="2"/>
    <x v="1"/>
    <x v="0"/>
    <x v="0"/>
    <x v="2"/>
  </r>
  <r>
    <s v="I720017"/>
    <s v="C730395"/>
    <x v="0"/>
    <x v="0"/>
    <x v="0"/>
    <x v="4"/>
    <n v="2"/>
    <n v="10.46"/>
    <n v="2010.46"/>
    <x v="0"/>
    <d v="2022-09-04T00:00:00"/>
    <x v="11"/>
    <x v="0"/>
    <x v="0"/>
    <x v="0"/>
    <x v="3"/>
  </r>
  <r>
    <s v="I293086"/>
    <s v="C312155"/>
    <x v="1"/>
    <x v="46"/>
    <x v="1"/>
    <x v="3"/>
    <n v="3"/>
    <n v="121.98"/>
    <n v="4975.9799999999996"/>
    <x v="0"/>
    <d v="2022-02-18T00:00:00"/>
    <x v="9"/>
    <x v="3"/>
    <x v="0"/>
    <x v="0"/>
    <x v="0"/>
  </r>
  <r>
    <s v="I995407"/>
    <s v="C259743"/>
    <x v="0"/>
    <x v="27"/>
    <x v="0"/>
    <x v="7"/>
    <n v="3"/>
    <n v="35.19"/>
    <n v="2035.19"/>
    <x v="2"/>
    <d v="2022-03-21T00:00:00"/>
    <x v="5"/>
    <x v="3"/>
    <x v="3"/>
    <x v="0"/>
    <x v="0"/>
  </r>
  <r>
    <s v="I306845"/>
    <s v="C605200"/>
    <x v="0"/>
    <x v="16"/>
    <x v="0"/>
    <x v="4"/>
    <n v="4"/>
    <n v="20.92"/>
    <n v="4874.92"/>
    <x v="0"/>
    <d v="2022-09-02T00:00:00"/>
    <x v="11"/>
    <x v="0"/>
    <x v="5"/>
    <x v="0"/>
    <x v="1"/>
  </r>
  <r>
    <s v="I274190"/>
    <s v="C317850"/>
    <x v="0"/>
    <x v="2"/>
    <x v="0"/>
    <x v="5"/>
    <n v="3"/>
    <n v="107.52"/>
    <n v="2107.52"/>
    <x v="2"/>
    <d v="2022-06-16T00:00:00"/>
    <x v="8"/>
    <x v="2"/>
    <x v="3"/>
    <x v="0"/>
    <x v="2"/>
  </r>
  <r>
    <s v="I305432"/>
    <s v="C986860"/>
    <x v="1"/>
    <x v="45"/>
    <x v="0"/>
    <x v="5"/>
    <n v="3"/>
    <n v="107.52"/>
    <n v="4961.5200000000004"/>
    <x v="0"/>
    <d v="2022-01-26T00:00:00"/>
    <x v="6"/>
    <x v="3"/>
    <x v="5"/>
    <x v="0"/>
    <x v="3"/>
  </r>
  <r>
    <s v="I224122"/>
    <s v="C236428"/>
    <x v="1"/>
    <x v="20"/>
    <x v="0"/>
    <x v="0"/>
    <n v="5"/>
    <n v="1500.4"/>
    <n v="3500.4"/>
    <x v="0"/>
    <d v="2022-07-01T00:00:00"/>
    <x v="7"/>
    <x v="0"/>
    <x v="5"/>
    <x v="0"/>
    <x v="0"/>
  </r>
  <r>
    <s v="I119142"/>
    <s v="C278588"/>
    <x v="0"/>
    <x v="48"/>
    <x v="0"/>
    <x v="3"/>
    <n v="5"/>
    <n v="203.3"/>
    <n v="5057.3"/>
    <x v="1"/>
    <d v="2022-01-25T00:00:00"/>
    <x v="6"/>
    <x v="3"/>
    <x v="7"/>
    <x v="0"/>
    <x v="0"/>
  </r>
  <r>
    <s v="I117526"/>
    <s v="C154184"/>
    <x v="1"/>
    <x v="27"/>
    <x v="0"/>
    <x v="3"/>
    <n v="5"/>
    <n v="203.3"/>
    <n v="2203.3000000000002"/>
    <x v="0"/>
    <d v="2022-09-23T00:00:00"/>
    <x v="11"/>
    <x v="0"/>
    <x v="6"/>
    <x v="1"/>
    <x v="1"/>
  </r>
  <r>
    <s v="I195735"/>
    <s v="C287459"/>
    <x v="0"/>
    <x v="32"/>
    <x v="0"/>
    <x v="0"/>
    <n v="1"/>
    <n v="300.08"/>
    <n v="5154.08"/>
    <x v="0"/>
    <d v="2022-09-08T00:00:00"/>
    <x v="11"/>
    <x v="0"/>
    <x v="0"/>
    <x v="0"/>
    <x v="2"/>
  </r>
  <r>
    <s v="I243930"/>
    <s v="C617884"/>
    <x v="0"/>
    <x v="19"/>
    <x v="1"/>
    <x v="6"/>
    <n v="3"/>
    <n v="3150"/>
    <n v="5150"/>
    <x v="1"/>
    <d v="2022-10-31T00:00:00"/>
    <x v="4"/>
    <x v="1"/>
    <x v="4"/>
    <x v="0"/>
    <x v="3"/>
  </r>
  <r>
    <s v="I320007"/>
    <s v="C294024"/>
    <x v="1"/>
    <x v="34"/>
    <x v="0"/>
    <x v="0"/>
    <n v="5"/>
    <n v="1500.4"/>
    <n v="6354.4"/>
    <x v="1"/>
    <d v="2022-10-18T00:00:00"/>
    <x v="4"/>
    <x v="1"/>
    <x v="2"/>
    <x v="0"/>
    <x v="0"/>
  </r>
  <r>
    <s v="I339004"/>
    <s v="C790567"/>
    <x v="1"/>
    <x v="35"/>
    <x v="1"/>
    <x v="0"/>
    <n v="4"/>
    <n v="1200.32"/>
    <n v="3200.3199999999997"/>
    <x v="0"/>
    <d v="2022-07-15T00:00:00"/>
    <x v="7"/>
    <x v="0"/>
    <x v="5"/>
    <x v="1"/>
    <x v="0"/>
  </r>
  <r>
    <s v="I139437"/>
    <s v="C799447"/>
    <x v="1"/>
    <x v="40"/>
    <x v="0"/>
    <x v="7"/>
    <n v="5"/>
    <n v="58.65"/>
    <n v="4912.6499999999996"/>
    <x v="0"/>
    <d v="2022-05-31T00:00:00"/>
    <x v="3"/>
    <x v="2"/>
    <x v="5"/>
    <x v="0"/>
    <x v="1"/>
  </r>
  <r>
    <s v="I325491"/>
    <s v="C144628"/>
    <x v="0"/>
    <x v="34"/>
    <x v="0"/>
    <x v="1"/>
    <n v="2"/>
    <n v="1200.3399999999999"/>
    <n v="3200.34"/>
    <x v="2"/>
    <d v="2022-12-22T00:00:00"/>
    <x v="1"/>
    <x v="1"/>
    <x v="0"/>
    <x v="0"/>
    <x v="2"/>
  </r>
  <r>
    <s v="I332582"/>
    <s v="C260810"/>
    <x v="0"/>
    <x v="29"/>
    <x v="0"/>
    <x v="7"/>
    <n v="5"/>
    <n v="58.65"/>
    <n v="4912.6499999999996"/>
    <x v="2"/>
    <d v="2022-10-28T00:00:00"/>
    <x v="4"/>
    <x v="1"/>
    <x v="3"/>
    <x v="0"/>
    <x v="3"/>
  </r>
  <r>
    <s v="I976566"/>
    <s v="C670524"/>
    <x v="0"/>
    <x v="41"/>
    <x v="1"/>
    <x v="3"/>
    <n v="1"/>
    <n v="40.659999999999997"/>
    <n v="2040.66"/>
    <x v="2"/>
    <d v="2022-06-13T00:00:00"/>
    <x v="8"/>
    <x v="2"/>
    <x v="1"/>
    <x v="2"/>
    <x v="0"/>
  </r>
  <r>
    <s v="I420592"/>
    <s v="C334281"/>
    <x v="1"/>
    <x v="41"/>
    <x v="1"/>
    <x v="4"/>
    <n v="4"/>
    <n v="20.92"/>
    <n v="4874.92"/>
    <x v="1"/>
    <d v="2022-09-25T00:00:00"/>
    <x v="11"/>
    <x v="0"/>
    <x v="0"/>
    <x v="0"/>
    <x v="0"/>
  </r>
  <r>
    <s v="I312499"/>
    <s v="C314173"/>
    <x v="0"/>
    <x v="8"/>
    <x v="1"/>
    <x v="2"/>
    <n v="1"/>
    <n v="15.15"/>
    <n v="2015.15"/>
    <x v="0"/>
    <d v="2022-08-18T00:00:00"/>
    <x v="0"/>
    <x v="0"/>
    <x v="5"/>
    <x v="2"/>
    <x v="1"/>
  </r>
  <r>
    <s v="I304591"/>
    <s v="C122712"/>
    <x v="0"/>
    <x v="20"/>
    <x v="0"/>
    <x v="4"/>
    <n v="2"/>
    <n v="10.46"/>
    <n v="4864.46"/>
    <x v="1"/>
    <d v="2022-09-16T00:00:00"/>
    <x v="11"/>
    <x v="0"/>
    <x v="0"/>
    <x v="0"/>
    <x v="2"/>
  </r>
  <r>
    <s v="I122118"/>
    <s v="C276111"/>
    <x v="1"/>
    <x v="40"/>
    <x v="0"/>
    <x v="3"/>
    <n v="5"/>
    <n v="203.3"/>
    <n v="2203.3000000000002"/>
    <x v="2"/>
    <d v="2022-11-15T00:00:00"/>
    <x v="2"/>
    <x v="1"/>
    <x v="2"/>
    <x v="0"/>
    <x v="3"/>
  </r>
  <r>
    <s v="I297539"/>
    <s v="C277924"/>
    <x v="1"/>
    <x v="14"/>
    <x v="1"/>
    <x v="4"/>
    <n v="3"/>
    <n v="15.69"/>
    <n v="4869.6899999999996"/>
    <x v="0"/>
    <d v="2022-08-07T00:00:00"/>
    <x v="0"/>
    <x v="0"/>
    <x v="5"/>
    <x v="0"/>
    <x v="0"/>
  </r>
  <r>
    <s v="I339496"/>
    <s v="C286466"/>
    <x v="1"/>
    <x v="42"/>
    <x v="0"/>
    <x v="0"/>
    <n v="1"/>
    <n v="300.08"/>
    <n v="2300.08"/>
    <x v="1"/>
    <d v="2022-05-25T00:00:00"/>
    <x v="3"/>
    <x v="2"/>
    <x v="3"/>
    <x v="0"/>
    <x v="0"/>
  </r>
  <r>
    <s v="I160687"/>
    <s v="C327001"/>
    <x v="0"/>
    <x v="22"/>
    <x v="1"/>
    <x v="0"/>
    <n v="2"/>
    <n v="600.16"/>
    <n v="5454.16"/>
    <x v="1"/>
    <d v="2022-07-12T00:00:00"/>
    <x v="7"/>
    <x v="0"/>
    <x v="4"/>
    <x v="1"/>
    <x v="1"/>
  </r>
  <r>
    <s v="I153842"/>
    <s v="C509924"/>
    <x v="0"/>
    <x v="30"/>
    <x v="0"/>
    <x v="4"/>
    <n v="3"/>
    <n v="15.69"/>
    <n v="2015.69"/>
    <x v="0"/>
    <d v="2022-09-14T00:00:00"/>
    <x v="11"/>
    <x v="0"/>
    <x v="1"/>
    <x v="1"/>
    <x v="2"/>
  </r>
  <r>
    <s v="I615452"/>
    <s v="C453635"/>
    <x v="1"/>
    <x v="43"/>
    <x v="0"/>
    <x v="1"/>
    <n v="1"/>
    <n v="600.16999999999996"/>
    <n v="5454.17"/>
    <x v="1"/>
    <d v="2022-03-06T00:00:00"/>
    <x v="5"/>
    <x v="3"/>
    <x v="2"/>
    <x v="0"/>
    <x v="3"/>
  </r>
  <r>
    <s v="I908600"/>
    <s v="C259539"/>
    <x v="0"/>
    <x v="26"/>
    <x v="1"/>
    <x v="3"/>
    <n v="4"/>
    <n v="162.63999999999999"/>
    <n v="2162.64"/>
    <x v="0"/>
    <d v="2022-02-23T00:00:00"/>
    <x v="9"/>
    <x v="3"/>
    <x v="1"/>
    <x v="2"/>
    <x v="0"/>
  </r>
  <r>
    <s v="I708279"/>
    <s v="C729392"/>
    <x v="0"/>
    <x v="37"/>
    <x v="1"/>
    <x v="3"/>
    <n v="3"/>
    <n v="121.98"/>
    <n v="4975.9799999999996"/>
    <x v="0"/>
    <d v="2022-06-25T00:00:00"/>
    <x v="8"/>
    <x v="2"/>
    <x v="6"/>
    <x v="0"/>
    <x v="0"/>
  </r>
  <r>
    <s v="I328691"/>
    <s v="C280085"/>
    <x v="0"/>
    <x v="3"/>
    <x v="1"/>
    <x v="0"/>
    <n v="2"/>
    <n v="600.16"/>
    <n v="2600.16"/>
    <x v="1"/>
    <d v="2022-07-31T00:00:00"/>
    <x v="7"/>
    <x v="0"/>
    <x v="2"/>
    <x v="0"/>
    <x v="1"/>
  </r>
  <r>
    <s v="I423782"/>
    <s v="C767634"/>
    <x v="0"/>
    <x v="27"/>
    <x v="0"/>
    <x v="3"/>
    <n v="2"/>
    <n v="81.319999999999993"/>
    <n v="4935.32"/>
    <x v="1"/>
    <d v="2022-04-08T00:00:00"/>
    <x v="10"/>
    <x v="2"/>
    <x v="5"/>
    <x v="0"/>
    <x v="2"/>
  </r>
  <r>
    <s v="I123315"/>
    <s v="C230018"/>
    <x v="1"/>
    <x v="16"/>
    <x v="0"/>
    <x v="0"/>
    <n v="2"/>
    <n v="600.16"/>
    <n v="2600.16"/>
    <x v="1"/>
    <d v="2022-04-01T00:00:00"/>
    <x v="10"/>
    <x v="2"/>
    <x v="9"/>
    <x v="0"/>
    <x v="3"/>
  </r>
  <r>
    <s v="I182578"/>
    <s v="C238063"/>
    <x v="1"/>
    <x v="26"/>
    <x v="1"/>
    <x v="1"/>
    <n v="4"/>
    <n v="2400.6799999999998"/>
    <n v="7254.68"/>
    <x v="2"/>
    <d v="2022-02-13T00:00:00"/>
    <x v="9"/>
    <x v="3"/>
    <x v="0"/>
    <x v="0"/>
    <x v="0"/>
  </r>
  <r>
    <s v="I403818"/>
    <s v="C308584"/>
    <x v="1"/>
    <x v="44"/>
    <x v="1"/>
    <x v="2"/>
    <n v="5"/>
    <n v="75.75"/>
    <n v="2075.75"/>
    <x v="2"/>
    <d v="2022-06-15T00:00:00"/>
    <x v="8"/>
    <x v="2"/>
    <x v="8"/>
    <x v="0"/>
    <x v="0"/>
  </r>
  <r>
    <s v="I508712"/>
    <s v="C216619"/>
    <x v="0"/>
    <x v="35"/>
    <x v="1"/>
    <x v="5"/>
    <n v="3"/>
    <n v="107.52"/>
    <n v="4961.5200000000004"/>
    <x v="0"/>
    <d v="2022-07-19T00:00:00"/>
    <x v="7"/>
    <x v="0"/>
    <x v="5"/>
    <x v="0"/>
    <x v="1"/>
  </r>
  <r>
    <s v="I959992"/>
    <s v="C241523"/>
    <x v="1"/>
    <x v="46"/>
    <x v="1"/>
    <x v="4"/>
    <n v="3"/>
    <n v="15.69"/>
    <n v="2015.69"/>
    <x v="2"/>
    <d v="2022-07-01T00:00:00"/>
    <x v="7"/>
    <x v="0"/>
    <x v="2"/>
    <x v="1"/>
    <x v="2"/>
  </r>
  <r>
    <s v="I279688"/>
    <s v="C209761"/>
    <x v="0"/>
    <x v="2"/>
    <x v="0"/>
    <x v="0"/>
    <n v="1"/>
    <n v="300.08"/>
    <n v="5154.08"/>
    <x v="0"/>
    <d v="2022-06-19T00:00:00"/>
    <x v="8"/>
    <x v="2"/>
    <x v="7"/>
    <x v="2"/>
    <x v="3"/>
  </r>
  <r>
    <s v="I300847"/>
    <s v="C329153"/>
    <x v="1"/>
    <x v="29"/>
    <x v="0"/>
    <x v="5"/>
    <n v="5"/>
    <n v="179.2"/>
    <n v="2179.1999999999998"/>
    <x v="0"/>
    <d v="2022-01-11T00:00:00"/>
    <x v="6"/>
    <x v="3"/>
    <x v="4"/>
    <x v="0"/>
    <x v="0"/>
  </r>
  <r>
    <s v="I170966"/>
    <s v="C126702"/>
    <x v="1"/>
    <x v="26"/>
    <x v="1"/>
    <x v="4"/>
    <n v="5"/>
    <n v="26.15"/>
    <n v="4880.1499999999996"/>
    <x v="0"/>
    <d v="2022-12-05T00:00:00"/>
    <x v="1"/>
    <x v="1"/>
    <x v="4"/>
    <x v="2"/>
    <x v="0"/>
  </r>
  <r>
    <s v="I230221"/>
    <s v="C287787"/>
    <x v="1"/>
    <x v="38"/>
    <x v="0"/>
    <x v="0"/>
    <n v="1"/>
    <n v="300.08"/>
    <n v="2300.08"/>
    <x v="2"/>
    <d v="2022-04-21T00:00:00"/>
    <x v="10"/>
    <x v="2"/>
    <x v="3"/>
    <x v="2"/>
    <x v="1"/>
  </r>
  <r>
    <s v="I317354"/>
    <s v="C142943"/>
    <x v="0"/>
    <x v="49"/>
    <x v="0"/>
    <x v="0"/>
    <n v="1"/>
    <n v="300.08"/>
    <n v="5154.08"/>
    <x v="2"/>
    <d v="2022-11-10T00:00:00"/>
    <x v="2"/>
    <x v="1"/>
    <x v="3"/>
    <x v="0"/>
    <x v="2"/>
  </r>
  <r>
    <s v="I155404"/>
    <s v="C100484"/>
    <x v="1"/>
    <x v="27"/>
    <x v="0"/>
    <x v="5"/>
    <n v="4"/>
    <n v="143.36000000000001"/>
    <n v="2143.36"/>
    <x v="2"/>
    <d v="2022-09-19T00:00:00"/>
    <x v="11"/>
    <x v="0"/>
    <x v="2"/>
    <x v="2"/>
    <x v="3"/>
  </r>
  <r>
    <s v="I151181"/>
    <s v="C260213"/>
    <x v="0"/>
    <x v="20"/>
    <x v="0"/>
    <x v="0"/>
    <n v="2"/>
    <n v="600.16"/>
    <n v="5454.16"/>
    <x v="1"/>
    <d v="2022-01-18T00:00:00"/>
    <x v="6"/>
    <x v="3"/>
    <x v="6"/>
    <x v="0"/>
    <x v="0"/>
  </r>
  <r>
    <s v="I144046"/>
    <s v="C210589"/>
    <x v="0"/>
    <x v="15"/>
    <x v="0"/>
    <x v="1"/>
    <n v="1"/>
    <n v="600.16999999999996"/>
    <n v="2600.17"/>
    <x v="0"/>
    <d v="2022-04-21T00:00:00"/>
    <x v="10"/>
    <x v="2"/>
    <x v="0"/>
    <x v="0"/>
    <x v="0"/>
  </r>
  <r>
    <s v="I959386"/>
    <s v="C885556"/>
    <x v="1"/>
    <x v="12"/>
    <x v="0"/>
    <x v="1"/>
    <n v="1"/>
    <n v="600.16999999999996"/>
    <n v="5454.17"/>
    <x v="0"/>
    <d v="2022-11-25T00:00:00"/>
    <x v="2"/>
    <x v="1"/>
    <x v="5"/>
    <x v="2"/>
    <x v="1"/>
  </r>
  <r>
    <s v="I737965"/>
    <s v="C944366"/>
    <x v="1"/>
    <x v="35"/>
    <x v="1"/>
    <x v="0"/>
    <n v="5"/>
    <n v="1500.4"/>
    <n v="3500.4"/>
    <x v="2"/>
    <d v="2022-11-09T00:00:00"/>
    <x v="2"/>
    <x v="1"/>
    <x v="0"/>
    <x v="0"/>
    <x v="2"/>
  </r>
  <r>
    <s v="I194017"/>
    <s v="C462011"/>
    <x v="0"/>
    <x v="11"/>
    <x v="1"/>
    <x v="6"/>
    <n v="5"/>
    <n v="5250"/>
    <n v="10104"/>
    <x v="2"/>
    <d v="2022-01-03T00:00:00"/>
    <x v="6"/>
    <x v="3"/>
    <x v="0"/>
    <x v="0"/>
    <x v="3"/>
  </r>
  <r>
    <s v="I252777"/>
    <s v="C262366"/>
    <x v="0"/>
    <x v="46"/>
    <x v="1"/>
    <x v="0"/>
    <n v="2"/>
    <n v="600.16"/>
    <n v="2600.16"/>
    <x v="2"/>
    <d v="2022-02-19T00:00:00"/>
    <x v="9"/>
    <x v="3"/>
    <x v="9"/>
    <x v="2"/>
    <x v="0"/>
  </r>
  <r>
    <s v="I254142"/>
    <s v="C212400"/>
    <x v="0"/>
    <x v="44"/>
    <x v="1"/>
    <x v="1"/>
    <n v="3"/>
    <n v="1800.51"/>
    <n v="6654.51"/>
    <x v="0"/>
    <d v="2022-12-15T00:00:00"/>
    <x v="1"/>
    <x v="1"/>
    <x v="6"/>
    <x v="1"/>
    <x v="0"/>
  </r>
  <r>
    <s v="I120850"/>
    <s v="C204307"/>
    <x v="0"/>
    <x v="26"/>
    <x v="1"/>
    <x v="0"/>
    <n v="2"/>
    <n v="600.16"/>
    <n v="2600.16"/>
    <x v="0"/>
    <d v="2022-11-08T00:00:00"/>
    <x v="2"/>
    <x v="1"/>
    <x v="2"/>
    <x v="2"/>
    <x v="1"/>
  </r>
  <r>
    <s v="I220285"/>
    <s v="C162871"/>
    <x v="0"/>
    <x v="24"/>
    <x v="0"/>
    <x v="4"/>
    <n v="4"/>
    <n v="20.92"/>
    <n v="4874.92"/>
    <x v="0"/>
    <d v="2022-05-01T00:00:00"/>
    <x v="3"/>
    <x v="2"/>
    <x v="0"/>
    <x v="0"/>
    <x v="2"/>
  </r>
  <r>
    <s v="I180980"/>
    <s v="C119825"/>
    <x v="0"/>
    <x v="42"/>
    <x v="0"/>
    <x v="0"/>
    <n v="2"/>
    <n v="600.16"/>
    <n v="2600.16"/>
    <x v="2"/>
    <d v="2022-04-14T00:00:00"/>
    <x v="10"/>
    <x v="2"/>
    <x v="1"/>
    <x v="0"/>
    <x v="3"/>
  </r>
  <r>
    <s v="I301451"/>
    <s v="C260171"/>
    <x v="0"/>
    <x v="51"/>
    <x v="1"/>
    <x v="3"/>
    <n v="5"/>
    <n v="203.3"/>
    <n v="5057.3"/>
    <x v="1"/>
    <d v="2022-06-28T00:00:00"/>
    <x v="8"/>
    <x v="2"/>
    <x v="0"/>
    <x v="0"/>
    <x v="0"/>
  </r>
  <r>
    <s v="I125700"/>
    <s v="C244973"/>
    <x v="1"/>
    <x v="5"/>
    <x v="0"/>
    <x v="1"/>
    <n v="5"/>
    <n v="3000.85"/>
    <n v="5000.8500000000004"/>
    <x v="0"/>
    <d v="2022-06-10T00:00:00"/>
    <x v="8"/>
    <x v="2"/>
    <x v="1"/>
    <x v="0"/>
    <x v="0"/>
  </r>
  <r>
    <s v="I533062"/>
    <s v="C208765"/>
    <x v="0"/>
    <x v="5"/>
    <x v="0"/>
    <x v="0"/>
    <n v="3"/>
    <n v="900.24"/>
    <n v="5754.24"/>
    <x v="2"/>
    <d v="2022-05-12T00:00:00"/>
    <x v="3"/>
    <x v="2"/>
    <x v="5"/>
    <x v="2"/>
    <x v="1"/>
  </r>
  <r>
    <s v="I998874"/>
    <s v="C321053"/>
    <x v="0"/>
    <x v="30"/>
    <x v="0"/>
    <x v="0"/>
    <n v="5"/>
    <n v="1500.4"/>
    <n v="3500.4"/>
    <x v="1"/>
    <d v="2022-12-27T00:00:00"/>
    <x v="1"/>
    <x v="1"/>
    <x v="5"/>
    <x v="0"/>
    <x v="2"/>
  </r>
  <r>
    <s v="I325619"/>
    <s v="C183356"/>
    <x v="0"/>
    <x v="51"/>
    <x v="1"/>
    <x v="4"/>
    <n v="1"/>
    <n v="5.23"/>
    <n v="4859.2299999999996"/>
    <x v="1"/>
    <d v="2022-08-16T00:00:00"/>
    <x v="0"/>
    <x v="0"/>
    <x v="0"/>
    <x v="2"/>
    <x v="3"/>
  </r>
  <r>
    <s v="I200646"/>
    <s v="C155763"/>
    <x v="0"/>
    <x v="5"/>
    <x v="0"/>
    <x v="4"/>
    <n v="2"/>
    <n v="10.46"/>
    <n v="2010.46"/>
    <x v="0"/>
    <d v="2022-03-05T00:00:00"/>
    <x v="5"/>
    <x v="3"/>
    <x v="0"/>
    <x v="1"/>
    <x v="0"/>
  </r>
  <r>
    <s v="I337094"/>
    <s v="C567509"/>
    <x v="0"/>
    <x v="22"/>
    <x v="1"/>
    <x v="6"/>
    <n v="1"/>
    <n v="1050"/>
    <n v="5904"/>
    <x v="2"/>
    <d v="2022-02-09T00:00:00"/>
    <x v="9"/>
    <x v="3"/>
    <x v="9"/>
    <x v="0"/>
    <x v="0"/>
  </r>
  <r>
    <s v="I436935"/>
    <s v="C486241"/>
    <x v="0"/>
    <x v="1"/>
    <x v="0"/>
    <x v="3"/>
    <n v="4"/>
    <n v="162.63999999999999"/>
    <n v="2162.64"/>
    <x v="2"/>
    <d v="2022-02-26T00:00:00"/>
    <x v="9"/>
    <x v="3"/>
    <x v="4"/>
    <x v="2"/>
    <x v="1"/>
  </r>
  <r>
    <s v="I585560"/>
    <s v="C306892"/>
    <x v="1"/>
    <x v="1"/>
    <x v="0"/>
    <x v="1"/>
    <n v="2"/>
    <n v="1200.3399999999999"/>
    <n v="6054.34"/>
    <x v="2"/>
    <d v="2022-02-17T00:00:00"/>
    <x v="9"/>
    <x v="3"/>
    <x v="5"/>
    <x v="1"/>
    <x v="2"/>
  </r>
  <r>
    <s v="I191967"/>
    <s v="C266819"/>
    <x v="1"/>
    <x v="37"/>
    <x v="1"/>
    <x v="3"/>
    <n v="5"/>
    <n v="203.3"/>
    <n v="2203.3000000000002"/>
    <x v="0"/>
    <d v="2022-08-08T00:00:00"/>
    <x v="0"/>
    <x v="0"/>
    <x v="0"/>
    <x v="1"/>
    <x v="3"/>
  </r>
  <r>
    <s v="I304567"/>
    <s v="C317897"/>
    <x v="1"/>
    <x v="42"/>
    <x v="0"/>
    <x v="7"/>
    <n v="2"/>
    <n v="23.46"/>
    <n v="4877.46"/>
    <x v="0"/>
    <d v="2022-03-08T00:00:00"/>
    <x v="5"/>
    <x v="3"/>
    <x v="1"/>
    <x v="2"/>
    <x v="0"/>
  </r>
  <r>
    <s v="I232809"/>
    <s v="C545424"/>
    <x v="1"/>
    <x v="3"/>
    <x v="1"/>
    <x v="1"/>
    <n v="5"/>
    <n v="3000.85"/>
    <n v="5000.8500000000004"/>
    <x v="0"/>
    <d v="2022-10-02T00:00:00"/>
    <x v="4"/>
    <x v="1"/>
    <x v="2"/>
    <x v="0"/>
    <x v="0"/>
  </r>
  <r>
    <s v="I157441"/>
    <s v="C224223"/>
    <x v="0"/>
    <x v="17"/>
    <x v="0"/>
    <x v="4"/>
    <n v="4"/>
    <n v="20.92"/>
    <n v="4874.92"/>
    <x v="2"/>
    <d v="2022-12-22T00:00:00"/>
    <x v="1"/>
    <x v="1"/>
    <x v="5"/>
    <x v="0"/>
    <x v="1"/>
  </r>
  <r>
    <s v="I591015"/>
    <s v="C286181"/>
    <x v="0"/>
    <x v="7"/>
    <x v="2"/>
    <x v="0"/>
    <n v="1"/>
    <n v="300.08"/>
    <n v="2300.08"/>
    <x v="2"/>
    <d v="2022-09-12T00:00:00"/>
    <x v="11"/>
    <x v="0"/>
    <x v="2"/>
    <x v="0"/>
    <x v="2"/>
  </r>
  <r>
    <s v="I219334"/>
    <s v="C144371"/>
    <x v="0"/>
    <x v="34"/>
    <x v="0"/>
    <x v="1"/>
    <n v="4"/>
    <n v="2400.6799999999998"/>
    <n v="7254.68"/>
    <x v="0"/>
    <d v="2022-03-23T00:00:00"/>
    <x v="5"/>
    <x v="3"/>
    <x v="0"/>
    <x v="0"/>
    <x v="3"/>
  </r>
  <r>
    <s v="I162719"/>
    <s v="C402433"/>
    <x v="1"/>
    <x v="4"/>
    <x v="1"/>
    <x v="0"/>
    <n v="5"/>
    <n v="1500.4"/>
    <n v="3500.4"/>
    <x v="0"/>
    <d v="2022-12-11T00:00:00"/>
    <x v="1"/>
    <x v="1"/>
    <x v="6"/>
    <x v="2"/>
    <x v="0"/>
  </r>
  <r>
    <s v="I237375"/>
    <s v="C297425"/>
    <x v="0"/>
    <x v="22"/>
    <x v="1"/>
    <x v="2"/>
    <n v="1"/>
    <n v="15.15"/>
    <n v="4869.1499999999996"/>
    <x v="2"/>
    <d v="2022-12-29T00:00:00"/>
    <x v="1"/>
    <x v="1"/>
    <x v="4"/>
    <x v="2"/>
    <x v="0"/>
  </r>
  <r>
    <s v="I289611"/>
    <s v="C222906"/>
    <x v="0"/>
    <x v="34"/>
    <x v="0"/>
    <x v="0"/>
    <n v="3"/>
    <n v="900.24"/>
    <n v="2900.24"/>
    <x v="1"/>
    <d v="2022-03-08T00:00:00"/>
    <x v="5"/>
    <x v="3"/>
    <x v="7"/>
    <x v="2"/>
    <x v="1"/>
  </r>
  <r>
    <s v="I217650"/>
    <s v="C236397"/>
    <x v="0"/>
    <x v="39"/>
    <x v="2"/>
    <x v="4"/>
    <n v="3"/>
    <n v="15.69"/>
    <n v="4869.6899999999996"/>
    <x v="1"/>
    <d v="2022-02-10T00:00:00"/>
    <x v="9"/>
    <x v="3"/>
    <x v="1"/>
    <x v="0"/>
    <x v="2"/>
  </r>
  <r>
    <s v="I214129"/>
    <s v="C309079"/>
    <x v="0"/>
    <x v="9"/>
    <x v="0"/>
    <x v="0"/>
    <n v="1"/>
    <n v="300.08"/>
    <n v="2300.08"/>
    <x v="1"/>
    <d v="2022-05-10T00:00:00"/>
    <x v="3"/>
    <x v="2"/>
    <x v="2"/>
    <x v="0"/>
    <x v="3"/>
  </r>
  <r>
    <s v="I300799"/>
    <s v="C116633"/>
    <x v="0"/>
    <x v="33"/>
    <x v="1"/>
    <x v="4"/>
    <n v="3"/>
    <n v="15.69"/>
    <n v="4869.6899999999996"/>
    <x v="2"/>
    <d v="2022-03-06T00:00:00"/>
    <x v="5"/>
    <x v="3"/>
    <x v="3"/>
    <x v="2"/>
    <x v="0"/>
  </r>
  <r>
    <s v="I163771"/>
    <s v="C259606"/>
    <x v="0"/>
    <x v="16"/>
    <x v="0"/>
    <x v="5"/>
    <n v="4"/>
    <n v="143.36000000000001"/>
    <n v="2143.36"/>
    <x v="0"/>
    <d v="2022-03-29T00:00:00"/>
    <x v="5"/>
    <x v="3"/>
    <x v="5"/>
    <x v="2"/>
    <x v="0"/>
  </r>
  <r>
    <s v="I252528"/>
    <s v="C333065"/>
    <x v="1"/>
    <x v="39"/>
    <x v="2"/>
    <x v="6"/>
    <n v="5"/>
    <n v="5250"/>
    <n v="10104"/>
    <x v="1"/>
    <d v="2022-10-04T00:00:00"/>
    <x v="4"/>
    <x v="1"/>
    <x v="7"/>
    <x v="0"/>
    <x v="1"/>
  </r>
  <r>
    <s v="I147387"/>
    <s v="C211494"/>
    <x v="0"/>
    <x v="40"/>
    <x v="0"/>
    <x v="0"/>
    <n v="5"/>
    <n v="1500.4"/>
    <n v="3500.4"/>
    <x v="2"/>
    <d v="2022-11-04T00:00:00"/>
    <x v="2"/>
    <x v="1"/>
    <x v="5"/>
    <x v="2"/>
    <x v="2"/>
  </r>
  <r>
    <s v="I186255"/>
    <s v="C302831"/>
    <x v="0"/>
    <x v="29"/>
    <x v="0"/>
    <x v="0"/>
    <n v="1"/>
    <n v="300.08"/>
    <n v="5154.08"/>
    <x v="0"/>
    <d v="2022-11-08T00:00:00"/>
    <x v="2"/>
    <x v="1"/>
    <x v="0"/>
    <x v="2"/>
    <x v="3"/>
  </r>
  <r>
    <s v="I308341"/>
    <s v="C282397"/>
    <x v="1"/>
    <x v="10"/>
    <x v="0"/>
    <x v="0"/>
    <n v="4"/>
    <n v="1200.32"/>
    <n v="3200.3199999999997"/>
    <x v="2"/>
    <d v="2022-05-17T00:00:00"/>
    <x v="3"/>
    <x v="2"/>
    <x v="4"/>
    <x v="0"/>
    <x v="0"/>
  </r>
  <r>
    <s v="I177664"/>
    <s v="C233697"/>
    <x v="0"/>
    <x v="51"/>
    <x v="1"/>
    <x v="3"/>
    <n v="3"/>
    <n v="121.98"/>
    <n v="4975.9799999999996"/>
    <x v="0"/>
    <d v="2022-06-16T00:00:00"/>
    <x v="8"/>
    <x v="2"/>
    <x v="0"/>
    <x v="0"/>
    <x v="0"/>
  </r>
  <r>
    <s v="I278519"/>
    <s v="C129976"/>
    <x v="1"/>
    <x v="7"/>
    <x v="2"/>
    <x v="6"/>
    <n v="3"/>
    <n v="3150"/>
    <n v="5150"/>
    <x v="1"/>
    <d v="2022-09-24T00:00:00"/>
    <x v="11"/>
    <x v="0"/>
    <x v="7"/>
    <x v="0"/>
    <x v="1"/>
  </r>
  <r>
    <s v="I160636"/>
    <s v="C812053"/>
    <x v="0"/>
    <x v="4"/>
    <x v="1"/>
    <x v="3"/>
    <n v="4"/>
    <n v="162.63999999999999"/>
    <n v="5016.6400000000003"/>
    <x v="2"/>
    <d v="2022-04-04T00:00:00"/>
    <x v="10"/>
    <x v="2"/>
    <x v="3"/>
    <x v="2"/>
    <x v="2"/>
  </r>
  <r>
    <s v="I306136"/>
    <s v="C324783"/>
    <x v="1"/>
    <x v="43"/>
    <x v="0"/>
    <x v="4"/>
    <n v="1"/>
    <n v="5.23"/>
    <n v="2005.23"/>
    <x v="2"/>
    <d v="2022-10-18T00:00:00"/>
    <x v="4"/>
    <x v="1"/>
    <x v="2"/>
    <x v="0"/>
    <x v="3"/>
  </r>
  <r>
    <s v="I240224"/>
    <s v="C281502"/>
    <x v="1"/>
    <x v="4"/>
    <x v="1"/>
    <x v="4"/>
    <n v="1"/>
    <n v="5.23"/>
    <n v="4859.2299999999996"/>
    <x v="2"/>
    <d v="2022-10-16T00:00:00"/>
    <x v="4"/>
    <x v="1"/>
    <x v="5"/>
    <x v="0"/>
    <x v="0"/>
  </r>
  <r>
    <s v="I227030"/>
    <s v="C433234"/>
    <x v="0"/>
    <x v="37"/>
    <x v="1"/>
    <x v="0"/>
    <n v="4"/>
    <n v="1200.32"/>
    <n v="3200.3199999999997"/>
    <x v="0"/>
    <d v="2022-05-17T00:00:00"/>
    <x v="3"/>
    <x v="2"/>
    <x v="4"/>
    <x v="0"/>
    <x v="0"/>
  </r>
  <r>
    <s v="I258204"/>
    <s v="C167183"/>
    <x v="0"/>
    <x v="26"/>
    <x v="1"/>
    <x v="0"/>
    <n v="1"/>
    <n v="300.08"/>
    <n v="5154.08"/>
    <x v="0"/>
    <d v="2022-02-03T00:00:00"/>
    <x v="9"/>
    <x v="3"/>
    <x v="6"/>
    <x v="0"/>
    <x v="1"/>
  </r>
  <r>
    <s v="I231070"/>
    <s v="C311195"/>
    <x v="0"/>
    <x v="26"/>
    <x v="1"/>
    <x v="0"/>
    <n v="5"/>
    <n v="1500.4"/>
    <n v="3500.4"/>
    <x v="1"/>
    <d v="2022-11-15T00:00:00"/>
    <x v="2"/>
    <x v="1"/>
    <x v="1"/>
    <x v="2"/>
    <x v="2"/>
  </r>
  <r>
    <s v="I434983"/>
    <s v="C107399"/>
    <x v="1"/>
    <x v="34"/>
    <x v="0"/>
    <x v="7"/>
    <n v="2"/>
    <n v="23.46"/>
    <n v="4877.46"/>
    <x v="0"/>
    <d v="2022-07-29T00:00:00"/>
    <x v="7"/>
    <x v="0"/>
    <x v="4"/>
    <x v="2"/>
    <x v="3"/>
  </r>
  <r>
    <s v="I326925"/>
    <s v="C992967"/>
    <x v="0"/>
    <x v="44"/>
    <x v="1"/>
    <x v="5"/>
    <n v="4"/>
    <n v="143.36000000000001"/>
    <n v="2143.36"/>
    <x v="0"/>
    <d v="2022-07-17T00:00:00"/>
    <x v="7"/>
    <x v="0"/>
    <x v="0"/>
    <x v="0"/>
    <x v="0"/>
  </r>
  <r>
    <s v="I183840"/>
    <s v="C246719"/>
    <x v="0"/>
    <x v="31"/>
    <x v="0"/>
    <x v="0"/>
    <n v="1"/>
    <n v="300.08"/>
    <n v="5154.08"/>
    <x v="0"/>
    <d v="2022-03-08T00:00:00"/>
    <x v="5"/>
    <x v="3"/>
    <x v="8"/>
    <x v="2"/>
    <x v="0"/>
  </r>
  <r>
    <s v="I533184"/>
    <s v="C220859"/>
    <x v="0"/>
    <x v="20"/>
    <x v="0"/>
    <x v="1"/>
    <n v="5"/>
    <n v="3000.85"/>
    <n v="5000.8500000000004"/>
    <x v="0"/>
    <d v="2022-09-22T00:00:00"/>
    <x v="11"/>
    <x v="0"/>
    <x v="9"/>
    <x v="0"/>
    <x v="1"/>
  </r>
  <r>
    <s v="I735039"/>
    <s v="C285422"/>
    <x v="1"/>
    <x v="22"/>
    <x v="1"/>
    <x v="0"/>
    <n v="1"/>
    <n v="300.08"/>
    <n v="5154.08"/>
    <x v="2"/>
    <d v="2022-08-01T00:00:00"/>
    <x v="0"/>
    <x v="0"/>
    <x v="3"/>
    <x v="2"/>
    <x v="2"/>
  </r>
  <r>
    <s v="I319997"/>
    <s v="C217049"/>
    <x v="1"/>
    <x v="49"/>
    <x v="0"/>
    <x v="0"/>
    <n v="5"/>
    <n v="1500.4"/>
    <n v="3500.4"/>
    <x v="0"/>
    <d v="2022-04-03T00:00:00"/>
    <x v="10"/>
    <x v="2"/>
    <x v="4"/>
    <x v="1"/>
    <x v="3"/>
  </r>
  <r>
    <s v="I228150"/>
    <s v="C141094"/>
    <x v="1"/>
    <x v="44"/>
    <x v="1"/>
    <x v="0"/>
    <n v="5"/>
    <n v="1500.4"/>
    <n v="6354.4"/>
    <x v="2"/>
    <d v="2022-11-21T00:00:00"/>
    <x v="2"/>
    <x v="1"/>
    <x v="9"/>
    <x v="0"/>
    <x v="0"/>
  </r>
  <r>
    <s v="I215373"/>
    <s v="C310628"/>
    <x v="0"/>
    <x v="2"/>
    <x v="0"/>
    <x v="0"/>
    <n v="5"/>
    <n v="1500.4"/>
    <n v="3500.4"/>
    <x v="1"/>
    <d v="2022-09-17T00:00:00"/>
    <x v="11"/>
    <x v="0"/>
    <x v="0"/>
    <x v="2"/>
    <x v="0"/>
  </r>
  <r>
    <s v="I275695"/>
    <s v="C297711"/>
    <x v="0"/>
    <x v="14"/>
    <x v="1"/>
    <x v="2"/>
    <n v="5"/>
    <n v="75.75"/>
    <n v="4929.75"/>
    <x v="2"/>
    <d v="2022-08-09T00:00:00"/>
    <x v="0"/>
    <x v="0"/>
    <x v="5"/>
    <x v="0"/>
    <x v="1"/>
  </r>
  <r>
    <s v="I107255"/>
    <s v="C211354"/>
    <x v="0"/>
    <x v="37"/>
    <x v="1"/>
    <x v="7"/>
    <n v="1"/>
    <n v="11.73"/>
    <n v="2011.73"/>
    <x v="2"/>
    <d v="2022-09-08T00:00:00"/>
    <x v="11"/>
    <x v="0"/>
    <x v="2"/>
    <x v="0"/>
    <x v="2"/>
  </r>
  <r>
    <s v="I301538"/>
    <s v="C281864"/>
    <x v="0"/>
    <x v="41"/>
    <x v="1"/>
    <x v="4"/>
    <n v="4"/>
    <n v="20.92"/>
    <n v="4874.92"/>
    <x v="2"/>
    <d v="2022-10-08T00:00:00"/>
    <x v="4"/>
    <x v="1"/>
    <x v="5"/>
    <x v="2"/>
    <x v="3"/>
  </r>
  <r>
    <s v="I119469"/>
    <s v="C234177"/>
    <x v="0"/>
    <x v="25"/>
    <x v="1"/>
    <x v="0"/>
    <n v="1"/>
    <n v="300.08"/>
    <n v="2300.08"/>
    <x v="1"/>
    <d v="2022-03-03T00:00:00"/>
    <x v="5"/>
    <x v="3"/>
    <x v="3"/>
    <x v="2"/>
    <x v="0"/>
  </r>
  <r>
    <s v="I678313"/>
    <s v="C335822"/>
    <x v="0"/>
    <x v="20"/>
    <x v="0"/>
    <x v="0"/>
    <n v="4"/>
    <n v="1200.32"/>
    <n v="6054.32"/>
    <x v="1"/>
    <d v="2022-12-26T00:00:00"/>
    <x v="1"/>
    <x v="1"/>
    <x v="9"/>
    <x v="0"/>
    <x v="0"/>
  </r>
  <r>
    <s v="I264491"/>
    <s v="C107261"/>
    <x v="0"/>
    <x v="37"/>
    <x v="1"/>
    <x v="3"/>
    <n v="5"/>
    <n v="203.3"/>
    <n v="2203.3000000000002"/>
    <x v="0"/>
    <d v="2022-02-13T00:00:00"/>
    <x v="9"/>
    <x v="3"/>
    <x v="3"/>
    <x v="2"/>
    <x v="1"/>
  </r>
  <r>
    <s v="I177957"/>
    <s v="C653357"/>
    <x v="1"/>
    <x v="14"/>
    <x v="1"/>
    <x v="0"/>
    <n v="4"/>
    <n v="1200.32"/>
    <n v="6054.32"/>
    <x v="2"/>
    <d v="2022-07-04T00:00:00"/>
    <x v="7"/>
    <x v="0"/>
    <x v="7"/>
    <x v="2"/>
    <x v="2"/>
  </r>
  <r>
    <s v="I188384"/>
    <s v="C327084"/>
    <x v="0"/>
    <x v="23"/>
    <x v="1"/>
    <x v="0"/>
    <n v="1"/>
    <n v="300.08"/>
    <n v="2300.08"/>
    <x v="2"/>
    <d v="2022-01-26T00:00:00"/>
    <x v="6"/>
    <x v="3"/>
    <x v="4"/>
    <x v="0"/>
    <x v="3"/>
  </r>
  <r>
    <s v="I527111"/>
    <s v="C218706"/>
    <x v="0"/>
    <x v="1"/>
    <x v="0"/>
    <x v="4"/>
    <n v="2"/>
    <n v="10.46"/>
    <n v="4864.46"/>
    <x v="1"/>
    <d v="2022-10-05T00:00:00"/>
    <x v="4"/>
    <x v="1"/>
    <x v="3"/>
    <x v="0"/>
    <x v="0"/>
  </r>
  <r>
    <s v="I152252"/>
    <s v="C321931"/>
    <x v="0"/>
    <x v="36"/>
    <x v="0"/>
    <x v="2"/>
    <n v="5"/>
    <n v="75.75"/>
    <n v="2075.75"/>
    <x v="0"/>
    <d v="2022-04-05T00:00:00"/>
    <x v="10"/>
    <x v="2"/>
    <x v="5"/>
    <x v="0"/>
    <x v="0"/>
  </r>
  <r>
    <s v="I131076"/>
    <s v="C403983"/>
    <x v="0"/>
    <x v="17"/>
    <x v="0"/>
    <x v="7"/>
    <n v="2"/>
    <n v="23.46"/>
    <n v="4877.46"/>
    <x v="2"/>
    <d v="2022-03-27T00:00:00"/>
    <x v="5"/>
    <x v="3"/>
    <x v="2"/>
    <x v="0"/>
    <x v="1"/>
  </r>
  <r>
    <s v="I151031"/>
    <s v="C137912"/>
    <x v="0"/>
    <x v="5"/>
    <x v="0"/>
    <x v="7"/>
    <n v="5"/>
    <n v="58.65"/>
    <n v="2058.65"/>
    <x v="2"/>
    <d v="2022-11-21T00:00:00"/>
    <x v="2"/>
    <x v="1"/>
    <x v="5"/>
    <x v="0"/>
    <x v="2"/>
  </r>
  <r>
    <s v="I638444"/>
    <s v="C229733"/>
    <x v="1"/>
    <x v="41"/>
    <x v="1"/>
    <x v="1"/>
    <n v="2"/>
    <n v="1200.3399999999999"/>
    <n v="6054.34"/>
    <x v="0"/>
    <d v="2022-02-21T00:00:00"/>
    <x v="9"/>
    <x v="3"/>
    <x v="3"/>
    <x v="0"/>
    <x v="3"/>
  </r>
  <r>
    <s v="I884439"/>
    <s v="C304835"/>
    <x v="0"/>
    <x v="26"/>
    <x v="1"/>
    <x v="5"/>
    <n v="4"/>
    <n v="143.36000000000001"/>
    <n v="2143.36"/>
    <x v="0"/>
    <d v="2022-08-22T00:00:00"/>
    <x v="0"/>
    <x v="0"/>
    <x v="0"/>
    <x v="0"/>
    <x v="0"/>
  </r>
  <r>
    <s v="I381853"/>
    <s v="C124933"/>
    <x v="0"/>
    <x v="29"/>
    <x v="0"/>
    <x v="3"/>
    <n v="3"/>
    <n v="121.98"/>
    <n v="4975.9799999999996"/>
    <x v="0"/>
    <d v="2022-12-06T00:00:00"/>
    <x v="1"/>
    <x v="1"/>
    <x v="6"/>
    <x v="0"/>
    <x v="0"/>
  </r>
  <r>
    <s v="I104404"/>
    <s v="C111115"/>
    <x v="0"/>
    <x v="1"/>
    <x v="0"/>
    <x v="1"/>
    <n v="3"/>
    <n v="1800.51"/>
    <n v="3800.51"/>
    <x v="2"/>
    <d v="2022-03-25T00:00:00"/>
    <x v="5"/>
    <x v="3"/>
    <x v="0"/>
    <x v="0"/>
    <x v="1"/>
  </r>
  <r>
    <s v="I926542"/>
    <s v="C248988"/>
    <x v="0"/>
    <x v="34"/>
    <x v="0"/>
    <x v="5"/>
    <n v="1"/>
    <n v="35.840000000000003"/>
    <n v="4889.84"/>
    <x v="1"/>
    <d v="2022-03-05T00:00:00"/>
    <x v="5"/>
    <x v="3"/>
    <x v="0"/>
    <x v="0"/>
    <x v="2"/>
  </r>
  <r>
    <s v="I263473"/>
    <s v="C162574"/>
    <x v="0"/>
    <x v="51"/>
    <x v="1"/>
    <x v="1"/>
    <n v="3"/>
    <n v="1800.51"/>
    <n v="3800.51"/>
    <x v="0"/>
    <d v="2022-08-02T00:00:00"/>
    <x v="0"/>
    <x v="0"/>
    <x v="0"/>
    <x v="0"/>
    <x v="3"/>
  </r>
  <r>
    <s v="I177317"/>
    <s v="C331880"/>
    <x v="1"/>
    <x v="4"/>
    <x v="1"/>
    <x v="4"/>
    <n v="4"/>
    <n v="20.92"/>
    <n v="4874.92"/>
    <x v="2"/>
    <d v="2022-04-16T00:00:00"/>
    <x v="10"/>
    <x v="2"/>
    <x v="5"/>
    <x v="0"/>
    <x v="0"/>
  </r>
  <r>
    <s v="I941223"/>
    <s v="C291911"/>
    <x v="0"/>
    <x v="4"/>
    <x v="1"/>
    <x v="0"/>
    <n v="5"/>
    <n v="1500.4"/>
    <n v="3500.4"/>
    <x v="0"/>
    <d v="2022-02-03T00:00:00"/>
    <x v="9"/>
    <x v="3"/>
    <x v="6"/>
    <x v="2"/>
    <x v="0"/>
  </r>
  <r>
    <s v="I323436"/>
    <s v="C153958"/>
    <x v="1"/>
    <x v="45"/>
    <x v="0"/>
    <x v="4"/>
    <n v="5"/>
    <n v="26.15"/>
    <n v="4880.1499999999996"/>
    <x v="1"/>
    <d v="2022-05-06T00:00:00"/>
    <x v="3"/>
    <x v="2"/>
    <x v="0"/>
    <x v="2"/>
    <x v="1"/>
  </r>
  <r>
    <s v="I245250"/>
    <s v="C125209"/>
    <x v="0"/>
    <x v="1"/>
    <x v="0"/>
    <x v="1"/>
    <n v="1"/>
    <n v="600.16999999999996"/>
    <n v="2600.17"/>
    <x v="2"/>
    <d v="2022-02-05T00:00:00"/>
    <x v="9"/>
    <x v="3"/>
    <x v="5"/>
    <x v="0"/>
    <x v="2"/>
  </r>
  <r>
    <s v="I589196"/>
    <s v="C320640"/>
    <x v="0"/>
    <x v="21"/>
    <x v="1"/>
    <x v="5"/>
    <n v="1"/>
    <n v="35.840000000000003"/>
    <n v="4889.84"/>
    <x v="0"/>
    <d v="2022-12-01T00:00:00"/>
    <x v="1"/>
    <x v="1"/>
    <x v="5"/>
    <x v="2"/>
    <x v="3"/>
  </r>
  <r>
    <s v="I241028"/>
    <s v="C803666"/>
    <x v="1"/>
    <x v="22"/>
    <x v="1"/>
    <x v="0"/>
    <n v="2"/>
    <n v="600.16"/>
    <n v="2600.16"/>
    <x v="1"/>
    <d v="2022-12-16T00:00:00"/>
    <x v="1"/>
    <x v="1"/>
    <x v="6"/>
    <x v="2"/>
    <x v="0"/>
  </r>
  <r>
    <s v="I846943"/>
    <s v="C134691"/>
    <x v="0"/>
    <x v="22"/>
    <x v="1"/>
    <x v="3"/>
    <n v="4"/>
    <n v="162.63999999999999"/>
    <n v="5016.6400000000003"/>
    <x v="2"/>
    <d v="2022-01-06T00:00:00"/>
    <x v="6"/>
    <x v="3"/>
    <x v="5"/>
    <x v="1"/>
    <x v="0"/>
  </r>
  <r>
    <s v="I131492"/>
    <s v="C729802"/>
    <x v="1"/>
    <x v="33"/>
    <x v="1"/>
    <x v="4"/>
    <n v="3"/>
    <n v="15.69"/>
    <n v="2015.69"/>
    <x v="2"/>
    <d v="2022-12-08T00:00:00"/>
    <x v="1"/>
    <x v="1"/>
    <x v="0"/>
    <x v="2"/>
    <x v="1"/>
  </r>
  <r>
    <s v="I252340"/>
    <s v="C252250"/>
    <x v="1"/>
    <x v="20"/>
    <x v="0"/>
    <x v="4"/>
    <n v="5"/>
    <n v="26.15"/>
    <n v="4880.1499999999996"/>
    <x v="0"/>
    <d v="2022-02-23T00:00:00"/>
    <x v="9"/>
    <x v="3"/>
    <x v="5"/>
    <x v="0"/>
    <x v="2"/>
  </r>
  <r>
    <s v="I571614"/>
    <s v="C208545"/>
    <x v="0"/>
    <x v="49"/>
    <x v="0"/>
    <x v="7"/>
    <n v="4"/>
    <n v="46.92"/>
    <n v="2046.92"/>
    <x v="1"/>
    <d v="2022-01-07T00:00:00"/>
    <x v="6"/>
    <x v="3"/>
    <x v="4"/>
    <x v="0"/>
    <x v="3"/>
  </r>
  <r>
    <s v="I269945"/>
    <s v="C310975"/>
    <x v="1"/>
    <x v="35"/>
    <x v="1"/>
    <x v="4"/>
    <n v="1"/>
    <n v="5.23"/>
    <n v="4859.2299999999996"/>
    <x v="0"/>
    <d v="2022-02-14T00:00:00"/>
    <x v="9"/>
    <x v="3"/>
    <x v="0"/>
    <x v="1"/>
    <x v="0"/>
  </r>
  <r>
    <s v="I293115"/>
    <s v="C109758"/>
    <x v="1"/>
    <x v="22"/>
    <x v="1"/>
    <x v="0"/>
    <n v="2"/>
    <n v="600.16"/>
    <n v="2600.16"/>
    <x v="0"/>
    <d v="2022-05-20T00:00:00"/>
    <x v="3"/>
    <x v="2"/>
    <x v="8"/>
    <x v="2"/>
    <x v="0"/>
  </r>
  <r>
    <s v="I180632"/>
    <s v="C214463"/>
    <x v="1"/>
    <x v="34"/>
    <x v="0"/>
    <x v="0"/>
    <n v="1"/>
    <n v="300.08"/>
    <n v="5154.08"/>
    <x v="0"/>
    <d v="2022-10-15T00:00:00"/>
    <x v="4"/>
    <x v="1"/>
    <x v="4"/>
    <x v="2"/>
    <x v="1"/>
  </r>
  <r>
    <s v="I946433"/>
    <s v="C387164"/>
    <x v="0"/>
    <x v="10"/>
    <x v="0"/>
    <x v="6"/>
    <n v="4"/>
    <n v="4200"/>
    <n v="6200"/>
    <x v="1"/>
    <d v="2022-02-02T00:00:00"/>
    <x v="9"/>
    <x v="3"/>
    <x v="0"/>
    <x v="0"/>
    <x v="2"/>
  </r>
  <r>
    <s v="I557864"/>
    <s v="C135196"/>
    <x v="0"/>
    <x v="36"/>
    <x v="0"/>
    <x v="0"/>
    <n v="1"/>
    <n v="300.08"/>
    <n v="5154.08"/>
    <x v="2"/>
    <d v="2022-11-09T00:00:00"/>
    <x v="2"/>
    <x v="1"/>
    <x v="5"/>
    <x v="0"/>
    <x v="3"/>
  </r>
  <r>
    <s v="I721903"/>
    <s v="C284031"/>
    <x v="1"/>
    <x v="10"/>
    <x v="0"/>
    <x v="4"/>
    <n v="2"/>
    <n v="10.46"/>
    <n v="2010.46"/>
    <x v="2"/>
    <d v="2022-01-09T00:00:00"/>
    <x v="6"/>
    <x v="3"/>
    <x v="5"/>
    <x v="0"/>
    <x v="0"/>
  </r>
  <r>
    <s v="I995914"/>
    <s v="C259260"/>
    <x v="1"/>
    <x v="14"/>
    <x v="1"/>
    <x v="6"/>
    <n v="3"/>
    <n v="3150"/>
    <n v="8004"/>
    <x v="0"/>
    <d v="2022-11-22T00:00:00"/>
    <x v="2"/>
    <x v="1"/>
    <x v="2"/>
    <x v="2"/>
    <x v="0"/>
  </r>
  <r>
    <s v="I423124"/>
    <s v="C109593"/>
    <x v="0"/>
    <x v="3"/>
    <x v="1"/>
    <x v="0"/>
    <n v="1"/>
    <n v="300.08"/>
    <n v="2300.08"/>
    <x v="2"/>
    <d v="2022-01-07T00:00:00"/>
    <x v="6"/>
    <x v="3"/>
    <x v="2"/>
    <x v="2"/>
    <x v="1"/>
  </r>
  <r>
    <s v="I318626"/>
    <s v="C270238"/>
    <x v="1"/>
    <x v="26"/>
    <x v="1"/>
    <x v="3"/>
    <n v="3"/>
    <n v="121.98"/>
    <n v="4975.9799999999996"/>
    <x v="0"/>
    <d v="2022-09-23T00:00:00"/>
    <x v="11"/>
    <x v="0"/>
    <x v="4"/>
    <x v="1"/>
    <x v="2"/>
  </r>
  <r>
    <s v="I284431"/>
    <s v="C308978"/>
    <x v="1"/>
    <x v="20"/>
    <x v="0"/>
    <x v="6"/>
    <n v="4"/>
    <n v="4200"/>
    <n v="6200"/>
    <x v="0"/>
    <d v="2022-06-24T00:00:00"/>
    <x v="8"/>
    <x v="2"/>
    <x v="3"/>
    <x v="0"/>
    <x v="3"/>
  </r>
  <r>
    <s v="I334469"/>
    <s v="C221607"/>
    <x v="1"/>
    <x v="16"/>
    <x v="0"/>
    <x v="5"/>
    <n v="5"/>
    <n v="179.2"/>
    <n v="5033.2"/>
    <x v="2"/>
    <d v="2022-07-04T00:00:00"/>
    <x v="7"/>
    <x v="0"/>
    <x v="0"/>
    <x v="0"/>
    <x v="0"/>
  </r>
  <r>
    <s v="I568785"/>
    <s v="C115148"/>
    <x v="1"/>
    <x v="50"/>
    <x v="0"/>
    <x v="4"/>
    <n v="5"/>
    <n v="26.15"/>
    <n v="2026.15"/>
    <x v="2"/>
    <d v="2022-08-23T00:00:00"/>
    <x v="0"/>
    <x v="0"/>
    <x v="3"/>
    <x v="2"/>
    <x v="0"/>
  </r>
  <r>
    <s v="I307376"/>
    <s v="C253248"/>
    <x v="0"/>
    <x v="32"/>
    <x v="0"/>
    <x v="4"/>
    <n v="5"/>
    <n v="26.15"/>
    <n v="4880.1499999999996"/>
    <x v="0"/>
    <d v="2022-08-11T00:00:00"/>
    <x v="0"/>
    <x v="0"/>
    <x v="2"/>
    <x v="2"/>
    <x v="1"/>
  </r>
  <r>
    <s v="I136509"/>
    <s v="C290760"/>
    <x v="0"/>
    <x v="46"/>
    <x v="1"/>
    <x v="3"/>
    <n v="4"/>
    <n v="162.63999999999999"/>
    <n v="2162.64"/>
    <x v="2"/>
    <d v="2022-08-02T00:00:00"/>
    <x v="0"/>
    <x v="0"/>
    <x v="5"/>
    <x v="0"/>
    <x v="2"/>
  </r>
  <r>
    <s v="I194798"/>
    <s v="C258089"/>
    <x v="1"/>
    <x v="29"/>
    <x v="0"/>
    <x v="6"/>
    <n v="2"/>
    <n v="2100"/>
    <n v="6954"/>
    <x v="2"/>
    <d v="2022-07-07T00:00:00"/>
    <x v="7"/>
    <x v="0"/>
    <x v="5"/>
    <x v="0"/>
    <x v="3"/>
  </r>
  <r>
    <s v="I236520"/>
    <s v="C222102"/>
    <x v="1"/>
    <x v="15"/>
    <x v="0"/>
    <x v="5"/>
    <n v="3"/>
    <n v="107.52"/>
    <n v="2107.52"/>
    <x v="0"/>
    <d v="2022-02-13T00:00:00"/>
    <x v="9"/>
    <x v="3"/>
    <x v="8"/>
    <x v="1"/>
    <x v="0"/>
  </r>
  <r>
    <s v="I295482"/>
    <s v="C209440"/>
    <x v="1"/>
    <x v="13"/>
    <x v="0"/>
    <x v="1"/>
    <n v="3"/>
    <n v="1800.51"/>
    <n v="6654.51"/>
    <x v="0"/>
    <d v="2022-10-17T00:00:00"/>
    <x v="4"/>
    <x v="1"/>
    <x v="9"/>
    <x v="2"/>
    <x v="0"/>
  </r>
  <r>
    <s v="I472275"/>
    <s v="C203263"/>
    <x v="0"/>
    <x v="24"/>
    <x v="0"/>
    <x v="3"/>
    <n v="4"/>
    <n v="162.63999999999999"/>
    <n v="2162.64"/>
    <x v="2"/>
    <d v="2022-11-14T00:00:00"/>
    <x v="2"/>
    <x v="1"/>
    <x v="2"/>
    <x v="0"/>
    <x v="1"/>
  </r>
  <r>
    <s v="I301404"/>
    <s v="C232103"/>
    <x v="1"/>
    <x v="28"/>
    <x v="0"/>
    <x v="0"/>
    <n v="3"/>
    <n v="900.24"/>
    <n v="5754.24"/>
    <x v="0"/>
    <d v="2022-03-24T00:00:00"/>
    <x v="5"/>
    <x v="3"/>
    <x v="7"/>
    <x v="2"/>
    <x v="2"/>
  </r>
  <r>
    <s v="I100487"/>
    <s v="C213360"/>
    <x v="0"/>
    <x v="32"/>
    <x v="0"/>
    <x v="3"/>
    <n v="4"/>
    <n v="162.63999999999999"/>
    <n v="2162.64"/>
    <x v="2"/>
    <d v="2022-02-19T00:00:00"/>
    <x v="9"/>
    <x v="3"/>
    <x v="0"/>
    <x v="0"/>
    <x v="3"/>
  </r>
  <r>
    <s v="I206026"/>
    <s v="C225105"/>
    <x v="0"/>
    <x v="18"/>
    <x v="0"/>
    <x v="2"/>
    <n v="1"/>
    <n v="15.15"/>
    <n v="4869.1499999999996"/>
    <x v="2"/>
    <d v="2022-11-12T00:00:00"/>
    <x v="2"/>
    <x v="1"/>
    <x v="1"/>
    <x v="1"/>
    <x v="0"/>
  </r>
  <r>
    <s v="I332620"/>
    <s v="C158124"/>
    <x v="0"/>
    <x v="23"/>
    <x v="1"/>
    <x v="3"/>
    <n v="2"/>
    <n v="81.319999999999993"/>
    <n v="2081.3200000000002"/>
    <x v="0"/>
    <d v="2022-04-13T00:00:00"/>
    <x v="10"/>
    <x v="2"/>
    <x v="5"/>
    <x v="1"/>
    <x v="0"/>
  </r>
  <r>
    <s v="I434161"/>
    <s v="C246484"/>
    <x v="0"/>
    <x v="27"/>
    <x v="0"/>
    <x v="0"/>
    <n v="2"/>
    <n v="600.16"/>
    <n v="5454.16"/>
    <x v="0"/>
    <d v="2022-05-03T00:00:00"/>
    <x v="3"/>
    <x v="2"/>
    <x v="3"/>
    <x v="0"/>
    <x v="1"/>
  </r>
  <r>
    <s v="I166306"/>
    <s v="C197019"/>
    <x v="0"/>
    <x v="47"/>
    <x v="1"/>
    <x v="0"/>
    <n v="3"/>
    <n v="900.24"/>
    <n v="2900.24"/>
    <x v="2"/>
    <d v="2022-04-24T00:00:00"/>
    <x v="10"/>
    <x v="2"/>
    <x v="8"/>
    <x v="2"/>
    <x v="2"/>
  </r>
  <r>
    <s v="I207389"/>
    <s v="C947114"/>
    <x v="1"/>
    <x v="12"/>
    <x v="0"/>
    <x v="0"/>
    <n v="3"/>
    <n v="900.24"/>
    <n v="5754.24"/>
    <x v="1"/>
    <d v="2022-12-17T00:00:00"/>
    <x v="1"/>
    <x v="1"/>
    <x v="0"/>
    <x v="0"/>
    <x v="3"/>
  </r>
  <r>
    <s v="I237018"/>
    <s v="C115431"/>
    <x v="1"/>
    <x v="42"/>
    <x v="0"/>
    <x v="4"/>
    <n v="4"/>
    <n v="20.92"/>
    <n v="2020.92"/>
    <x v="2"/>
    <d v="2022-11-19T00:00:00"/>
    <x v="2"/>
    <x v="1"/>
    <x v="5"/>
    <x v="0"/>
    <x v="0"/>
  </r>
  <r>
    <s v="I246114"/>
    <s v="C266394"/>
    <x v="0"/>
    <x v="5"/>
    <x v="0"/>
    <x v="5"/>
    <n v="5"/>
    <n v="179.2"/>
    <n v="5033.2"/>
    <x v="0"/>
    <d v="2022-09-22T00:00:00"/>
    <x v="11"/>
    <x v="0"/>
    <x v="3"/>
    <x v="2"/>
    <x v="0"/>
  </r>
  <r>
    <s v="I216889"/>
    <s v="C122371"/>
    <x v="1"/>
    <x v="41"/>
    <x v="1"/>
    <x v="0"/>
    <n v="2"/>
    <n v="600.16"/>
    <n v="2600.16"/>
    <x v="0"/>
    <d v="2022-03-16T00:00:00"/>
    <x v="5"/>
    <x v="3"/>
    <x v="5"/>
    <x v="1"/>
    <x v="1"/>
  </r>
  <r>
    <s v="I137065"/>
    <s v="C736428"/>
    <x v="0"/>
    <x v="16"/>
    <x v="0"/>
    <x v="4"/>
    <n v="4"/>
    <n v="20.92"/>
    <n v="4874.92"/>
    <x v="2"/>
    <d v="2022-01-01T00:00:00"/>
    <x v="6"/>
    <x v="3"/>
    <x v="5"/>
    <x v="0"/>
    <x v="2"/>
  </r>
  <r>
    <s v="I284262"/>
    <s v="C127339"/>
    <x v="1"/>
    <x v="10"/>
    <x v="0"/>
    <x v="4"/>
    <n v="3"/>
    <n v="15.69"/>
    <n v="2015.69"/>
    <x v="2"/>
    <d v="2022-07-23T00:00:00"/>
    <x v="7"/>
    <x v="0"/>
    <x v="0"/>
    <x v="0"/>
    <x v="3"/>
  </r>
  <r>
    <s v="I154122"/>
    <s v="C164662"/>
    <x v="0"/>
    <x v="7"/>
    <x v="2"/>
    <x v="3"/>
    <n v="1"/>
    <n v="40.659999999999997"/>
    <n v="4894.66"/>
    <x v="1"/>
    <d v="2022-12-22T00:00:00"/>
    <x v="1"/>
    <x v="1"/>
    <x v="2"/>
    <x v="0"/>
    <x v="0"/>
  </r>
  <r>
    <s v="I950429"/>
    <s v="C248884"/>
    <x v="0"/>
    <x v="15"/>
    <x v="0"/>
    <x v="3"/>
    <n v="2"/>
    <n v="81.319999999999993"/>
    <n v="2081.3200000000002"/>
    <x v="1"/>
    <d v="2022-03-09T00:00:00"/>
    <x v="5"/>
    <x v="3"/>
    <x v="0"/>
    <x v="0"/>
    <x v="0"/>
  </r>
  <r>
    <s v="I499170"/>
    <s v="C100684"/>
    <x v="0"/>
    <x v="40"/>
    <x v="0"/>
    <x v="5"/>
    <n v="1"/>
    <n v="35.840000000000003"/>
    <n v="4889.84"/>
    <x v="0"/>
    <d v="2022-02-20T00:00:00"/>
    <x v="9"/>
    <x v="3"/>
    <x v="0"/>
    <x v="0"/>
    <x v="1"/>
  </r>
  <r>
    <s v="I253083"/>
    <s v="C240688"/>
    <x v="0"/>
    <x v="16"/>
    <x v="0"/>
    <x v="0"/>
    <n v="2"/>
    <n v="600.16"/>
    <n v="2600.16"/>
    <x v="1"/>
    <d v="2022-11-14T00:00:00"/>
    <x v="2"/>
    <x v="1"/>
    <x v="2"/>
    <x v="0"/>
    <x v="2"/>
  </r>
  <r>
    <s v="I508173"/>
    <s v="C246364"/>
    <x v="1"/>
    <x v="49"/>
    <x v="0"/>
    <x v="3"/>
    <n v="3"/>
    <n v="121.98"/>
    <n v="4975.9799999999996"/>
    <x v="1"/>
    <d v="2022-01-23T00:00:00"/>
    <x v="6"/>
    <x v="3"/>
    <x v="3"/>
    <x v="0"/>
    <x v="3"/>
  </r>
  <r>
    <s v="I763131"/>
    <s v="C195413"/>
    <x v="1"/>
    <x v="43"/>
    <x v="0"/>
    <x v="0"/>
    <n v="5"/>
    <n v="1500.4"/>
    <n v="3500.4"/>
    <x v="2"/>
    <d v="2022-01-16T00:00:00"/>
    <x v="6"/>
    <x v="3"/>
    <x v="5"/>
    <x v="2"/>
    <x v="0"/>
  </r>
  <r>
    <s v="I149766"/>
    <s v="C197308"/>
    <x v="0"/>
    <x v="27"/>
    <x v="0"/>
    <x v="3"/>
    <n v="3"/>
    <n v="121.98"/>
    <n v="4975.9799999999996"/>
    <x v="2"/>
    <d v="2022-04-02T00:00:00"/>
    <x v="10"/>
    <x v="2"/>
    <x v="5"/>
    <x v="2"/>
    <x v="0"/>
  </r>
  <r>
    <s v="I702817"/>
    <s v="C264767"/>
    <x v="1"/>
    <x v="42"/>
    <x v="0"/>
    <x v="2"/>
    <n v="5"/>
    <n v="75.75"/>
    <n v="2075.75"/>
    <x v="0"/>
    <d v="2022-10-16T00:00:00"/>
    <x v="4"/>
    <x v="1"/>
    <x v="0"/>
    <x v="2"/>
    <x v="1"/>
  </r>
  <r>
    <s v="I208491"/>
    <s v="C299172"/>
    <x v="1"/>
    <x v="47"/>
    <x v="1"/>
    <x v="0"/>
    <n v="1"/>
    <n v="300.08"/>
    <n v="5154.08"/>
    <x v="2"/>
    <d v="2022-01-18T00:00:00"/>
    <x v="6"/>
    <x v="3"/>
    <x v="0"/>
    <x v="0"/>
    <x v="2"/>
  </r>
  <r>
    <s v="I337030"/>
    <s v="C994327"/>
    <x v="1"/>
    <x v="14"/>
    <x v="1"/>
    <x v="4"/>
    <n v="2"/>
    <n v="10.46"/>
    <n v="2010.46"/>
    <x v="2"/>
    <d v="2022-09-27T00:00:00"/>
    <x v="11"/>
    <x v="0"/>
    <x v="2"/>
    <x v="0"/>
    <x v="3"/>
  </r>
  <r>
    <s v="I312041"/>
    <s v="C337644"/>
    <x v="0"/>
    <x v="4"/>
    <x v="1"/>
    <x v="0"/>
    <n v="2"/>
    <n v="600.16"/>
    <n v="5454.16"/>
    <x v="0"/>
    <d v="2022-01-31T00:00:00"/>
    <x v="6"/>
    <x v="3"/>
    <x v="5"/>
    <x v="0"/>
    <x v="0"/>
  </r>
  <r>
    <s v="I150629"/>
    <s v="C175449"/>
    <x v="0"/>
    <x v="24"/>
    <x v="0"/>
    <x v="0"/>
    <n v="3"/>
    <n v="900.24"/>
    <n v="2900.24"/>
    <x v="2"/>
    <d v="2022-12-10T00:00:00"/>
    <x v="1"/>
    <x v="1"/>
    <x v="0"/>
    <x v="1"/>
    <x v="0"/>
  </r>
  <r>
    <s v="I197620"/>
    <s v="C249092"/>
    <x v="1"/>
    <x v="43"/>
    <x v="0"/>
    <x v="4"/>
    <n v="2"/>
    <n v="10.46"/>
    <n v="4864.46"/>
    <x v="2"/>
    <d v="2022-04-08T00:00:00"/>
    <x v="10"/>
    <x v="2"/>
    <x v="2"/>
    <x v="2"/>
    <x v="1"/>
  </r>
  <r>
    <s v="I730771"/>
    <s v="C432132"/>
    <x v="1"/>
    <x v="17"/>
    <x v="0"/>
    <x v="0"/>
    <n v="5"/>
    <n v="1500.4"/>
    <n v="3500.4"/>
    <x v="1"/>
    <d v="2022-08-05T00:00:00"/>
    <x v="0"/>
    <x v="0"/>
    <x v="2"/>
    <x v="2"/>
    <x v="2"/>
  </r>
  <r>
    <s v="I873382"/>
    <s v="C289802"/>
    <x v="0"/>
    <x v="26"/>
    <x v="1"/>
    <x v="1"/>
    <n v="4"/>
    <n v="2400.6799999999998"/>
    <n v="7254.68"/>
    <x v="0"/>
    <d v="2022-01-07T00:00:00"/>
    <x v="6"/>
    <x v="3"/>
    <x v="2"/>
    <x v="0"/>
    <x v="3"/>
  </r>
  <r>
    <s v="I637675"/>
    <s v="C194330"/>
    <x v="1"/>
    <x v="47"/>
    <x v="1"/>
    <x v="0"/>
    <n v="4"/>
    <n v="1200.32"/>
    <n v="3200.3199999999997"/>
    <x v="2"/>
    <d v="2022-06-28T00:00:00"/>
    <x v="8"/>
    <x v="2"/>
    <x v="0"/>
    <x v="2"/>
    <x v="0"/>
  </r>
  <r>
    <s v="I153278"/>
    <s v="C127945"/>
    <x v="0"/>
    <x v="50"/>
    <x v="0"/>
    <x v="5"/>
    <n v="2"/>
    <n v="71.680000000000007"/>
    <n v="4925.68"/>
    <x v="2"/>
    <d v="2022-06-04T00:00:00"/>
    <x v="8"/>
    <x v="2"/>
    <x v="5"/>
    <x v="0"/>
    <x v="0"/>
  </r>
  <r>
    <s v="I842493"/>
    <s v="C202057"/>
    <x v="1"/>
    <x v="27"/>
    <x v="0"/>
    <x v="0"/>
    <n v="3"/>
    <n v="900.24"/>
    <n v="2900.24"/>
    <x v="1"/>
    <d v="2022-07-25T00:00:00"/>
    <x v="7"/>
    <x v="0"/>
    <x v="5"/>
    <x v="0"/>
    <x v="1"/>
  </r>
  <r>
    <s v="I156991"/>
    <s v="C315209"/>
    <x v="1"/>
    <x v="47"/>
    <x v="1"/>
    <x v="4"/>
    <n v="2"/>
    <n v="10.46"/>
    <n v="4864.46"/>
    <x v="1"/>
    <d v="2022-02-14T00:00:00"/>
    <x v="9"/>
    <x v="3"/>
    <x v="6"/>
    <x v="2"/>
    <x v="2"/>
  </r>
  <r>
    <s v="I722730"/>
    <s v="C323605"/>
    <x v="0"/>
    <x v="51"/>
    <x v="1"/>
    <x v="7"/>
    <n v="2"/>
    <n v="23.46"/>
    <n v="2023.46"/>
    <x v="2"/>
    <d v="2022-07-28T00:00:00"/>
    <x v="7"/>
    <x v="0"/>
    <x v="0"/>
    <x v="2"/>
    <x v="3"/>
  </r>
  <r>
    <s v="I299533"/>
    <s v="C282395"/>
    <x v="0"/>
    <x v="28"/>
    <x v="0"/>
    <x v="4"/>
    <n v="3"/>
    <n v="15.69"/>
    <n v="4869.6899999999996"/>
    <x v="0"/>
    <d v="2022-09-09T00:00:00"/>
    <x v="11"/>
    <x v="0"/>
    <x v="0"/>
    <x v="2"/>
    <x v="0"/>
  </r>
  <r>
    <s v="I187160"/>
    <s v="C109491"/>
    <x v="0"/>
    <x v="40"/>
    <x v="0"/>
    <x v="1"/>
    <n v="5"/>
    <n v="3000.85"/>
    <n v="5000.8500000000004"/>
    <x v="1"/>
    <d v="2022-03-19T00:00:00"/>
    <x v="5"/>
    <x v="3"/>
    <x v="0"/>
    <x v="2"/>
    <x v="0"/>
  </r>
  <r>
    <s v="I101832"/>
    <s v="C261194"/>
    <x v="0"/>
    <x v="28"/>
    <x v="0"/>
    <x v="3"/>
    <n v="3"/>
    <n v="121.98"/>
    <n v="4975.9799999999996"/>
    <x v="0"/>
    <d v="2022-12-25T00:00:00"/>
    <x v="1"/>
    <x v="1"/>
    <x v="0"/>
    <x v="0"/>
    <x v="1"/>
  </r>
  <r>
    <s v="I943403"/>
    <s v="C232330"/>
    <x v="1"/>
    <x v="35"/>
    <x v="1"/>
    <x v="5"/>
    <n v="1"/>
    <n v="35.840000000000003"/>
    <n v="2035.84"/>
    <x v="2"/>
    <d v="2022-09-20T00:00:00"/>
    <x v="11"/>
    <x v="0"/>
    <x v="5"/>
    <x v="0"/>
    <x v="2"/>
  </r>
  <r>
    <s v="I454983"/>
    <s v="C737782"/>
    <x v="1"/>
    <x v="0"/>
    <x v="0"/>
    <x v="7"/>
    <n v="5"/>
    <n v="58.65"/>
    <n v="4912.6499999999996"/>
    <x v="1"/>
    <d v="2022-04-12T00:00:00"/>
    <x v="10"/>
    <x v="2"/>
    <x v="5"/>
    <x v="0"/>
    <x v="3"/>
  </r>
  <r>
    <s v="I338302"/>
    <s v="C123201"/>
    <x v="1"/>
    <x v="5"/>
    <x v="0"/>
    <x v="3"/>
    <n v="4"/>
    <n v="162.63999999999999"/>
    <n v="2162.64"/>
    <x v="1"/>
    <d v="2022-10-03T00:00:00"/>
    <x v="4"/>
    <x v="1"/>
    <x v="8"/>
    <x v="2"/>
    <x v="0"/>
  </r>
  <r>
    <s v="I328822"/>
    <s v="C230641"/>
    <x v="1"/>
    <x v="21"/>
    <x v="1"/>
    <x v="4"/>
    <n v="3"/>
    <n v="15.69"/>
    <n v="4869.6899999999996"/>
    <x v="2"/>
    <d v="2022-06-13T00:00:00"/>
    <x v="8"/>
    <x v="2"/>
    <x v="2"/>
    <x v="0"/>
    <x v="0"/>
  </r>
  <r>
    <s v="I168181"/>
    <s v="C805154"/>
    <x v="1"/>
    <x v="32"/>
    <x v="0"/>
    <x v="0"/>
    <n v="3"/>
    <n v="900.24"/>
    <n v="2900.24"/>
    <x v="0"/>
    <d v="2022-07-01T00:00:00"/>
    <x v="7"/>
    <x v="0"/>
    <x v="2"/>
    <x v="1"/>
    <x v="1"/>
  </r>
  <r>
    <s v="I108543"/>
    <s v="C330021"/>
    <x v="0"/>
    <x v="11"/>
    <x v="1"/>
    <x v="0"/>
    <n v="5"/>
    <n v="1500.4"/>
    <n v="6354.4"/>
    <x v="1"/>
    <d v="2022-07-08T00:00:00"/>
    <x v="7"/>
    <x v="0"/>
    <x v="8"/>
    <x v="0"/>
    <x v="2"/>
  </r>
  <r>
    <s v="I120615"/>
    <s v="C107668"/>
    <x v="0"/>
    <x v="32"/>
    <x v="0"/>
    <x v="5"/>
    <n v="2"/>
    <n v="71.680000000000007"/>
    <n v="2071.6799999999998"/>
    <x v="0"/>
    <d v="2022-02-02T00:00:00"/>
    <x v="9"/>
    <x v="3"/>
    <x v="4"/>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C4F9B-9952-4209-9D5C-FC4DD533510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01:J518" firstHeaderRow="1" firstDataRow="1" firstDataCol="0"/>
  <pivotFields count="16">
    <pivotField showAll="0"/>
    <pivotField showAll="0"/>
    <pivotField showAll="0">
      <items count="3">
        <item x="0"/>
        <item x="1"/>
        <item t="default"/>
      </items>
    </pivotField>
    <pivotField showAll="0"/>
    <pivotField showAll="0"/>
    <pivotField showAll="0"/>
    <pivotField showAll="0"/>
    <pivotField numFmtId="164" showAll="0"/>
    <pivotField numFmtId="164" showAll="0"/>
    <pivotField showAll="0"/>
    <pivotField numFmtId="14"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526B01-1C7B-44DA-ADE3-0F67581ED22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axis="axisRow" showAll="0">
      <items count="3">
        <item x="0"/>
        <item x="1"/>
        <item t="default"/>
      </items>
    </pivotField>
    <pivotField showAll="0">
      <items count="53">
        <item x="7"/>
        <item x="39"/>
        <item x="31"/>
        <item x="30"/>
        <item x="2"/>
        <item x="1"/>
        <item x="32"/>
        <item x="17"/>
        <item x="13"/>
        <item x="12"/>
        <item x="43"/>
        <item x="18"/>
        <item x="0"/>
        <item x="10"/>
        <item x="42"/>
        <item x="49"/>
        <item x="6"/>
        <item x="36"/>
        <item x="38"/>
        <item x="48"/>
        <item x="9"/>
        <item x="50"/>
        <item x="40"/>
        <item x="45"/>
        <item x="28"/>
        <item x="29"/>
        <item x="15"/>
        <item x="24"/>
        <item x="20"/>
        <item x="34"/>
        <item x="16"/>
        <item x="27"/>
        <item x="5"/>
        <item x="22"/>
        <item x="21"/>
        <item x="19"/>
        <item x="4"/>
        <item x="26"/>
        <item x="46"/>
        <item x="47"/>
        <item x="41"/>
        <item x="51"/>
        <item x="25"/>
        <item x="8"/>
        <item x="33"/>
        <item x="44"/>
        <item x="37"/>
        <item x="35"/>
        <item x="14"/>
        <item x="3"/>
        <item x="11"/>
        <item x="23"/>
        <item t="default"/>
      </items>
    </pivotField>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2"/>
  </rowFields>
  <rowItems count="3">
    <i>
      <x/>
    </i>
    <i>
      <x v="1"/>
    </i>
    <i t="grand">
      <x/>
    </i>
  </rowItems>
  <colItems count="1">
    <i/>
  </colItems>
  <dataFields count="1">
    <dataField name="Sum of SALES" fld="8" baseField="0" baseItem="0"/>
  </dataFields>
  <formats count="14">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 dxfId="31">
      <pivotArea field="2" type="button" dataOnly="0" labelOnly="1" outline="0" axis="axisRow" fieldPosition="0"/>
    </format>
    <format dxfId="30">
      <pivotArea dataOnly="0" labelOnly="1" outline="0" axis="axisValues" fieldPosition="0"/>
    </format>
    <format dxfId="29">
      <pivotArea field="2" type="button" dataOnly="0" labelOnly="1" outline="0" axis="axisRow" fieldPosition="0"/>
    </format>
    <format dxfId="28">
      <pivotArea dataOnly="0" labelOnly="1" outline="0" axis="axisValues" fieldPosition="0"/>
    </format>
    <format dxfId="27">
      <pivotArea grandRow="1" outline="0" collapsedLevelsAreSubtotals="1" fieldPosition="0"/>
    </format>
    <format dxfId="26">
      <pivotArea dataOnly="0" labelOnly="1" grandRow="1" outline="0" fieldPosition="0"/>
    </format>
    <format dxfId="25">
      <pivotArea grandRow="1" outline="0" collapsedLevelsAreSubtotals="1" fieldPosition="0"/>
    </format>
    <format dxfId="24">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674C23-8B4C-47C7-83F1-A159425275D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axis="axisRow"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9"/>
  </rowFields>
  <rowItems count="4">
    <i>
      <x/>
    </i>
    <i>
      <x v="1"/>
    </i>
    <i>
      <x v="2"/>
    </i>
    <i t="grand">
      <x/>
    </i>
  </rowItems>
  <colItems count="1">
    <i/>
  </colItems>
  <dataFields count="1">
    <dataField name="Sum of SALES" fld="8" baseField="0" baseItem="0"/>
  </dataFields>
  <formats count="14">
    <format dxfId="23">
      <pivotArea type="all" dataOnly="0" outline="0" fieldPosition="0"/>
    </format>
    <format dxfId="22">
      <pivotArea outline="0" collapsedLevelsAreSubtotals="1" fieldPosition="0"/>
    </format>
    <format dxfId="21">
      <pivotArea field="9" type="button" dataOnly="0" labelOnly="1" outline="0" axis="axisRow" fieldPosition="0"/>
    </format>
    <format dxfId="20">
      <pivotArea dataOnly="0" labelOnly="1" fieldPosition="0">
        <references count="1">
          <reference field="9" count="0"/>
        </references>
      </pivotArea>
    </format>
    <format dxfId="19">
      <pivotArea dataOnly="0" labelOnly="1" grandRow="1" outline="0" fieldPosition="0"/>
    </format>
    <format dxfId="18">
      <pivotArea dataOnly="0" labelOnly="1" outline="0" axis="axisValues" fieldPosition="0"/>
    </format>
    <format dxfId="17">
      <pivotArea field="9" type="button" dataOnly="0" labelOnly="1" outline="0" axis="axisRow" fieldPosition="0"/>
    </format>
    <format dxfId="16">
      <pivotArea dataOnly="0" labelOnly="1" outline="0" axis="axisValues" fieldPosition="0"/>
    </format>
    <format dxfId="15">
      <pivotArea field="9" type="button" dataOnly="0" labelOnly="1" outline="0" axis="axisRow" fieldPosition="0"/>
    </format>
    <format dxfId="14">
      <pivotArea dataOnly="0" labelOnly="1" outline="0" axis="axisValues" fieldPosition="0"/>
    </format>
    <format dxfId="13">
      <pivotArea grandRow="1" outline="0" collapsedLevelsAreSubtotals="1" fieldPosition="0"/>
    </format>
    <format dxfId="12">
      <pivotArea dataOnly="0" labelOnly="1" grandRow="1" outline="0" fieldPosition="0"/>
    </format>
    <format dxfId="11">
      <pivotArea grandRow="1" outline="0" collapsedLevelsAreSubtotals="1" fieldPosition="0"/>
    </format>
    <format dxfId="1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EE96D-6875-404C-8D59-8D93FED615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6" firstHeaderRow="0" firstDataRow="1" firstDataCol="1"/>
  <pivotFields count="16">
    <pivotField dataField="1"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axis="axisRow"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8" baseField="0" baseItem="0"/>
    <dataField name="Count of ORDER NO" fld="0" subtotal="count" baseField="0" baseItem="0"/>
  </dataFields>
  <formats count="15">
    <format dxfId="147">
      <pivotArea field="11" type="button" dataOnly="0" labelOnly="1" outline="0" axis="axisRow" fieldPosition="0"/>
    </format>
    <format dxfId="146">
      <pivotArea dataOnly="0" labelOnly="1" outline="0" fieldPosition="0">
        <references count="1">
          <reference field="4294967294" count="2">
            <x v="0"/>
            <x v="1"/>
          </reference>
        </references>
      </pivotArea>
    </format>
    <format dxfId="145">
      <pivotArea dataOnly="0" grandRow="1" fieldPosition="0"/>
    </format>
    <format dxfId="144">
      <pivotArea field="11" type="button" dataOnly="0" labelOnly="1" outline="0" axis="axisRow" fieldPosition="0"/>
    </format>
    <format dxfId="143">
      <pivotArea dataOnly="0" labelOnly="1" outline="0" fieldPosition="0">
        <references count="1">
          <reference field="4294967294" count="2">
            <x v="0"/>
            <x v="1"/>
          </reference>
        </references>
      </pivotArea>
    </format>
    <format dxfId="142">
      <pivotArea dataOnly="0" grandRow="1" fieldPosition="0"/>
    </format>
    <format dxfId="141">
      <pivotArea dataOnly="0" fieldPosition="0">
        <references count="1">
          <reference field="11" count="0"/>
        </references>
      </pivotArea>
    </format>
    <format dxfId="140">
      <pivotArea dataOnly="0" fieldPosition="0">
        <references count="1">
          <reference field="11" count="0"/>
        </references>
      </pivotArea>
    </format>
    <format dxfId="139">
      <pivotArea field="11" type="button" dataOnly="0" labelOnly="1" outline="0" axis="axisRow" fieldPosition="0"/>
    </format>
    <format dxfId="138">
      <pivotArea dataOnly="0" labelOnly="1" outline="0" fieldPosition="0">
        <references count="1">
          <reference field="4294967294" count="2">
            <x v="0"/>
            <x v="1"/>
          </reference>
        </references>
      </pivotArea>
    </format>
    <format dxfId="137">
      <pivotArea dataOnly="0" grandRow="1" fieldPosition="0"/>
    </format>
    <format dxfId="136">
      <pivotArea field="11" type="button" dataOnly="0" labelOnly="1" outline="0" axis="axisRow" fieldPosition="0"/>
    </format>
    <format dxfId="135">
      <pivotArea dataOnly="0" labelOnly="1" outline="0" fieldPosition="0">
        <references count="1">
          <reference field="4294967294" count="2">
            <x v="0"/>
            <x v="1"/>
          </reference>
        </references>
      </pivotArea>
    </format>
    <format dxfId="134">
      <pivotArea grandRow="1" outline="0" collapsedLevelsAreSubtotals="1" fieldPosition="0"/>
    </format>
    <format dxfId="133">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6D3AF-8DFB-415C-8E03-4AB5DE236B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axis="axisRow" showAll="0" sortType="descending">
      <items count="9">
        <item x="2"/>
        <item x="0"/>
        <item x="3"/>
        <item x="4"/>
        <item x="1"/>
        <item x="7"/>
        <item x="6"/>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5"/>
  </rowFields>
  <rowItems count="9">
    <i>
      <x v="1"/>
    </i>
    <i>
      <x v="4"/>
    </i>
    <i>
      <x v="6"/>
    </i>
    <i>
      <x v="2"/>
    </i>
    <i>
      <x v="7"/>
    </i>
    <i>
      <x/>
    </i>
    <i>
      <x v="5"/>
    </i>
    <i>
      <x v="3"/>
    </i>
    <i t="grand">
      <x/>
    </i>
  </rowItems>
  <colItems count="1">
    <i/>
  </colItems>
  <dataFields count="1">
    <dataField name="Sum of PRICE" fld="7" baseField="0" baseItem="0"/>
  </dataFields>
  <formats count="14">
    <format dxfId="132">
      <pivotArea field="5" type="button" dataOnly="0" labelOnly="1" outline="0" axis="axisRow" fieldPosition="0"/>
    </format>
    <format dxfId="131">
      <pivotArea dataOnly="0" labelOnly="1" outline="0" axis="axisValues" fieldPosition="0"/>
    </format>
    <format dxfId="130">
      <pivotArea field="5" type="button" dataOnly="0" labelOnly="1" outline="0" axis="axisRow" fieldPosition="0"/>
    </format>
    <format dxfId="129">
      <pivotArea dataOnly="0" labelOnly="1" outline="0" axis="axisValues" fieldPosition="0"/>
    </format>
    <format dxfId="128">
      <pivotArea dataOnly="0" grandRow="1" fieldPosition="0"/>
    </format>
    <format dxfId="127">
      <pivotArea collapsedLevelsAreSubtotals="1" fieldPosition="0">
        <references count="1">
          <reference field="5" count="0"/>
        </references>
      </pivotArea>
    </format>
    <format dxfId="126">
      <pivotArea dataOnly="0" labelOnly="1" fieldPosition="0">
        <references count="1">
          <reference field="5" count="0"/>
        </references>
      </pivotArea>
    </format>
    <format dxfId="125">
      <pivotArea dataOnly="0" grandRow="1" fieldPosition="0"/>
    </format>
    <format dxfId="124">
      <pivotArea field="5" type="button" dataOnly="0" labelOnly="1" outline="0" axis="axisRow" fieldPosition="0"/>
    </format>
    <format dxfId="123">
      <pivotArea dataOnly="0" labelOnly="1" outline="0" axis="axisValues" fieldPosition="0"/>
    </format>
    <format dxfId="122">
      <pivotArea field="5" type="button" dataOnly="0" labelOnly="1" outline="0" axis="axisRow" fieldPosition="0"/>
    </format>
    <format dxfId="121">
      <pivotArea dataOnly="0" labelOnly="1" outline="0" axis="axisValues" fieldPosition="0"/>
    </format>
    <format dxfId="120">
      <pivotArea grandRow="1" outline="0" collapsedLevelsAreSubtotals="1" fieldPosition="0"/>
    </format>
    <format dxfId="119">
      <pivotArea dataOnly="0" labelOnly="1" grandRow="1" outline="0"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31092-4203-4B55-858B-D5E6BB840FF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axis="axisRow" showAll="0" sortType="ascending">
      <items count="9">
        <item x="2"/>
        <item x="0"/>
        <item x="3"/>
        <item x="4"/>
        <item x="1"/>
        <item x="7"/>
        <item x="6"/>
        <item x="5"/>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5"/>
  </rowFields>
  <rowItems count="9">
    <i>
      <x/>
    </i>
    <i>
      <x v="5"/>
    </i>
    <i>
      <x v="6"/>
    </i>
    <i>
      <x v="7"/>
    </i>
    <i>
      <x v="4"/>
    </i>
    <i>
      <x v="2"/>
    </i>
    <i>
      <x v="3"/>
    </i>
    <i>
      <x v="1"/>
    </i>
    <i t="grand">
      <x/>
    </i>
  </rowItems>
  <colItems count="1">
    <i/>
  </colItems>
  <dataFields count="1">
    <dataField name="Sum of SALES" fld="8" baseField="0" baseItem="0"/>
  </dataFields>
  <formats count="16">
    <format dxfId="118">
      <pivotArea field="5" type="button" dataOnly="0" labelOnly="1" outline="0" axis="axisRow" fieldPosition="0"/>
    </format>
    <format dxfId="117">
      <pivotArea dataOnly="0" labelOnly="1" outline="0" axis="axisValues" fieldPosition="0"/>
    </format>
    <format dxfId="116">
      <pivotArea grandRow="1" outline="0" collapsedLevelsAreSubtotals="1" fieldPosition="0"/>
    </format>
    <format dxfId="115">
      <pivotArea dataOnly="0" labelOnly="1" grandRow="1" outline="0" fieldPosition="0"/>
    </format>
    <format dxfId="114">
      <pivotArea type="all" dataOnly="0" outline="0" fieldPosition="0"/>
    </format>
    <format dxfId="113">
      <pivotArea outline="0" collapsedLevelsAreSubtotals="1" fieldPosition="0"/>
    </format>
    <format dxfId="112">
      <pivotArea dataOnly="0" labelOnly="1" fieldPosition="0">
        <references count="1">
          <reference field="5" count="0"/>
        </references>
      </pivotArea>
    </format>
    <format dxfId="111">
      <pivotArea grandRow="1" outline="0" collapsedLevelsAreSubtotals="1" fieldPosition="0"/>
    </format>
    <format dxfId="110">
      <pivotArea dataOnly="0" labelOnly="1" grandRow="1" outline="0" fieldPosition="0"/>
    </format>
    <format dxfId="109">
      <pivotArea grandRow="1" outline="0" collapsedLevelsAreSubtotals="1" fieldPosition="0"/>
    </format>
    <format dxfId="108">
      <pivotArea dataOnly="0" labelOnly="1" grandRow="1" outline="0" fieldPosition="0"/>
    </format>
    <format dxfId="107">
      <pivotArea field="5" type="button" dataOnly="0" labelOnly="1" outline="0" axis="axisRow" fieldPosition="0"/>
    </format>
    <format dxfId="106">
      <pivotArea dataOnly="0" labelOnly="1" outline="0" axis="axisValues" fieldPosition="0"/>
    </format>
    <format dxfId="105">
      <pivotArea field="5" type="button" dataOnly="0" labelOnly="1" outline="0" axis="axisRow" fieldPosition="0"/>
    </format>
    <format dxfId="104">
      <pivotArea dataOnly="0" labelOnly="1" outline="0" axis="axisValues" fieldPosition="0"/>
    </format>
    <format dxfId="103">
      <pivotArea dataOnly="0" grandRow="1" fieldPosition="0"/>
    </format>
  </formats>
  <chartFormats count="2">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CAD411-DEF8-4FCA-A11F-9CE06CDF8B1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axis="axisRow" showAll="0" measureFilter="1" sortType="descending">
      <items count="11">
        <item x="7"/>
        <item x="6"/>
        <item x="1"/>
        <item x="4"/>
        <item x="0"/>
        <item x="5"/>
        <item x="2"/>
        <item x="3"/>
        <item x="8"/>
        <item x="9"/>
        <item t="default"/>
      </items>
      <autoSortScope>
        <pivotArea dataOnly="0" outline="0" fieldPosition="0">
          <references count="1">
            <reference field="4294967294" count="1" selected="0">
              <x v="0"/>
            </reference>
          </references>
        </pivotArea>
      </autoSortScope>
    </pivotField>
    <pivotField showAll="0"/>
    <pivotField showAll="0">
      <items count="5">
        <item x="2"/>
        <item x="0"/>
        <item x="1"/>
        <item x="3"/>
        <item t="default"/>
      </items>
    </pivotField>
  </pivotFields>
  <rowFields count="1">
    <field x="13"/>
  </rowFields>
  <rowItems count="6">
    <i>
      <x v="4"/>
    </i>
    <i>
      <x v="5"/>
    </i>
    <i>
      <x v="6"/>
    </i>
    <i>
      <x v="7"/>
    </i>
    <i>
      <x v="3"/>
    </i>
    <i t="grand">
      <x/>
    </i>
  </rowItems>
  <colItems count="1">
    <i/>
  </colItems>
  <dataFields count="1">
    <dataField name="Sum of SALES" fld="8" baseField="0" baseItem="0"/>
  </dataFields>
  <formats count="14">
    <format dxfId="102">
      <pivotArea field="13" type="button" dataOnly="0" labelOnly="1" outline="0" axis="axisRow" fieldPosition="0"/>
    </format>
    <format dxfId="101">
      <pivotArea dataOnly="0" labelOnly="1" outline="0" axis="axisValues" fieldPosition="0"/>
    </format>
    <format dxfId="100">
      <pivotArea field="13" type="button" dataOnly="0" labelOnly="1" outline="0" axis="axisRow" fieldPosition="0"/>
    </format>
    <format dxfId="99">
      <pivotArea dataOnly="0" labelOnly="1" outline="0" axis="axisValues" fieldPosition="0"/>
    </format>
    <format dxfId="98">
      <pivotArea dataOnly="0" grandRow="1" fieldPosition="0"/>
    </format>
    <format dxfId="97">
      <pivotArea dataOnly="0" grandRow="1" fieldPosition="0"/>
    </format>
    <format dxfId="96">
      <pivotArea field="13" type="button" dataOnly="0" labelOnly="1" outline="0" axis="axisRow"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3" type="button" dataOnly="0" labelOnly="1" outline="0" axis="axisRow" fieldPosition="0"/>
    </format>
    <format dxfId="91">
      <pivotArea dataOnly="0" labelOnly="1" fieldPosition="0">
        <references count="1">
          <reference field="13" count="5">
            <x v="3"/>
            <x v="4"/>
            <x v="5"/>
            <x v="6"/>
            <x v="7"/>
          </reference>
        </references>
      </pivotArea>
    </format>
    <format dxfId="90">
      <pivotArea dataOnly="0" labelOnly="1" grandRow="1" outline="0" fieldPosition="0"/>
    </format>
    <format dxfId="8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DA82F1-EBF4-42CC-980F-F0B4FCBBB14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axis="axisRow" showAll="0" measureFilter="1" sortType="descending">
      <items count="11">
        <item x="7"/>
        <item x="6"/>
        <item x="1"/>
        <item x="4"/>
        <item x="0"/>
        <item x="5"/>
        <item x="2"/>
        <item x="3"/>
        <item x="8"/>
        <item x="9"/>
        <item t="default"/>
      </items>
      <autoSortScope>
        <pivotArea dataOnly="0" outline="0" fieldPosition="0">
          <references count="1">
            <reference field="4294967294" count="1" selected="0">
              <x v="0"/>
            </reference>
          </references>
        </pivotArea>
      </autoSortScope>
    </pivotField>
    <pivotField showAll="0"/>
    <pivotField showAll="0">
      <items count="5">
        <item x="2"/>
        <item x="0"/>
        <item x="1"/>
        <item x="3"/>
        <item t="default"/>
      </items>
    </pivotField>
  </pivotFields>
  <rowFields count="1">
    <field x="13"/>
  </rowFields>
  <rowItems count="11">
    <i>
      <x v="4"/>
    </i>
    <i>
      <x v="5"/>
    </i>
    <i>
      <x v="6"/>
    </i>
    <i>
      <x v="7"/>
    </i>
    <i>
      <x v="3"/>
    </i>
    <i>
      <x v="1"/>
    </i>
    <i>
      <x/>
    </i>
    <i>
      <x v="9"/>
    </i>
    <i>
      <x v="8"/>
    </i>
    <i>
      <x v="2"/>
    </i>
    <i t="grand">
      <x/>
    </i>
  </rowItems>
  <colItems count="1">
    <i/>
  </colItems>
  <dataFields count="1">
    <dataField name="Sum of SALES" fld="8" baseField="0" baseItem="0"/>
  </dataFields>
  <formats count="12">
    <format dxfId="88">
      <pivotArea type="all" dataOnly="0" outline="0" fieldPosition="0"/>
    </format>
    <format dxfId="87">
      <pivotArea outline="0" collapsedLevelsAreSubtotals="1" fieldPosition="0"/>
    </format>
    <format dxfId="86">
      <pivotArea field="13" type="button" dataOnly="0" labelOnly="1" outline="0" axis="axisRow" fieldPosition="0"/>
    </format>
    <format dxfId="85">
      <pivotArea dataOnly="0" labelOnly="1" fieldPosition="0">
        <references count="1">
          <reference field="13" count="0"/>
        </references>
      </pivotArea>
    </format>
    <format dxfId="84">
      <pivotArea dataOnly="0" labelOnly="1" grandRow="1" outline="0" fieldPosition="0"/>
    </format>
    <format dxfId="83">
      <pivotArea dataOnly="0" labelOnly="1" outline="0" axis="axisValues" fieldPosition="0"/>
    </format>
    <format dxfId="82">
      <pivotArea field="13" type="button" dataOnly="0" labelOnly="1" outline="0" axis="axisRow" fieldPosition="0"/>
    </format>
    <format dxfId="81">
      <pivotArea dataOnly="0" labelOnly="1" outline="0" axis="axisValues" fieldPosition="0"/>
    </format>
    <format dxfId="80">
      <pivotArea field="13" type="button" dataOnly="0" labelOnly="1" outline="0" axis="axisRow" fieldPosition="0"/>
    </format>
    <format dxfId="79">
      <pivotArea dataOnly="0" labelOnly="1" outline="0" axis="axisValues" fieldPosition="0"/>
    </format>
    <format dxfId="78">
      <pivotArea dataOnly="0" grandRow="1" fieldPosition="0"/>
    </format>
    <format dxfId="77">
      <pivotArea dataOnly="0" grandRow="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9E46AE-AA0F-4ED4-BBB1-8B1D5545068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axis="axisRow" showAll="0">
      <items count="4">
        <item x="1"/>
        <item x="0"/>
        <item x="2"/>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s>
  <rowFields count="2">
    <field x="14"/>
    <field x="15"/>
  </rowFields>
  <rowItems count="16">
    <i>
      <x/>
    </i>
    <i r="1">
      <x v="1"/>
    </i>
    <i r="1">
      <x v="2"/>
    </i>
    <i r="1">
      <x/>
    </i>
    <i r="1">
      <x v="3"/>
    </i>
    <i>
      <x v="1"/>
    </i>
    <i r="1">
      <x v="1"/>
    </i>
    <i r="1">
      <x v="3"/>
    </i>
    <i r="1">
      <x/>
    </i>
    <i r="1">
      <x v="2"/>
    </i>
    <i>
      <x v="2"/>
    </i>
    <i r="1">
      <x v="1"/>
    </i>
    <i r="1">
      <x v="2"/>
    </i>
    <i r="1">
      <x v="3"/>
    </i>
    <i r="1">
      <x/>
    </i>
    <i t="grand">
      <x/>
    </i>
  </rowItems>
  <colItems count="1">
    <i/>
  </colItems>
  <dataFields count="1">
    <dataField name="Sum of SALES" fld="8" baseField="0" baseItem="0"/>
  </dataFields>
  <formats count="15">
    <format dxfId="76">
      <pivotArea field="14" type="button" dataOnly="0" labelOnly="1" outline="0" axis="axisRow" fieldPosition="0"/>
    </format>
    <format dxfId="75">
      <pivotArea dataOnly="0" labelOnly="1" outline="0" axis="axisValues" fieldPosition="0"/>
    </format>
    <format dxfId="74">
      <pivotArea dataOnly="0" grandRow="1" fieldPosition="0"/>
    </format>
    <format dxfId="73">
      <pivotArea dataOnly="0" grandRow="1" fieldPosition="0"/>
    </format>
    <format dxfId="72">
      <pivotArea field="14" type="button" dataOnly="0" labelOnly="1" outline="0" axis="axisRow"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14" type="button" dataOnly="0" labelOnly="1" outline="0" axis="axisRow" fieldPosition="0"/>
    </format>
    <format dxfId="67">
      <pivotArea dataOnly="0" labelOnly="1" fieldPosition="0">
        <references count="1">
          <reference field="14" count="0"/>
        </references>
      </pivotArea>
    </format>
    <format dxfId="66">
      <pivotArea dataOnly="0" labelOnly="1" grandRow="1" outline="0" fieldPosition="0"/>
    </format>
    <format dxfId="65">
      <pivotArea dataOnly="0" labelOnly="1" fieldPosition="0">
        <references count="2">
          <reference field="14" count="1" selected="0">
            <x v="0"/>
          </reference>
          <reference field="15" count="0"/>
        </references>
      </pivotArea>
    </format>
    <format dxfId="64">
      <pivotArea dataOnly="0" labelOnly="1" fieldPosition="0">
        <references count="2">
          <reference field="14" count="1" selected="0">
            <x v="1"/>
          </reference>
          <reference field="15" count="0"/>
        </references>
      </pivotArea>
    </format>
    <format dxfId="63">
      <pivotArea dataOnly="0" labelOnly="1" fieldPosition="0">
        <references count="2">
          <reference field="14" count="1" selected="0">
            <x v="2"/>
          </reference>
          <reference field="15" count="0"/>
        </references>
      </pivotArea>
    </format>
    <format dxfId="62">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58B937-FCE5-4F1F-992B-9FDD9A46C03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6">
    <pivotField showAll="0"/>
    <pivotField showAll="0"/>
    <pivotField showAll="0">
      <items count="3">
        <item x="0"/>
        <item x="1"/>
        <item t="default"/>
      </items>
    </pivotField>
    <pivotField showAll="0"/>
    <pivotField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axis="axisRow" showAll="0">
      <items count="5">
        <item x="3"/>
        <item x="2"/>
        <item x="0"/>
        <item x="1"/>
        <item t="default"/>
      </items>
    </pivotField>
    <pivotField showAll="0"/>
    <pivotField showAll="0"/>
    <pivotField showAll="0">
      <items count="5">
        <item x="2"/>
        <item x="0"/>
        <item x="1"/>
        <item x="3"/>
        <item t="default"/>
      </items>
    </pivotField>
  </pivotFields>
  <rowFields count="1">
    <field x="12"/>
  </rowFields>
  <rowItems count="5">
    <i>
      <x/>
    </i>
    <i>
      <x v="1"/>
    </i>
    <i>
      <x v="2"/>
    </i>
    <i>
      <x v="3"/>
    </i>
    <i t="grand">
      <x/>
    </i>
  </rowItems>
  <colItems count="1">
    <i/>
  </colItems>
  <dataFields count="1">
    <dataField name="Sum of SALES" fld="8" baseField="0" baseItem="0"/>
  </dataFields>
  <formats count="12">
    <format dxfId="61">
      <pivotArea field="12" type="button" dataOnly="0" labelOnly="1" outline="0" axis="axisRow" fieldPosition="0"/>
    </format>
    <format dxfId="60">
      <pivotArea dataOnly="0" labelOnly="1" outline="0" axis="axisValues" fieldPosition="0"/>
    </format>
    <format dxfId="59">
      <pivotArea field="12" type="button" dataOnly="0" labelOnly="1" outline="0" axis="axisRow" fieldPosition="0"/>
    </format>
    <format dxfId="58">
      <pivotArea dataOnly="0" labelOnly="1" outline="0" axis="axisValues" fieldPosition="0"/>
    </format>
    <format dxfId="57">
      <pivotArea dataOnly="0" grandRow="1" fieldPosition="0"/>
    </format>
    <format dxfId="56">
      <pivotArea dataOnly="0" grandRow="1" fieldPosition="0"/>
    </format>
    <format dxfId="55">
      <pivotArea type="all" dataOnly="0" outline="0" fieldPosition="0"/>
    </format>
    <format dxfId="54">
      <pivotArea outline="0" collapsedLevelsAreSubtotals="1" fieldPosition="0"/>
    </format>
    <format dxfId="53">
      <pivotArea field="12" type="button" dataOnly="0" labelOnly="1" outline="0" axis="axisRow" fieldPosition="0"/>
    </format>
    <format dxfId="52">
      <pivotArea dataOnly="0" labelOnly="1" fieldPosition="0">
        <references count="1">
          <reference field="12" count="0"/>
        </references>
      </pivotArea>
    </format>
    <format dxfId="51">
      <pivotArea dataOnly="0" labelOnly="1" grandRow="1" outline="0" fieldPosition="0"/>
    </format>
    <format dxfId="5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12" count="1" selected="0">
            <x v="0"/>
          </reference>
        </references>
      </pivotArea>
    </chartFormat>
    <chartFormat chart="6" format="28">
      <pivotArea type="data" outline="0" fieldPosition="0">
        <references count="2">
          <reference field="4294967294" count="1" selected="0">
            <x v="0"/>
          </reference>
          <reference field="12" count="1" selected="0">
            <x v="1"/>
          </reference>
        </references>
      </pivotArea>
    </chartFormat>
    <chartFormat chart="6" format="29">
      <pivotArea type="data" outline="0" fieldPosition="0">
        <references count="2">
          <reference field="4294967294" count="1" selected="0">
            <x v="0"/>
          </reference>
          <reference field="12" count="1" selected="0">
            <x v="2"/>
          </reference>
        </references>
      </pivotArea>
    </chartFormat>
    <chartFormat chart="6" format="30">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D55CDE-8A4F-4BBE-88A6-BC5D80E3925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6">
    <pivotField showAll="0"/>
    <pivotField showAll="0"/>
    <pivotField showAll="0">
      <items count="3">
        <item x="0"/>
        <item x="1"/>
        <item t="default"/>
      </items>
    </pivotField>
    <pivotField showAll="0"/>
    <pivotField axis="axisRow" showAll="0">
      <items count="4">
        <item x="0"/>
        <item x="1"/>
        <item x="2"/>
        <item t="default"/>
      </items>
    </pivotField>
    <pivotField showAll="0">
      <items count="9">
        <item x="2"/>
        <item x="0"/>
        <item x="3"/>
        <item x="4"/>
        <item x="1"/>
        <item x="7"/>
        <item x="6"/>
        <item x="5"/>
        <item t="default"/>
      </items>
    </pivotField>
    <pivotField showAll="0"/>
    <pivotField numFmtId="164" showAll="0"/>
    <pivotField dataField="1" numFmtId="164" showAll="0"/>
    <pivotField showAll="0">
      <items count="4">
        <item x="2"/>
        <item x="0"/>
        <item x="1"/>
        <item t="default"/>
      </items>
    </pivotField>
    <pivotField numFmtId="14" showAll="0"/>
    <pivotField showAll="0">
      <items count="13">
        <item x="6"/>
        <item x="9"/>
        <item x="5"/>
        <item x="10"/>
        <item x="3"/>
        <item x="8"/>
        <item x="7"/>
        <item x="0"/>
        <item x="11"/>
        <item x="4"/>
        <item x="2"/>
        <item x="1"/>
        <item t="default"/>
      </items>
    </pivotField>
    <pivotField showAll="0">
      <items count="5">
        <item x="3"/>
        <item x="2"/>
        <item x="0"/>
        <item x="1"/>
        <item t="default"/>
      </items>
    </pivotField>
    <pivotField showAll="0"/>
    <pivotField showAll="0"/>
    <pivotField showAll="0">
      <items count="5">
        <item x="2"/>
        <item x="0"/>
        <item x="1"/>
        <item x="3"/>
        <item t="default"/>
      </items>
    </pivotField>
  </pivotFields>
  <rowFields count="1">
    <field x="4"/>
  </rowFields>
  <rowItems count="4">
    <i>
      <x/>
    </i>
    <i>
      <x v="1"/>
    </i>
    <i>
      <x v="2"/>
    </i>
    <i t="grand">
      <x/>
    </i>
  </rowItems>
  <colItems count="1">
    <i/>
  </colItems>
  <dataFields count="1">
    <dataField name="Sum of SALES" fld="8" baseField="0" baseItem="0"/>
  </dataFields>
  <formats count="12">
    <format dxfId="49">
      <pivotArea type="all" dataOnly="0" outline="0" fieldPosition="0"/>
    </format>
    <format dxfId="48">
      <pivotArea outline="0" collapsedLevelsAreSubtotals="1" fieldPosition="0"/>
    </format>
    <format dxfId="47">
      <pivotArea field="4" type="button" dataOnly="0" labelOnly="1" outline="0" axis="axisRow" fieldPosition="0"/>
    </format>
    <format dxfId="46">
      <pivotArea dataOnly="0" labelOnly="1" fieldPosition="0">
        <references count="1">
          <reference field="4" count="0"/>
        </references>
      </pivotArea>
    </format>
    <format dxfId="45">
      <pivotArea dataOnly="0" labelOnly="1" grandRow="1" outline="0" fieldPosition="0"/>
    </format>
    <format dxfId="44">
      <pivotArea dataOnly="0" labelOnly="1" outline="0" axis="axisValues" fieldPosition="0"/>
    </format>
    <format dxfId="43">
      <pivotArea field="4" type="button" dataOnly="0" labelOnly="1" outline="0" axis="axisRow" fieldPosition="0"/>
    </format>
    <format dxfId="42">
      <pivotArea dataOnly="0" labelOnly="1" outline="0" axis="axisValues" fieldPosition="0"/>
    </format>
    <format dxfId="41">
      <pivotArea field="4" type="button" dataOnly="0" labelOnly="1" outline="0" axis="axisRow" fieldPosition="0"/>
    </format>
    <format dxfId="40">
      <pivotArea dataOnly="0" labelOnly="1" outline="0" axis="axisValues" fieldPosition="0"/>
    </format>
    <format dxfId="39">
      <pivotArea dataOnly="0" grandRow="1" fieldPosition="0"/>
    </format>
    <format dxfId="38">
      <pivotArea dataOnly="0" grandRow="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FF804A7-616A-4870-9A7F-6AF3D1C36BD0}" sourceName="MONTH">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12">
        <i x="6" s="1"/>
        <i x="9" s="1"/>
        <i x="5" s="1"/>
        <i x="10" s="1"/>
        <i x="3" s="1"/>
        <i x="8" s="1"/>
        <i x="7" s="1"/>
        <i x="0" s="1"/>
        <i x="11"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_GROUP" xr10:uid="{789D2B21-7A64-46F3-9C3F-8AB66BD71CE9}" sourceName="AGE  GROUP">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18360D-9C1B-41E0-B5C2-81ED8739EB72}" sourceName="REGION">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49894D2-ACD0-402E-B020-C1D86439A077}" sourceName="PAYMENT METHOD">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F5FBA7-CFF4-43BE-BF18-B844C2695B8D}" sourceName="CATEGORY">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8">
        <i x="2" s="1"/>
        <i x="0" s="1"/>
        <i x="3" s="1"/>
        <i x="4" s="1"/>
        <i x="1" s="1"/>
        <i x="7" s="1"/>
        <i x="6"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01CB8E-7E0F-4CB3-93BF-E4FAA26CB902}" sourceName="GENDER">
  <pivotTables>
    <pivotTable tabId="7" name="PivotTable5"/>
    <pivotTable tabId="16" name="PivotTable14"/>
    <pivotTable tabId="9" name="PivotTable6"/>
    <pivotTable tabId="10" name="PivotTable7"/>
    <pivotTable tabId="11" name="PivotTable9"/>
    <pivotTable tabId="17" name="PivotTable15"/>
    <pivotTable tabId="12" name="PivotTable10"/>
    <pivotTable tabId="13" name="PivotTable11"/>
    <pivotTable tabId="15" name="PivotTable13"/>
    <pivotTable tabId="14" name="PivotTable12"/>
  </pivotTables>
  <data>
    <tabular pivotCacheId="1451151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A305CD9-DA9A-414A-B6C7-8119EEDCE0DB}" cache="Slicer_MONTH" caption="MONTH" startItem="6" style="SlicerStyleLight4" rowHeight="241300"/>
  <slicer name="AGE  GROUP" xr10:uid="{5F8CB8DD-8620-4911-97C3-2E6C82C7E35B}" cache="Slicer_AGE__GROUP" caption="AGE  GROUP" style="SlicerStyleLight4" rowHeight="241300"/>
  <slicer name="REGION" xr10:uid="{E00E5B52-83FB-49D5-9778-E2E6A8BF324A}" cache="Slicer_REGION" caption="REGION" startItem="1" style="SlicerStyleLight4" rowHeight="241300"/>
  <slicer name="PAYMENT METHOD" xr10:uid="{30166D45-BBD1-4D51-B99A-E5D0E09C0E85}" cache="Slicer_PAYMENT_METHOD" caption="PAYMENT METHOD" style="SlicerStyleLight4" rowHeight="241300"/>
  <slicer name="CATEGORY" xr10:uid="{B44E9B7E-60C3-4EE8-BB36-73D3AF15BC56}" cache="Slicer_CATEGORY" caption="CATEGORY" style="SlicerStyleLight4" rowHeight="241300"/>
  <slicer name="GENDER" xr10:uid="{2EFF2550-7B7B-43B7-AB01-0A82287985AA}" cache="Slicer_GENDER" caption="GENDE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452D2-8712-45B2-B243-9FDE6CB69511}" name="Table1" displayName="Table1" ref="A1:P500" totalsRowShown="0" headerRowDxfId="165" dataDxfId="164">
  <autoFilter ref="A1:P500" xr:uid="{2A2452D2-8712-45B2-B243-9FDE6CB69511}"/>
  <tableColumns count="16">
    <tableColumn id="1" xr3:uid="{D79AB35D-598D-46AC-B0EF-504378547B4E}" name="ORDER NO" dataDxfId="163"/>
    <tableColumn id="2" xr3:uid="{0C48C64C-0717-401E-ABBD-44C4794509BB}" name="CUSTOMER ID" dataDxfId="162"/>
    <tableColumn id="3" xr3:uid="{71FFF32F-2BF4-4FC8-B640-023B29BB1F0D}" name="GENDER" dataDxfId="161"/>
    <tableColumn id="4" xr3:uid="{3C1F87A4-6903-4E1E-8467-0A6C79B7F0A1}" name="AGE" dataDxfId="160"/>
    <tableColumn id="5" xr3:uid="{5697545D-81FD-456F-B09E-5358A0D39DC3}" name="AGE  GROUP" dataDxfId="159">
      <calculatedColumnFormula>IF(D2&gt;=50, "Senior", IF(D2&gt;=18, "Adult", "Teenager"))</calculatedColumnFormula>
    </tableColumn>
    <tableColumn id="6" xr3:uid="{FEBE28A6-21ED-4765-A35A-70220507E49D}" name="CATEGORY" dataDxfId="158"/>
    <tableColumn id="7" xr3:uid="{0F462F48-946B-495F-9B1D-89FC7BEEF078}" name="QUANTITY" dataDxfId="157"/>
    <tableColumn id="8" xr3:uid="{33145140-A59D-43B3-80D1-0CCA7DF6F64C}" name="PRICE" dataDxfId="156"/>
    <tableColumn id="9" xr3:uid="{A771DB82-22F5-47F3-9294-1F6BB5AAFF1E}" name="SALES" dataDxfId="155"/>
    <tableColumn id="10" xr3:uid="{8903FB3D-ADAB-4973-9BA9-5C074D3914C2}" name="PAYMENT METHOD" dataDxfId="154"/>
    <tableColumn id="11" xr3:uid="{A22BCBDB-5BAC-411A-86F8-A54264C0FEAE}" name="INVOICE DATE" dataDxfId="153"/>
    <tableColumn id="12" xr3:uid="{2220436F-B235-473F-B623-6444425082B1}" name="MONTH" dataDxfId="152">
      <calculatedColumnFormula>TEXT(K2,"MMMM")</calculatedColumnFormula>
    </tableColumn>
    <tableColumn id="13" xr3:uid="{8347BDB4-A4BF-4196-82A3-901A948B6002}" name="QUATER" dataDxfId="151">
      <calculatedColumnFormula>"Q"&amp;ROUNDUP(MONTH(K2)/3,0)</calculatedColumnFormula>
    </tableColumn>
    <tableColumn id="14" xr3:uid="{BE69336A-BDAF-4C35-81B0-8A8FD1D800B5}" name="SHOPPING MALL" dataDxfId="150"/>
    <tableColumn id="15" xr3:uid="{E1EA8D48-71DD-490C-8D79-6F47CDD1B10E}" name="SHOPPING MALL SIZE" dataDxfId="149"/>
    <tableColumn id="16" xr3:uid="{C6D82E01-903B-4E16-B3CB-93AED5716117}" name="REGION" dataDxfId="148"/>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18"/>
  <sheetViews>
    <sheetView topLeftCell="D1" workbookViewId="0">
      <pane ySplit="1" topLeftCell="A2" activePane="bottomLeft" state="frozen"/>
      <selection pane="bottomLeft" activeCell="F3" sqref="F3"/>
    </sheetView>
  </sheetViews>
  <sheetFormatPr defaultRowHeight="15" x14ac:dyDescent="0.25"/>
  <cols>
    <col min="1" max="1" width="14.5703125" bestFit="1" customWidth="1"/>
    <col min="2" max="2" width="16" bestFit="1" customWidth="1"/>
    <col min="3" max="3" width="10.42578125" bestFit="1" customWidth="1"/>
    <col min="4" max="4" width="6.85546875" bestFit="1" customWidth="1"/>
    <col min="5" max="5" width="14" bestFit="1" customWidth="1"/>
    <col min="6" max="6" width="16.140625" bestFit="1" customWidth="1"/>
    <col min="7" max="7" width="12.28515625" bestFit="1" customWidth="1"/>
    <col min="8" max="8" width="9.140625" style="12" bestFit="1" customWidth="1"/>
    <col min="9" max="9" width="10.140625" style="12" bestFit="1" customWidth="1"/>
    <col min="10" max="10" width="20.85546875" bestFit="1" customWidth="1"/>
    <col min="11" max="11" width="16.42578125" bestFit="1" customWidth="1"/>
    <col min="12" max="12" width="10.85546875" bestFit="1" customWidth="1"/>
    <col min="13" max="13" width="10.42578125" bestFit="1" customWidth="1"/>
    <col min="14" max="14" width="17.85546875" bestFit="1" customWidth="1"/>
    <col min="15" max="15" width="23" customWidth="1"/>
    <col min="16" max="16" width="11.7109375" bestFit="1" customWidth="1"/>
  </cols>
  <sheetData>
    <row r="1" spans="1:28" s="51" customFormat="1" ht="15.75" x14ac:dyDescent="0.25">
      <c r="A1" s="51" t="s">
        <v>1055</v>
      </c>
      <c r="B1" s="51" t="s">
        <v>1056</v>
      </c>
      <c r="C1" s="51" t="s">
        <v>1021</v>
      </c>
      <c r="D1" s="51" t="s">
        <v>1022</v>
      </c>
      <c r="E1" s="51" t="s">
        <v>1026</v>
      </c>
      <c r="F1" s="51" t="s">
        <v>1023</v>
      </c>
      <c r="G1" s="51" t="s">
        <v>1024</v>
      </c>
      <c r="H1" s="52" t="s">
        <v>1025</v>
      </c>
      <c r="I1" s="52" t="s">
        <v>1039</v>
      </c>
      <c r="J1" s="51" t="s">
        <v>1057</v>
      </c>
      <c r="K1" s="51" t="s">
        <v>1058</v>
      </c>
      <c r="L1" s="51" t="s">
        <v>1027</v>
      </c>
      <c r="M1" s="51" t="s">
        <v>1038</v>
      </c>
      <c r="N1" s="51" t="s">
        <v>1037</v>
      </c>
      <c r="O1" s="53" t="s">
        <v>1059</v>
      </c>
      <c r="P1" s="51" t="s">
        <v>1060</v>
      </c>
    </row>
    <row r="2" spans="1:28" x14ac:dyDescent="0.25">
      <c r="A2" t="s">
        <v>0</v>
      </c>
      <c r="B2" t="s">
        <v>1</v>
      </c>
      <c r="C2" t="s">
        <v>2</v>
      </c>
      <c r="D2">
        <v>28</v>
      </c>
      <c r="E2" t="str">
        <f>IF(D2&gt;=50, "Senior", IF(D2&gt;=18, "Adult", "Teenager"))</f>
        <v>Adult</v>
      </c>
      <c r="F2" t="s">
        <v>3</v>
      </c>
      <c r="G2">
        <v>5</v>
      </c>
      <c r="H2" s="12">
        <v>1500.4</v>
      </c>
      <c r="I2" s="12">
        <f>H2+2000</f>
        <v>3500.4</v>
      </c>
      <c r="J2" t="s">
        <v>4</v>
      </c>
      <c r="K2" s="1">
        <v>44778</v>
      </c>
      <c r="L2" s="1" t="str">
        <f t="shared" ref="L2:L65" si="0">TEXT(K2,"MMMM")</f>
        <v>August</v>
      </c>
      <c r="M2" s="1" t="str">
        <f>"Q"&amp;ROUNDUP(MONTH(K2)/3,0)</f>
        <v>Q3</v>
      </c>
      <c r="N2" t="s">
        <v>5</v>
      </c>
      <c r="O2" t="s">
        <v>1034</v>
      </c>
      <c r="P2" t="s">
        <v>1028</v>
      </c>
    </row>
    <row r="3" spans="1:28" x14ac:dyDescent="0.25">
      <c r="A3" t="s">
        <v>6</v>
      </c>
      <c r="B3" t="s">
        <v>7</v>
      </c>
      <c r="C3" t="s">
        <v>8</v>
      </c>
      <c r="D3">
        <v>21</v>
      </c>
      <c r="E3" t="str">
        <f t="shared" ref="E3:E66" si="1">IF(D3&gt;=50, "Senior", IF(D3&gt;=18, "Adult", "Teenager"))</f>
        <v>Adult</v>
      </c>
      <c r="F3" t="s">
        <v>9</v>
      </c>
      <c r="G3">
        <v>3</v>
      </c>
      <c r="H3" s="12">
        <v>1800.51</v>
      </c>
      <c r="I3" s="12">
        <f>H3+4854</f>
        <v>6654.51</v>
      </c>
      <c r="J3" t="s">
        <v>10</v>
      </c>
      <c r="K3" s="1">
        <v>44907</v>
      </c>
      <c r="L3" s="1" t="str">
        <f t="shared" si="0"/>
        <v>December</v>
      </c>
      <c r="M3" s="1" t="str">
        <f t="shared" ref="M3:M66" si="2">"Q"&amp;ROUNDUP(MONTH(K3)/3,0)</f>
        <v>Q4</v>
      </c>
      <c r="N3" t="s">
        <v>11</v>
      </c>
      <c r="O3" t="s">
        <v>1034</v>
      </c>
      <c r="P3" t="s">
        <v>1029</v>
      </c>
    </row>
    <row r="4" spans="1:28" x14ac:dyDescent="0.25">
      <c r="A4" t="s">
        <v>12</v>
      </c>
      <c r="B4" t="s">
        <v>13</v>
      </c>
      <c r="C4" t="s">
        <v>8</v>
      </c>
      <c r="D4">
        <v>20</v>
      </c>
      <c r="E4" t="str">
        <f t="shared" si="1"/>
        <v>Adult</v>
      </c>
      <c r="F4" t="s">
        <v>3</v>
      </c>
      <c r="G4">
        <v>1</v>
      </c>
      <c r="H4" s="12">
        <v>300.08</v>
      </c>
      <c r="I4" s="12">
        <f t="shared" ref="I4" si="3">H4+2000</f>
        <v>2300.08</v>
      </c>
      <c r="J4" t="s">
        <v>14</v>
      </c>
      <c r="K4" s="1">
        <v>44874</v>
      </c>
      <c r="L4" s="1" t="str">
        <f t="shared" si="0"/>
        <v>November</v>
      </c>
      <c r="M4" s="1" t="str">
        <f t="shared" si="2"/>
        <v>Q4</v>
      </c>
      <c r="N4" t="s">
        <v>15</v>
      </c>
      <c r="O4" t="s">
        <v>1034</v>
      </c>
      <c r="P4" t="s">
        <v>1030</v>
      </c>
      <c r="S4" t="str">
        <f t="shared" ref="S4:AB4" si="4">UPPER(S5)</f>
        <v/>
      </c>
      <c r="T4" t="str">
        <f t="shared" si="4"/>
        <v/>
      </c>
      <c r="U4" t="str">
        <f t="shared" si="4"/>
        <v/>
      </c>
      <c r="V4" t="str">
        <f t="shared" si="4"/>
        <v/>
      </c>
      <c r="W4" t="str">
        <f t="shared" si="4"/>
        <v/>
      </c>
      <c r="X4" t="str">
        <f t="shared" si="4"/>
        <v/>
      </c>
      <c r="Y4" t="str">
        <f t="shared" si="4"/>
        <v/>
      </c>
      <c r="Z4" t="str">
        <f t="shared" si="4"/>
        <v/>
      </c>
      <c r="AA4" t="str">
        <f t="shared" si="4"/>
        <v/>
      </c>
      <c r="AB4" t="str">
        <f t="shared" si="4"/>
        <v/>
      </c>
    </row>
    <row r="5" spans="1:28" x14ac:dyDescent="0.25">
      <c r="A5" t="s">
        <v>16</v>
      </c>
      <c r="B5" t="s">
        <v>17</v>
      </c>
      <c r="C5" t="s">
        <v>2</v>
      </c>
      <c r="D5">
        <v>66</v>
      </c>
      <c r="E5" t="str">
        <f t="shared" si="1"/>
        <v>Senior</v>
      </c>
      <c r="F5" t="s">
        <v>9</v>
      </c>
      <c r="G5">
        <v>5</v>
      </c>
      <c r="H5" s="12">
        <v>3000.85</v>
      </c>
      <c r="I5" s="12">
        <f t="shared" ref="I5" si="5">H5+4854</f>
        <v>7854.85</v>
      </c>
      <c r="J5" t="s">
        <v>4</v>
      </c>
      <c r="K5" s="1">
        <v>44697</v>
      </c>
      <c r="L5" s="1" t="str">
        <f t="shared" si="0"/>
        <v>May</v>
      </c>
      <c r="M5" s="1" t="str">
        <f t="shared" si="2"/>
        <v>Q2</v>
      </c>
      <c r="N5" t="s">
        <v>18</v>
      </c>
      <c r="O5" t="s">
        <v>1034</v>
      </c>
      <c r="P5" t="s">
        <v>1031</v>
      </c>
    </row>
    <row r="6" spans="1:28" x14ac:dyDescent="0.25">
      <c r="A6" t="s">
        <v>19</v>
      </c>
      <c r="B6" t="s">
        <v>20</v>
      </c>
      <c r="C6" t="s">
        <v>2</v>
      </c>
      <c r="D6">
        <v>53</v>
      </c>
      <c r="E6" t="str">
        <f t="shared" si="1"/>
        <v>Senior</v>
      </c>
      <c r="F6" t="s">
        <v>21</v>
      </c>
      <c r="G6">
        <v>4</v>
      </c>
      <c r="H6" s="12">
        <v>60.6</v>
      </c>
      <c r="I6" s="12">
        <f t="shared" ref="I6" si="6">H6+2000</f>
        <v>2060.6</v>
      </c>
      <c r="J6" t="s">
        <v>14</v>
      </c>
      <c r="K6" s="1">
        <v>44858</v>
      </c>
      <c r="L6" s="1" t="str">
        <f t="shared" si="0"/>
        <v>October</v>
      </c>
      <c r="M6" s="1" t="str">
        <f t="shared" si="2"/>
        <v>Q4</v>
      </c>
      <c r="N6" t="s">
        <v>5</v>
      </c>
      <c r="O6" t="s">
        <v>1035</v>
      </c>
      <c r="P6" t="s">
        <v>1028</v>
      </c>
    </row>
    <row r="7" spans="1:28" x14ac:dyDescent="0.25">
      <c r="A7" t="s">
        <v>22</v>
      </c>
      <c r="B7" t="s">
        <v>23</v>
      </c>
      <c r="C7" t="s">
        <v>2</v>
      </c>
      <c r="D7">
        <v>28</v>
      </c>
      <c r="E7" t="str">
        <f t="shared" si="1"/>
        <v>Adult</v>
      </c>
      <c r="F7" t="s">
        <v>3</v>
      </c>
      <c r="G7">
        <v>5</v>
      </c>
      <c r="H7" s="12">
        <v>1500.4</v>
      </c>
      <c r="I7" s="12">
        <f t="shared" ref="I7" si="7">H7+4854</f>
        <v>6354.4</v>
      </c>
      <c r="J7" t="s">
        <v>4</v>
      </c>
      <c r="K7" s="1">
        <v>44705</v>
      </c>
      <c r="L7" s="1" t="str">
        <f t="shared" si="0"/>
        <v>May</v>
      </c>
      <c r="M7" s="1" t="str">
        <f t="shared" si="2"/>
        <v>Q2</v>
      </c>
      <c r="N7" t="s">
        <v>11</v>
      </c>
      <c r="O7" t="s">
        <v>1034</v>
      </c>
      <c r="P7" t="s">
        <v>1028</v>
      </c>
      <c r="S7" t="str">
        <f>UPPER(S8)</f>
        <v/>
      </c>
    </row>
    <row r="8" spans="1:28" x14ac:dyDescent="0.25">
      <c r="A8" t="s">
        <v>24</v>
      </c>
      <c r="B8" t="s">
        <v>25</v>
      </c>
      <c r="C8" t="s">
        <v>2</v>
      </c>
      <c r="D8">
        <v>49</v>
      </c>
      <c r="E8" t="str">
        <f t="shared" si="1"/>
        <v>Adult</v>
      </c>
      <c r="F8" t="s">
        <v>26</v>
      </c>
      <c r="G8">
        <v>1</v>
      </c>
      <c r="H8" s="12">
        <v>40.659999999999997</v>
      </c>
      <c r="I8" s="12">
        <f t="shared" ref="I8" si="8">H8+2000</f>
        <v>2040.66</v>
      </c>
      <c r="J8" t="s">
        <v>14</v>
      </c>
      <c r="K8" s="1">
        <v>44633</v>
      </c>
      <c r="L8" s="1" t="str">
        <f t="shared" si="0"/>
        <v>March</v>
      </c>
      <c r="M8" s="1" t="str">
        <f t="shared" si="2"/>
        <v>Q1</v>
      </c>
      <c r="N8" t="s">
        <v>27</v>
      </c>
      <c r="O8" t="s">
        <v>1035</v>
      </c>
      <c r="P8" t="s">
        <v>1029</v>
      </c>
    </row>
    <row r="9" spans="1:28" x14ac:dyDescent="0.25">
      <c r="A9" t="s">
        <v>28</v>
      </c>
      <c r="B9" t="s">
        <v>29</v>
      </c>
      <c r="C9" t="s">
        <v>2</v>
      </c>
      <c r="D9">
        <v>32</v>
      </c>
      <c r="E9" t="str">
        <f t="shared" si="1"/>
        <v>Adult</v>
      </c>
      <c r="F9" t="s">
        <v>3</v>
      </c>
      <c r="G9">
        <v>2</v>
      </c>
      <c r="H9" s="12">
        <v>600.16</v>
      </c>
      <c r="I9" s="12">
        <f t="shared" ref="I9" si="9">H9+4854</f>
        <v>5454.16</v>
      </c>
      <c r="J9" t="s">
        <v>4</v>
      </c>
      <c r="K9" s="1">
        <v>44574</v>
      </c>
      <c r="L9" s="1" t="str">
        <f t="shared" si="0"/>
        <v>January</v>
      </c>
      <c r="M9" s="1" t="str">
        <f t="shared" si="2"/>
        <v>Q1</v>
      </c>
      <c r="N9" t="s">
        <v>30</v>
      </c>
      <c r="O9" t="s">
        <v>1034</v>
      </c>
      <c r="P9" t="s">
        <v>1030</v>
      </c>
    </row>
    <row r="10" spans="1:28" x14ac:dyDescent="0.25">
      <c r="A10" t="s">
        <v>31</v>
      </c>
      <c r="B10" t="s">
        <v>32</v>
      </c>
      <c r="C10" t="s">
        <v>8</v>
      </c>
      <c r="D10">
        <v>16</v>
      </c>
      <c r="E10" t="str">
        <f t="shared" si="1"/>
        <v>Teenager</v>
      </c>
      <c r="F10" t="s">
        <v>3</v>
      </c>
      <c r="G10">
        <v>3</v>
      </c>
      <c r="H10" s="12">
        <v>900.24</v>
      </c>
      <c r="I10" s="12">
        <f t="shared" ref="I10" si="10">H10+2000</f>
        <v>2900.24</v>
      </c>
      <c r="J10" t="s">
        <v>4</v>
      </c>
      <c r="K10" s="1">
        <v>44869</v>
      </c>
      <c r="L10" s="1" t="str">
        <f t="shared" si="0"/>
        <v>November</v>
      </c>
      <c r="M10" s="1" t="str">
        <f t="shared" si="2"/>
        <v>Q4</v>
      </c>
      <c r="N10" t="s">
        <v>15</v>
      </c>
      <c r="O10" t="s">
        <v>1034</v>
      </c>
      <c r="P10" t="s">
        <v>1031</v>
      </c>
    </row>
    <row r="11" spans="1:28" x14ac:dyDescent="0.25">
      <c r="A11" t="s">
        <v>33</v>
      </c>
      <c r="B11" t="s">
        <v>34</v>
      </c>
      <c r="C11" t="s">
        <v>2</v>
      </c>
      <c r="D11">
        <v>60</v>
      </c>
      <c r="E11" t="str">
        <f t="shared" si="1"/>
        <v>Senior</v>
      </c>
      <c r="F11" t="s">
        <v>3</v>
      </c>
      <c r="G11">
        <v>2</v>
      </c>
      <c r="H11" s="12">
        <v>600.16</v>
      </c>
      <c r="I11" s="12">
        <f t="shared" ref="I11" si="11">H11+4854</f>
        <v>5454.16</v>
      </c>
      <c r="J11" t="s">
        <v>4</v>
      </c>
      <c r="K11" s="1">
        <v>44795</v>
      </c>
      <c r="L11" s="1" t="str">
        <f t="shared" si="0"/>
        <v>August</v>
      </c>
      <c r="M11" s="1" t="str">
        <f t="shared" si="2"/>
        <v>Q3</v>
      </c>
      <c r="N11" t="s">
        <v>5</v>
      </c>
      <c r="O11" t="s">
        <v>1034</v>
      </c>
      <c r="P11" t="s">
        <v>1028</v>
      </c>
    </row>
    <row r="12" spans="1:28" x14ac:dyDescent="0.25">
      <c r="A12" t="s">
        <v>35</v>
      </c>
      <c r="B12" t="s">
        <v>36</v>
      </c>
      <c r="C12" t="s">
        <v>2</v>
      </c>
      <c r="D12">
        <v>36</v>
      </c>
      <c r="E12" t="str">
        <f t="shared" si="1"/>
        <v>Adult</v>
      </c>
      <c r="F12" t="s">
        <v>37</v>
      </c>
      <c r="G12">
        <v>2</v>
      </c>
      <c r="H12" s="12">
        <v>10.46</v>
      </c>
      <c r="I12" s="12">
        <f t="shared" ref="I12" si="12">H12+2000</f>
        <v>2010.46</v>
      </c>
      <c r="J12" t="s">
        <v>14</v>
      </c>
      <c r="K12" s="1">
        <v>44920</v>
      </c>
      <c r="L12" s="1" t="str">
        <f t="shared" si="0"/>
        <v>December</v>
      </c>
      <c r="M12" s="1" t="str">
        <f t="shared" si="2"/>
        <v>Q4</v>
      </c>
      <c r="N12" t="s">
        <v>15</v>
      </c>
      <c r="O12" t="s">
        <v>1034</v>
      </c>
      <c r="P12" t="s">
        <v>1028</v>
      </c>
    </row>
    <row r="13" spans="1:28" x14ac:dyDescent="0.25">
      <c r="A13" t="s">
        <v>38</v>
      </c>
      <c r="B13" t="s">
        <v>39</v>
      </c>
      <c r="C13" t="s">
        <v>2</v>
      </c>
      <c r="D13">
        <v>29</v>
      </c>
      <c r="E13" t="str">
        <f t="shared" si="1"/>
        <v>Adult</v>
      </c>
      <c r="F13" t="s">
        <v>21</v>
      </c>
      <c r="G13">
        <v>1</v>
      </c>
      <c r="H13" s="12">
        <v>15.15</v>
      </c>
      <c r="I13" s="12">
        <f t="shared" ref="I13" si="13">H13+4854</f>
        <v>4869.1499999999996</v>
      </c>
      <c r="J13" t="s">
        <v>4</v>
      </c>
      <c r="K13" s="1">
        <v>44862</v>
      </c>
      <c r="L13" s="1" t="str">
        <f t="shared" si="0"/>
        <v>October</v>
      </c>
      <c r="M13" s="1" t="str">
        <f t="shared" si="2"/>
        <v>Q4</v>
      </c>
      <c r="N13" t="s">
        <v>40</v>
      </c>
      <c r="O13" t="s">
        <v>1036</v>
      </c>
      <c r="P13" t="s">
        <v>1029</v>
      </c>
    </row>
    <row r="14" spans="1:28" x14ac:dyDescent="0.25">
      <c r="A14" t="s">
        <v>41</v>
      </c>
      <c r="B14" t="s">
        <v>42</v>
      </c>
      <c r="C14" t="s">
        <v>2</v>
      </c>
      <c r="D14">
        <v>67</v>
      </c>
      <c r="E14" t="str">
        <f t="shared" si="1"/>
        <v>Senior</v>
      </c>
      <c r="F14" t="s">
        <v>43</v>
      </c>
      <c r="G14">
        <v>4</v>
      </c>
      <c r="H14" s="12">
        <v>143.36000000000001</v>
      </c>
      <c r="I14" s="12">
        <f t="shared" ref="I14" si="14">H14+2000</f>
        <v>2143.36</v>
      </c>
      <c r="J14" t="s">
        <v>10</v>
      </c>
      <c r="K14" s="1">
        <v>44773</v>
      </c>
      <c r="L14" s="1" t="str">
        <f t="shared" si="0"/>
        <v>July</v>
      </c>
      <c r="M14" s="1" t="str">
        <f t="shared" si="2"/>
        <v>Q3</v>
      </c>
      <c r="N14" t="s">
        <v>15</v>
      </c>
      <c r="O14" t="s">
        <v>1034</v>
      </c>
      <c r="P14" t="s">
        <v>1030</v>
      </c>
    </row>
    <row r="15" spans="1:28" x14ac:dyDescent="0.25">
      <c r="A15" t="s">
        <v>44</v>
      </c>
      <c r="B15" t="s">
        <v>45</v>
      </c>
      <c r="C15" t="s">
        <v>8</v>
      </c>
      <c r="D15">
        <v>25</v>
      </c>
      <c r="E15" t="str">
        <f t="shared" si="1"/>
        <v>Adult</v>
      </c>
      <c r="F15" t="s">
        <v>3</v>
      </c>
      <c r="G15">
        <v>2</v>
      </c>
      <c r="H15" s="12">
        <v>600.16</v>
      </c>
      <c r="I15" s="12">
        <f t="shared" ref="I15" si="15">H15+4854</f>
        <v>5454.16</v>
      </c>
      <c r="J15" t="s">
        <v>14</v>
      </c>
      <c r="K15" s="1">
        <v>44882</v>
      </c>
      <c r="L15" s="1" t="str">
        <f t="shared" si="0"/>
        <v>November</v>
      </c>
      <c r="M15" s="1" t="str">
        <f t="shared" si="2"/>
        <v>Q4</v>
      </c>
      <c r="N15" t="s">
        <v>46</v>
      </c>
      <c r="O15" t="s">
        <v>1036</v>
      </c>
      <c r="P15" t="s">
        <v>1031</v>
      </c>
    </row>
    <row r="16" spans="1:28" x14ac:dyDescent="0.25">
      <c r="A16" t="s">
        <v>47</v>
      </c>
      <c r="B16" t="s">
        <v>48</v>
      </c>
      <c r="C16" t="s">
        <v>2</v>
      </c>
      <c r="D16">
        <v>67</v>
      </c>
      <c r="E16" t="str">
        <f t="shared" si="1"/>
        <v>Senior</v>
      </c>
      <c r="F16" t="s">
        <v>3</v>
      </c>
      <c r="G16">
        <v>2</v>
      </c>
      <c r="H16" s="12">
        <v>600.16</v>
      </c>
      <c r="I16" s="12">
        <f t="shared" ref="I16" si="16">H16+2000</f>
        <v>2600.16</v>
      </c>
      <c r="J16" t="s">
        <v>4</v>
      </c>
      <c r="K16" s="1">
        <v>44715</v>
      </c>
      <c r="L16" s="1" t="str">
        <f t="shared" si="0"/>
        <v>June</v>
      </c>
      <c r="M16" s="1" t="str">
        <f t="shared" si="2"/>
        <v>Q2</v>
      </c>
      <c r="N16" t="s">
        <v>5</v>
      </c>
      <c r="O16" t="s">
        <v>1035</v>
      </c>
      <c r="P16" t="s">
        <v>1028</v>
      </c>
    </row>
    <row r="17" spans="1:16" x14ac:dyDescent="0.25">
      <c r="A17" t="s">
        <v>49</v>
      </c>
      <c r="B17" t="s">
        <v>50</v>
      </c>
      <c r="C17" t="s">
        <v>8</v>
      </c>
      <c r="D17">
        <v>24</v>
      </c>
      <c r="E17" t="str">
        <f t="shared" si="1"/>
        <v>Adult</v>
      </c>
      <c r="F17" t="s">
        <v>9</v>
      </c>
      <c r="G17">
        <v>5</v>
      </c>
      <c r="H17" s="12">
        <v>3000.85</v>
      </c>
      <c r="I17" s="12">
        <f t="shared" ref="I17" si="17">H17+4854</f>
        <v>7854.85</v>
      </c>
      <c r="J17" t="s">
        <v>4</v>
      </c>
      <c r="K17" s="1">
        <v>44872</v>
      </c>
      <c r="L17" s="1" t="str">
        <f t="shared" si="0"/>
        <v>November</v>
      </c>
      <c r="M17" s="1" t="str">
        <f t="shared" si="2"/>
        <v>Q4</v>
      </c>
      <c r="N17" t="s">
        <v>51</v>
      </c>
      <c r="O17" t="s">
        <v>1036</v>
      </c>
      <c r="P17" t="s">
        <v>1028</v>
      </c>
    </row>
    <row r="18" spans="1:16" x14ac:dyDescent="0.25">
      <c r="A18" t="s">
        <v>52</v>
      </c>
      <c r="B18" t="s">
        <v>53</v>
      </c>
      <c r="C18" t="s">
        <v>8</v>
      </c>
      <c r="D18">
        <v>65</v>
      </c>
      <c r="E18" t="str">
        <f t="shared" si="1"/>
        <v>Senior</v>
      </c>
      <c r="F18" t="s">
        <v>21</v>
      </c>
      <c r="G18">
        <v>2</v>
      </c>
      <c r="H18" s="12">
        <v>30.3</v>
      </c>
      <c r="I18" s="12">
        <f t="shared" ref="I18" si="18">H18+2000</f>
        <v>2030.3</v>
      </c>
      <c r="J18" t="s">
        <v>10</v>
      </c>
      <c r="K18" s="1">
        <v>44577</v>
      </c>
      <c r="L18" s="1" t="str">
        <f t="shared" si="0"/>
        <v>January</v>
      </c>
      <c r="M18" s="1" t="str">
        <f t="shared" si="2"/>
        <v>Q1</v>
      </c>
      <c r="N18" t="s">
        <v>15</v>
      </c>
      <c r="O18" t="s">
        <v>1034</v>
      </c>
      <c r="P18" t="s">
        <v>1029</v>
      </c>
    </row>
    <row r="19" spans="1:16" x14ac:dyDescent="0.25">
      <c r="A19" t="s">
        <v>54</v>
      </c>
      <c r="B19" t="s">
        <v>55</v>
      </c>
      <c r="C19" t="s">
        <v>2</v>
      </c>
      <c r="D19">
        <v>42</v>
      </c>
      <c r="E19" t="str">
        <f t="shared" si="1"/>
        <v>Adult</v>
      </c>
      <c r="F19" t="s">
        <v>37</v>
      </c>
      <c r="G19">
        <v>3</v>
      </c>
      <c r="H19" s="12">
        <v>15.69</v>
      </c>
      <c r="I19" s="12">
        <f t="shared" ref="I19" si="19">H19+4854</f>
        <v>4869.6899999999996</v>
      </c>
      <c r="J19" t="s">
        <v>4</v>
      </c>
      <c r="K19" s="1">
        <v>44566</v>
      </c>
      <c r="L19" s="1" t="str">
        <f t="shared" si="0"/>
        <v>January</v>
      </c>
      <c r="M19" s="1" t="str">
        <f t="shared" si="2"/>
        <v>Q1</v>
      </c>
      <c r="N19" t="s">
        <v>56</v>
      </c>
      <c r="O19" t="s">
        <v>1034</v>
      </c>
      <c r="P19" t="s">
        <v>1030</v>
      </c>
    </row>
    <row r="20" spans="1:16" x14ac:dyDescent="0.25">
      <c r="A20" t="s">
        <v>57</v>
      </c>
      <c r="B20" t="s">
        <v>58</v>
      </c>
      <c r="C20" t="s">
        <v>2</v>
      </c>
      <c r="D20">
        <v>46</v>
      </c>
      <c r="E20" t="str">
        <f t="shared" si="1"/>
        <v>Adult</v>
      </c>
      <c r="F20" t="s">
        <v>3</v>
      </c>
      <c r="G20">
        <v>2</v>
      </c>
      <c r="H20" s="12">
        <v>600.16</v>
      </c>
      <c r="I20" s="12">
        <f t="shared" ref="I20" si="20">H20+2000</f>
        <v>2600.16</v>
      </c>
      <c r="J20" t="s">
        <v>14</v>
      </c>
      <c r="K20" s="1">
        <v>44768</v>
      </c>
      <c r="L20" s="1" t="str">
        <f t="shared" si="0"/>
        <v>July</v>
      </c>
      <c r="M20" s="1" t="str">
        <f t="shared" si="2"/>
        <v>Q3</v>
      </c>
      <c r="N20" t="s">
        <v>18</v>
      </c>
      <c r="O20" t="s">
        <v>1034</v>
      </c>
      <c r="P20" t="s">
        <v>1031</v>
      </c>
    </row>
    <row r="21" spans="1:16" x14ac:dyDescent="0.25">
      <c r="A21" t="s">
        <v>59</v>
      </c>
      <c r="B21" t="s">
        <v>60</v>
      </c>
      <c r="C21" t="s">
        <v>8</v>
      </c>
      <c r="D21">
        <v>24</v>
      </c>
      <c r="E21" t="str">
        <f t="shared" si="1"/>
        <v>Adult</v>
      </c>
      <c r="F21" t="s">
        <v>43</v>
      </c>
      <c r="G21">
        <v>4</v>
      </c>
      <c r="H21" s="12">
        <v>143.36000000000001</v>
      </c>
      <c r="I21" s="12">
        <f t="shared" ref="I21" si="21">H21+4854</f>
        <v>4997.3599999999997</v>
      </c>
      <c r="J21" t="s">
        <v>14</v>
      </c>
      <c r="K21" s="1">
        <v>44627</v>
      </c>
      <c r="L21" s="1" t="str">
        <f t="shared" si="0"/>
        <v>March</v>
      </c>
      <c r="M21" s="1" t="str">
        <f t="shared" si="2"/>
        <v>Q1</v>
      </c>
      <c r="N21" t="s">
        <v>46</v>
      </c>
      <c r="O21" t="s">
        <v>1036</v>
      </c>
      <c r="P21" t="s">
        <v>1028</v>
      </c>
    </row>
    <row r="22" spans="1:16" x14ac:dyDescent="0.25">
      <c r="A22" t="s">
        <v>61</v>
      </c>
      <c r="B22" t="s">
        <v>62</v>
      </c>
      <c r="C22" t="s">
        <v>8</v>
      </c>
      <c r="D22">
        <v>23</v>
      </c>
      <c r="E22" t="str">
        <f t="shared" si="1"/>
        <v>Adult</v>
      </c>
      <c r="F22" t="s">
        <v>3</v>
      </c>
      <c r="G22">
        <v>1</v>
      </c>
      <c r="H22" s="12">
        <v>300.08</v>
      </c>
      <c r="I22" s="12">
        <f t="shared" ref="I22" si="22">H22+2000</f>
        <v>2300.08</v>
      </c>
      <c r="J22" t="s">
        <v>4</v>
      </c>
      <c r="K22" s="1">
        <v>44607</v>
      </c>
      <c r="L22" s="1" t="str">
        <f t="shared" si="0"/>
        <v>February</v>
      </c>
      <c r="M22" s="1" t="str">
        <f t="shared" si="2"/>
        <v>Q1</v>
      </c>
      <c r="N22" t="s">
        <v>40</v>
      </c>
      <c r="O22" t="s">
        <v>1035</v>
      </c>
      <c r="P22" t="s">
        <v>1028</v>
      </c>
    </row>
    <row r="23" spans="1:16" x14ac:dyDescent="0.25">
      <c r="A23" t="s">
        <v>63</v>
      </c>
      <c r="B23" t="s">
        <v>64</v>
      </c>
      <c r="C23" t="s">
        <v>2</v>
      </c>
      <c r="D23">
        <v>27</v>
      </c>
      <c r="E23" t="str">
        <f t="shared" si="1"/>
        <v>Adult</v>
      </c>
      <c r="F23" t="s">
        <v>37</v>
      </c>
      <c r="G23">
        <v>1</v>
      </c>
      <c r="H23" s="12">
        <v>5.23</v>
      </c>
      <c r="I23" s="12">
        <f t="shared" ref="I23" si="23">H23+4854</f>
        <v>4859.2299999999996</v>
      </c>
      <c r="J23" t="s">
        <v>14</v>
      </c>
      <c r="K23" s="1">
        <v>44682</v>
      </c>
      <c r="L23" s="1" t="str">
        <f t="shared" si="0"/>
        <v>May</v>
      </c>
      <c r="M23" s="1" t="str">
        <f t="shared" si="2"/>
        <v>Q2</v>
      </c>
      <c r="N23" t="s">
        <v>46</v>
      </c>
      <c r="O23" t="s">
        <v>1034</v>
      </c>
      <c r="P23" t="s">
        <v>1029</v>
      </c>
    </row>
    <row r="24" spans="1:16" x14ac:dyDescent="0.25">
      <c r="A24" t="s">
        <v>65</v>
      </c>
      <c r="B24" t="s">
        <v>66</v>
      </c>
      <c r="C24" t="s">
        <v>8</v>
      </c>
      <c r="D24">
        <v>52</v>
      </c>
      <c r="E24" t="str">
        <f t="shared" si="1"/>
        <v>Senior</v>
      </c>
      <c r="F24" t="s">
        <v>3</v>
      </c>
      <c r="G24">
        <v>2</v>
      </c>
      <c r="H24" s="12">
        <v>600.16</v>
      </c>
      <c r="I24" s="12">
        <f t="shared" ref="I24" si="24">H24+2000</f>
        <v>2600.16</v>
      </c>
      <c r="J24" t="s">
        <v>4</v>
      </c>
      <c r="K24" s="1">
        <v>44730</v>
      </c>
      <c r="L24" s="1" t="str">
        <f t="shared" si="0"/>
        <v>June</v>
      </c>
      <c r="M24" s="1" t="str">
        <f t="shared" si="2"/>
        <v>Q2</v>
      </c>
      <c r="N24" t="s">
        <v>46</v>
      </c>
      <c r="O24" t="s">
        <v>1036</v>
      </c>
      <c r="P24" t="s">
        <v>1030</v>
      </c>
    </row>
    <row r="25" spans="1:16" x14ac:dyDescent="0.25">
      <c r="A25" t="s">
        <v>67</v>
      </c>
      <c r="B25" t="s">
        <v>68</v>
      </c>
      <c r="C25" t="s">
        <v>8</v>
      </c>
      <c r="D25">
        <v>44</v>
      </c>
      <c r="E25" t="str">
        <f t="shared" si="1"/>
        <v>Adult</v>
      </c>
      <c r="F25" t="s">
        <v>69</v>
      </c>
      <c r="G25">
        <v>5</v>
      </c>
      <c r="H25" s="12">
        <v>5250</v>
      </c>
      <c r="I25" s="12">
        <f t="shared" ref="I25" si="25">H25+4854</f>
        <v>10104</v>
      </c>
      <c r="J25" t="s">
        <v>14</v>
      </c>
      <c r="K25" s="1">
        <v>44860</v>
      </c>
      <c r="L25" s="1" t="str">
        <f t="shared" si="0"/>
        <v>October</v>
      </c>
      <c r="M25" s="1" t="str">
        <f t="shared" si="2"/>
        <v>Q4</v>
      </c>
      <c r="N25" t="s">
        <v>5</v>
      </c>
      <c r="O25" t="s">
        <v>1036</v>
      </c>
      <c r="P25" t="s">
        <v>1031</v>
      </c>
    </row>
    <row r="26" spans="1:16" x14ac:dyDescent="0.25">
      <c r="A26" t="s">
        <v>70</v>
      </c>
      <c r="B26" t="s">
        <v>71</v>
      </c>
      <c r="C26" t="s">
        <v>2</v>
      </c>
      <c r="D26">
        <v>42</v>
      </c>
      <c r="E26" t="str">
        <f t="shared" si="1"/>
        <v>Adult</v>
      </c>
      <c r="F26" t="s">
        <v>21</v>
      </c>
      <c r="G26">
        <v>5</v>
      </c>
      <c r="H26" s="12">
        <v>75.75</v>
      </c>
      <c r="I26" s="12">
        <f t="shared" ref="I26" si="26">H26+2000</f>
        <v>2075.75</v>
      </c>
      <c r="J26" t="s">
        <v>14</v>
      </c>
      <c r="K26" s="1">
        <v>44911</v>
      </c>
      <c r="L26" s="1" t="str">
        <f t="shared" si="0"/>
        <v>December</v>
      </c>
      <c r="M26" s="1" t="str">
        <f t="shared" si="2"/>
        <v>Q4</v>
      </c>
      <c r="N26" t="s">
        <v>15</v>
      </c>
      <c r="O26" t="s">
        <v>1036</v>
      </c>
      <c r="P26" t="s">
        <v>1028</v>
      </c>
    </row>
    <row r="27" spans="1:16" x14ac:dyDescent="0.25">
      <c r="A27" t="s">
        <v>72</v>
      </c>
      <c r="B27" t="s">
        <v>73</v>
      </c>
      <c r="C27" t="s">
        <v>8</v>
      </c>
      <c r="D27">
        <v>51</v>
      </c>
      <c r="E27" t="str">
        <f t="shared" si="1"/>
        <v>Senior</v>
      </c>
      <c r="F27" t="s">
        <v>43</v>
      </c>
      <c r="G27">
        <v>2</v>
      </c>
      <c r="H27" s="12">
        <v>71.680000000000007</v>
      </c>
      <c r="I27" s="12">
        <f t="shared" ref="I27" si="27">H27+4854</f>
        <v>4925.68</v>
      </c>
      <c r="J27" t="s">
        <v>10</v>
      </c>
      <c r="K27" s="1">
        <v>44697</v>
      </c>
      <c r="L27" s="1" t="str">
        <f t="shared" si="0"/>
        <v>May</v>
      </c>
      <c r="M27" s="1" t="str">
        <f t="shared" si="2"/>
        <v>Q2</v>
      </c>
      <c r="N27" t="s">
        <v>27</v>
      </c>
      <c r="O27" t="s">
        <v>1034</v>
      </c>
      <c r="P27" t="s">
        <v>1028</v>
      </c>
    </row>
    <row r="28" spans="1:16" x14ac:dyDescent="0.25">
      <c r="A28" t="s">
        <v>74</v>
      </c>
      <c r="B28" t="s">
        <v>75</v>
      </c>
      <c r="C28" t="s">
        <v>2</v>
      </c>
      <c r="D28">
        <v>25</v>
      </c>
      <c r="E28" t="str">
        <f t="shared" si="1"/>
        <v>Adult</v>
      </c>
      <c r="F28" t="s">
        <v>26</v>
      </c>
      <c r="G28">
        <v>5</v>
      </c>
      <c r="H28" s="12">
        <v>203.3</v>
      </c>
      <c r="I28" s="12">
        <f t="shared" ref="I28" si="28">H28+2000</f>
        <v>2203.3000000000002</v>
      </c>
      <c r="J28" t="s">
        <v>4</v>
      </c>
      <c r="K28" s="1">
        <v>44671</v>
      </c>
      <c r="L28" s="1" t="str">
        <f t="shared" si="0"/>
        <v>April</v>
      </c>
      <c r="M28" s="1" t="str">
        <f t="shared" si="2"/>
        <v>Q2</v>
      </c>
      <c r="N28" t="s">
        <v>30</v>
      </c>
      <c r="O28" t="s">
        <v>1036</v>
      </c>
      <c r="P28" t="s">
        <v>1029</v>
      </c>
    </row>
    <row r="29" spans="1:16" x14ac:dyDescent="0.25">
      <c r="A29" t="s">
        <v>76</v>
      </c>
      <c r="B29" t="s">
        <v>77</v>
      </c>
      <c r="C29" t="s">
        <v>8</v>
      </c>
      <c r="D29">
        <v>50</v>
      </c>
      <c r="E29" t="str">
        <f t="shared" si="1"/>
        <v>Senior</v>
      </c>
      <c r="F29" t="s">
        <v>9</v>
      </c>
      <c r="G29">
        <v>4</v>
      </c>
      <c r="H29" s="12">
        <v>2400.6799999999998</v>
      </c>
      <c r="I29" s="12">
        <f t="shared" ref="I29" si="29">H29+4854</f>
        <v>7254.68</v>
      </c>
      <c r="J29" t="s">
        <v>14</v>
      </c>
      <c r="K29" s="1">
        <v>44844</v>
      </c>
      <c r="L29" s="1" t="str">
        <f t="shared" si="0"/>
        <v>October</v>
      </c>
      <c r="M29" s="1" t="str">
        <f t="shared" si="2"/>
        <v>Q4</v>
      </c>
      <c r="N29" t="s">
        <v>40</v>
      </c>
      <c r="O29" t="s">
        <v>1035</v>
      </c>
      <c r="P29" t="s">
        <v>1030</v>
      </c>
    </row>
    <row r="30" spans="1:16" x14ac:dyDescent="0.25">
      <c r="A30" t="s">
        <v>78</v>
      </c>
      <c r="B30" t="s">
        <v>79</v>
      </c>
      <c r="C30" t="s">
        <v>2</v>
      </c>
      <c r="D30">
        <v>65</v>
      </c>
      <c r="E30" t="str">
        <f t="shared" si="1"/>
        <v>Senior</v>
      </c>
      <c r="F30" t="s">
        <v>9</v>
      </c>
      <c r="G30">
        <v>3</v>
      </c>
      <c r="H30" s="12">
        <v>1800.51</v>
      </c>
      <c r="I30" s="12">
        <f t="shared" ref="I30" si="30">H30+2000</f>
        <v>3800.51</v>
      </c>
      <c r="J30" t="s">
        <v>14</v>
      </c>
      <c r="K30" s="1">
        <v>44796</v>
      </c>
      <c r="L30" s="1" t="str">
        <f t="shared" si="0"/>
        <v>August</v>
      </c>
      <c r="M30" s="1" t="str">
        <f t="shared" si="2"/>
        <v>Q3</v>
      </c>
      <c r="N30" t="s">
        <v>46</v>
      </c>
      <c r="O30" t="s">
        <v>1034</v>
      </c>
      <c r="P30" t="s">
        <v>1031</v>
      </c>
    </row>
    <row r="31" spans="1:16" x14ac:dyDescent="0.25">
      <c r="A31" t="s">
        <v>80</v>
      </c>
      <c r="B31" t="s">
        <v>81</v>
      </c>
      <c r="C31" t="s">
        <v>8</v>
      </c>
      <c r="D31">
        <v>29</v>
      </c>
      <c r="E31" t="str">
        <f t="shared" si="1"/>
        <v>Adult</v>
      </c>
      <c r="F31" t="s">
        <v>26</v>
      </c>
      <c r="G31">
        <v>3</v>
      </c>
      <c r="H31" s="12">
        <v>121.98</v>
      </c>
      <c r="I31" s="12">
        <f t="shared" ref="I31" si="31">H31+4854</f>
        <v>4975.9799999999996</v>
      </c>
      <c r="J31" t="s">
        <v>4</v>
      </c>
      <c r="K31" s="1">
        <v>44680</v>
      </c>
      <c r="L31" s="1" t="str">
        <f t="shared" si="0"/>
        <v>April</v>
      </c>
      <c r="M31" s="1" t="str">
        <f t="shared" si="2"/>
        <v>Q2</v>
      </c>
      <c r="N31" t="s">
        <v>27</v>
      </c>
      <c r="O31" t="s">
        <v>1036</v>
      </c>
      <c r="P31" t="s">
        <v>1028</v>
      </c>
    </row>
    <row r="32" spans="1:16" x14ac:dyDescent="0.25">
      <c r="A32" t="s">
        <v>82</v>
      </c>
      <c r="B32" t="s">
        <v>83</v>
      </c>
      <c r="C32" t="s">
        <v>2</v>
      </c>
      <c r="D32">
        <v>66</v>
      </c>
      <c r="E32" t="str">
        <f t="shared" si="1"/>
        <v>Senior</v>
      </c>
      <c r="F32" t="s">
        <v>43</v>
      </c>
      <c r="G32">
        <v>3</v>
      </c>
      <c r="H32" s="12">
        <v>107.52</v>
      </c>
      <c r="I32" s="12">
        <f t="shared" ref="I32" si="32">H32+2000</f>
        <v>2107.52</v>
      </c>
      <c r="J32" t="s">
        <v>10</v>
      </c>
      <c r="K32" s="1">
        <v>44746</v>
      </c>
      <c r="L32" s="1" t="str">
        <f t="shared" si="0"/>
        <v>July</v>
      </c>
      <c r="M32" s="1" t="str">
        <f t="shared" si="2"/>
        <v>Q3</v>
      </c>
      <c r="N32" t="s">
        <v>30</v>
      </c>
      <c r="O32" t="s">
        <v>1034</v>
      </c>
      <c r="P32" t="s">
        <v>1028</v>
      </c>
    </row>
    <row r="33" spans="1:16" x14ac:dyDescent="0.25">
      <c r="A33" t="s">
        <v>84</v>
      </c>
      <c r="B33" t="s">
        <v>85</v>
      </c>
      <c r="C33" t="s">
        <v>8</v>
      </c>
      <c r="D33">
        <v>23</v>
      </c>
      <c r="E33" t="str">
        <f t="shared" si="1"/>
        <v>Adult</v>
      </c>
      <c r="F33" t="s">
        <v>3</v>
      </c>
      <c r="G33">
        <v>1</v>
      </c>
      <c r="H33" s="12">
        <v>300.08</v>
      </c>
      <c r="I33" s="12">
        <f t="shared" ref="I33" si="33">H33+4854</f>
        <v>5154.08</v>
      </c>
      <c r="J33" t="s">
        <v>4</v>
      </c>
      <c r="K33" s="1">
        <v>44886</v>
      </c>
      <c r="L33" s="1" t="str">
        <f t="shared" si="0"/>
        <v>November</v>
      </c>
      <c r="M33" s="1" t="str">
        <f t="shared" si="2"/>
        <v>Q4</v>
      </c>
      <c r="N33" t="s">
        <v>40</v>
      </c>
      <c r="O33" t="s">
        <v>1034</v>
      </c>
      <c r="P33" t="s">
        <v>1029</v>
      </c>
    </row>
    <row r="34" spans="1:16" x14ac:dyDescent="0.25">
      <c r="A34" t="s">
        <v>86</v>
      </c>
      <c r="B34" t="s">
        <v>87</v>
      </c>
      <c r="C34" t="s">
        <v>2</v>
      </c>
      <c r="D34">
        <v>32</v>
      </c>
      <c r="E34" t="str">
        <f t="shared" si="1"/>
        <v>Adult</v>
      </c>
      <c r="F34" t="s">
        <v>9</v>
      </c>
      <c r="G34">
        <v>3</v>
      </c>
      <c r="H34" s="12">
        <v>1800.51</v>
      </c>
      <c r="I34" s="12">
        <f t="shared" ref="I34" si="34">H34+2000</f>
        <v>3800.51</v>
      </c>
      <c r="J34" t="s">
        <v>4</v>
      </c>
      <c r="K34" s="1">
        <v>44615</v>
      </c>
      <c r="L34" s="1" t="str">
        <f t="shared" si="0"/>
        <v>February</v>
      </c>
      <c r="M34" s="1" t="str">
        <f t="shared" si="2"/>
        <v>Q1</v>
      </c>
      <c r="N34" t="s">
        <v>5</v>
      </c>
      <c r="O34" t="s">
        <v>1034</v>
      </c>
      <c r="P34" t="s">
        <v>1030</v>
      </c>
    </row>
    <row r="35" spans="1:16" x14ac:dyDescent="0.25">
      <c r="A35" t="s">
        <v>88</v>
      </c>
      <c r="B35" t="s">
        <v>89</v>
      </c>
      <c r="C35" t="s">
        <v>8</v>
      </c>
      <c r="D35">
        <v>51</v>
      </c>
      <c r="E35" t="str">
        <f t="shared" si="1"/>
        <v>Senior</v>
      </c>
      <c r="F35" t="s">
        <v>3</v>
      </c>
      <c r="G35">
        <v>4</v>
      </c>
      <c r="H35" s="12">
        <v>1200.32</v>
      </c>
      <c r="I35" s="12">
        <f t="shared" ref="I35" si="35">H35+4854</f>
        <v>6054.32</v>
      </c>
      <c r="J35" t="s">
        <v>10</v>
      </c>
      <c r="K35" s="1">
        <v>44753</v>
      </c>
      <c r="L35" s="1" t="str">
        <f t="shared" si="0"/>
        <v>July</v>
      </c>
      <c r="M35" s="1" t="str">
        <f t="shared" si="2"/>
        <v>Q3</v>
      </c>
      <c r="N35" t="s">
        <v>15</v>
      </c>
      <c r="O35" t="s">
        <v>1034</v>
      </c>
      <c r="P35" t="s">
        <v>1031</v>
      </c>
    </row>
    <row r="36" spans="1:16" x14ac:dyDescent="0.25">
      <c r="A36" t="s">
        <v>90</v>
      </c>
      <c r="B36" t="s">
        <v>91</v>
      </c>
      <c r="C36" t="s">
        <v>2</v>
      </c>
      <c r="D36">
        <v>66</v>
      </c>
      <c r="E36" t="str">
        <f t="shared" si="1"/>
        <v>Senior</v>
      </c>
      <c r="F36" t="s">
        <v>9</v>
      </c>
      <c r="G36">
        <v>4</v>
      </c>
      <c r="H36" s="12">
        <v>2400.6799999999998</v>
      </c>
      <c r="I36" s="12">
        <f t="shared" ref="I36" si="36">H36+2000</f>
        <v>4400.68</v>
      </c>
      <c r="J36" t="s">
        <v>4</v>
      </c>
      <c r="K36" s="1">
        <v>44803</v>
      </c>
      <c r="L36" s="1" t="str">
        <f t="shared" si="0"/>
        <v>August</v>
      </c>
      <c r="M36" s="1" t="str">
        <f t="shared" si="2"/>
        <v>Q3</v>
      </c>
      <c r="N36" t="s">
        <v>56</v>
      </c>
      <c r="O36" t="s">
        <v>1036</v>
      </c>
      <c r="P36" t="s">
        <v>1028</v>
      </c>
    </row>
    <row r="37" spans="1:16" x14ac:dyDescent="0.25">
      <c r="A37" t="s">
        <v>92</v>
      </c>
      <c r="B37" t="s">
        <v>93</v>
      </c>
      <c r="C37" t="s">
        <v>8</v>
      </c>
      <c r="D37">
        <v>68</v>
      </c>
      <c r="E37" t="str">
        <f t="shared" si="1"/>
        <v>Senior</v>
      </c>
      <c r="F37" t="s">
        <v>37</v>
      </c>
      <c r="G37">
        <v>1</v>
      </c>
      <c r="H37" s="12">
        <v>5.23</v>
      </c>
      <c r="I37" s="12">
        <f t="shared" ref="I37" si="37">H37+4854</f>
        <v>4859.2299999999996</v>
      </c>
      <c r="J37" t="s">
        <v>4</v>
      </c>
      <c r="K37" s="1">
        <v>44565</v>
      </c>
      <c r="L37" s="1" t="str">
        <f t="shared" si="0"/>
        <v>January</v>
      </c>
      <c r="M37" s="1" t="str">
        <f t="shared" si="2"/>
        <v>Q1</v>
      </c>
      <c r="N37" t="s">
        <v>40</v>
      </c>
      <c r="O37" t="s">
        <v>1034</v>
      </c>
      <c r="P37" t="s">
        <v>1028</v>
      </c>
    </row>
    <row r="38" spans="1:16" x14ac:dyDescent="0.25">
      <c r="A38" t="s">
        <v>94</v>
      </c>
      <c r="B38" t="s">
        <v>95</v>
      </c>
      <c r="C38" t="s">
        <v>8</v>
      </c>
      <c r="D38">
        <v>43</v>
      </c>
      <c r="E38" t="str">
        <f t="shared" si="1"/>
        <v>Adult</v>
      </c>
      <c r="F38" t="s">
        <v>3</v>
      </c>
      <c r="G38">
        <v>5</v>
      </c>
      <c r="H38" s="12">
        <v>1500.4</v>
      </c>
      <c r="I38" s="12">
        <f t="shared" ref="I38" si="38">H38+2000</f>
        <v>3500.4</v>
      </c>
      <c r="J38" t="s">
        <v>4</v>
      </c>
      <c r="K38" s="1">
        <v>44733</v>
      </c>
      <c r="L38" s="1" t="str">
        <f t="shared" si="0"/>
        <v>June</v>
      </c>
      <c r="M38" s="1" t="str">
        <f t="shared" si="2"/>
        <v>Q2</v>
      </c>
      <c r="N38" t="s">
        <v>5</v>
      </c>
      <c r="O38" t="s">
        <v>1034</v>
      </c>
      <c r="P38" t="s">
        <v>1029</v>
      </c>
    </row>
    <row r="39" spans="1:16" x14ac:dyDescent="0.25">
      <c r="A39" t="s">
        <v>96</v>
      </c>
      <c r="B39" t="s">
        <v>97</v>
      </c>
      <c r="C39" t="s">
        <v>2</v>
      </c>
      <c r="D39">
        <v>59</v>
      </c>
      <c r="E39" t="str">
        <f t="shared" si="1"/>
        <v>Senior</v>
      </c>
      <c r="F39" t="s">
        <v>3</v>
      </c>
      <c r="G39">
        <v>2</v>
      </c>
      <c r="H39" s="12">
        <v>600.16</v>
      </c>
      <c r="I39" s="12">
        <f t="shared" ref="I39" si="39">H39+4854</f>
        <v>5454.16</v>
      </c>
      <c r="J39" t="s">
        <v>4</v>
      </c>
      <c r="K39" s="1">
        <v>44750</v>
      </c>
      <c r="L39" s="1" t="str">
        <f t="shared" si="0"/>
        <v>July</v>
      </c>
      <c r="M39" s="1" t="str">
        <f t="shared" si="2"/>
        <v>Q3</v>
      </c>
      <c r="N39" t="s">
        <v>15</v>
      </c>
      <c r="O39" t="s">
        <v>1034</v>
      </c>
      <c r="P39" t="s">
        <v>1030</v>
      </c>
    </row>
    <row r="40" spans="1:16" x14ac:dyDescent="0.25">
      <c r="A40" t="s">
        <v>98</v>
      </c>
      <c r="B40" t="s">
        <v>99</v>
      </c>
      <c r="C40" t="s">
        <v>8</v>
      </c>
      <c r="D40">
        <v>54</v>
      </c>
      <c r="E40" t="str">
        <f t="shared" si="1"/>
        <v>Senior</v>
      </c>
      <c r="F40" t="s">
        <v>3</v>
      </c>
      <c r="G40">
        <v>2</v>
      </c>
      <c r="H40" s="12">
        <v>600.16</v>
      </c>
      <c r="I40" s="12">
        <f t="shared" ref="I40" si="40">H40+2000</f>
        <v>2600.16</v>
      </c>
      <c r="J40" t="s">
        <v>14</v>
      </c>
      <c r="K40" s="1">
        <v>44619</v>
      </c>
      <c r="L40" s="1" t="str">
        <f t="shared" si="0"/>
        <v>February</v>
      </c>
      <c r="M40" s="1" t="str">
        <f t="shared" si="2"/>
        <v>Q1</v>
      </c>
      <c r="N40" t="s">
        <v>5</v>
      </c>
      <c r="O40" t="s">
        <v>1034</v>
      </c>
      <c r="P40" t="s">
        <v>1031</v>
      </c>
    </row>
    <row r="41" spans="1:16" x14ac:dyDescent="0.25">
      <c r="A41" t="s">
        <v>100</v>
      </c>
      <c r="B41" t="s">
        <v>101</v>
      </c>
      <c r="C41" t="s">
        <v>8</v>
      </c>
      <c r="D41">
        <v>24</v>
      </c>
      <c r="E41" t="str">
        <f t="shared" si="1"/>
        <v>Adult</v>
      </c>
      <c r="F41" t="s">
        <v>3</v>
      </c>
      <c r="G41">
        <v>1</v>
      </c>
      <c r="H41" s="12">
        <v>300.08</v>
      </c>
      <c r="I41" s="12">
        <f t="shared" ref="I41" si="41">H41+4854</f>
        <v>5154.08</v>
      </c>
      <c r="J41" t="s">
        <v>14</v>
      </c>
      <c r="K41" s="1">
        <v>44914</v>
      </c>
      <c r="L41" s="1" t="str">
        <f t="shared" si="0"/>
        <v>December</v>
      </c>
      <c r="M41" s="1" t="str">
        <f t="shared" si="2"/>
        <v>Q4</v>
      </c>
      <c r="N41" t="s">
        <v>18</v>
      </c>
      <c r="O41" t="s">
        <v>1034</v>
      </c>
      <c r="P41" t="s">
        <v>1028</v>
      </c>
    </row>
    <row r="42" spans="1:16" x14ac:dyDescent="0.25">
      <c r="A42" t="s">
        <v>102</v>
      </c>
      <c r="B42" t="s">
        <v>103</v>
      </c>
      <c r="C42" t="s">
        <v>2</v>
      </c>
      <c r="D42">
        <v>49</v>
      </c>
      <c r="E42" t="str">
        <f t="shared" si="1"/>
        <v>Adult</v>
      </c>
      <c r="F42" t="s">
        <v>37</v>
      </c>
      <c r="G42">
        <v>3</v>
      </c>
      <c r="H42" s="12">
        <v>15.69</v>
      </c>
      <c r="I42" s="12">
        <f t="shared" ref="I42" si="42">H42+2000</f>
        <v>2015.69</v>
      </c>
      <c r="J42" t="s">
        <v>14</v>
      </c>
      <c r="K42" s="1">
        <v>44814</v>
      </c>
      <c r="L42" s="1" t="str">
        <f t="shared" si="0"/>
        <v>September</v>
      </c>
      <c r="M42" s="1" t="str">
        <f t="shared" si="2"/>
        <v>Q3</v>
      </c>
      <c r="N42" t="s">
        <v>56</v>
      </c>
      <c r="O42" t="s">
        <v>1036</v>
      </c>
      <c r="P42" t="s">
        <v>1028</v>
      </c>
    </row>
    <row r="43" spans="1:16" x14ac:dyDescent="0.25">
      <c r="A43" t="s">
        <v>104</v>
      </c>
      <c r="B43" t="s">
        <v>105</v>
      </c>
      <c r="C43" t="s">
        <v>8</v>
      </c>
      <c r="D43">
        <v>67</v>
      </c>
      <c r="E43" t="str">
        <f t="shared" si="1"/>
        <v>Senior</v>
      </c>
      <c r="F43" t="s">
        <v>26</v>
      </c>
      <c r="G43">
        <v>2</v>
      </c>
      <c r="H43" s="12">
        <v>81.319999999999993</v>
      </c>
      <c r="I43" s="12">
        <f t="shared" ref="I43" si="43">H43+4854</f>
        <v>4935.32</v>
      </c>
      <c r="J43" t="s">
        <v>4</v>
      </c>
      <c r="K43" s="1">
        <v>44606</v>
      </c>
      <c r="L43" s="1" t="str">
        <f t="shared" si="0"/>
        <v>February</v>
      </c>
      <c r="M43" s="1" t="str">
        <f t="shared" si="2"/>
        <v>Q1</v>
      </c>
      <c r="N43" t="s">
        <v>18</v>
      </c>
      <c r="O43" t="s">
        <v>1035</v>
      </c>
      <c r="P43" t="s">
        <v>1029</v>
      </c>
    </row>
    <row r="44" spans="1:16" x14ac:dyDescent="0.25">
      <c r="A44" t="s">
        <v>106</v>
      </c>
      <c r="B44" t="s">
        <v>107</v>
      </c>
      <c r="C44" t="s">
        <v>2</v>
      </c>
      <c r="D44">
        <v>48</v>
      </c>
      <c r="E44" t="str">
        <f t="shared" si="1"/>
        <v>Adult</v>
      </c>
      <c r="F44" t="s">
        <v>26</v>
      </c>
      <c r="G44">
        <v>3</v>
      </c>
      <c r="H44" s="12">
        <v>121.98</v>
      </c>
      <c r="I44" s="12">
        <f t="shared" ref="I44" si="44">H44+2000</f>
        <v>2121.98</v>
      </c>
      <c r="J44" t="s">
        <v>14</v>
      </c>
      <c r="K44" s="1">
        <v>44679</v>
      </c>
      <c r="L44" s="1" t="str">
        <f t="shared" si="0"/>
        <v>April</v>
      </c>
      <c r="M44" s="1" t="str">
        <f t="shared" si="2"/>
        <v>Q2</v>
      </c>
      <c r="N44" t="s">
        <v>15</v>
      </c>
      <c r="O44" t="s">
        <v>1034</v>
      </c>
      <c r="P44" t="s">
        <v>1030</v>
      </c>
    </row>
    <row r="45" spans="1:16" x14ac:dyDescent="0.25">
      <c r="A45" t="s">
        <v>108</v>
      </c>
      <c r="B45" t="s">
        <v>109</v>
      </c>
      <c r="C45" t="s">
        <v>2</v>
      </c>
      <c r="D45">
        <v>40</v>
      </c>
      <c r="E45" t="str">
        <f t="shared" si="1"/>
        <v>Adult</v>
      </c>
      <c r="F45" t="s">
        <v>9</v>
      </c>
      <c r="G45">
        <v>4</v>
      </c>
      <c r="H45" s="12">
        <v>2400.6799999999998</v>
      </c>
      <c r="I45" s="12">
        <f t="shared" ref="I45" si="45">H45+4854</f>
        <v>7254.68</v>
      </c>
      <c r="J45" t="s">
        <v>14</v>
      </c>
      <c r="K45" s="1">
        <v>44732</v>
      </c>
      <c r="L45" s="1" t="str">
        <f t="shared" si="0"/>
        <v>June</v>
      </c>
      <c r="M45" s="1" t="str">
        <f t="shared" si="2"/>
        <v>Q2</v>
      </c>
      <c r="N45" t="s">
        <v>15</v>
      </c>
      <c r="O45" t="s">
        <v>1034</v>
      </c>
      <c r="P45" t="s">
        <v>1031</v>
      </c>
    </row>
    <row r="46" spans="1:16" x14ac:dyDescent="0.25">
      <c r="A46" t="s">
        <v>110</v>
      </c>
      <c r="B46" t="s">
        <v>111</v>
      </c>
      <c r="C46" t="s">
        <v>2</v>
      </c>
      <c r="D46">
        <v>41</v>
      </c>
      <c r="E46" t="str">
        <f t="shared" si="1"/>
        <v>Adult</v>
      </c>
      <c r="F46" t="s">
        <v>9</v>
      </c>
      <c r="G46">
        <v>3</v>
      </c>
      <c r="H46" s="12">
        <v>1800.51</v>
      </c>
      <c r="I46" s="12">
        <f t="shared" ref="I46" si="46">H46+2000</f>
        <v>3800.51</v>
      </c>
      <c r="J46" t="s">
        <v>4</v>
      </c>
      <c r="K46" s="1">
        <v>44672</v>
      </c>
      <c r="L46" s="1" t="str">
        <f t="shared" si="0"/>
        <v>April</v>
      </c>
      <c r="M46" s="1" t="str">
        <f t="shared" si="2"/>
        <v>Q2</v>
      </c>
      <c r="N46" t="s">
        <v>5</v>
      </c>
      <c r="O46" t="s">
        <v>1035</v>
      </c>
      <c r="P46" t="s">
        <v>1028</v>
      </c>
    </row>
    <row r="47" spans="1:16" x14ac:dyDescent="0.25">
      <c r="A47" t="s">
        <v>112</v>
      </c>
      <c r="B47" t="s">
        <v>113</v>
      </c>
      <c r="C47" t="s">
        <v>8</v>
      </c>
      <c r="D47">
        <v>46</v>
      </c>
      <c r="E47" t="str">
        <f t="shared" si="1"/>
        <v>Adult</v>
      </c>
      <c r="F47" t="s">
        <v>21</v>
      </c>
      <c r="G47">
        <v>5</v>
      </c>
      <c r="H47" s="12">
        <v>75.75</v>
      </c>
      <c r="I47" s="12">
        <f t="shared" ref="I47" si="47">H47+4854</f>
        <v>4929.75</v>
      </c>
      <c r="J47" t="s">
        <v>4</v>
      </c>
      <c r="K47" s="1">
        <v>44904</v>
      </c>
      <c r="L47" s="1" t="str">
        <f t="shared" si="0"/>
        <v>December</v>
      </c>
      <c r="M47" s="1" t="str">
        <f t="shared" si="2"/>
        <v>Q4</v>
      </c>
      <c r="N47" t="s">
        <v>56</v>
      </c>
      <c r="O47" t="s">
        <v>1034</v>
      </c>
      <c r="P47" t="s">
        <v>1028</v>
      </c>
    </row>
    <row r="48" spans="1:16" x14ac:dyDescent="0.25">
      <c r="A48" t="s">
        <v>114</v>
      </c>
      <c r="B48" t="s">
        <v>115</v>
      </c>
      <c r="C48" t="s">
        <v>2</v>
      </c>
      <c r="D48">
        <v>19</v>
      </c>
      <c r="E48" t="str">
        <f t="shared" si="1"/>
        <v>Adult</v>
      </c>
      <c r="F48" t="s">
        <v>26</v>
      </c>
      <c r="G48">
        <v>3</v>
      </c>
      <c r="H48" s="12">
        <v>121.98</v>
      </c>
      <c r="I48" s="12">
        <f t="shared" ref="I48" si="48">H48+2000</f>
        <v>2121.98</v>
      </c>
      <c r="J48" t="s">
        <v>4</v>
      </c>
      <c r="K48" s="1">
        <v>44573</v>
      </c>
      <c r="L48" s="1" t="str">
        <f t="shared" si="0"/>
        <v>January</v>
      </c>
      <c r="M48" s="1" t="str">
        <f t="shared" si="2"/>
        <v>Q1</v>
      </c>
      <c r="N48" t="s">
        <v>30</v>
      </c>
      <c r="O48" t="s">
        <v>1034</v>
      </c>
      <c r="P48" t="s">
        <v>1029</v>
      </c>
    </row>
    <row r="49" spans="1:16" x14ac:dyDescent="0.25">
      <c r="A49" t="s">
        <v>116</v>
      </c>
      <c r="B49" t="s">
        <v>117</v>
      </c>
      <c r="C49" t="s">
        <v>2</v>
      </c>
      <c r="D49">
        <v>43</v>
      </c>
      <c r="E49" t="str">
        <f t="shared" si="1"/>
        <v>Adult</v>
      </c>
      <c r="F49" t="s">
        <v>3</v>
      </c>
      <c r="G49">
        <v>4</v>
      </c>
      <c r="H49" s="12">
        <v>1200.32</v>
      </c>
      <c r="I49" s="12">
        <f t="shared" ref="I49" si="49">H49+4854</f>
        <v>6054.32</v>
      </c>
      <c r="J49" t="s">
        <v>10</v>
      </c>
      <c r="K49" s="1">
        <v>44872</v>
      </c>
      <c r="L49" s="1" t="str">
        <f t="shared" si="0"/>
        <v>November</v>
      </c>
      <c r="M49" s="1" t="str">
        <f t="shared" si="2"/>
        <v>Q4</v>
      </c>
      <c r="N49" t="s">
        <v>56</v>
      </c>
      <c r="O49" t="s">
        <v>1034</v>
      </c>
      <c r="P49" t="s">
        <v>1030</v>
      </c>
    </row>
    <row r="50" spans="1:16" x14ac:dyDescent="0.25">
      <c r="A50" t="s">
        <v>118</v>
      </c>
      <c r="B50" t="s">
        <v>119</v>
      </c>
      <c r="C50" t="s">
        <v>8</v>
      </c>
      <c r="D50">
        <v>18</v>
      </c>
      <c r="E50" t="str">
        <f t="shared" si="1"/>
        <v>Adult</v>
      </c>
      <c r="F50" t="s">
        <v>26</v>
      </c>
      <c r="G50">
        <v>3</v>
      </c>
      <c r="H50" s="12">
        <v>121.98</v>
      </c>
      <c r="I50" s="12">
        <f t="shared" ref="I50" si="50">H50+2000</f>
        <v>2121.98</v>
      </c>
      <c r="J50" t="s">
        <v>10</v>
      </c>
      <c r="K50" s="1">
        <v>44599</v>
      </c>
      <c r="L50" s="1" t="str">
        <f t="shared" si="0"/>
        <v>February</v>
      </c>
      <c r="M50" s="1" t="str">
        <f t="shared" si="2"/>
        <v>Q1</v>
      </c>
      <c r="N50" t="s">
        <v>56</v>
      </c>
      <c r="O50" t="s">
        <v>1036</v>
      </c>
      <c r="P50" t="s">
        <v>1031</v>
      </c>
    </row>
    <row r="51" spans="1:16" x14ac:dyDescent="0.25">
      <c r="A51" t="s">
        <v>120</v>
      </c>
      <c r="B51" t="s">
        <v>121</v>
      </c>
      <c r="C51" t="s">
        <v>2</v>
      </c>
      <c r="D51">
        <v>22</v>
      </c>
      <c r="E51" t="str">
        <f t="shared" si="1"/>
        <v>Adult</v>
      </c>
      <c r="F51" t="s">
        <v>21</v>
      </c>
      <c r="G51">
        <v>5</v>
      </c>
      <c r="H51" s="12">
        <v>75.75</v>
      </c>
      <c r="I51" s="12">
        <f t="shared" ref="I51" si="51">H51+4854</f>
        <v>4929.75</v>
      </c>
      <c r="J51" t="s">
        <v>10</v>
      </c>
      <c r="K51" s="1">
        <v>44725</v>
      </c>
      <c r="L51" s="1" t="str">
        <f t="shared" si="0"/>
        <v>June</v>
      </c>
      <c r="M51" s="1" t="str">
        <f t="shared" si="2"/>
        <v>Q2</v>
      </c>
      <c r="N51" t="s">
        <v>11</v>
      </c>
      <c r="O51" t="s">
        <v>1036</v>
      </c>
      <c r="P51" t="s">
        <v>1028</v>
      </c>
    </row>
    <row r="52" spans="1:16" x14ac:dyDescent="0.25">
      <c r="A52" t="s">
        <v>122</v>
      </c>
      <c r="B52" t="s">
        <v>123</v>
      </c>
      <c r="C52" t="s">
        <v>2</v>
      </c>
      <c r="D52">
        <v>61</v>
      </c>
      <c r="E52" t="str">
        <f t="shared" si="1"/>
        <v>Senior</v>
      </c>
      <c r="F52" t="s">
        <v>26</v>
      </c>
      <c r="G52">
        <v>5</v>
      </c>
      <c r="H52" s="12">
        <v>203.3</v>
      </c>
      <c r="I52" s="12">
        <f t="shared" ref="I52" si="52">H52+2000</f>
        <v>2203.3000000000002</v>
      </c>
      <c r="J52" t="s">
        <v>14</v>
      </c>
      <c r="K52" s="1">
        <v>44796</v>
      </c>
      <c r="L52" s="1" t="str">
        <f t="shared" si="0"/>
        <v>August</v>
      </c>
      <c r="M52" s="1" t="str">
        <f t="shared" si="2"/>
        <v>Q3</v>
      </c>
      <c r="N52" t="s">
        <v>40</v>
      </c>
      <c r="O52" t="s">
        <v>1036</v>
      </c>
      <c r="P52" t="s">
        <v>1028</v>
      </c>
    </row>
    <row r="53" spans="1:16" x14ac:dyDescent="0.25">
      <c r="A53" t="s">
        <v>124</v>
      </c>
      <c r="B53" t="s">
        <v>125</v>
      </c>
      <c r="C53" t="s">
        <v>2</v>
      </c>
      <c r="D53">
        <v>41</v>
      </c>
      <c r="E53" t="str">
        <f t="shared" si="1"/>
        <v>Adult</v>
      </c>
      <c r="F53" t="s">
        <v>21</v>
      </c>
      <c r="G53">
        <v>3</v>
      </c>
      <c r="H53" s="12">
        <v>45.45</v>
      </c>
      <c r="I53" s="12">
        <f t="shared" ref="I53" si="53">H53+4854</f>
        <v>4899.45</v>
      </c>
      <c r="J53" t="s">
        <v>14</v>
      </c>
      <c r="K53" s="1">
        <v>44616</v>
      </c>
      <c r="L53" s="1" t="str">
        <f t="shared" si="0"/>
        <v>February</v>
      </c>
      <c r="M53" s="1" t="str">
        <f t="shared" si="2"/>
        <v>Q1</v>
      </c>
      <c r="N53" t="s">
        <v>27</v>
      </c>
      <c r="O53" t="s">
        <v>1035</v>
      </c>
      <c r="P53" t="s">
        <v>1029</v>
      </c>
    </row>
    <row r="54" spans="1:16" x14ac:dyDescent="0.25">
      <c r="A54" t="s">
        <v>126</v>
      </c>
      <c r="B54" t="s">
        <v>127</v>
      </c>
      <c r="C54" t="s">
        <v>2</v>
      </c>
      <c r="D54">
        <v>53</v>
      </c>
      <c r="E54" t="str">
        <f t="shared" si="1"/>
        <v>Senior</v>
      </c>
      <c r="F54" t="s">
        <v>26</v>
      </c>
      <c r="G54">
        <v>2</v>
      </c>
      <c r="H54" s="12">
        <v>81.319999999999993</v>
      </c>
      <c r="I54" s="12">
        <f t="shared" ref="I54" si="54">H54+2000</f>
        <v>2081.3200000000002</v>
      </c>
      <c r="J54" t="s">
        <v>4</v>
      </c>
      <c r="K54" s="1">
        <v>44573</v>
      </c>
      <c r="L54" s="1" t="str">
        <f t="shared" si="0"/>
        <v>January</v>
      </c>
      <c r="M54" s="1" t="str">
        <f t="shared" si="2"/>
        <v>Q1</v>
      </c>
      <c r="N54" t="s">
        <v>27</v>
      </c>
      <c r="O54" t="s">
        <v>1035</v>
      </c>
      <c r="P54" t="s">
        <v>1030</v>
      </c>
    </row>
    <row r="55" spans="1:16" x14ac:dyDescent="0.25">
      <c r="A55" t="s">
        <v>128</v>
      </c>
      <c r="B55" t="s">
        <v>129</v>
      </c>
      <c r="C55" t="s">
        <v>2</v>
      </c>
      <c r="D55">
        <v>43</v>
      </c>
      <c r="E55" t="str">
        <f t="shared" si="1"/>
        <v>Adult</v>
      </c>
      <c r="F55" t="s">
        <v>69</v>
      </c>
      <c r="G55">
        <v>4</v>
      </c>
      <c r="H55" s="12">
        <v>4200</v>
      </c>
      <c r="I55" s="12">
        <f t="shared" ref="I55" si="55">H55+4854</f>
        <v>9054</v>
      </c>
      <c r="J55" t="s">
        <v>14</v>
      </c>
      <c r="K55" s="1">
        <v>44614</v>
      </c>
      <c r="L55" s="1" t="str">
        <f t="shared" si="0"/>
        <v>February</v>
      </c>
      <c r="M55" s="1" t="str">
        <f t="shared" si="2"/>
        <v>Q1</v>
      </c>
      <c r="N55" t="s">
        <v>15</v>
      </c>
      <c r="O55" t="s">
        <v>1034</v>
      </c>
      <c r="P55" t="s">
        <v>1031</v>
      </c>
    </row>
    <row r="56" spans="1:16" x14ac:dyDescent="0.25">
      <c r="A56" t="s">
        <v>130</v>
      </c>
      <c r="B56" t="s">
        <v>131</v>
      </c>
      <c r="C56" t="s">
        <v>2</v>
      </c>
      <c r="D56">
        <v>45</v>
      </c>
      <c r="E56" t="str">
        <f t="shared" si="1"/>
        <v>Adult</v>
      </c>
      <c r="F56" t="s">
        <v>37</v>
      </c>
      <c r="G56">
        <v>3</v>
      </c>
      <c r="H56" s="12">
        <v>15.69</v>
      </c>
      <c r="I56" s="12">
        <f t="shared" ref="I56" si="56">H56+2000</f>
        <v>2015.69</v>
      </c>
      <c r="J56" t="s">
        <v>10</v>
      </c>
      <c r="K56" s="1">
        <v>44632</v>
      </c>
      <c r="L56" s="1" t="str">
        <f t="shared" si="0"/>
        <v>March</v>
      </c>
      <c r="M56" s="1" t="str">
        <f t="shared" si="2"/>
        <v>Q1</v>
      </c>
      <c r="N56" t="s">
        <v>51</v>
      </c>
      <c r="O56" t="s">
        <v>1034</v>
      </c>
      <c r="P56" t="s">
        <v>1028</v>
      </c>
    </row>
    <row r="57" spans="1:16" x14ac:dyDescent="0.25">
      <c r="A57" t="s">
        <v>132</v>
      </c>
      <c r="B57" t="s">
        <v>133</v>
      </c>
      <c r="C57" t="s">
        <v>2</v>
      </c>
      <c r="D57">
        <v>29</v>
      </c>
      <c r="E57" t="str">
        <f t="shared" si="1"/>
        <v>Adult</v>
      </c>
      <c r="F57" t="s">
        <v>3</v>
      </c>
      <c r="G57">
        <v>1</v>
      </c>
      <c r="H57" s="12">
        <v>300.08</v>
      </c>
      <c r="I57" s="12">
        <f t="shared" ref="I57" si="57">H57+4854</f>
        <v>5154.08</v>
      </c>
      <c r="J57" t="s">
        <v>14</v>
      </c>
      <c r="K57" s="1">
        <v>44563</v>
      </c>
      <c r="L57" s="1" t="str">
        <f t="shared" si="0"/>
        <v>January</v>
      </c>
      <c r="M57" s="1" t="str">
        <f t="shared" si="2"/>
        <v>Q1</v>
      </c>
      <c r="N57" t="s">
        <v>27</v>
      </c>
      <c r="O57" t="s">
        <v>1034</v>
      </c>
      <c r="P57" t="s">
        <v>1028</v>
      </c>
    </row>
    <row r="58" spans="1:16" x14ac:dyDescent="0.25">
      <c r="A58" t="s">
        <v>134</v>
      </c>
      <c r="B58" t="s">
        <v>135</v>
      </c>
      <c r="C58" t="s">
        <v>8</v>
      </c>
      <c r="D58">
        <v>43</v>
      </c>
      <c r="E58" t="str">
        <f t="shared" si="1"/>
        <v>Adult</v>
      </c>
      <c r="F58" t="s">
        <v>43</v>
      </c>
      <c r="G58">
        <v>2</v>
      </c>
      <c r="H58" s="12">
        <v>71.680000000000007</v>
      </c>
      <c r="I58" s="12">
        <f t="shared" ref="I58" si="58">H58+2000</f>
        <v>2071.6799999999998</v>
      </c>
      <c r="J58" t="s">
        <v>14</v>
      </c>
      <c r="K58" s="1">
        <v>44891</v>
      </c>
      <c r="L58" s="1" t="str">
        <f t="shared" si="0"/>
        <v>November</v>
      </c>
      <c r="M58" s="1" t="str">
        <f t="shared" si="2"/>
        <v>Q4</v>
      </c>
      <c r="N58" t="s">
        <v>5</v>
      </c>
      <c r="O58" t="s">
        <v>1034</v>
      </c>
      <c r="P58" t="s">
        <v>1029</v>
      </c>
    </row>
    <row r="59" spans="1:16" x14ac:dyDescent="0.25">
      <c r="A59" t="s">
        <v>136</v>
      </c>
      <c r="B59" t="s">
        <v>137</v>
      </c>
      <c r="C59" t="s">
        <v>2</v>
      </c>
      <c r="D59">
        <v>19</v>
      </c>
      <c r="E59" t="str">
        <f t="shared" si="1"/>
        <v>Adult</v>
      </c>
      <c r="F59" t="s">
        <v>3</v>
      </c>
      <c r="G59">
        <v>4</v>
      </c>
      <c r="H59" s="12">
        <v>1200.32</v>
      </c>
      <c r="I59" s="12">
        <f t="shared" ref="I59" si="59">H59+4854</f>
        <v>6054.32</v>
      </c>
      <c r="J59" t="s">
        <v>4</v>
      </c>
      <c r="K59" s="1">
        <v>44672</v>
      </c>
      <c r="L59" s="1" t="str">
        <f t="shared" si="0"/>
        <v>April</v>
      </c>
      <c r="M59" s="1" t="str">
        <f t="shared" si="2"/>
        <v>Q2</v>
      </c>
      <c r="N59" t="s">
        <v>5</v>
      </c>
      <c r="O59" t="s">
        <v>1034</v>
      </c>
      <c r="P59" t="s">
        <v>1030</v>
      </c>
    </row>
    <row r="60" spans="1:16" x14ac:dyDescent="0.25">
      <c r="A60" t="s">
        <v>138</v>
      </c>
      <c r="B60" t="s">
        <v>139</v>
      </c>
      <c r="C60" t="s">
        <v>2</v>
      </c>
      <c r="D60">
        <v>67</v>
      </c>
      <c r="E60" t="str">
        <f t="shared" si="1"/>
        <v>Senior</v>
      </c>
      <c r="F60" t="s">
        <v>37</v>
      </c>
      <c r="G60">
        <v>3</v>
      </c>
      <c r="H60" s="12">
        <v>15.69</v>
      </c>
      <c r="I60" s="12">
        <f t="shared" ref="I60" si="60">H60+2000</f>
        <v>2015.69</v>
      </c>
      <c r="J60" t="s">
        <v>14</v>
      </c>
      <c r="K60" s="1">
        <v>44735</v>
      </c>
      <c r="L60" s="1" t="str">
        <f t="shared" si="0"/>
        <v>June</v>
      </c>
      <c r="M60" s="1" t="str">
        <f t="shared" si="2"/>
        <v>Q2</v>
      </c>
      <c r="N60" t="s">
        <v>5</v>
      </c>
      <c r="O60" t="s">
        <v>1036</v>
      </c>
      <c r="P60" t="s">
        <v>1031</v>
      </c>
    </row>
    <row r="61" spans="1:16" x14ac:dyDescent="0.25">
      <c r="A61" t="s">
        <v>140</v>
      </c>
      <c r="B61" t="s">
        <v>141</v>
      </c>
      <c r="C61" t="s">
        <v>2</v>
      </c>
      <c r="D61">
        <v>36</v>
      </c>
      <c r="E61" t="str">
        <f t="shared" si="1"/>
        <v>Adult</v>
      </c>
      <c r="F61" t="s">
        <v>21</v>
      </c>
      <c r="G61">
        <v>4</v>
      </c>
      <c r="H61" s="12">
        <v>60.6</v>
      </c>
      <c r="I61" s="12">
        <f t="shared" ref="I61" si="61">H61+4854</f>
        <v>4914.6000000000004</v>
      </c>
      <c r="J61" t="s">
        <v>14</v>
      </c>
      <c r="K61" s="1">
        <v>44909</v>
      </c>
      <c r="L61" s="1" t="str">
        <f t="shared" si="0"/>
        <v>December</v>
      </c>
      <c r="M61" s="1" t="str">
        <f t="shared" si="2"/>
        <v>Q4</v>
      </c>
      <c r="N61" t="s">
        <v>5</v>
      </c>
      <c r="O61" t="s">
        <v>1036</v>
      </c>
      <c r="P61" t="s">
        <v>1028</v>
      </c>
    </row>
    <row r="62" spans="1:16" x14ac:dyDescent="0.25">
      <c r="A62" t="s">
        <v>142</v>
      </c>
      <c r="B62" t="s">
        <v>143</v>
      </c>
      <c r="C62" t="s">
        <v>8</v>
      </c>
      <c r="D62">
        <v>64</v>
      </c>
      <c r="E62" t="str">
        <f t="shared" si="1"/>
        <v>Senior</v>
      </c>
      <c r="F62" t="s">
        <v>3</v>
      </c>
      <c r="G62">
        <v>5</v>
      </c>
      <c r="H62" s="12">
        <v>1500.4</v>
      </c>
      <c r="I62" s="12">
        <f t="shared" ref="I62" si="62">H62+2000</f>
        <v>3500.4</v>
      </c>
      <c r="J62" t="s">
        <v>4</v>
      </c>
      <c r="K62" s="1">
        <v>44721</v>
      </c>
      <c r="L62" s="1" t="str">
        <f t="shared" si="0"/>
        <v>June</v>
      </c>
      <c r="M62" s="1" t="str">
        <f t="shared" si="2"/>
        <v>Q2</v>
      </c>
      <c r="N62" t="s">
        <v>30</v>
      </c>
      <c r="O62" t="s">
        <v>1034</v>
      </c>
      <c r="P62" t="s">
        <v>1028</v>
      </c>
    </row>
    <row r="63" spans="1:16" x14ac:dyDescent="0.25">
      <c r="A63" t="s">
        <v>144</v>
      </c>
      <c r="B63" t="s">
        <v>145</v>
      </c>
      <c r="C63" t="s">
        <v>2</v>
      </c>
      <c r="D63">
        <v>33</v>
      </c>
      <c r="E63" t="str">
        <f t="shared" si="1"/>
        <v>Adult</v>
      </c>
      <c r="F63" t="s">
        <v>3</v>
      </c>
      <c r="G63">
        <v>1</v>
      </c>
      <c r="H63" s="12">
        <v>300.08</v>
      </c>
      <c r="I63" s="12">
        <f t="shared" ref="I63" si="63">H63+4854</f>
        <v>5154.08</v>
      </c>
      <c r="J63" t="s">
        <v>10</v>
      </c>
      <c r="K63" s="1">
        <v>44891</v>
      </c>
      <c r="L63" s="1" t="str">
        <f t="shared" si="0"/>
        <v>November</v>
      </c>
      <c r="M63" s="1" t="str">
        <f t="shared" si="2"/>
        <v>Q4</v>
      </c>
      <c r="N63" t="s">
        <v>5</v>
      </c>
      <c r="O63" t="s">
        <v>1034</v>
      </c>
      <c r="P63" t="s">
        <v>1029</v>
      </c>
    </row>
    <row r="64" spans="1:16" x14ac:dyDescent="0.25">
      <c r="A64" t="s">
        <v>146</v>
      </c>
      <c r="B64" t="s">
        <v>147</v>
      </c>
      <c r="C64" t="s">
        <v>2</v>
      </c>
      <c r="D64">
        <v>33</v>
      </c>
      <c r="E64" t="str">
        <f t="shared" si="1"/>
        <v>Adult</v>
      </c>
      <c r="F64" t="s">
        <v>3</v>
      </c>
      <c r="G64">
        <v>4</v>
      </c>
      <c r="H64" s="12">
        <v>1200.32</v>
      </c>
      <c r="I64" s="12">
        <f t="shared" ref="I64" si="64">H64+2000</f>
        <v>3200.3199999999997</v>
      </c>
      <c r="J64" t="s">
        <v>4</v>
      </c>
      <c r="K64" s="1">
        <v>44597</v>
      </c>
      <c r="L64" s="1" t="str">
        <f t="shared" si="0"/>
        <v>February</v>
      </c>
      <c r="M64" s="1" t="str">
        <f t="shared" si="2"/>
        <v>Q1</v>
      </c>
      <c r="N64" t="s">
        <v>5</v>
      </c>
      <c r="O64" t="s">
        <v>1034</v>
      </c>
      <c r="P64" t="s">
        <v>1030</v>
      </c>
    </row>
    <row r="65" spans="1:16" x14ac:dyDescent="0.25">
      <c r="A65" t="s">
        <v>148</v>
      </c>
      <c r="B65" t="s">
        <v>149</v>
      </c>
      <c r="C65" t="s">
        <v>8</v>
      </c>
      <c r="D65">
        <v>66</v>
      </c>
      <c r="E65" t="str">
        <f t="shared" si="1"/>
        <v>Senior</v>
      </c>
      <c r="F65" t="s">
        <v>3</v>
      </c>
      <c r="G65">
        <v>4</v>
      </c>
      <c r="H65" s="12">
        <v>1200.32</v>
      </c>
      <c r="I65" s="12">
        <f t="shared" ref="I65" si="65">H65+4854</f>
        <v>6054.32</v>
      </c>
      <c r="J65" t="s">
        <v>14</v>
      </c>
      <c r="K65" s="1">
        <v>44626</v>
      </c>
      <c r="L65" s="1" t="str">
        <f t="shared" si="0"/>
        <v>March</v>
      </c>
      <c r="M65" s="1" t="str">
        <f t="shared" si="2"/>
        <v>Q1</v>
      </c>
      <c r="N65" t="s">
        <v>30</v>
      </c>
      <c r="O65" t="s">
        <v>1036</v>
      </c>
      <c r="P65" t="s">
        <v>1031</v>
      </c>
    </row>
    <row r="66" spans="1:16" x14ac:dyDescent="0.25">
      <c r="A66" t="s">
        <v>150</v>
      </c>
      <c r="B66" t="s">
        <v>151</v>
      </c>
      <c r="C66" t="s">
        <v>2</v>
      </c>
      <c r="D66">
        <v>29</v>
      </c>
      <c r="E66" t="str">
        <f t="shared" si="1"/>
        <v>Adult</v>
      </c>
      <c r="F66" t="s">
        <v>26</v>
      </c>
      <c r="G66">
        <v>4</v>
      </c>
      <c r="H66" s="12">
        <v>162.63999999999999</v>
      </c>
      <c r="I66" s="12">
        <f t="shared" ref="I66" si="66">H66+2000</f>
        <v>2162.64</v>
      </c>
      <c r="J66" t="s">
        <v>10</v>
      </c>
      <c r="K66" s="1">
        <v>44690</v>
      </c>
      <c r="L66" s="1" t="str">
        <f t="shared" ref="L66:L129" si="67">TEXT(K66,"MMMM")</f>
        <v>May</v>
      </c>
      <c r="M66" s="1" t="str">
        <f t="shared" si="2"/>
        <v>Q2</v>
      </c>
      <c r="N66" t="s">
        <v>18</v>
      </c>
      <c r="O66" t="s">
        <v>1034</v>
      </c>
      <c r="P66" t="s">
        <v>1028</v>
      </c>
    </row>
    <row r="67" spans="1:16" x14ac:dyDescent="0.25">
      <c r="A67" t="s">
        <v>152</v>
      </c>
      <c r="B67" t="s">
        <v>153</v>
      </c>
      <c r="C67" t="s">
        <v>8</v>
      </c>
      <c r="D67">
        <v>22</v>
      </c>
      <c r="E67" t="str">
        <f t="shared" ref="E67:E130" si="68">IF(D67&gt;=50, "Senior", IF(D67&gt;=18, "Adult", "Teenager"))</f>
        <v>Adult</v>
      </c>
      <c r="F67" t="s">
        <v>43</v>
      </c>
      <c r="G67">
        <v>3</v>
      </c>
      <c r="H67" s="12">
        <v>107.52</v>
      </c>
      <c r="I67" s="12">
        <f t="shared" ref="I67" si="69">H67+4854</f>
        <v>4961.5200000000004</v>
      </c>
      <c r="J67" t="s">
        <v>14</v>
      </c>
      <c r="K67" s="1">
        <v>44851</v>
      </c>
      <c r="L67" s="1" t="str">
        <f t="shared" si="67"/>
        <v>October</v>
      </c>
      <c r="M67" s="1" t="str">
        <f t="shared" ref="M67:M130" si="70">"Q"&amp;ROUNDUP(MONTH(K67)/3,0)</f>
        <v>Q4</v>
      </c>
      <c r="N67" t="s">
        <v>30</v>
      </c>
      <c r="O67" t="s">
        <v>1034</v>
      </c>
      <c r="P67" t="s">
        <v>1028</v>
      </c>
    </row>
    <row r="68" spans="1:16" x14ac:dyDescent="0.25">
      <c r="A68" t="s">
        <v>154</v>
      </c>
      <c r="B68" t="s">
        <v>155</v>
      </c>
      <c r="C68" t="s">
        <v>2</v>
      </c>
      <c r="D68">
        <v>63</v>
      </c>
      <c r="E68" t="str">
        <f t="shared" si="68"/>
        <v>Senior</v>
      </c>
      <c r="F68" t="s">
        <v>37</v>
      </c>
      <c r="G68">
        <v>3</v>
      </c>
      <c r="H68" s="12">
        <v>15.69</v>
      </c>
      <c r="I68" s="12">
        <f t="shared" ref="I68" si="71">H68+2000</f>
        <v>2015.69</v>
      </c>
      <c r="J68" t="s">
        <v>14</v>
      </c>
      <c r="K68" s="1">
        <v>44583</v>
      </c>
      <c r="L68" s="1" t="str">
        <f t="shared" si="67"/>
        <v>January</v>
      </c>
      <c r="M68" s="1" t="str">
        <f t="shared" si="70"/>
        <v>Q1</v>
      </c>
      <c r="N68" t="s">
        <v>46</v>
      </c>
      <c r="O68" t="s">
        <v>1036</v>
      </c>
      <c r="P68" t="s">
        <v>1029</v>
      </c>
    </row>
    <row r="69" spans="1:16" x14ac:dyDescent="0.25">
      <c r="A69" t="s">
        <v>156</v>
      </c>
      <c r="B69" t="s">
        <v>157</v>
      </c>
      <c r="C69" t="s">
        <v>2</v>
      </c>
      <c r="D69">
        <v>24</v>
      </c>
      <c r="E69" t="str">
        <f t="shared" si="68"/>
        <v>Adult</v>
      </c>
      <c r="F69" t="s">
        <v>158</v>
      </c>
      <c r="G69">
        <v>5</v>
      </c>
      <c r="H69" s="12">
        <v>58.65</v>
      </c>
      <c r="I69" s="12">
        <f t="shared" ref="I69" si="72">H69+4854</f>
        <v>4912.6499999999996</v>
      </c>
      <c r="J69" t="s">
        <v>10</v>
      </c>
      <c r="K69" s="1">
        <v>44634</v>
      </c>
      <c r="L69" s="1" t="str">
        <f t="shared" si="67"/>
        <v>March</v>
      </c>
      <c r="M69" s="1" t="str">
        <f t="shared" si="70"/>
        <v>Q1</v>
      </c>
      <c r="N69" t="s">
        <v>27</v>
      </c>
      <c r="O69" t="s">
        <v>1034</v>
      </c>
      <c r="P69" t="s">
        <v>1030</v>
      </c>
    </row>
    <row r="70" spans="1:16" x14ac:dyDescent="0.25">
      <c r="A70" t="s">
        <v>159</v>
      </c>
      <c r="B70" t="s">
        <v>160</v>
      </c>
      <c r="C70" t="s">
        <v>2</v>
      </c>
      <c r="D70">
        <v>24</v>
      </c>
      <c r="E70" t="str">
        <f t="shared" si="68"/>
        <v>Adult</v>
      </c>
      <c r="F70" t="s">
        <v>26</v>
      </c>
      <c r="G70">
        <v>5</v>
      </c>
      <c r="H70" s="12">
        <v>203.3</v>
      </c>
      <c r="I70" s="12">
        <f t="shared" ref="I70" si="73">H70+2000</f>
        <v>2203.3000000000002</v>
      </c>
      <c r="J70" t="s">
        <v>14</v>
      </c>
      <c r="K70" s="1">
        <v>44678</v>
      </c>
      <c r="L70" s="1" t="str">
        <f t="shared" si="67"/>
        <v>April</v>
      </c>
      <c r="M70" s="1" t="str">
        <f t="shared" si="70"/>
        <v>Q2</v>
      </c>
      <c r="N70" t="s">
        <v>15</v>
      </c>
      <c r="O70" t="s">
        <v>1034</v>
      </c>
      <c r="P70" t="s">
        <v>1031</v>
      </c>
    </row>
    <row r="71" spans="1:16" x14ac:dyDescent="0.25">
      <c r="A71" t="s">
        <v>161</v>
      </c>
      <c r="B71" t="s">
        <v>162</v>
      </c>
      <c r="C71" t="s">
        <v>2</v>
      </c>
      <c r="D71">
        <v>44</v>
      </c>
      <c r="E71" t="str">
        <f t="shared" si="68"/>
        <v>Adult</v>
      </c>
      <c r="F71" t="s">
        <v>69</v>
      </c>
      <c r="G71">
        <v>5</v>
      </c>
      <c r="H71" s="12">
        <v>5250</v>
      </c>
      <c r="I71" s="12">
        <f t="shared" ref="I71" si="74">H71+4854</f>
        <v>10104</v>
      </c>
      <c r="J71" t="s">
        <v>4</v>
      </c>
      <c r="K71" s="1">
        <v>44884</v>
      </c>
      <c r="L71" s="1" t="str">
        <f t="shared" si="67"/>
        <v>November</v>
      </c>
      <c r="M71" s="1" t="str">
        <f t="shared" si="70"/>
        <v>Q4</v>
      </c>
      <c r="N71" t="s">
        <v>30</v>
      </c>
      <c r="O71" t="s">
        <v>1036</v>
      </c>
      <c r="P71" t="s">
        <v>1028</v>
      </c>
    </row>
    <row r="72" spans="1:16" x14ac:dyDescent="0.25">
      <c r="A72" t="s">
        <v>163</v>
      </c>
      <c r="B72" t="s">
        <v>164</v>
      </c>
      <c r="C72" t="s">
        <v>8</v>
      </c>
      <c r="D72">
        <v>34</v>
      </c>
      <c r="E72" t="str">
        <f t="shared" si="68"/>
        <v>Adult</v>
      </c>
      <c r="F72" t="s">
        <v>9</v>
      </c>
      <c r="G72">
        <v>5</v>
      </c>
      <c r="H72" s="12">
        <v>3000.85</v>
      </c>
      <c r="I72" s="12">
        <f t="shared" ref="I72" si="75">H72+2000</f>
        <v>5000.8500000000004</v>
      </c>
      <c r="J72" t="s">
        <v>14</v>
      </c>
      <c r="K72" s="1">
        <v>44814</v>
      </c>
      <c r="L72" s="1" t="str">
        <f t="shared" si="67"/>
        <v>September</v>
      </c>
      <c r="M72" s="1" t="str">
        <f t="shared" si="70"/>
        <v>Q3</v>
      </c>
      <c r="N72" t="s">
        <v>11</v>
      </c>
      <c r="O72" t="s">
        <v>1036</v>
      </c>
      <c r="P72" t="s">
        <v>1028</v>
      </c>
    </row>
    <row r="73" spans="1:16" x14ac:dyDescent="0.25">
      <c r="A73" t="s">
        <v>165</v>
      </c>
      <c r="B73" t="s">
        <v>166</v>
      </c>
      <c r="C73" t="s">
        <v>2</v>
      </c>
      <c r="D73">
        <v>17</v>
      </c>
      <c r="E73" t="str">
        <f t="shared" si="68"/>
        <v>Teenager</v>
      </c>
      <c r="F73" t="s">
        <v>26</v>
      </c>
      <c r="G73">
        <v>4</v>
      </c>
      <c r="H73" s="12">
        <v>162.63999999999999</v>
      </c>
      <c r="I73" s="12">
        <f t="shared" ref="I73" si="76">H73+4854</f>
        <v>5016.6400000000003</v>
      </c>
      <c r="J73" t="s">
        <v>14</v>
      </c>
      <c r="K73" s="1">
        <v>44808</v>
      </c>
      <c r="L73" s="1" t="str">
        <f t="shared" si="67"/>
        <v>September</v>
      </c>
      <c r="M73" s="1" t="str">
        <f t="shared" si="70"/>
        <v>Q3</v>
      </c>
      <c r="N73" t="s">
        <v>5</v>
      </c>
      <c r="O73" t="s">
        <v>1035</v>
      </c>
      <c r="P73" t="s">
        <v>1029</v>
      </c>
    </row>
    <row r="74" spans="1:16" x14ac:dyDescent="0.25">
      <c r="A74" t="s">
        <v>167</v>
      </c>
      <c r="B74" t="s">
        <v>168</v>
      </c>
      <c r="C74" t="s">
        <v>8</v>
      </c>
      <c r="D74">
        <v>38</v>
      </c>
      <c r="E74" t="str">
        <f t="shared" si="68"/>
        <v>Adult</v>
      </c>
      <c r="F74" t="s">
        <v>37</v>
      </c>
      <c r="G74">
        <v>5</v>
      </c>
      <c r="H74" s="12">
        <v>26.15</v>
      </c>
      <c r="I74" s="12">
        <f t="shared" ref="I74" si="77">H74+2000</f>
        <v>2026.15</v>
      </c>
      <c r="J74" t="s">
        <v>14</v>
      </c>
      <c r="K74" s="1">
        <v>44794</v>
      </c>
      <c r="L74" s="1" t="str">
        <f t="shared" si="67"/>
        <v>August</v>
      </c>
      <c r="M74" s="1" t="str">
        <f t="shared" si="70"/>
        <v>Q3</v>
      </c>
      <c r="N74" t="s">
        <v>30</v>
      </c>
      <c r="O74" t="s">
        <v>1034</v>
      </c>
      <c r="P74" t="s">
        <v>1030</v>
      </c>
    </row>
    <row r="75" spans="1:16" x14ac:dyDescent="0.25">
      <c r="A75" t="s">
        <v>169</v>
      </c>
      <c r="B75" t="s">
        <v>170</v>
      </c>
      <c r="C75" t="s">
        <v>2</v>
      </c>
      <c r="D75">
        <v>57</v>
      </c>
      <c r="E75" t="str">
        <f t="shared" si="68"/>
        <v>Senior</v>
      </c>
      <c r="F75" t="s">
        <v>9</v>
      </c>
      <c r="G75">
        <v>5</v>
      </c>
      <c r="H75" s="12">
        <v>3000.85</v>
      </c>
      <c r="I75" s="12">
        <f t="shared" ref="I75" si="78">H75+4854</f>
        <v>7854.85</v>
      </c>
      <c r="J75" t="s">
        <v>10</v>
      </c>
      <c r="K75" s="1">
        <v>44836</v>
      </c>
      <c r="L75" s="1" t="str">
        <f t="shared" si="67"/>
        <v>October</v>
      </c>
      <c r="M75" s="1" t="str">
        <f t="shared" si="70"/>
        <v>Q4</v>
      </c>
      <c r="N75" t="s">
        <v>40</v>
      </c>
      <c r="O75" t="s">
        <v>1034</v>
      </c>
      <c r="P75" t="s">
        <v>1031</v>
      </c>
    </row>
    <row r="76" spans="1:16" x14ac:dyDescent="0.25">
      <c r="A76" t="s">
        <v>171</v>
      </c>
      <c r="B76" t="s">
        <v>172</v>
      </c>
      <c r="C76" t="s">
        <v>8</v>
      </c>
      <c r="D76">
        <v>67</v>
      </c>
      <c r="E76" t="str">
        <f t="shared" si="68"/>
        <v>Senior</v>
      </c>
      <c r="F76" t="s">
        <v>43</v>
      </c>
      <c r="G76">
        <v>3</v>
      </c>
      <c r="H76" s="12">
        <v>107.52</v>
      </c>
      <c r="I76" s="12">
        <f t="shared" ref="I76" si="79">H76+2000</f>
        <v>2107.52</v>
      </c>
      <c r="J76" t="s">
        <v>14</v>
      </c>
      <c r="K76" s="1">
        <v>44568</v>
      </c>
      <c r="L76" s="1" t="str">
        <f t="shared" si="67"/>
        <v>January</v>
      </c>
      <c r="M76" s="1" t="str">
        <f t="shared" si="70"/>
        <v>Q1</v>
      </c>
      <c r="N76" t="s">
        <v>40</v>
      </c>
      <c r="O76" t="s">
        <v>1034</v>
      </c>
      <c r="P76" t="s">
        <v>1028</v>
      </c>
    </row>
    <row r="77" spans="1:16" x14ac:dyDescent="0.25">
      <c r="A77" t="s">
        <v>173</v>
      </c>
      <c r="B77" t="s">
        <v>174</v>
      </c>
      <c r="C77" t="s">
        <v>8</v>
      </c>
      <c r="D77">
        <v>41</v>
      </c>
      <c r="E77" t="str">
        <f t="shared" si="68"/>
        <v>Adult</v>
      </c>
      <c r="F77" t="s">
        <v>158</v>
      </c>
      <c r="G77">
        <v>3</v>
      </c>
      <c r="H77" s="12">
        <v>35.19</v>
      </c>
      <c r="I77" s="12">
        <f t="shared" ref="I77" si="80">H77+4854</f>
        <v>4889.1899999999996</v>
      </c>
      <c r="J77" t="s">
        <v>4</v>
      </c>
      <c r="K77" s="1">
        <v>44720</v>
      </c>
      <c r="L77" s="1" t="str">
        <f t="shared" si="67"/>
        <v>June</v>
      </c>
      <c r="M77" s="1" t="str">
        <f t="shared" si="70"/>
        <v>Q2</v>
      </c>
      <c r="N77" t="s">
        <v>46</v>
      </c>
      <c r="O77" t="s">
        <v>1036</v>
      </c>
      <c r="P77" t="s">
        <v>1028</v>
      </c>
    </row>
    <row r="78" spans="1:16" x14ac:dyDescent="0.25">
      <c r="A78" t="s">
        <v>175</v>
      </c>
      <c r="B78" t="s">
        <v>176</v>
      </c>
      <c r="C78" t="s">
        <v>2</v>
      </c>
      <c r="D78">
        <v>40</v>
      </c>
      <c r="E78" t="str">
        <f t="shared" si="68"/>
        <v>Adult</v>
      </c>
      <c r="F78" t="s">
        <v>3</v>
      </c>
      <c r="G78">
        <v>5</v>
      </c>
      <c r="H78" s="12">
        <v>1500.4</v>
      </c>
      <c r="I78" s="12">
        <f t="shared" ref="I78" si="81">H78+2000</f>
        <v>3500.4</v>
      </c>
      <c r="J78" t="s">
        <v>10</v>
      </c>
      <c r="K78" s="1">
        <v>44668</v>
      </c>
      <c r="L78" s="1" t="str">
        <f t="shared" si="67"/>
        <v>April</v>
      </c>
      <c r="M78" s="1" t="str">
        <f t="shared" si="70"/>
        <v>Q2</v>
      </c>
      <c r="N78" t="s">
        <v>5</v>
      </c>
      <c r="O78" t="s">
        <v>1034</v>
      </c>
      <c r="P78" t="s">
        <v>1029</v>
      </c>
    </row>
    <row r="79" spans="1:16" x14ac:dyDescent="0.25">
      <c r="A79" t="s">
        <v>177</v>
      </c>
      <c r="B79" t="s">
        <v>178</v>
      </c>
      <c r="C79" t="s">
        <v>2</v>
      </c>
      <c r="D79">
        <v>16</v>
      </c>
      <c r="E79" t="str">
        <f t="shared" si="68"/>
        <v>Teenager</v>
      </c>
      <c r="F79" t="s">
        <v>9</v>
      </c>
      <c r="G79">
        <v>4</v>
      </c>
      <c r="H79" s="12">
        <v>2400.6799999999998</v>
      </c>
      <c r="I79" s="12">
        <f t="shared" ref="I79" si="82">H79+4854</f>
        <v>7254.68</v>
      </c>
      <c r="J79" t="s">
        <v>14</v>
      </c>
      <c r="K79" s="1">
        <v>44808</v>
      </c>
      <c r="L79" s="1" t="str">
        <f t="shared" si="67"/>
        <v>September</v>
      </c>
      <c r="M79" s="1" t="str">
        <f t="shared" si="70"/>
        <v>Q3</v>
      </c>
      <c r="N79" t="s">
        <v>15</v>
      </c>
      <c r="O79" t="s">
        <v>1036</v>
      </c>
      <c r="P79" t="s">
        <v>1030</v>
      </c>
    </row>
    <row r="80" spans="1:16" x14ac:dyDescent="0.25">
      <c r="A80" t="s">
        <v>179</v>
      </c>
      <c r="B80" t="s">
        <v>180</v>
      </c>
      <c r="C80" t="s">
        <v>2</v>
      </c>
      <c r="D80">
        <v>17</v>
      </c>
      <c r="E80" t="str">
        <f t="shared" si="68"/>
        <v>Teenager</v>
      </c>
      <c r="F80" t="s">
        <v>37</v>
      </c>
      <c r="G80">
        <v>5</v>
      </c>
      <c r="H80" s="12">
        <v>26.15</v>
      </c>
      <c r="I80" s="12">
        <f t="shared" ref="I80" si="83">H80+2000</f>
        <v>2026.15</v>
      </c>
      <c r="J80" t="s">
        <v>14</v>
      </c>
      <c r="K80" s="1">
        <v>44762</v>
      </c>
      <c r="L80" s="1" t="str">
        <f t="shared" si="67"/>
        <v>July</v>
      </c>
      <c r="M80" s="1" t="str">
        <f t="shared" si="70"/>
        <v>Q3</v>
      </c>
      <c r="N80" t="s">
        <v>30</v>
      </c>
      <c r="O80" t="s">
        <v>1034</v>
      </c>
      <c r="P80" t="s">
        <v>1031</v>
      </c>
    </row>
    <row r="81" spans="1:16" x14ac:dyDescent="0.25">
      <c r="A81" t="s">
        <v>181</v>
      </c>
      <c r="B81" t="s">
        <v>182</v>
      </c>
      <c r="C81" t="s">
        <v>2</v>
      </c>
      <c r="D81">
        <v>53</v>
      </c>
      <c r="E81" t="str">
        <f t="shared" si="68"/>
        <v>Senior</v>
      </c>
      <c r="F81" t="s">
        <v>37</v>
      </c>
      <c r="G81">
        <v>4</v>
      </c>
      <c r="H81" s="12">
        <v>20.92</v>
      </c>
      <c r="I81" s="12">
        <f t="shared" ref="I81" si="84">H81+4854</f>
        <v>4874.92</v>
      </c>
      <c r="J81" t="s">
        <v>4</v>
      </c>
      <c r="K81" s="1">
        <v>44756</v>
      </c>
      <c r="L81" s="1" t="str">
        <f t="shared" si="67"/>
        <v>July</v>
      </c>
      <c r="M81" s="1" t="str">
        <f t="shared" si="70"/>
        <v>Q3</v>
      </c>
      <c r="N81" t="s">
        <v>27</v>
      </c>
      <c r="O81" t="s">
        <v>1034</v>
      </c>
      <c r="P81" t="s">
        <v>1028</v>
      </c>
    </row>
    <row r="82" spans="1:16" x14ac:dyDescent="0.25">
      <c r="A82" t="s">
        <v>183</v>
      </c>
      <c r="B82" t="s">
        <v>184</v>
      </c>
      <c r="C82" t="s">
        <v>8</v>
      </c>
      <c r="D82">
        <v>40</v>
      </c>
      <c r="E82" t="str">
        <f t="shared" si="68"/>
        <v>Adult</v>
      </c>
      <c r="F82" t="s">
        <v>43</v>
      </c>
      <c r="G82">
        <v>2</v>
      </c>
      <c r="H82" s="12">
        <v>71.680000000000007</v>
      </c>
      <c r="I82" s="12">
        <f t="shared" ref="I82" si="85">H82+2000</f>
        <v>2071.6799999999998</v>
      </c>
      <c r="J82" t="s">
        <v>14</v>
      </c>
      <c r="K82" s="1">
        <v>44866</v>
      </c>
      <c r="L82" s="1" t="str">
        <f t="shared" si="67"/>
        <v>November</v>
      </c>
      <c r="M82" s="1" t="str">
        <f t="shared" si="70"/>
        <v>Q4</v>
      </c>
      <c r="N82" t="s">
        <v>40</v>
      </c>
      <c r="O82" t="s">
        <v>1036</v>
      </c>
      <c r="P82" t="s">
        <v>1028</v>
      </c>
    </row>
    <row r="83" spans="1:16" x14ac:dyDescent="0.25">
      <c r="A83" t="s">
        <v>185</v>
      </c>
      <c r="B83" t="s">
        <v>186</v>
      </c>
      <c r="C83" t="s">
        <v>8</v>
      </c>
      <c r="D83">
        <v>60</v>
      </c>
      <c r="E83" t="str">
        <f t="shared" si="68"/>
        <v>Senior</v>
      </c>
      <c r="F83" t="s">
        <v>26</v>
      </c>
      <c r="G83">
        <v>4</v>
      </c>
      <c r="H83" s="12">
        <v>162.63999999999999</v>
      </c>
      <c r="I83" s="12">
        <f t="shared" ref="I83" si="86">H83+4854</f>
        <v>5016.6400000000003</v>
      </c>
      <c r="J83" t="s">
        <v>4</v>
      </c>
      <c r="K83" s="1">
        <v>44567</v>
      </c>
      <c r="L83" s="1" t="str">
        <f t="shared" si="67"/>
        <v>January</v>
      </c>
      <c r="M83" s="1" t="str">
        <f t="shared" si="70"/>
        <v>Q1</v>
      </c>
      <c r="N83" t="s">
        <v>15</v>
      </c>
      <c r="O83" t="s">
        <v>1036</v>
      </c>
      <c r="P83" t="s">
        <v>1029</v>
      </c>
    </row>
    <row r="84" spans="1:16" x14ac:dyDescent="0.25">
      <c r="A84" t="s">
        <v>187</v>
      </c>
      <c r="B84" t="s">
        <v>188</v>
      </c>
      <c r="C84" t="s">
        <v>8</v>
      </c>
      <c r="D84">
        <v>30</v>
      </c>
      <c r="E84" t="str">
        <f t="shared" si="68"/>
        <v>Adult</v>
      </c>
      <c r="F84" t="s">
        <v>158</v>
      </c>
      <c r="G84">
        <v>2</v>
      </c>
      <c r="H84" s="12">
        <v>23.46</v>
      </c>
      <c r="I84" s="12">
        <f t="shared" ref="I84" si="87">H84+2000</f>
        <v>2023.46</v>
      </c>
      <c r="J84" t="s">
        <v>14</v>
      </c>
      <c r="K84" s="1">
        <v>44645</v>
      </c>
      <c r="L84" s="1" t="str">
        <f t="shared" si="67"/>
        <v>March</v>
      </c>
      <c r="M84" s="1" t="str">
        <f t="shared" si="70"/>
        <v>Q1</v>
      </c>
      <c r="N84" t="s">
        <v>5</v>
      </c>
      <c r="O84" t="s">
        <v>1034</v>
      </c>
      <c r="P84" t="s">
        <v>1030</v>
      </c>
    </row>
    <row r="85" spans="1:16" x14ac:dyDescent="0.25">
      <c r="A85" t="s">
        <v>189</v>
      </c>
      <c r="B85" t="s">
        <v>190</v>
      </c>
      <c r="C85" t="s">
        <v>2</v>
      </c>
      <c r="D85">
        <v>66</v>
      </c>
      <c r="E85" t="str">
        <f t="shared" si="68"/>
        <v>Senior</v>
      </c>
      <c r="F85" t="s">
        <v>3</v>
      </c>
      <c r="G85">
        <v>2</v>
      </c>
      <c r="H85" s="12">
        <v>600.16</v>
      </c>
      <c r="I85" s="12">
        <f t="shared" ref="I85" si="88">H85+4854</f>
        <v>5454.16</v>
      </c>
      <c r="J85" t="s">
        <v>4</v>
      </c>
      <c r="K85" s="1">
        <v>44812</v>
      </c>
      <c r="L85" s="1" t="str">
        <f t="shared" si="67"/>
        <v>September</v>
      </c>
      <c r="M85" s="1" t="str">
        <f t="shared" si="70"/>
        <v>Q3</v>
      </c>
      <c r="N85" t="s">
        <v>27</v>
      </c>
      <c r="O85" t="s">
        <v>1036</v>
      </c>
      <c r="P85" t="s">
        <v>1031</v>
      </c>
    </row>
    <row r="86" spans="1:16" x14ac:dyDescent="0.25">
      <c r="A86" t="s">
        <v>191</v>
      </c>
      <c r="B86" t="s">
        <v>192</v>
      </c>
      <c r="C86" t="s">
        <v>8</v>
      </c>
      <c r="D86">
        <v>22</v>
      </c>
      <c r="E86" t="str">
        <f t="shared" si="68"/>
        <v>Adult</v>
      </c>
      <c r="F86" t="s">
        <v>37</v>
      </c>
      <c r="G86">
        <v>1</v>
      </c>
      <c r="H86" s="12">
        <v>5.23</v>
      </c>
      <c r="I86" s="12">
        <f t="shared" ref="I86" si="89">H86+2000</f>
        <v>2005.23</v>
      </c>
      <c r="J86" t="s">
        <v>14</v>
      </c>
      <c r="K86" s="1">
        <v>44610</v>
      </c>
      <c r="L86" s="1" t="str">
        <f t="shared" si="67"/>
        <v>February</v>
      </c>
      <c r="M86" s="1" t="str">
        <f t="shared" si="70"/>
        <v>Q1</v>
      </c>
      <c r="N86" t="s">
        <v>30</v>
      </c>
      <c r="O86" t="s">
        <v>1034</v>
      </c>
      <c r="P86" t="s">
        <v>1028</v>
      </c>
    </row>
    <row r="87" spans="1:16" x14ac:dyDescent="0.25">
      <c r="A87" t="s">
        <v>193</v>
      </c>
      <c r="B87" t="s">
        <v>194</v>
      </c>
      <c r="C87" t="s">
        <v>8</v>
      </c>
      <c r="D87">
        <v>53</v>
      </c>
      <c r="E87" t="str">
        <f t="shared" si="68"/>
        <v>Senior</v>
      </c>
      <c r="F87" t="s">
        <v>37</v>
      </c>
      <c r="G87">
        <v>2</v>
      </c>
      <c r="H87" s="12">
        <v>10.46</v>
      </c>
      <c r="I87" s="12">
        <f t="shared" ref="I87" si="90">H87+4854</f>
        <v>4864.46</v>
      </c>
      <c r="J87" t="s">
        <v>14</v>
      </c>
      <c r="K87" s="1">
        <v>44673</v>
      </c>
      <c r="L87" s="1" t="str">
        <f t="shared" si="67"/>
        <v>April</v>
      </c>
      <c r="M87" s="1" t="str">
        <f t="shared" si="70"/>
        <v>Q2</v>
      </c>
      <c r="N87" t="s">
        <v>5</v>
      </c>
      <c r="O87" t="s">
        <v>1034</v>
      </c>
      <c r="P87" t="s">
        <v>1028</v>
      </c>
    </row>
    <row r="88" spans="1:16" x14ac:dyDescent="0.25">
      <c r="A88" t="s">
        <v>195</v>
      </c>
      <c r="B88" t="s">
        <v>196</v>
      </c>
      <c r="C88" t="s">
        <v>2</v>
      </c>
      <c r="D88">
        <v>52</v>
      </c>
      <c r="E88" t="str">
        <f t="shared" si="68"/>
        <v>Senior</v>
      </c>
      <c r="F88" t="s">
        <v>3</v>
      </c>
      <c r="G88">
        <v>5</v>
      </c>
      <c r="H88" s="12">
        <v>1500.4</v>
      </c>
      <c r="I88" s="12">
        <f t="shared" ref="I88" si="91">H88+2000</f>
        <v>3500.4</v>
      </c>
      <c r="J88" t="s">
        <v>14</v>
      </c>
      <c r="K88" s="1">
        <v>44849</v>
      </c>
      <c r="L88" s="1" t="str">
        <f t="shared" si="67"/>
        <v>October</v>
      </c>
      <c r="M88" s="1" t="str">
        <f t="shared" si="70"/>
        <v>Q4</v>
      </c>
      <c r="N88" t="s">
        <v>56</v>
      </c>
      <c r="O88" t="s">
        <v>1036</v>
      </c>
      <c r="P88" t="s">
        <v>1029</v>
      </c>
    </row>
    <row r="89" spans="1:16" x14ac:dyDescent="0.25">
      <c r="A89" t="s">
        <v>197</v>
      </c>
      <c r="B89" t="s">
        <v>198</v>
      </c>
      <c r="C89" t="s">
        <v>8</v>
      </c>
      <c r="D89">
        <v>26</v>
      </c>
      <c r="E89" t="str">
        <f t="shared" si="68"/>
        <v>Adult</v>
      </c>
      <c r="F89" t="s">
        <v>9</v>
      </c>
      <c r="G89">
        <v>5</v>
      </c>
      <c r="H89" s="12">
        <v>3000.85</v>
      </c>
      <c r="I89" s="12">
        <f t="shared" ref="I89" si="92">H89+4854</f>
        <v>7854.85</v>
      </c>
      <c r="J89" t="s">
        <v>14</v>
      </c>
      <c r="K89" s="1">
        <v>44658</v>
      </c>
      <c r="L89" s="1" t="str">
        <f t="shared" si="67"/>
        <v>April</v>
      </c>
      <c r="M89" s="1" t="str">
        <f t="shared" si="70"/>
        <v>Q2</v>
      </c>
      <c r="N89" t="s">
        <v>30</v>
      </c>
      <c r="O89" t="s">
        <v>1034</v>
      </c>
      <c r="P89" t="s">
        <v>1030</v>
      </c>
    </row>
    <row r="90" spans="1:16" x14ac:dyDescent="0.25">
      <c r="A90" t="s">
        <v>199</v>
      </c>
      <c r="B90" t="s">
        <v>200</v>
      </c>
      <c r="C90" t="s">
        <v>8</v>
      </c>
      <c r="D90">
        <v>66</v>
      </c>
      <c r="E90" t="str">
        <f t="shared" si="68"/>
        <v>Senior</v>
      </c>
      <c r="F90" t="s">
        <v>37</v>
      </c>
      <c r="G90">
        <v>1</v>
      </c>
      <c r="H90" s="12">
        <v>5.23</v>
      </c>
      <c r="I90" s="12">
        <f t="shared" ref="I90" si="93">H90+2000</f>
        <v>2005.23</v>
      </c>
      <c r="J90" t="s">
        <v>14</v>
      </c>
      <c r="K90" s="1">
        <v>44719</v>
      </c>
      <c r="L90" s="1" t="str">
        <f t="shared" si="67"/>
        <v>June</v>
      </c>
      <c r="M90" s="1" t="str">
        <f t="shared" si="70"/>
        <v>Q2</v>
      </c>
      <c r="N90" t="s">
        <v>30</v>
      </c>
      <c r="O90" t="s">
        <v>1036</v>
      </c>
      <c r="P90" t="s">
        <v>1031</v>
      </c>
    </row>
    <row r="91" spans="1:16" x14ac:dyDescent="0.25">
      <c r="A91" t="s">
        <v>201</v>
      </c>
      <c r="B91" t="s">
        <v>202</v>
      </c>
      <c r="C91" t="s">
        <v>8</v>
      </c>
      <c r="D91">
        <v>65</v>
      </c>
      <c r="E91" t="str">
        <f t="shared" si="68"/>
        <v>Senior</v>
      </c>
      <c r="F91" t="s">
        <v>3</v>
      </c>
      <c r="G91">
        <v>4</v>
      </c>
      <c r="H91" s="12">
        <v>1200.32</v>
      </c>
      <c r="I91" s="12">
        <f t="shared" ref="I91" si="94">H91+4854</f>
        <v>6054.32</v>
      </c>
      <c r="J91" t="s">
        <v>10</v>
      </c>
      <c r="K91" s="1">
        <v>44583</v>
      </c>
      <c r="L91" s="1" t="str">
        <f t="shared" si="67"/>
        <v>January</v>
      </c>
      <c r="M91" s="1" t="str">
        <f t="shared" si="70"/>
        <v>Q1</v>
      </c>
      <c r="N91" t="s">
        <v>18</v>
      </c>
      <c r="O91" t="s">
        <v>1034</v>
      </c>
      <c r="P91" t="s">
        <v>1028</v>
      </c>
    </row>
    <row r="92" spans="1:16" x14ac:dyDescent="0.25">
      <c r="A92" t="s">
        <v>203</v>
      </c>
      <c r="B92" t="s">
        <v>204</v>
      </c>
      <c r="C92" t="s">
        <v>2</v>
      </c>
      <c r="D92">
        <v>43</v>
      </c>
      <c r="E92" t="str">
        <f t="shared" si="68"/>
        <v>Adult</v>
      </c>
      <c r="F92" t="s">
        <v>69</v>
      </c>
      <c r="G92">
        <v>2</v>
      </c>
      <c r="H92" s="12">
        <v>2100</v>
      </c>
      <c r="I92" s="12">
        <f t="shared" ref="I92" si="95">H92+2000</f>
        <v>4100</v>
      </c>
      <c r="J92" t="s">
        <v>14</v>
      </c>
      <c r="K92" s="1">
        <v>44795</v>
      </c>
      <c r="L92" s="1" t="str">
        <f t="shared" si="67"/>
        <v>August</v>
      </c>
      <c r="M92" s="1" t="str">
        <f t="shared" si="70"/>
        <v>Q3</v>
      </c>
      <c r="N92" t="s">
        <v>5</v>
      </c>
      <c r="O92" t="s">
        <v>1034</v>
      </c>
      <c r="P92" t="s">
        <v>1028</v>
      </c>
    </row>
    <row r="93" spans="1:16" x14ac:dyDescent="0.25">
      <c r="A93" t="s">
        <v>205</v>
      </c>
      <c r="B93" t="s">
        <v>206</v>
      </c>
      <c r="C93" t="s">
        <v>2</v>
      </c>
      <c r="D93">
        <v>59</v>
      </c>
      <c r="E93" t="str">
        <f t="shared" si="68"/>
        <v>Senior</v>
      </c>
      <c r="F93" t="s">
        <v>43</v>
      </c>
      <c r="G93">
        <v>1</v>
      </c>
      <c r="H93" s="12">
        <v>35.840000000000003</v>
      </c>
      <c r="I93" s="12">
        <f t="shared" ref="I93" si="96">H93+4854</f>
        <v>4889.84</v>
      </c>
      <c r="J93" t="s">
        <v>10</v>
      </c>
      <c r="K93" s="1">
        <v>44837</v>
      </c>
      <c r="L93" s="1" t="str">
        <f t="shared" si="67"/>
        <v>October</v>
      </c>
      <c r="M93" s="1" t="str">
        <f t="shared" si="70"/>
        <v>Q4</v>
      </c>
      <c r="N93" t="s">
        <v>5</v>
      </c>
      <c r="O93" t="s">
        <v>1034</v>
      </c>
      <c r="P93" t="s">
        <v>1029</v>
      </c>
    </row>
    <row r="94" spans="1:16" x14ac:dyDescent="0.25">
      <c r="A94" t="s">
        <v>207</v>
      </c>
      <c r="B94" t="s">
        <v>208</v>
      </c>
      <c r="C94" t="s">
        <v>2</v>
      </c>
      <c r="D94">
        <v>30</v>
      </c>
      <c r="E94" t="str">
        <f t="shared" si="68"/>
        <v>Adult</v>
      </c>
      <c r="F94" t="s">
        <v>158</v>
      </c>
      <c r="G94">
        <v>5</v>
      </c>
      <c r="H94" s="12">
        <v>58.65</v>
      </c>
      <c r="I94" s="12">
        <f t="shared" ref="I94" si="97">H94+2000</f>
        <v>2058.65</v>
      </c>
      <c r="J94" t="s">
        <v>10</v>
      </c>
      <c r="K94" s="1">
        <v>44771</v>
      </c>
      <c r="L94" s="1" t="str">
        <f t="shared" si="67"/>
        <v>July</v>
      </c>
      <c r="M94" s="1" t="str">
        <f t="shared" si="70"/>
        <v>Q3</v>
      </c>
      <c r="N94" t="s">
        <v>5</v>
      </c>
      <c r="O94" t="s">
        <v>1034</v>
      </c>
      <c r="P94" t="s">
        <v>1030</v>
      </c>
    </row>
    <row r="95" spans="1:16" x14ac:dyDescent="0.25">
      <c r="A95" t="s">
        <v>209</v>
      </c>
      <c r="B95" t="s">
        <v>210</v>
      </c>
      <c r="C95" t="s">
        <v>2</v>
      </c>
      <c r="D95">
        <v>25</v>
      </c>
      <c r="E95" t="str">
        <f t="shared" si="68"/>
        <v>Adult</v>
      </c>
      <c r="F95" t="s">
        <v>26</v>
      </c>
      <c r="G95">
        <v>2</v>
      </c>
      <c r="H95" s="12">
        <v>81.319999999999993</v>
      </c>
      <c r="I95" s="12">
        <f t="shared" ref="I95" si="98">H95+4854</f>
        <v>4935.32</v>
      </c>
      <c r="J95" t="s">
        <v>10</v>
      </c>
      <c r="K95" s="1">
        <v>44911</v>
      </c>
      <c r="L95" s="1" t="str">
        <f t="shared" si="67"/>
        <v>December</v>
      </c>
      <c r="M95" s="1" t="str">
        <f t="shared" si="70"/>
        <v>Q4</v>
      </c>
      <c r="N95" t="s">
        <v>15</v>
      </c>
      <c r="O95" t="s">
        <v>1036</v>
      </c>
      <c r="P95" t="s">
        <v>1031</v>
      </c>
    </row>
    <row r="96" spans="1:16" x14ac:dyDescent="0.25">
      <c r="A96" t="s">
        <v>211</v>
      </c>
      <c r="B96" t="s">
        <v>212</v>
      </c>
      <c r="C96" t="s">
        <v>2</v>
      </c>
      <c r="D96">
        <v>29</v>
      </c>
      <c r="E96" t="str">
        <f t="shared" si="68"/>
        <v>Adult</v>
      </c>
      <c r="F96" t="s">
        <v>43</v>
      </c>
      <c r="G96">
        <v>3</v>
      </c>
      <c r="H96" s="12">
        <v>107.52</v>
      </c>
      <c r="I96" s="12">
        <f t="shared" ref="I96" si="99">H96+2000</f>
        <v>2107.52</v>
      </c>
      <c r="J96" t="s">
        <v>10</v>
      </c>
      <c r="K96" s="1">
        <v>44715</v>
      </c>
      <c r="L96" s="1" t="str">
        <f t="shared" si="67"/>
        <v>June</v>
      </c>
      <c r="M96" s="1" t="str">
        <f t="shared" si="70"/>
        <v>Q2</v>
      </c>
      <c r="N96" t="s">
        <v>30</v>
      </c>
      <c r="O96" t="s">
        <v>1036</v>
      </c>
      <c r="P96" t="s">
        <v>1028</v>
      </c>
    </row>
    <row r="97" spans="1:16" x14ac:dyDescent="0.25">
      <c r="A97" t="s">
        <v>213</v>
      </c>
      <c r="B97" t="s">
        <v>214</v>
      </c>
      <c r="C97" t="s">
        <v>2</v>
      </c>
      <c r="D97">
        <v>19</v>
      </c>
      <c r="E97" t="str">
        <f t="shared" si="68"/>
        <v>Adult</v>
      </c>
      <c r="F97" t="s">
        <v>3</v>
      </c>
      <c r="G97">
        <v>2</v>
      </c>
      <c r="H97" s="12">
        <v>600.16</v>
      </c>
      <c r="I97" s="12">
        <f t="shared" ref="I97" si="100">H97+4854</f>
        <v>5454.16</v>
      </c>
      <c r="J97" t="s">
        <v>10</v>
      </c>
      <c r="K97" s="1">
        <v>44912</v>
      </c>
      <c r="L97" s="1" t="str">
        <f t="shared" si="67"/>
        <v>December</v>
      </c>
      <c r="M97" s="1" t="str">
        <f t="shared" si="70"/>
        <v>Q4</v>
      </c>
      <c r="N97" t="s">
        <v>46</v>
      </c>
      <c r="O97" t="s">
        <v>1036</v>
      </c>
      <c r="P97" t="s">
        <v>1028</v>
      </c>
    </row>
    <row r="98" spans="1:16" x14ac:dyDescent="0.25">
      <c r="A98" t="s">
        <v>215</v>
      </c>
      <c r="B98" t="s">
        <v>216</v>
      </c>
      <c r="C98" t="s">
        <v>8</v>
      </c>
      <c r="D98">
        <v>62</v>
      </c>
      <c r="E98" t="str">
        <f t="shared" si="68"/>
        <v>Senior</v>
      </c>
      <c r="F98" t="s">
        <v>3</v>
      </c>
      <c r="G98">
        <v>5</v>
      </c>
      <c r="H98" s="12">
        <v>1500.4</v>
      </c>
      <c r="I98" s="12">
        <f t="shared" ref="I98" si="101">H98+2000</f>
        <v>3500.4</v>
      </c>
      <c r="J98" t="s">
        <v>4</v>
      </c>
      <c r="K98" s="1">
        <v>44926</v>
      </c>
      <c r="L98" s="1" t="str">
        <f t="shared" si="67"/>
        <v>December</v>
      </c>
      <c r="M98" s="1" t="str">
        <f t="shared" si="70"/>
        <v>Q4</v>
      </c>
      <c r="N98" t="s">
        <v>18</v>
      </c>
      <c r="O98" t="s">
        <v>1034</v>
      </c>
      <c r="P98" t="s">
        <v>1029</v>
      </c>
    </row>
    <row r="99" spans="1:16" x14ac:dyDescent="0.25">
      <c r="A99" t="s">
        <v>217</v>
      </c>
      <c r="B99" t="s">
        <v>218</v>
      </c>
      <c r="C99" t="s">
        <v>8</v>
      </c>
      <c r="D99">
        <v>39</v>
      </c>
      <c r="E99" t="str">
        <f t="shared" si="68"/>
        <v>Adult</v>
      </c>
      <c r="F99" t="s">
        <v>37</v>
      </c>
      <c r="G99">
        <v>3</v>
      </c>
      <c r="H99" s="12">
        <v>15.69</v>
      </c>
      <c r="I99" s="12">
        <f t="shared" ref="I99" si="102">H99+4854</f>
        <v>4869.6899999999996</v>
      </c>
      <c r="J99" t="s">
        <v>14</v>
      </c>
      <c r="K99" s="1">
        <v>44782</v>
      </c>
      <c r="L99" s="1" t="str">
        <f t="shared" si="67"/>
        <v>August</v>
      </c>
      <c r="M99" s="1" t="str">
        <f t="shared" si="70"/>
        <v>Q3</v>
      </c>
      <c r="N99" t="s">
        <v>11</v>
      </c>
      <c r="O99" t="s">
        <v>1036</v>
      </c>
      <c r="P99" t="s">
        <v>1030</v>
      </c>
    </row>
    <row r="100" spans="1:16" x14ac:dyDescent="0.25">
      <c r="A100" t="s">
        <v>219</v>
      </c>
      <c r="B100" t="s">
        <v>220</v>
      </c>
      <c r="C100" t="s">
        <v>2</v>
      </c>
      <c r="D100">
        <v>33</v>
      </c>
      <c r="E100" t="str">
        <f t="shared" si="68"/>
        <v>Adult</v>
      </c>
      <c r="F100" t="s">
        <v>3</v>
      </c>
      <c r="G100">
        <v>3</v>
      </c>
      <c r="H100" s="12">
        <v>900.24</v>
      </c>
      <c r="I100" s="12">
        <f t="shared" ref="I100" si="103">H100+2000</f>
        <v>2900.24</v>
      </c>
      <c r="J100" t="s">
        <v>14</v>
      </c>
      <c r="K100" s="1">
        <v>44773</v>
      </c>
      <c r="L100" s="1" t="str">
        <f t="shared" si="67"/>
        <v>July</v>
      </c>
      <c r="M100" s="1" t="str">
        <f t="shared" si="70"/>
        <v>Q3</v>
      </c>
      <c r="N100" t="s">
        <v>5</v>
      </c>
      <c r="O100" t="s">
        <v>1034</v>
      </c>
      <c r="P100" t="s">
        <v>1031</v>
      </c>
    </row>
    <row r="101" spans="1:16" x14ac:dyDescent="0.25">
      <c r="A101" t="s">
        <v>221</v>
      </c>
      <c r="B101" t="s">
        <v>222</v>
      </c>
      <c r="C101" t="s">
        <v>2</v>
      </c>
      <c r="D101">
        <v>26</v>
      </c>
      <c r="E101" t="str">
        <f t="shared" si="68"/>
        <v>Adult</v>
      </c>
      <c r="F101" t="s">
        <v>37</v>
      </c>
      <c r="G101">
        <v>4</v>
      </c>
      <c r="H101" s="12">
        <v>20.92</v>
      </c>
      <c r="I101" s="12">
        <f t="shared" ref="I101" si="104">H101+4854</f>
        <v>4874.92</v>
      </c>
      <c r="J101" t="s">
        <v>10</v>
      </c>
      <c r="K101" s="1">
        <v>44685</v>
      </c>
      <c r="L101" s="1" t="str">
        <f t="shared" si="67"/>
        <v>May</v>
      </c>
      <c r="M101" s="1" t="str">
        <f t="shared" si="70"/>
        <v>Q2</v>
      </c>
      <c r="N101" t="s">
        <v>30</v>
      </c>
      <c r="O101" t="s">
        <v>1036</v>
      </c>
      <c r="P101" t="s">
        <v>1028</v>
      </c>
    </row>
    <row r="102" spans="1:16" x14ac:dyDescent="0.25">
      <c r="A102" t="s">
        <v>223</v>
      </c>
      <c r="B102" t="s">
        <v>224</v>
      </c>
      <c r="C102" t="s">
        <v>8</v>
      </c>
      <c r="D102">
        <v>43</v>
      </c>
      <c r="E102" t="str">
        <f t="shared" si="68"/>
        <v>Adult</v>
      </c>
      <c r="F102" t="s">
        <v>69</v>
      </c>
      <c r="G102">
        <v>3</v>
      </c>
      <c r="H102" s="12">
        <v>3150</v>
      </c>
      <c r="I102" s="12">
        <f t="shared" ref="I102" si="105">H102+2000</f>
        <v>5150</v>
      </c>
      <c r="J102" t="s">
        <v>4</v>
      </c>
      <c r="K102" s="1">
        <v>44706</v>
      </c>
      <c r="L102" s="1" t="str">
        <f t="shared" si="67"/>
        <v>May</v>
      </c>
      <c r="M102" s="1" t="str">
        <f t="shared" si="70"/>
        <v>Q2</v>
      </c>
      <c r="N102" t="s">
        <v>51</v>
      </c>
      <c r="O102" t="s">
        <v>1034</v>
      </c>
      <c r="P102" t="s">
        <v>1028</v>
      </c>
    </row>
    <row r="103" spans="1:16" x14ac:dyDescent="0.25">
      <c r="A103" t="s">
        <v>225</v>
      </c>
      <c r="B103" t="s">
        <v>226</v>
      </c>
      <c r="C103" t="s">
        <v>2</v>
      </c>
      <c r="D103">
        <v>40</v>
      </c>
      <c r="E103" t="str">
        <f t="shared" si="68"/>
        <v>Adult</v>
      </c>
      <c r="F103" t="s">
        <v>37</v>
      </c>
      <c r="G103">
        <v>3</v>
      </c>
      <c r="H103" s="12">
        <v>15.69</v>
      </c>
      <c r="I103" s="12">
        <f t="shared" ref="I103" si="106">H103+4854</f>
        <v>4869.6899999999996</v>
      </c>
      <c r="J103" t="s">
        <v>10</v>
      </c>
      <c r="K103" s="1">
        <v>44918</v>
      </c>
      <c r="L103" s="1" t="str">
        <f t="shared" si="67"/>
        <v>December</v>
      </c>
      <c r="M103" s="1" t="str">
        <f t="shared" si="70"/>
        <v>Q4</v>
      </c>
      <c r="N103" t="s">
        <v>5</v>
      </c>
      <c r="O103" t="s">
        <v>1034</v>
      </c>
      <c r="P103" t="s">
        <v>1029</v>
      </c>
    </row>
    <row r="104" spans="1:16" x14ac:dyDescent="0.25">
      <c r="A104" t="s">
        <v>227</v>
      </c>
      <c r="B104" t="s">
        <v>228</v>
      </c>
      <c r="C104" t="s">
        <v>8</v>
      </c>
      <c r="D104">
        <v>55</v>
      </c>
      <c r="E104" t="str">
        <f t="shared" si="68"/>
        <v>Senior</v>
      </c>
      <c r="F104" t="s">
        <v>3</v>
      </c>
      <c r="G104">
        <v>4</v>
      </c>
      <c r="H104" s="12">
        <v>1200.32</v>
      </c>
      <c r="I104" s="12">
        <f t="shared" ref="I104" si="107">H104+2000</f>
        <v>3200.3199999999997</v>
      </c>
      <c r="J104" t="s">
        <v>4</v>
      </c>
      <c r="K104" s="1">
        <v>44585</v>
      </c>
      <c r="L104" s="1" t="str">
        <f t="shared" si="67"/>
        <v>January</v>
      </c>
      <c r="M104" s="1" t="str">
        <f t="shared" si="70"/>
        <v>Q1</v>
      </c>
      <c r="N104" t="s">
        <v>5</v>
      </c>
      <c r="O104" t="s">
        <v>1034</v>
      </c>
      <c r="P104" t="s">
        <v>1030</v>
      </c>
    </row>
    <row r="105" spans="1:16" x14ac:dyDescent="0.25">
      <c r="A105" t="s">
        <v>229</v>
      </c>
      <c r="B105" t="s">
        <v>230</v>
      </c>
      <c r="C105" t="s">
        <v>2</v>
      </c>
      <c r="D105">
        <v>24</v>
      </c>
      <c r="E105" t="str">
        <f t="shared" si="68"/>
        <v>Adult</v>
      </c>
      <c r="F105" t="s">
        <v>3</v>
      </c>
      <c r="G105">
        <v>5</v>
      </c>
      <c r="H105" s="12">
        <v>1500.4</v>
      </c>
      <c r="I105" s="12">
        <f t="shared" ref="I105" si="108">H105+4854</f>
        <v>6354.4</v>
      </c>
      <c r="J105" t="s">
        <v>4</v>
      </c>
      <c r="K105" s="1">
        <v>44818</v>
      </c>
      <c r="L105" s="1" t="str">
        <f t="shared" si="67"/>
        <v>September</v>
      </c>
      <c r="M105" s="1" t="str">
        <f t="shared" si="70"/>
        <v>Q3</v>
      </c>
      <c r="N105" t="s">
        <v>51</v>
      </c>
      <c r="O105" t="s">
        <v>1035</v>
      </c>
      <c r="P105" t="s">
        <v>1031</v>
      </c>
    </row>
    <row r="106" spans="1:16" x14ac:dyDescent="0.25">
      <c r="A106" t="s">
        <v>231</v>
      </c>
      <c r="B106" t="s">
        <v>232</v>
      </c>
      <c r="C106" t="s">
        <v>8</v>
      </c>
      <c r="D106">
        <v>24</v>
      </c>
      <c r="E106" t="str">
        <f t="shared" si="68"/>
        <v>Adult</v>
      </c>
      <c r="F106" t="s">
        <v>26</v>
      </c>
      <c r="G106">
        <v>1</v>
      </c>
      <c r="H106" s="12">
        <v>40.659999999999997</v>
      </c>
      <c r="I106" s="12">
        <f t="shared" ref="I106" si="109">H106+2000</f>
        <v>2040.66</v>
      </c>
      <c r="J106" t="s">
        <v>14</v>
      </c>
      <c r="K106" s="1">
        <v>44596</v>
      </c>
      <c r="L106" s="1" t="str">
        <f t="shared" si="67"/>
        <v>February</v>
      </c>
      <c r="M106" s="1" t="str">
        <f t="shared" si="70"/>
        <v>Q1</v>
      </c>
      <c r="N106" t="s">
        <v>15</v>
      </c>
      <c r="O106" t="s">
        <v>1034</v>
      </c>
      <c r="P106" t="s">
        <v>1028</v>
      </c>
    </row>
    <row r="107" spans="1:16" x14ac:dyDescent="0.25">
      <c r="A107" t="s">
        <v>233</v>
      </c>
      <c r="B107" t="s">
        <v>234</v>
      </c>
      <c r="C107" t="s">
        <v>2</v>
      </c>
      <c r="D107">
        <v>30</v>
      </c>
      <c r="E107" t="str">
        <f t="shared" si="68"/>
        <v>Adult</v>
      </c>
      <c r="F107" t="s">
        <v>37</v>
      </c>
      <c r="G107">
        <v>5</v>
      </c>
      <c r="H107" s="12">
        <v>26.15</v>
      </c>
      <c r="I107" s="12">
        <f t="shared" ref="I107" si="110">H107+4854</f>
        <v>4880.1499999999996</v>
      </c>
      <c r="J107" t="s">
        <v>4</v>
      </c>
      <c r="K107" s="1">
        <v>44567</v>
      </c>
      <c r="L107" s="1" t="str">
        <f t="shared" si="67"/>
        <v>January</v>
      </c>
      <c r="M107" s="1" t="str">
        <f t="shared" si="70"/>
        <v>Q1</v>
      </c>
      <c r="N107" t="s">
        <v>15</v>
      </c>
      <c r="O107" t="s">
        <v>1035</v>
      </c>
      <c r="P107" t="s">
        <v>1028</v>
      </c>
    </row>
    <row r="108" spans="1:16" x14ac:dyDescent="0.25">
      <c r="A108" t="s">
        <v>235</v>
      </c>
      <c r="B108" t="s">
        <v>236</v>
      </c>
      <c r="C108" t="s">
        <v>8</v>
      </c>
      <c r="D108">
        <v>34</v>
      </c>
      <c r="E108" t="str">
        <f t="shared" si="68"/>
        <v>Adult</v>
      </c>
      <c r="F108" t="s">
        <v>3</v>
      </c>
      <c r="G108">
        <v>5</v>
      </c>
      <c r="H108" s="12">
        <v>1500.4</v>
      </c>
      <c r="I108" s="12">
        <f t="shared" ref="I108" si="111">H108+2000</f>
        <v>3500.4</v>
      </c>
      <c r="J108" t="s">
        <v>4</v>
      </c>
      <c r="K108" s="1">
        <v>44593</v>
      </c>
      <c r="L108" s="1" t="str">
        <f t="shared" si="67"/>
        <v>February</v>
      </c>
      <c r="M108" s="1" t="str">
        <f t="shared" si="70"/>
        <v>Q1</v>
      </c>
      <c r="N108" t="s">
        <v>30</v>
      </c>
      <c r="O108" t="s">
        <v>1035</v>
      </c>
      <c r="P108" t="s">
        <v>1029</v>
      </c>
    </row>
    <row r="109" spans="1:16" x14ac:dyDescent="0.25">
      <c r="A109" t="s">
        <v>237</v>
      </c>
      <c r="B109" t="s">
        <v>238</v>
      </c>
      <c r="C109" t="s">
        <v>2</v>
      </c>
      <c r="D109">
        <v>64</v>
      </c>
      <c r="E109" t="str">
        <f t="shared" si="68"/>
        <v>Senior</v>
      </c>
      <c r="F109" t="s">
        <v>3</v>
      </c>
      <c r="G109">
        <v>5</v>
      </c>
      <c r="H109" s="12">
        <v>1500.4</v>
      </c>
      <c r="I109" s="12">
        <f t="shared" ref="I109" si="112">H109+4854</f>
        <v>6354.4</v>
      </c>
      <c r="J109" t="s">
        <v>14</v>
      </c>
      <c r="K109" s="1">
        <v>44860</v>
      </c>
      <c r="L109" s="1" t="str">
        <f t="shared" si="67"/>
        <v>October</v>
      </c>
      <c r="M109" s="1" t="str">
        <f t="shared" si="70"/>
        <v>Q4</v>
      </c>
      <c r="N109" t="s">
        <v>46</v>
      </c>
      <c r="O109" t="s">
        <v>1034</v>
      </c>
      <c r="P109" t="s">
        <v>1030</v>
      </c>
    </row>
    <row r="110" spans="1:16" x14ac:dyDescent="0.25">
      <c r="A110" t="s">
        <v>239</v>
      </c>
      <c r="B110" t="s">
        <v>240</v>
      </c>
      <c r="C110" t="s">
        <v>2</v>
      </c>
      <c r="D110">
        <v>57</v>
      </c>
      <c r="E110" t="str">
        <f t="shared" si="68"/>
        <v>Senior</v>
      </c>
      <c r="F110" t="s">
        <v>3</v>
      </c>
      <c r="G110">
        <v>5</v>
      </c>
      <c r="H110" s="12">
        <v>1500.4</v>
      </c>
      <c r="I110" s="12">
        <f t="shared" ref="I110" si="113">H110+2000</f>
        <v>3500.4</v>
      </c>
      <c r="J110" t="s">
        <v>14</v>
      </c>
      <c r="K110" s="1">
        <v>44825</v>
      </c>
      <c r="L110" s="1" t="str">
        <f t="shared" si="67"/>
        <v>September</v>
      </c>
      <c r="M110" s="1" t="str">
        <f t="shared" si="70"/>
        <v>Q3</v>
      </c>
      <c r="N110" t="s">
        <v>30</v>
      </c>
      <c r="O110" t="s">
        <v>1036</v>
      </c>
      <c r="P110" t="s">
        <v>1031</v>
      </c>
    </row>
    <row r="111" spans="1:16" x14ac:dyDescent="0.25">
      <c r="A111" t="s">
        <v>241</v>
      </c>
      <c r="B111" t="s">
        <v>242</v>
      </c>
      <c r="C111" t="s">
        <v>8</v>
      </c>
      <c r="D111">
        <v>18</v>
      </c>
      <c r="E111" t="str">
        <f t="shared" si="68"/>
        <v>Adult</v>
      </c>
      <c r="F111" t="s">
        <v>26</v>
      </c>
      <c r="G111">
        <v>4</v>
      </c>
      <c r="H111" s="12">
        <v>162.63999999999999</v>
      </c>
      <c r="I111" s="12">
        <f t="shared" ref="I111" si="114">H111+4854</f>
        <v>5016.6400000000003</v>
      </c>
      <c r="J111" t="s">
        <v>4</v>
      </c>
      <c r="K111" s="1">
        <v>44907</v>
      </c>
      <c r="L111" s="1" t="str">
        <f t="shared" si="67"/>
        <v>December</v>
      </c>
      <c r="M111" s="1" t="str">
        <f t="shared" si="70"/>
        <v>Q4</v>
      </c>
      <c r="N111" t="s">
        <v>27</v>
      </c>
      <c r="O111" t="s">
        <v>1035</v>
      </c>
      <c r="P111" t="s">
        <v>1028</v>
      </c>
    </row>
    <row r="112" spans="1:16" x14ac:dyDescent="0.25">
      <c r="A112" t="s">
        <v>243</v>
      </c>
      <c r="B112" t="s">
        <v>244</v>
      </c>
      <c r="C112" t="s">
        <v>2</v>
      </c>
      <c r="D112">
        <v>26</v>
      </c>
      <c r="E112" t="str">
        <f t="shared" si="68"/>
        <v>Adult</v>
      </c>
      <c r="F112" t="s">
        <v>3</v>
      </c>
      <c r="G112">
        <v>4</v>
      </c>
      <c r="H112" s="12">
        <v>1200.32</v>
      </c>
      <c r="I112" s="12">
        <f t="shared" ref="I112" si="115">H112+2000</f>
        <v>3200.3199999999997</v>
      </c>
      <c r="J112" t="s">
        <v>14</v>
      </c>
      <c r="K112" s="1">
        <v>44794</v>
      </c>
      <c r="L112" s="1" t="str">
        <f t="shared" si="67"/>
        <v>August</v>
      </c>
      <c r="M112" s="1" t="str">
        <f t="shared" si="70"/>
        <v>Q3</v>
      </c>
      <c r="N112" t="s">
        <v>56</v>
      </c>
      <c r="O112" t="s">
        <v>1036</v>
      </c>
      <c r="P112" t="s">
        <v>1028</v>
      </c>
    </row>
    <row r="113" spans="1:16" x14ac:dyDescent="0.25">
      <c r="A113" t="s">
        <v>245</v>
      </c>
      <c r="B113" t="s">
        <v>246</v>
      </c>
      <c r="C113" t="s">
        <v>2</v>
      </c>
      <c r="D113">
        <v>19</v>
      </c>
      <c r="E113" t="str">
        <f t="shared" si="68"/>
        <v>Adult</v>
      </c>
      <c r="F113" t="s">
        <v>37</v>
      </c>
      <c r="G113">
        <v>3</v>
      </c>
      <c r="H113" s="12">
        <v>15.69</v>
      </c>
      <c r="I113" s="12">
        <f t="shared" ref="I113" si="116">H113+4854</f>
        <v>4869.6899999999996</v>
      </c>
      <c r="J113" t="s">
        <v>10</v>
      </c>
      <c r="K113" s="1">
        <v>44842</v>
      </c>
      <c r="L113" s="1" t="str">
        <f t="shared" si="67"/>
        <v>October</v>
      </c>
      <c r="M113" s="1" t="str">
        <f t="shared" si="70"/>
        <v>Q4</v>
      </c>
      <c r="N113" t="s">
        <v>40</v>
      </c>
      <c r="O113" t="s">
        <v>1034</v>
      </c>
      <c r="P113" t="s">
        <v>1029</v>
      </c>
    </row>
    <row r="114" spans="1:16" x14ac:dyDescent="0.25">
      <c r="A114" t="s">
        <v>247</v>
      </c>
      <c r="B114" t="s">
        <v>248</v>
      </c>
      <c r="C114" t="s">
        <v>2</v>
      </c>
      <c r="D114">
        <v>22</v>
      </c>
      <c r="E114" t="str">
        <f t="shared" si="68"/>
        <v>Adult</v>
      </c>
      <c r="F114" t="s">
        <v>21</v>
      </c>
      <c r="G114">
        <v>3</v>
      </c>
      <c r="H114" s="12">
        <v>45.45</v>
      </c>
      <c r="I114" s="12">
        <f t="shared" ref="I114" si="117">H114+2000</f>
        <v>2045.45</v>
      </c>
      <c r="J114" t="s">
        <v>14</v>
      </c>
      <c r="K114" s="1">
        <v>44887</v>
      </c>
      <c r="L114" s="1" t="str">
        <f t="shared" si="67"/>
        <v>November</v>
      </c>
      <c r="M114" s="1" t="str">
        <f t="shared" si="70"/>
        <v>Q4</v>
      </c>
      <c r="N114" t="s">
        <v>5</v>
      </c>
      <c r="O114" t="s">
        <v>1036</v>
      </c>
      <c r="P114" t="s">
        <v>1030</v>
      </c>
    </row>
    <row r="115" spans="1:16" x14ac:dyDescent="0.25">
      <c r="A115" t="s">
        <v>249</v>
      </c>
      <c r="B115" t="s">
        <v>250</v>
      </c>
      <c r="C115" t="s">
        <v>8</v>
      </c>
      <c r="D115">
        <v>48</v>
      </c>
      <c r="E115" t="str">
        <f t="shared" si="68"/>
        <v>Adult</v>
      </c>
      <c r="F115" t="s">
        <v>3</v>
      </c>
      <c r="G115">
        <v>1</v>
      </c>
      <c r="H115" s="12">
        <v>300.08</v>
      </c>
      <c r="I115" s="12">
        <f t="shared" ref="I115" si="118">H115+4854</f>
        <v>5154.08</v>
      </c>
      <c r="J115" t="s">
        <v>14</v>
      </c>
      <c r="K115" s="1">
        <v>44639</v>
      </c>
      <c r="L115" s="1" t="str">
        <f t="shared" si="67"/>
        <v>March</v>
      </c>
      <c r="M115" s="1" t="str">
        <f t="shared" si="70"/>
        <v>Q1</v>
      </c>
      <c r="N115" t="s">
        <v>5</v>
      </c>
      <c r="O115" t="s">
        <v>1034</v>
      </c>
      <c r="P115" t="s">
        <v>1031</v>
      </c>
    </row>
    <row r="116" spans="1:16" x14ac:dyDescent="0.25">
      <c r="A116" t="s">
        <v>251</v>
      </c>
      <c r="B116" t="s">
        <v>252</v>
      </c>
      <c r="C116" t="s">
        <v>2</v>
      </c>
      <c r="D116">
        <v>56</v>
      </c>
      <c r="E116" t="str">
        <f t="shared" si="68"/>
        <v>Senior</v>
      </c>
      <c r="F116" t="s">
        <v>158</v>
      </c>
      <c r="G116">
        <v>5</v>
      </c>
      <c r="H116" s="12">
        <v>58.65</v>
      </c>
      <c r="I116" s="12">
        <f t="shared" ref="I116" si="119">H116+2000</f>
        <v>2058.65</v>
      </c>
      <c r="J116" t="s">
        <v>14</v>
      </c>
      <c r="K116" s="1">
        <v>44853</v>
      </c>
      <c r="L116" s="1" t="str">
        <f t="shared" si="67"/>
        <v>October</v>
      </c>
      <c r="M116" s="1" t="str">
        <f t="shared" si="70"/>
        <v>Q4</v>
      </c>
      <c r="N116" t="s">
        <v>27</v>
      </c>
      <c r="O116" t="s">
        <v>1034</v>
      </c>
      <c r="P116" t="s">
        <v>1028</v>
      </c>
    </row>
    <row r="117" spans="1:16" x14ac:dyDescent="0.25">
      <c r="A117" t="s">
        <v>253</v>
      </c>
      <c r="B117" t="s">
        <v>254</v>
      </c>
      <c r="C117" t="s">
        <v>8</v>
      </c>
      <c r="D117">
        <v>35</v>
      </c>
      <c r="E117" t="str">
        <f t="shared" si="68"/>
        <v>Adult</v>
      </c>
      <c r="F117" t="s">
        <v>3</v>
      </c>
      <c r="G117">
        <v>2</v>
      </c>
      <c r="H117" s="12">
        <v>600.16</v>
      </c>
      <c r="I117" s="12">
        <f t="shared" ref="I117" si="120">H117+4854</f>
        <v>5454.16</v>
      </c>
      <c r="J117" t="s">
        <v>14</v>
      </c>
      <c r="K117" s="1">
        <v>44573</v>
      </c>
      <c r="L117" s="1" t="str">
        <f t="shared" si="67"/>
        <v>January</v>
      </c>
      <c r="M117" s="1" t="str">
        <f t="shared" si="70"/>
        <v>Q1</v>
      </c>
      <c r="N117" t="s">
        <v>51</v>
      </c>
      <c r="O117" t="s">
        <v>1034</v>
      </c>
      <c r="P117" t="s">
        <v>1028</v>
      </c>
    </row>
    <row r="118" spans="1:16" x14ac:dyDescent="0.25">
      <c r="A118" t="s">
        <v>255</v>
      </c>
      <c r="B118" t="s">
        <v>256</v>
      </c>
      <c r="C118" t="s">
        <v>2</v>
      </c>
      <c r="D118">
        <v>60</v>
      </c>
      <c r="E118" t="str">
        <f t="shared" si="68"/>
        <v>Senior</v>
      </c>
      <c r="F118" t="s">
        <v>43</v>
      </c>
      <c r="G118">
        <v>4</v>
      </c>
      <c r="H118" s="12">
        <v>143.36000000000001</v>
      </c>
      <c r="I118" s="12">
        <f t="shared" ref="I118" si="121">H118+2000</f>
        <v>2143.36</v>
      </c>
      <c r="J118" t="s">
        <v>10</v>
      </c>
      <c r="K118" s="1">
        <v>44719</v>
      </c>
      <c r="L118" s="1" t="str">
        <f t="shared" si="67"/>
        <v>June</v>
      </c>
      <c r="M118" s="1" t="str">
        <f t="shared" si="70"/>
        <v>Q2</v>
      </c>
      <c r="N118" t="s">
        <v>15</v>
      </c>
      <c r="O118" t="s">
        <v>1034</v>
      </c>
      <c r="P118" t="s">
        <v>1029</v>
      </c>
    </row>
    <row r="119" spans="1:16" x14ac:dyDescent="0.25">
      <c r="A119" t="s">
        <v>257</v>
      </c>
      <c r="B119" t="s">
        <v>258</v>
      </c>
      <c r="C119" t="s">
        <v>2</v>
      </c>
      <c r="D119">
        <v>32</v>
      </c>
      <c r="E119" t="str">
        <f t="shared" si="68"/>
        <v>Adult</v>
      </c>
      <c r="F119" t="s">
        <v>3</v>
      </c>
      <c r="G119">
        <v>1</v>
      </c>
      <c r="H119" s="12">
        <v>300.08</v>
      </c>
      <c r="I119" s="12">
        <f t="shared" ref="I119" si="122">H119+4854</f>
        <v>5154.08</v>
      </c>
      <c r="J119" t="s">
        <v>4</v>
      </c>
      <c r="K119" s="1">
        <v>44576</v>
      </c>
      <c r="L119" s="1" t="str">
        <f t="shared" si="67"/>
        <v>January</v>
      </c>
      <c r="M119" s="1" t="str">
        <f t="shared" si="70"/>
        <v>Q1</v>
      </c>
      <c r="N119" t="s">
        <v>11</v>
      </c>
      <c r="O119" t="s">
        <v>1036</v>
      </c>
      <c r="P119" t="s">
        <v>1030</v>
      </c>
    </row>
    <row r="120" spans="1:16" x14ac:dyDescent="0.25">
      <c r="A120" t="s">
        <v>259</v>
      </c>
      <c r="B120" t="s">
        <v>260</v>
      </c>
      <c r="C120" t="s">
        <v>8</v>
      </c>
      <c r="D120">
        <v>27</v>
      </c>
      <c r="E120" t="str">
        <f t="shared" si="68"/>
        <v>Adult</v>
      </c>
      <c r="F120" t="s">
        <v>3</v>
      </c>
      <c r="G120">
        <v>4</v>
      </c>
      <c r="H120" s="12">
        <v>1200.32</v>
      </c>
      <c r="I120" s="12">
        <f t="shared" ref="I120" si="123">H120+2000</f>
        <v>3200.3199999999997</v>
      </c>
      <c r="J120" t="s">
        <v>4</v>
      </c>
      <c r="K120" s="1">
        <v>44876</v>
      </c>
      <c r="L120" s="1" t="str">
        <f t="shared" si="67"/>
        <v>November</v>
      </c>
      <c r="M120" s="1" t="str">
        <f t="shared" si="70"/>
        <v>Q4</v>
      </c>
      <c r="N120" t="s">
        <v>5</v>
      </c>
      <c r="O120" t="s">
        <v>1034</v>
      </c>
      <c r="P120" t="s">
        <v>1031</v>
      </c>
    </row>
    <row r="121" spans="1:16" x14ac:dyDescent="0.25">
      <c r="A121" t="s">
        <v>261</v>
      </c>
      <c r="B121" t="s">
        <v>262</v>
      </c>
      <c r="C121" t="s">
        <v>2</v>
      </c>
      <c r="D121">
        <v>56</v>
      </c>
      <c r="E121" t="str">
        <f t="shared" si="68"/>
        <v>Senior</v>
      </c>
      <c r="F121" t="s">
        <v>3</v>
      </c>
      <c r="G121">
        <v>2</v>
      </c>
      <c r="H121" s="12">
        <v>600.16</v>
      </c>
      <c r="I121" s="12">
        <f t="shared" ref="I121" si="124">H121+4854</f>
        <v>5454.16</v>
      </c>
      <c r="J121" t="s">
        <v>4</v>
      </c>
      <c r="K121" s="1">
        <v>44825</v>
      </c>
      <c r="L121" s="1" t="str">
        <f t="shared" si="67"/>
        <v>September</v>
      </c>
      <c r="M121" s="1" t="str">
        <f t="shared" si="70"/>
        <v>Q3</v>
      </c>
      <c r="N121" t="s">
        <v>27</v>
      </c>
      <c r="O121" t="s">
        <v>1034</v>
      </c>
      <c r="P121" t="s">
        <v>1028</v>
      </c>
    </row>
    <row r="122" spans="1:16" x14ac:dyDescent="0.25">
      <c r="A122" t="s">
        <v>263</v>
      </c>
      <c r="B122" t="s">
        <v>264</v>
      </c>
      <c r="C122" t="s">
        <v>8</v>
      </c>
      <c r="D122">
        <v>35</v>
      </c>
      <c r="E122" t="str">
        <f t="shared" si="68"/>
        <v>Adult</v>
      </c>
      <c r="F122" t="s">
        <v>26</v>
      </c>
      <c r="G122">
        <v>4</v>
      </c>
      <c r="H122" s="12">
        <v>162.63999999999999</v>
      </c>
      <c r="I122" s="12">
        <f t="shared" ref="I122" si="125">H122+2000</f>
        <v>2162.64</v>
      </c>
      <c r="J122" t="s">
        <v>10</v>
      </c>
      <c r="K122" s="1">
        <v>44711</v>
      </c>
      <c r="L122" s="1" t="str">
        <f t="shared" si="67"/>
        <v>May</v>
      </c>
      <c r="M122" s="1" t="str">
        <f t="shared" si="70"/>
        <v>Q2</v>
      </c>
      <c r="N122" t="s">
        <v>15</v>
      </c>
      <c r="O122" t="s">
        <v>1034</v>
      </c>
      <c r="P122" t="s">
        <v>1028</v>
      </c>
    </row>
    <row r="123" spans="1:16" x14ac:dyDescent="0.25">
      <c r="A123" t="s">
        <v>265</v>
      </c>
      <c r="B123" t="s">
        <v>266</v>
      </c>
      <c r="C123" t="s">
        <v>2</v>
      </c>
      <c r="D123">
        <v>68</v>
      </c>
      <c r="E123" t="str">
        <f t="shared" si="68"/>
        <v>Senior</v>
      </c>
      <c r="F123" t="s">
        <v>3</v>
      </c>
      <c r="G123">
        <v>1</v>
      </c>
      <c r="H123" s="12">
        <v>300.08</v>
      </c>
      <c r="I123" s="12">
        <f t="shared" ref="I123" si="126">H123+4854</f>
        <v>5154.08</v>
      </c>
      <c r="J123" t="s">
        <v>4</v>
      </c>
      <c r="K123" s="1">
        <v>44918</v>
      </c>
      <c r="L123" s="1" t="str">
        <f t="shared" si="67"/>
        <v>December</v>
      </c>
      <c r="M123" s="1" t="str">
        <f t="shared" si="70"/>
        <v>Q4</v>
      </c>
      <c r="N123" t="s">
        <v>18</v>
      </c>
      <c r="O123" t="s">
        <v>1034</v>
      </c>
      <c r="P123" t="s">
        <v>1029</v>
      </c>
    </row>
    <row r="124" spans="1:16" x14ac:dyDescent="0.25">
      <c r="A124" t="s">
        <v>267</v>
      </c>
      <c r="B124" t="s">
        <v>268</v>
      </c>
      <c r="C124" t="s">
        <v>2</v>
      </c>
      <c r="D124">
        <v>64</v>
      </c>
      <c r="E124" t="str">
        <f t="shared" si="68"/>
        <v>Senior</v>
      </c>
      <c r="F124" t="s">
        <v>69</v>
      </c>
      <c r="G124">
        <v>2</v>
      </c>
      <c r="H124" s="12">
        <v>2100</v>
      </c>
      <c r="I124" s="12">
        <f t="shared" ref="I124" si="127">H124+2000</f>
        <v>4100</v>
      </c>
      <c r="J124" t="s">
        <v>14</v>
      </c>
      <c r="K124" s="1">
        <v>44681</v>
      </c>
      <c r="L124" s="1" t="str">
        <f t="shared" si="67"/>
        <v>April</v>
      </c>
      <c r="M124" s="1" t="str">
        <f t="shared" si="70"/>
        <v>Q2</v>
      </c>
      <c r="N124" t="s">
        <v>5</v>
      </c>
      <c r="O124" t="s">
        <v>1034</v>
      </c>
      <c r="P124" t="s">
        <v>1030</v>
      </c>
    </row>
    <row r="125" spans="1:16" x14ac:dyDescent="0.25">
      <c r="A125" t="s">
        <v>269</v>
      </c>
      <c r="B125" t="s">
        <v>270</v>
      </c>
      <c r="C125" t="s">
        <v>2</v>
      </c>
      <c r="D125">
        <v>60</v>
      </c>
      <c r="E125" t="str">
        <f t="shared" si="68"/>
        <v>Senior</v>
      </c>
      <c r="F125" t="s">
        <v>43</v>
      </c>
      <c r="G125">
        <v>4</v>
      </c>
      <c r="H125" s="12">
        <v>143.36000000000001</v>
      </c>
      <c r="I125" s="12">
        <f t="shared" ref="I125" si="128">H125+4854</f>
        <v>4997.3599999999997</v>
      </c>
      <c r="J125" t="s">
        <v>14</v>
      </c>
      <c r="K125" s="1">
        <v>44719</v>
      </c>
      <c r="L125" s="1" t="str">
        <f t="shared" si="67"/>
        <v>June</v>
      </c>
      <c r="M125" s="1" t="str">
        <f t="shared" si="70"/>
        <v>Q2</v>
      </c>
      <c r="N125" t="s">
        <v>11</v>
      </c>
      <c r="O125" t="s">
        <v>1036</v>
      </c>
      <c r="P125" t="s">
        <v>1031</v>
      </c>
    </row>
    <row r="126" spans="1:16" x14ac:dyDescent="0.25">
      <c r="A126" t="s">
        <v>271</v>
      </c>
      <c r="B126" t="s">
        <v>272</v>
      </c>
      <c r="C126" t="s">
        <v>8</v>
      </c>
      <c r="D126">
        <v>64</v>
      </c>
      <c r="E126" t="str">
        <f t="shared" si="68"/>
        <v>Senior</v>
      </c>
      <c r="F126" t="s">
        <v>43</v>
      </c>
      <c r="G126">
        <v>5</v>
      </c>
      <c r="H126" s="12">
        <v>179.2</v>
      </c>
      <c r="I126" s="12">
        <f t="shared" ref="I126" si="129">H126+2000</f>
        <v>2179.1999999999998</v>
      </c>
      <c r="J126" t="s">
        <v>10</v>
      </c>
      <c r="K126" s="1">
        <v>44613</v>
      </c>
      <c r="L126" s="1" t="str">
        <f t="shared" si="67"/>
        <v>February</v>
      </c>
      <c r="M126" s="1" t="str">
        <f t="shared" si="70"/>
        <v>Q1</v>
      </c>
      <c r="N126" t="s">
        <v>5</v>
      </c>
      <c r="O126" t="s">
        <v>1034</v>
      </c>
      <c r="P126" t="s">
        <v>1028</v>
      </c>
    </row>
    <row r="127" spans="1:16" x14ac:dyDescent="0.25">
      <c r="A127" t="s">
        <v>273</v>
      </c>
      <c r="B127" t="s">
        <v>274</v>
      </c>
      <c r="C127" t="s">
        <v>2</v>
      </c>
      <c r="D127">
        <v>41</v>
      </c>
      <c r="E127" t="str">
        <f t="shared" si="68"/>
        <v>Adult</v>
      </c>
      <c r="F127" t="s">
        <v>3</v>
      </c>
      <c r="G127">
        <v>3</v>
      </c>
      <c r="H127" s="12">
        <v>900.24</v>
      </c>
      <c r="I127" s="12">
        <f t="shared" ref="I127" si="130">H127+4854</f>
        <v>5754.24</v>
      </c>
      <c r="J127" t="s">
        <v>10</v>
      </c>
      <c r="K127" s="1">
        <v>44799</v>
      </c>
      <c r="L127" s="1" t="str">
        <f t="shared" si="67"/>
        <v>August</v>
      </c>
      <c r="M127" s="1" t="str">
        <f t="shared" si="70"/>
        <v>Q3</v>
      </c>
      <c r="N127" t="s">
        <v>40</v>
      </c>
      <c r="O127" t="s">
        <v>1036</v>
      </c>
      <c r="P127" t="s">
        <v>1028</v>
      </c>
    </row>
    <row r="128" spans="1:16" x14ac:dyDescent="0.25">
      <c r="A128" t="s">
        <v>275</v>
      </c>
      <c r="B128" t="s">
        <v>276</v>
      </c>
      <c r="C128" t="s">
        <v>8</v>
      </c>
      <c r="D128">
        <v>30</v>
      </c>
      <c r="E128" t="str">
        <f t="shared" si="68"/>
        <v>Adult</v>
      </c>
      <c r="F128" t="s">
        <v>37</v>
      </c>
      <c r="G128">
        <v>5</v>
      </c>
      <c r="H128" s="12">
        <v>26.15</v>
      </c>
      <c r="I128" s="12">
        <f t="shared" ref="I128" si="131">H128+2000</f>
        <v>2026.15</v>
      </c>
      <c r="J128" t="s">
        <v>14</v>
      </c>
      <c r="K128" s="1">
        <v>44910</v>
      </c>
      <c r="L128" s="1" t="str">
        <f t="shared" si="67"/>
        <v>December</v>
      </c>
      <c r="M128" s="1" t="str">
        <f t="shared" si="70"/>
        <v>Q4</v>
      </c>
      <c r="N128" t="s">
        <v>15</v>
      </c>
      <c r="O128" t="s">
        <v>1036</v>
      </c>
      <c r="P128" t="s">
        <v>1029</v>
      </c>
    </row>
    <row r="129" spans="1:16" x14ac:dyDescent="0.25">
      <c r="A129" t="s">
        <v>277</v>
      </c>
      <c r="B129" t="s">
        <v>278</v>
      </c>
      <c r="C129" t="s">
        <v>8</v>
      </c>
      <c r="D129">
        <v>40</v>
      </c>
      <c r="E129" t="str">
        <f t="shared" si="68"/>
        <v>Adult</v>
      </c>
      <c r="F129" t="s">
        <v>3</v>
      </c>
      <c r="G129">
        <v>1</v>
      </c>
      <c r="H129" s="12">
        <v>300.08</v>
      </c>
      <c r="I129" s="12">
        <f t="shared" ref="I129" si="132">H129+4854</f>
        <v>5154.08</v>
      </c>
      <c r="J129" t="s">
        <v>10</v>
      </c>
      <c r="K129" s="1">
        <v>44612</v>
      </c>
      <c r="L129" s="1" t="str">
        <f t="shared" si="67"/>
        <v>February</v>
      </c>
      <c r="M129" s="1" t="str">
        <f t="shared" si="70"/>
        <v>Q1</v>
      </c>
      <c r="N129" t="s">
        <v>30</v>
      </c>
      <c r="O129" t="s">
        <v>1034</v>
      </c>
      <c r="P129" t="s">
        <v>1030</v>
      </c>
    </row>
    <row r="130" spans="1:16" x14ac:dyDescent="0.25">
      <c r="A130" t="s">
        <v>279</v>
      </c>
      <c r="B130" t="s">
        <v>280</v>
      </c>
      <c r="C130" t="s">
        <v>2</v>
      </c>
      <c r="D130">
        <v>29</v>
      </c>
      <c r="E130" t="str">
        <f t="shared" si="68"/>
        <v>Adult</v>
      </c>
      <c r="F130" t="s">
        <v>3</v>
      </c>
      <c r="G130">
        <v>2</v>
      </c>
      <c r="H130" s="12">
        <v>600.16</v>
      </c>
      <c r="I130" s="12">
        <f t="shared" ref="I130" si="133">H130+2000</f>
        <v>2600.16</v>
      </c>
      <c r="J130" t="s">
        <v>14</v>
      </c>
      <c r="K130" s="1">
        <v>44842</v>
      </c>
      <c r="L130" s="1" t="str">
        <f t="shared" ref="L130:L193" si="134">TEXT(K130,"MMMM")</f>
        <v>October</v>
      </c>
      <c r="M130" s="1" t="str">
        <f t="shared" si="70"/>
        <v>Q4</v>
      </c>
      <c r="N130" t="s">
        <v>5</v>
      </c>
      <c r="O130" t="s">
        <v>1035</v>
      </c>
      <c r="P130" t="s">
        <v>1031</v>
      </c>
    </row>
    <row r="131" spans="1:16" x14ac:dyDescent="0.25">
      <c r="A131" t="s">
        <v>281</v>
      </c>
      <c r="B131" t="s">
        <v>282</v>
      </c>
      <c r="C131" t="s">
        <v>8</v>
      </c>
      <c r="D131">
        <v>25</v>
      </c>
      <c r="E131" t="str">
        <f t="shared" ref="E131:E194" si="135">IF(D131&gt;=50, "Senior", IF(D131&gt;=18, "Adult", "Teenager"))</f>
        <v>Adult</v>
      </c>
      <c r="F131" t="s">
        <v>3</v>
      </c>
      <c r="G131">
        <v>3</v>
      </c>
      <c r="H131" s="12">
        <v>900.24</v>
      </c>
      <c r="I131" s="12">
        <f t="shared" ref="I131" si="136">H131+4854</f>
        <v>5754.24</v>
      </c>
      <c r="J131" t="s">
        <v>14</v>
      </c>
      <c r="K131" s="1">
        <v>44774</v>
      </c>
      <c r="L131" s="1" t="str">
        <f t="shared" si="134"/>
        <v>August</v>
      </c>
      <c r="M131" s="1" t="str">
        <f t="shared" ref="M131:M194" si="137">"Q"&amp;ROUNDUP(MONTH(K131)/3,0)</f>
        <v>Q3</v>
      </c>
      <c r="N131" t="s">
        <v>30</v>
      </c>
      <c r="O131" t="s">
        <v>1034</v>
      </c>
      <c r="P131" t="s">
        <v>1028</v>
      </c>
    </row>
    <row r="132" spans="1:16" x14ac:dyDescent="0.25">
      <c r="A132" t="s">
        <v>283</v>
      </c>
      <c r="B132" t="s">
        <v>284</v>
      </c>
      <c r="C132" t="s">
        <v>2</v>
      </c>
      <c r="D132">
        <v>60</v>
      </c>
      <c r="E132" t="str">
        <f t="shared" si="135"/>
        <v>Senior</v>
      </c>
      <c r="F132" t="s">
        <v>3</v>
      </c>
      <c r="G132">
        <v>4</v>
      </c>
      <c r="H132" s="12">
        <v>1200.32</v>
      </c>
      <c r="I132" s="12">
        <f t="shared" ref="I132" si="138">H132+2000</f>
        <v>3200.3199999999997</v>
      </c>
      <c r="J132" t="s">
        <v>14</v>
      </c>
      <c r="K132" s="1">
        <v>44813</v>
      </c>
      <c r="L132" s="1" t="str">
        <f t="shared" si="134"/>
        <v>September</v>
      </c>
      <c r="M132" s="1" t="str">
        <f t="shared" si="137"/>
        <v>Q3</v>
      </c>
      <c r="N132" t="s">
        <v>5</v>
      </c>
      <c r="O132" t="s">
        <v>1034</v>
      </c>
      <c r="P132" t="s">
        <v>1028</v>
      </c>
    </row>
    <row r="133" spans="1:16" x14ac:dyDescent="0.25">
      <c r="A133" t="s">
        <v>285</v>
      </c>
      <c r="B133" t="s">
        <v>286</v>
      </c>
      <c r="C133" t="s">
        <v>2</v>
      </c>
      <c r="D133">
        <v>42</v>
      </c>
      <c r="E133" t="str">
        <f t="shared" si="135"/>
        <v>Adult</v>
      </c>
      <c r="F133" t="s">
        <v>37</v>
      </c>
      <c r="G133">
        <v>5</v>
      </c>
      <c r="H133" s="12">
        <v>26.15</v>
      </c>
      <c r="I133" s="12">
        <f t="shared" ref="I133" si="139">H133+4854</f>
        <v>4880.1499999999996</v>
      </c>
      <c r="J133" t="s">
        <v>14</v>
      </c>
      <c r="K133" s="1">
        <v>44859</v>
      </c>
      <c r="L133" s="1" t="str">
        <f t="shared" si="134"/>
        <v>October</v>
      </c>
      <c r="M133" s="1" t="str">
        <f t="shared" si="137"/>
        <v>Q4</v>
      </c>
      <c r="N133" t="s">
        <v>15</v>
      </c>
      <c r="O133" t="s">
        <v>1036</v>
      </c>
      <c r="P133" t="s">
        <v>1029</v>
      </c>
    </row>
    <row r="134" spans="1:16" x14ac:dyDescent="0.25">
      <c r="A134" t="s">
        <v>287</v>
      </c>
      <c r="B134" t="s">
        <v>288</v>
      </c>
      <c r="C134" t="s">
        <v>8</v>
      </c>
      <c r="D134">
        <v>54</v>
      </c>
      <c r="E134" t="str">
        <f t="shared" si="135"/>
        <v>Senior</v>
      </c>
      <c r="F134" t="s">
        <v>37</v>
      </c>
      <c r="G134">
        <v>1</v>
      </c>
      <c r="H134" s="12">
        <v>5.23</v>
      </c>
      <c r="I134" s="12">
        <f t="shared" ref="I134" si="140">H134+2000</f>
        <v>2005.23</v>
      </c>
      <c r="J134" t="s">
        <v>14</v>
      </c>
      <c r="K134" s="1">
        <v>44909</v>
      </c>
      <c r="L134" s="1" t="str">
        <f t="shared" si="134"/>
        <v>December</v>
      </c>
      <c r="M134" s="1" t="str">
        <f t="shared" si="137"/>
        <v>Q4</v>
      </c>
      <c r="N134" t="s">
        <v>18</v>
      </c>
      <c r="O134" t="s">
        <v>1034</v>
      </c>
      <c r="P134" t="s">
        <v>1030</v>
      </c>
    </row>
    <row r="135" spans="1:16" x14ac:dyDescent="0.25">
      <c r="A135" t="s">
        <v>289</v>
      </c>
      <c r="B135" t="s">
        <v>290</v>
      </c>
      <c r="C135" t="s">
        <v>2</v>
      </c>
      <c r="D135">
        <v>50</v>
      </c>
      <c r="E135" t="str">
        <f t="shared" si="135"/>
        <v>Senior</v>
      </c>
      <c r="F135" t="s">
        <v>3</v>
      </c>
      <c r="G135">
        <v>5</v>
      </c>
      <c r="H135" s="12">
        <v>1500.4</v>
      </c>
      <c r="I135" s="12">
        <f t="shared" ref="I135" si="141">H135+4854</f>
        <v>6354.4</v>
      </c>
      <c r="J135" t="s">
        <v>14</v>
      </c>
      <c r="K135" s="1">
        <v>44732</v>
      </c>
      <c r="L135" s="1" t="str">
        <f t="shared" si="134"/>
        <v>June</v>
      </c>
      <c r="M135" s="1" t="str">
        <f t="shared" si="137"/>
        <v>Q2</v>
      </c>
      <c r="N135" t="s">
        <v>5</v>
      </c>
      <c r="O135" t="s">
        <v>1034</v>
      </c>
      <c r="P135" t="s">
        <v>1031</v>
      </c>
    </row>
    <row r="136" spans="1:16" x14ac:dyDescent="0.25">
      <c r="A136" t="s">
        <v>291</v>
      </c>
      <c r="B136" t="s">
        <v>292</v>
      </c>
      <c r="C136" t="s">
        <v>8</v>
      </c>
      <c r="D136">
        <v>54</v>
      </c>
      <c r="E136" t="str">
        <f t="shared" si="135"/>
        <v>Senior</v>
      </c>
      <c r="F136" t="s">
        <v>3</v>
      </c>
      <c r="G136">
        <v>1</v>
      </c>
      <c r="H136" s="12">
        <v>300.08</v>
      </c>
      <c r="I136" s="12">
        <f t="shared" ref="I136" si="142">H136+2000</f>
        <v>2300.08</v>
      </c>
      <c r="J136" t="s">
        <v>10</v>
      </c>
      <c r="K136" s="1">
        <v>44658</v>
      </c>
      <c r="L136" s="1" t="str">
        <f t="shared" si="134"/>
        <v>April</v>
      </c>
      <c r="M136" s="1" t="str">
        <f t="shared" si="137"/>
        <v>Q2</v>
      </c>
      <c r="N136" t="s">
        <v>18</v>
      </c>
      <c r="O136" t="s">
        <v>1034</v>
      </c>
      <c r="P136" t="s">
        <v>1028</v>
      </c>
    </row>
    <row r="137" spans="1:16" x14ac:dyDescent="0.25">
      <c r="A137" t="s">
        <v>293</v>
      </c>
      <c r="B137" t="s">
        <v>294</v>
      </c>
      <c r="C137" t="s">
        <v>2</v>
      </c>
      <c r="D137">
        <v>45</v>
      </c>
      <c r="E137" t="str">
        <f t="shared" si="135"/>
        <v>Adult</v>
      </c>
      <c r="F137" t="s">
        <v>21</v>
      </c>
      <c r="G137">
        <v>4</v>
      </c>
      <c r="H137" s="12">
        <v>60.6</v>
      </c>
      <c r="I137" s="12">
        <f t="shared" ref="I137" si="143">H137+4854</f>
        <v>4914.6000000000004</v>
      </c>
      <c r="J137" t="s">
        <v>14</v>
      </c>
      <c r="K137" s="1">
        <v>44900</v>
      </c>
      <c r="L137" s="1" t="str">
        <f t="shared" si="134"/>
        <v>December</v>
      </c>
      <c r="M137" s="1" t="str">
        <f t="shared" si="137"/>
        <v>Q4</v>
      </c>
      <c r="N137" t="s">
        <v>15</v>
      </c>
      <c r="O137" t="s">
        <v>1036</v>
      </c>
      <c r="P137" t="s">
        <v>1028</v>
      </c>
    </row>
    <row r="138" spans="1:16" x14ac:dyDescent="0.25">
      <c r="A138" t="s">
        <v>295</v>
      </c>
      <c r="B138" t="s">
        <v>296</v>
      </c>
      <c r="C138" t="s">
        <v>2</v>
      </c>
      <c r="D138">
        <v>40</v>
      </c>
      <c r="E138" t="str">
        <f t="shared" si="135"/>
        <v>Adult</v>
      </c>
      <c r="F138" t="s">
        <v>26</v>
      </c>
      <c r="G138">
        <v>1</v>
      </c>
      <c r="H138" s="12">
        <v>40.659999999999997</v>
      </c>
      <c r="I138" s="12">
        <f t="shared" ref="I138" si="144">H138+2000</f>
        <v>2040.66</v>
      </c>
      <c r="J138" t="s">
        <v>4</v>
      </c>
      <c r="K138" s="1">
        <v>44706</v>
      </c>
      <c r="L138" s="1" t="str">
        <f t="shared" si="134"/>
        <v>May</v>
      </c>
      <c r="M138" s="1" t="str">
        <f t="shared" si="137"/>
        <v>Q2</v>
      </c>
      <c r="N138" t="s">
        <v>56</v>
      </c>
      <c r="O138" t="s">
        <v>1034</v>
      </c>
      <c r="P138" t="s">
        <v>1029</v>
      </c>
    </row>
    <row r="139" spans="1:16" x14ac:dyDescent="0.25">
      <c r="A139" t="s">
        <v>297</v>
      </c>
      <c r="B139" t="s">
        <v>298</v>
      </c>
      <c r="C139" t="s">
        <v>8</v>
      </c>
      <c r="D139">
        <v>24</v>
      </c>
      <c r="E139" t="str">
        <f t="shared" si="135"/>
        <v>Adult</v>
      </c>
      <c r="F139" t="s">
        <v>21</v>
      </c>
      <c r="G139">
        <v>3</v>
      </c>
      <c r="H139" s="12">
        <v>45.45</v>
      </c>
      <c r="I139" s="12">
        <f t="shared" ref="I139" si="145">H139+4854</f>
        <v>4899.45</v>
      </c>
      <c r="J139" t="s">
        <v>4</v>
      </c>
      <c r="K139" s="1">
        <v>44663</v>
      </c>
      <c r="L139" s="1" t="str">
        <f t="shared" si="134"/>
        <v>April</v>
      </c>
      <c r="M139" s="1" t="str">
        <f t="shared" si="137"/>
        <v>Q2</v>
      </c>
      <c r="N139" t="s">
        <v>15</v>
      </c>
      <c r="O139" t="s">
        <v>1034</v>
      </c>
      <c r="P139" t="s">
        <v>1030</v>
      </c>
    </row>
    <row r="140" spans="1:16" x14ac:dyDescent="0.25">
      <c r="A140" t="s">
        <v>299</v>
      </c>
      <c r="B140" t="s">
        <v>300</v>
      </c>
      <c r="C140" t="s">
        <v>8</v>
      </c>
      <c r="D140">
        <v>40</v>
      </c>
      <c r="E140" t="str">
        <f t="shared" si="135"/>
        <v>Adult</v>
      </c>
      <c r="F140" t="s">
        <v>3</v>
      </c>
      <c r="G140">
        <v>4</v>
      </c>
      <c r="H140" s="12">
        <v>1200.32</v>
      </c>
      <c r="I140" s="12">
        <f t="shared" ref="I140" si="146">H140+2000</f>
        <v>3200.3199999999997</v>
      </c>
      <c r="J140" t="s">
        <v>14</v>
      </c>
      <c r="K140" s="1">
        <v>44911</v>
      </c>
      <c r="L140" s="1" t="str">
        <f t="shared" si="134"/>
        <v>December</v>
      </c>
      <c r="M140" s="1" t="str">
        <f t="shared" si="137"/>
        <v>Q4</v>
      </c>
      <c r="N140" t="s">
        <v>30</v>
      </c>
      <c r="O140" t="s">
        <v>1034</v>
      </c>
      <c r="P140" t="s">
        <v>1031</v>
      </c>
    </row>
    <row r="141" spans="1:16" x14ac:dyDescent="0.25">
      <c r="A141" t="s">
        <v>301</v>
      </c>
      <c r="B141" t="s">
        <v>302</v>
      </c>
      <c r="C141" t="s">
        <v>2</v>
      </c>
      <c r="D141">
        <v>32</v>
      </c>
      <c r="E141" t="str">
        <f t="shared" si="135"/>
        <v>Adult</v>
      </c>
      <c r="F141" t="s">
        <v>69</v>
      </c>
      <c r="G141">
        <v>2</v>
      </c>
      <c r="H141" s="12">
        <v>2100</v>
      </c>
      <c r="I141" s="12">
        <f t="shared" ref="I141" si="147">H141+4854</f>
        <v>6954</v>
      </c>
      <c r="J141" t="s">
        <v>4</v>
      </c>
      <c r="K141" s="1">
        <v>44613</v>
      </c>
      <c r="L141" s="1" t="str">
        <f t="shared" si="134"/>
        <v>February</v>
      </c>
      <c r="M141" s="1" t="str">
        <f t="shared" si="137"/>
        <v>Q1</v>
      </c>
      <c r="N141" t="s">
        <v>18</v>
      </c>
      <c r="O141" t="s">
        <v>1034</v>
      </c>
      <c r="P141" t="s">
        <v>1028</v>
      </c>
    </row>
    <row r="142" spans="1:16" x14ac:dyDescent="0.25">
      <c r="A142" t="s">
        <v>303</v>
      </c>
      <c r="B142" t="s">
        <v>304</v>
      </c>
      <c r="C142" t="s">
        <v>2</v>
      </c>
      <c r="D142">
        <v>28</v>
      </c>
      <c r="E142" t="str">
        <f t="shared" si="135"/>
        <v>Adult</v>
      </c>
      <c r="F142" t="s">
        <v>3</v>
      </c>
      <c r="G142">
        <v>3</v>
      </c>
      <c r="H142" s="12">
        <v>900.24</v>
      </c>
      <c r="I142" s="12">
        <f t="shared" ref="I142" si="148">H142+2000</f>
        <v>2900.24</v>
      </c>
      <c r="J142" t="s">
        <v>14</v>
      </c>
      <c r="K142" s="1">
        <v>44860</v>
      </c>
      <c r="L142" s="1" t="str">
        <f t="shared" si="134"/>
        <v>October</v>
      </c>
      <c r="M142" s="1" t="str">
        <f t="shared" si="137"/>
        <v>Q4</v>
      </c>
      <c r="N142" t="s">
        <v>30</v>
      </c>
      <c r="O142" t="s">
        <v>1036</v>
      </c>
      <c r="P142" t="s">
        <v>1028</v>
      </c>
    </row>
    <row r="143" spans="1:16" x14ac:dyDescent="0.25">
      <c r="A143" t="s">
        <v>305</v>
      </c>
      <c r="B143" t="s">
        <v>306</v>
      </c>
      <c r="C143" t="s">
        <v>2</v>
      </c>
      <c r="D143">
        <v>22</v>
      </c>
      <c r="E143" t="str">
        <f t="shared" si="135"/>
        <v>Adult</v>
      </c>
      <c r="F143" t="s">
        <v>43</v>
      </c>
      <c r="G143">
        <v>1</v>
      </c>
      <c r="H143" s="12">
        <v>35.840000000000003</v>
      </c>
      <c r="I143" s="12">
        <f t="shared" ref="I143" si="149">H143+4854</f>
        <v>4889.84</v>
      </c>
      <c r="J143" t="s">
        <v>14</v>
      </c>
      <c r="K143" s="1">
        <v>44913</v>
      </c>
      <c r="L143" s="1" t="str">
        <f t="shared" si="134"/>
        <v>December</v>
      </c>
      <c r="M143" s="1" t="str">
        <f t="shared" si="137"/>
        <v>Q4</v>
      </c>
      <c r="N143" t="s">
        <v>30</v>
      </c>
      <c r="O143" t="s">
        <v>1034</v>
      </c>
      <c r="P143" t="s">
        <v>1029</v>
      </c>
    </row>
    <row r="144" spans="1:16" x14ac:dyDescent="0.25">
      <c r="A144" t="s">
        <v>307</v>
      </c>
      <c r="B144" t="s">
        <v>308</v>
      </c>
      <c r="C144" t="s">
        <v>2</v>
      </c>
      <c r="D144">
        <v>21</v>
      </c>
      <c r="E144" t="str">
        <f t="shared" si="135"/>
        <v>Adult</v>
      </c>
      <c r="F144" t="s">
        <v>3</v>
      </c>
      <c r="G144">
        <v>1</v>
      </c>
      <c r="H144" s="12">
        <v>300.08</v>
      </c>
      <c r="I144" s="12">
        <f t="shared" ref="I144" si="150">H144+2000</f>
        <v>2300.08</v>
      </c>
      <c r="J144" t="s">
        <v>4</v>
      </c>
      <c r="K144" s="1">
        <v>44823</v>
      </c>
      <c r="L144" s="1" t="str">
        <f t="shared" si="134"/>
        <v>September</v>
      </c>
      <c r="M144" s="1" t="str">
        <f t="shared" si="137"/>
        <v>Q3</v>
      </c>
      <c r="N144" t="s">
        <v>15</v>
      </c>
      <c r="O144" t="s">
        <v>1034</v>
      </c>
      <c r="P144" t="s">
        <v>1030</v>
      </c>
    </row>
    <row r="145" spans="1:16" x14ac:dyDescent="0.25">
      <c r="A145" t="s">
        <v>309</v>
      </c>
      <c r="B145" t="s">
        <v>310</v>
      </c>
      <c r="C145" t="s">
        <v>2</v>
      </c>
      <c r="D145">
        <v>31</v>
      </c>
      <c r="E145" t="str">
        <f t="shared" si="135"/>
        <v>Adult</v>
      </c>
      <c r="F145" t="s">
        <v>3</v>
      </c>
      <c r="G145">
        <v>2</v>
      </c>
      <c r="H145" s="12">
        <v>600.16</v>
      </c>
      <c r="I145" s="12">
        <f t="shared" ref="I145" si="151">H145+4854</f>
        <v>5454.16</v>
      </c>
      <c r="J145" t="s">
        <v>4</v>
      </c>
      <c r="K145" s="1">
        <v>44593</v>
      </c>
      <c r="L145" s="1" t="str">
        <f t="shared" si="134"/>
        <v>February</v>
      </c>
      <c r="M145" s="1" t="str">
        <f t="shared" si="137"/>
        <v>Q1</v>
      </c>
      <c r="N145" t="s">
        <v>5</v>
      </c>
      <c r="O145" t="s">
        <v>1034</v>
      </c>
      <c r="P145" t="s">
        <v>1031</v>
      </c>
    </row>
    <row r="146" spans="1:16" x14ac:dyDescent="0.25">
      <c r="A146" t="s">
        <v>311</v>
      </c>
      <c r="B146" t="s">
        <v>312</v>
      </c>
      <c r="C146" t="s">
        <v>2</v>
      </c>
      <c r="D146">
        <v>61</v>
      </c>
      <c r="E146" t="str">
        <f t="shared" si="135"/>
        <v>Senior</v>
      </c>
      <c r="F146" t="s">
        <v>37</v>
      </c>
      <c r="G146">
        <v>3</v>
      </c>
      <c r="H146" s="12">
        <v>15.69</v>
      </c>
      <c r="I146" s="12">
        <f t="shared" ref="I146" si="152">H146+2000</f>
        <v>2015.69</v>
      </c>
      <c r="J146" t="s">
        <v>4</v>
      </c>
      <c r="K146" s="1">
        <v>44839</v>
      </c>
      <c r="L146" s="1" t="str">
        <f t="shared" si="134"/>
        <v>October</v>
      </c>
      <c r="M146" s="1" t="str">
        <f t="shared" si="137"/>
        <v>Q4</v>
      </c>
      <c r="N146" t="s">
        <v>30</v>
      </c>
      <c r="O146" t="s">
        <v>1036</v>
      </c>
      <c r="P146" t="s">
        <v>1028</v>
      </c>
    </row>
    <row r="147" spans="1:16" x14ac:dyDescent="0.25">
      <c r="A147" t="s">
        <v>313</v>
      </c>
      <c r="B147" t="s">
        <v>314</v>
      </c>
      <c r="C147" t="s">
        <v>2</v>
      </c>
      <c r="D147">
        <v>67</v>
      </c>
      <c r="E147" t="str">
        <f t="shared" si="135"/>
        <v>Senior</v>
      </c>
      <c r="F147" t="s">
        <v>26</v>
      </c>
      <c r="G147">
        <v>2</v>
      </c>
      <c r="H147" s="12">
        <v>81.319999999999993</v>
      </c>
      <c r="I147" s="12">
        <f t="shared" ref="I147" si="153">H147+4854</f>
        <v>4935.32</v>
      </c>
      <c r="J147" t="s">
        <v>14</v>
      </c>
      <c r="K147" s="1">
        <v>44893</v>
      </c>
      <c r="L147" s="1" t="str">
        <f t="shared" si="134"/>
        <v>November</v>
      </c>
      <c r="M147" s="1" t="str">
        <f t="shared" si="137"/>
        <v>Q4</v>
      </c>
      <c r="N147" t="s">
        <v>5</v>
      </c>
      <c r="O147" t="s">
        <v>1034</v>
      </c>
      <c r="P147" t="s">
        <v>1028</v>
      </c>
    </row>
    <row r="148" spans="1:16" x14ac:dyDescent="0.25">
      <c r="A148" t="s">
        <v>315</v>
      </c>
      <c r="B148" t="s">
        <v>316</v>
      </c>
      <c r="C148" t="s">
        <v>8</v>
      </c>
      <c r="D148">
        <v>52</v>
      </c>
      <c r="E148" t="str">
        <f t="shared" si="135"/>
        <v>Senior</v>
      </c>
      <c r="F148" t="s">
        <v>9</v>
      </c>
      <c r="G148">
        <v>5</v>
      </c>
      <c r="H148" s="12">
        <v>3000.85</v>
      </c>
      <c r="I148" s="12">
        <f t="shared" ref="I148" si="154">H148+2000</f>
        <v>5000.8500000000004</v>
      </c>
      <c r="J148" t="s">
        <v>14</v>
      </c>
      <c r="K148" s="1">
        <v>44776</v>
      </c>
      <c r="L148" s="1" t="str">
        <f t="shared" si="134"/>
        <v>August</v>
      </c>
      <c r="M148" s="1" t="str">
        <f t="shared" si="137"/>
        <v>Q3</v>
      </c>
      <c r="N148" t="s">
        <v>5</v>
      </c>
      <c r="O148" t="s">
        <v>1036</v>
      </c>
      <c r="P148" t="s">
        <v>1029</v>
      </c>
    </row>
    <row r="149" spans="1:16" x14ac:dyDescent="0.25">
      <c r="A149" t="s">
        <v>317</v>
      </c>
      <c r="B149" t="s">
        <v>318</v>
      </c>
      <c r="C149" t="s">
        <v>8</v>
      </c>
      <c r="D149">
        <v>44</v>
      </c>
      <c r="E149" t="str">
        <f t="shared" si="135"/>
        <v>Adult</v>
      </c>
      <c r="F149" t="s">
        <v>3</v>
      </c>
      <c r="G149">
        <v>4</v>
      </c>
      <c r="H149" s="12">
        <v>1200.32</v>
      </c>
      <c r="I149" s="12">
        <f t="shared" ref="I149" si="155">H149+4854</f>
        <v>6054.32</v>
      </c>
      <c r="J149" t="s">
        <v>4</v>
      </c>
      <c r="K149" s="1">
        <v>44846</v>
      </c>
      <c r="L149" s="1" t="str">
        <f t="shared" si="134"/>
        <v>October</v>
      </c>
      <c r="M149" s="1" t="str">
        <f t="shared" si="137"/>
        <v>Q4</v>
      </c>
      <c r="N149" t="s">
        <v>18</v>
      </c>
      <c r="O149" t="s">
        <v>1036</v>
      </c>
      <c r="P149" t="s">
        <v>1030</v>
      </c>
    </row>
    <row r="150" spans="1:16" x14ac:dyDescent="0.25">
      <c r="A150" t="s">
        <v>319</v>
      </c>
      <c r="B150" t="s">
        <v>320</v>
      </c>
      <c r="C150" t="s">
        <v>2</v>
      </c>
      <c r="D150">
        <v>48</v>
      </c>
      <c r="E150" t="str">
        <f t="shared" si="135"/>
        <v>Adult</v>
      </c>
      <c r="F150" t="s">
        <v>37</v>
      </c>
      <c r="G150">
        <v>2</v>
      </c>
      <c r="H150" s="12">
        <v>10.46</v>
      </c>
      <c r="I150" s="12">
        <f t="shared" ref="I150" si="156">H150+2000</f>
        <v>2010.46</v>
      </c>
      <c r="J150" t="s">
        <v>4</v>
      </c>
      <c r="K150" s="1">
        <v>44832</v>
      </c>
      <c r="L150" s="1" t="str">
        <f t="shared" si="134"/>
        <v>September</v>
      </c>
      <c r="M150" s="1" t="str">
        <f t="shared" si="137"/>
        <v>Q3</v>
      </c>
      <c r="N150" t="s">
        <v>5</v>
      </c>
      <c r="O150" t="s">
        <v>1036</v>
      </c>
      <c r="P150" t="s">
        <v>1031</v>
      </c>
    </row>
    <row r="151" spans="1:16" x14ac:dyDescent="0.25">
      <c r="A151" t="s">
        <v>321</v>
      </c>
      <c r="B151" t="s">
        <v>322</v>
      </c>
      <c r="C151" t="s">
        <v>2</v>
      </c>
      <c r="D151">
        <v>53</v>
      </c>
      <c r="E151" t="str">
        <f t="shared" si="135"/>
        <v>Senior</v>
      </c>
      <c r="F151" t="s">
        <v>37</v>
      </c>
      <c r="G151">
        <v>3</v>
      </c>
      <c r="H151" s="12">
        <v>15.69</v>
      </c>
      <c r="I151" s="12">
        <f t="shared" ref="I151" si="157">H151+4854</f>
        <v>4869.6899999999996</v>
      </c>
      <c r="J151" t="s">
        <v>14</v>
      </c>
      <c r="K151" s="1">
        <v>44754</v>
      </c>
      <c r="L151" s="1" t="str">
        <f t="shared" si="134"/>
        <v>July</v>
      </c>
      <c r="M151" s="1" t="str">
        <f t="shared" si="137"/>
        <v>Q3</v>
      </c>
      <c r="N151" t="s">
        <v>15</v>
      </c>
      <c r="O151" t="s">
        <v>1036</v>
      </c>
      <c r="P151" t="s">
        <v>1028</v>
      </c>
    </row>
    <row r="152" spans="1:16" x14ac:dyDescent="0.25">
      <c r="A152" t="s">
        <v>323</v>
      </c>
      <c r="B152" t="s">
        <v>324</v>
      </c>
      <c r="C152" t="s">
        <v>8</v>
      </c>
      <c r="D152">
        <v>27</v>
      </c>
      <c r="E152" t="str">
        <f t="shared" si="135"/>
        <v>Adult</v>
      </c>
      <c r="F152" t="s">
        <v>43</v>
      </c>
      <c r="G152">
        <v>4</v>
      </c>
      <c r="H152" s="12">
        <v>143.36000000000001</v>
      </c>
      <c r="I152" s="12">
        <f t="shared" ref="I152" si="158">H152+2000</f>
        <v>2143.36</v>
      </c>
      <c r="J152" t="s">
        <v>14</v>
      </c>
      <c r="K152" s="1">
        <v>44745</v>
      </c>
      <c r="L152" s="1" t="str">
        <f t="shared" si="134"/>
        <v>July</v>
      </c>
      <c r="M152" s="1" t="str">
        <f t="shared" si="137"/>
        <v>Q3</v>
      </c>
      <c r="N152" t="s">
        <v>30</v>
      </c>
      <c r="O152" t="s">
        <v>1034</v>
      </c>
      <c r="P152" t="s">
        <v>1028</v>
      </c>
    </row>
    <row r="153" spans="1:16" x14ac:dyDescent="0.25">
      <c r="A153" t="s">
        <v>325</v>
      </c>
      <c r="B153" t="s">
        <v>326</v>
      </c>
      <c r="C153" t="s">
        <v>2</v>
      </c>
      <c r="D153">
        <v>28</v>
      </c>
      <c r="E153" t="str">
        <f t="shared" si="135"/>
        <v>Adult</v>
      </c>
      <c r="F153" t="s">
        <v>26</v>
      </c>
      <c r="G153">
        <v>4</v>
      </c>
      <c r="H153" s="12">
        <v>162.63999999999999</v>
      </c>
      <c r="I153" s="12">
        <f t="shared" ref="I153" si="159">H153+4854</f>
        <v>5016.6400000000003</v>
      </c>
      <c r="J153" t="s">
        <v>14</v>
      </c>
      <c r="K153" s="1">
        <v>44646</v>
      </c>
      <c r="L153" s="1" t="str">
        <f t="shared" si="134"/>
        <v>March</v>
      </c>
      <c r="M153" s="1" t="str">
        <f t="shared" si="137"/>
        <v>Q1</v>
      </c>
      <c r="N153" t="s">
        <v>51</v>
      </c>
      <c r="O153" t="s">
        <v>1034</v>
      </c>
      <c r="P153" t="s">
        <v>1029</v>
      </c>
    </row>
    <row r="154" spans="1:16" x14ac:dyDescent="0.25">
      <c r="A154" t="s">
        <v>327</v>
      </c>
      <c r="B154" t="s">
        <v>328</v>
      </c>
      <c r="C154" t="s">
        <v>2</v>
      </c>
      <c r="D154">
        <v>43</v>
      </c>
      <c r="E154" t="str">
        <f t="shared" si="135"/>
        <v>Adult</v>
      </c>
      <c r="F154" t="s">
        <v>43</v>
      </c>
      <c r="G154">
        <v>4</v>
      </c>
      <c r="H154" s="12">
        <v>143.36000000000001</v>
      </c>
      <c r="I154" s="12">
        <f t="shared" ref="I154" si="160">H154+2000</f>
        <v>2143.36</v>
      </c>
      <c r="J154" t="s">
        <v>4</v>
      </c>
      <c r="K154" s="1">
        <v>44698</v>
      </c>
      <c r="L154" s="1" t="str">
        <f t="shared" si="134"/>
        <v>May</v>
      </c>
      <c r="M154" s="1" t="str">
        <f t="shared" si="137"/>
        <v>Q2</v>
      </c>
      <c r="N154" t="s">
        <v>46</v>
      </c>
      <c r="O154" t="s">
        <v>1034</v>
      </c>
      <c r="P154" t="s">
        <v>1030</v>
      </c>
    </row>
    <row r="155" spans="1:16" x14ac:dyDescent="0.25">
      <c r="A155" t="s">
        <v>329</v>
      </c>
      <c r="B155" t="s">
        <v>330</v>
      </c>
      <c r="C155" t="s">
        <v>8</v>
      </c>
      <c r="D155">
        <v>54</v>
      </c>
      <c r="E155" t="str">
        <f t="shared" si="135"/>
        <v>Senior</v>
      </c>
      <c r="F155" t="s">
        <v>158</v>
      </c>
      <c r="G155">
        <v>5</v>
      </c>
      <c r="H155" s="12">
        <v>58.65</v>
      </c>
      <c r="I155" s="12">
        <f t="shared" ref="I155" si="161">H155+4854</f>
        <v>4912.6499999999996</v>
      </c>
      <c r="J155" t="s">
        <v>4</v>
      </c>
      <c r="K155" s="1">
        <v>44662</v>
      </c>
      <c r="L155" s="1" t="str">
        <f t="shared" si="134"/>
        <v>April</v>
      </c>
      <c r="M155" s="1" t="str">
        <f t="shared" si="137"/>
        <v>Q2</v>
      </c>
      <c r="N155" t="s">
        <v>5</v>
      </c>
      <c r="O155" t="s">
        <v>1034</v>
      </c>
      <c r="P155" t="s">
        <v>1031</v>
      </c>
    </row>
    <row r="156" spans="1:16" x14ac:dyDescent="0.25">
      <c r="A156" t="s">
        <v>331</v>
      </c>
      <c r="B156" t="s">
        <v>332</v>
      </c>
      <c r="C156" t="s">
        <v>8</v>
      </c>
      <c r="D156">
        <v>41</v>
      </c>
      <c r="E156" t="str">
        <f t="shared" si="135"/>
        <v>Adult</v>
      </c>
      <c r="F156" t="s">
        <v>37</v>
      </c>
      <c r="G156">
        <v>5</v>
      </c>
      <c r="H156" s="12">
        <v>26.15</v>
      </c>
      <c r="I156" s="12">
        <f t="shared" ref="I156" si="162">H156+2000</f>
        <v>2026.15</v>
      </c>
      <c r="J156" t="s">
        <v>4</v>
      </c>
      <c r="K156" s="1">
        <v>44856</v>
      </c>
      <c r="L156" s="1" t="str">
        <f t="shared" si="134"/>
        <v>October</v>
      </c>
      <c r="M156" s="1" t="str">
        <f t="shared" si="137"/>
        <v>Q4</v>
      </c>
      <c r="N156" t="s">
        <v>5</v>
      </c>
      <c r="O156" t="s">
        <v>1036</v>
      </c>
      <c r="P156" t="s">
        <v>1028</v>
      </c>
    </row>
    <row r="157" spans="1:16" x14ac:dyDescent="0.25">
      <c r="A157" t="s">
        <v>333</v>
      </c>
      <c r="B157" t="s">
        <v>334</v>
      </c>
      <c r="C157" t="s">
        <v>2</v>
      </c>
      <c r="D157">
        <v>59</v>
      </c>
      <c r="E157" t="str">
        <f t="shared" si="135"/>
        <v>Senior</v>
      </c>
      <c r="F157" t="s">
        <v>26</v>
      </c>
      <c r="G157">
        <v>5</v>
      </c>
      <c r="H157" s="12">
        <v>203.3</v>
      </c>
      <c r="I157" s="12">
        <f t="shared" ref="I157" si="163">H157+4854</f>
        <v>5057.3</v>
      </c>
      <c r="J157" t="s">
        <v>14</v>
      </c>
      <c r="K157" s="1">
        <v>44915</v>
      </c>
      <c r="L157" s="1" t="str">
        <f t="shared" si="134"/>
        <v>December</v>
      </c>
      <c r="M157" s="1" t="str">
        <f t="shared" si="137"/>
        <v>Q4</v>
      </c>
      <c r="N157" t="s">
        <v>27</v>
      </c>
      <c r="O157" t="s">
        <v>1034</v>
      </c>
      <c r="P157" t="s">
        <v>1028</v>
      </c>
    </row>
    <row r="158" spans="1:16" x14ac:dyDescent="0.25">
      <c r="A158" t="s">
        <v>335</v>
      </c>
      <c r="B158" t="s">
        <v>336</v>
      </c>
      <c r="C158" t="s">
        <v>2</v>
      </c>
      <c r="D158">
        <v>32</v>
      </c>
      <c r="E158" t="str">
        <f t="shared" si="135"/>
        <v>Adult</v>
      </c>
      <c r="F158" t="s">
        <v>3</v>
      </c>
      <c r="G158">
        <v>1</v>
      </c>
      <c r="H158" s="12">
        <v>300.08</v>
      </c>
      <c r="I158" s="12">
        <f t="shared" ref="I158" si="164">H158+2000</f>
        <v>2300.08</v>
      </c>
      <c r="J158" t="s">
        <v>4</v>
      </c>
      <c r="K158" s="1">
        <v>44637</v>
      </c>
      <c r="L158" s="1" t="str">
        <f t="shared" si="134"/>
        <v>March</v>
      </c>
      <c r="M158" s="1" t="str">
        <f t="shared" si="137"/>
        <v>Q1</v>
      </c>
      <c r="N158" t="s">
        <v>18</v>
      </c>
      <c r="O158" t="s">
        <v>1034</v>
      </c>
      <c r="P158" t="s">
        <v>1029</v>
      </c>
    </row>
    <row r="159" spans="1:16" x14ac:dyDescent="0.25">
      <c r="A159" t="s">
        <v>337</v>
      </c>
      <c r="B159" t="s">
        <v>338</v>
      </c>
      <c r="C159" t="s">
        <v>2</v>
      </c>
      <c r="D159">
        <v>41</v>
      </c>
      <c r="E159" t="str">
        <f t="shared" si="135"/>
        <v>Adult</v>
      </c>
      <c r="F159" t="s">
        <v>158</v>
      </c>
      <c r="G159">
        <v>5</v>
      </c>
      <c r="H159" s="12">
        <v>58.65</v>
      </c>
      <c r="I159" s="12">
        <f t="shared" ref="I159" si="165">H159+4854</f>
        <v>4912.6499999999996</v>
      </c>
      <c r="J159" t="s">
        <v>4</v>
      </c>
      <c r="K159" s="1">
        <v>44735</v>
      </c>
      <c r="L159" s="1" t="str">
        <f t="shared" si="134"/>
        <v>June</v>
      </c>
      <c r="M159" s="1" t="str">
        <f t="shared" si="137"/>
        <v>Q2</v>
      </c>
      <c r="N159" t="s">
        <v>18</v>
      </c>
      <c r="O159" t="s">
        <v>1034</v>
      </c>
      <c r="P159" t="s">
        <v>1030</v>
      </c>
    </row>
    <row r="160" spans="1:16" x14ac:dyDescent="0.25">
      <c r="A160" t="s">
        <v>339</v>
      </c>
      <c r="B160" t="s">
        <v>340</v>
      </c>
      <c r="C160" t="s">
        <v>2</v>
      </c>
      <c r="D160">
        <v>30</v>
      </c>
      <c r="E160" t="str">
        <f t="shared" si="135"/>
        <v>Adult</v>
      </c>
      <c r="F160" t="s">
        <v>69</v>
      </c>
      <c r="G160">
        <v>3</v>
      </c>
      <c r="H160" s="12">
        <v>3150</v>
      </c>
      <c r="I160" s="12">
        <f t="shared" ref="I160" si="166">H160+2000</f>
        <v>5150</v>
      </c>
      <c r="J160" t="s">
        <v>10</v>
      </c>
      <c r="K160" s="1">
        <v>44731</v>
      </c>
      <c r="L160" s="1" t="str">
        <f t="shared" si="134"/>
        <v>June</v>
      </c>
      <c r="M160" s="1" t="str">
        <f t="shared" si="137"/>
        <v>Q2</v>
      </c>
      <c r="N160" t="s">
        <v>30</v>
      </c>
      <c r="O160" t="s">
        <v>1034</v>
      </c>
      <c r="P160" t="s">
        <v>1031</v>
      </c>
    </row>
    <row r="161" spans="1:16" x14ac:dyDescent="0.25">
      <c r="A161" t="s">
        <v>341</v>
      </c>
      <c r="B161" t="s">
        <v>342</v>
      </c>
      <c r="C161" t="s">
        <v>8</v>
      </c>
      <c r="D161">
        <v>22</v>
      </c>
      <c r="E161" t="str">
        <f t="shared" si="135"/>
        <v>Adult</v>
      </c>
      <c r="F161" t="s">
        <v>3</v>
      </c>
      <c r="G161">
        <v>1</v>
      </c>
      <c r="H161" s="12">
        <v>300.08</v>
      </c>
      <c r="I161" s="12">
        <f t="shared" ref="I161" si="167">H161+4854</f>
        <v>5154.08</v>
      </c>
      <c r="J161" t="s">
        <v>10</v>
      </c>
      <c r="K161" s="1">
        <v>44803</v>
      </c>
      <c r="L161" s="1" t="str">
        <f t="shared" si="134"/>
        <v>August</v>
      </c>
      <c r="M161" s="1" t="str">
        <f t="shared" si="137"/>
        <v>Q3</v>
      </c>
      <c r="N161" t="s">
        <v>27</v>
      </c>
      <c r="O161" t="s">
        <v>1035</v>
      </c>
      <c r="P161" t="s">
        <v>1028</v>
      </c>
    </row>
    <row r="162" spans="1:16" x14ac:dyDescent="0.25">
      <c r="A162" t="s">
        <v>343</v>
      </c>
      <c r="B162" t="s">
        <v>344</v>
      </c>
      <c r="C162" t="s">
        <v>2</v>
      </c>
      <c r="D162">
        <v>51</v>
      </c>
      <c r="E162" t="str">
        <f t="shared" si="135"/>
        <v>Senior</v>
      </c>
      <c r="F162" t="s">
        <v>3</v>
      </c>
      <c r="G162">
        <v>4</v>
      </c>
      <c r="H162" s="12">
        <v>1200.32</v>
      </c>
      <c r="I162" s="12">
        <f t="shared" ref="I162" si="168">H162+2000</f>
        <v>3200.3199999999997</v>
      </c>
      <c r="J162" t="s">
        <v>14</v>
      </c>
      <c r="K162" s="1">
        <v>44885</v>
      </c>
      <c r="L162" s="1" t="str">
        <f t="shared" si="134"/>
        <v>November</v>
      </c>
      <c r="M162" s="1" t="str">
        <f t="shared" si="137"/>
        <v>Q4</v>
      </c>
      <c r="N162" t="s">
        <v>46</v>
      </c>
      <c r="O162" t="s">
        <v>1035</v>
      </c>
      <c r="P162" t="s">
        <v>1028</v>
      </c>
    </row>
    <row r="163" spans="1:16" x14ac:dyDescent="0.25">
      <c r="A163" t="s">
        <v>345</v>
      </c>
      <c r="B163" t="s">
        <v>346</v>
      </c>
      <c r="C163" t="s">
        <v>2</v>
      </c>
      <c r="D163">
        <v>23</v>
      </c>
      <c r="E163" t="str">
        <f t="shared" si="135"/>
        <v>Adult</v>
      </c>
      <c r="F163" t="s">
        <v>37</v>
      </c>
      <c r="G163">
        <v>2</v>
      </c>
      <c r="H163" s="12">
        <v>10.46</v>
      </c>
      <c r="I163" s="12">
        <f t="shared" ref="I163" si="169">H163+4854</f>
        <v>4864.46</v>
      </c>
      <c r="J163" t="s">
        <v>4</v>
      </c>
      <c r="K163" s="1">
        <v>44773</v>
      </c>
      <c r="L163" s="1" t="str">
        <f t="shared" si="134"/>
        <v>July</v>
      </c>
      <c r="M163" s="1" t="str">
        <f t="shared" si="137"/>
        <v>Q3</v>
      </c>
      <c r="N163" t="s">
        <v>51</v>
      </c>
      <c r="O163" t="s">
        <v>1034</v>
      </c>
      <c r="P163" t="s">
        <v>1029</v>
      </c>
    </row>
    <row r="164" spans="1:16" x14ac:dyDescent="0.25">
      <c r="A164" t="s">
        <v>347</v>
      </c>
      <c r="B164" t="s">
        <v>348</v>
      </c>
      <c r="C164" t="s">
        <v>8</v>
      </c>
      <c r="D164">
        <v>40</v>
      </c>
      <c r="E164" t="str">
        <f t="shared" si="135"/>
        <v>Adult</v>
      </c>
      <c r="F164" t="s">
        <v>43</v>
      </c>
      <c r="G164">
        <v>2</v>
      </c>
      <c r="H164" s="12">
        <v>71.680000000000007</v>
      </c>
      <c r="I164" s="12">
        <f t="shared" ref="I164" si="170">H164+2000</f>
        <v>2071.6799999999998</v>
      </c>
      <c r="J164" t="s">
        <v>14</v>
      </c>
      <c r="K164" s="1">
        <v>44612</v>
      </c>
      <c r="L164" s="1" t="str">
        <f t="shared" si="134"/>
        <v>February</v>
      </c>
      <c r="M164" s="1" t="str">
        <f t="shared" si="137"/>
        <v>Q1</v>
      </c>
      <c r="N164" t="s">
        <v>5</v>
      </c>
      <c r="O164" t="s">
        <v>1034</v>
      </c>
      <c r="P164" t="s">
        <v>1030</v>
      </c>
    </row>
    <row r="165" spans="1:16" x14ac:dyDescent="0.25">
      <c r="A165" t="s">
        <v>349</v>
      </c>
      <c r="B165" t="s">
        <v>350</v>
      </c>
      <c r="C165" t="s">
        <v>8</v>
      </c>
      <c r="D165">
        <v>37</v>
      </c>
      <c r="E165" t="str">
        <f t="shared" si="135"/>
        <v>Adult</v>
      </c>
      <c r="F165" t="s">
        <v>3</v>
      </c>
      <c r="G165">
        <v>5</v>
      </c>
      <c r="H165" s="12">
        <v>1500.4</v>
      </c>
      <c r="I165" s="12">
        <f t="shared" ref="I165" si="171">H165+4854</f>
        <v>6354.4</v>
      </c>
      <c r="J165" t="s">
        <v>14</v>
      </c>
      <c r="K165" s="1">
        <v>44601</v>
      </c>
      <c r="L165" s="1" t="str">
        <f t="shared" si="134"/>
        <v>February</v>
      </c>
      <c r="M165" s="1" t="str">
        <f t="shared" si="137"/>
        <v>Q1</v>
      </c>
      <c r="N165" t="s">
        <v>40</v>
      </c>
      <c r="O165" t="s">
        <v>1036</v>
      </c>
      <c r="P165" t="s">
        <v>1031</v>
      </c>
    </row>
    <row r="166" spans="1:16" x14ac:dyDescent="0.25">
      <c r="A166" t="s">
        <v>351</v>
      </c>
      <c r="B166" t="s">
        <v>352</v>
      </c>
      <c r="C166" t="s">
        <v>2</v>
      </c>
      <c r="D166">
        <v>24</v>
      </c>
      <c r="E166" t="str">
        <f t="shared" si="135"/>
        <v>Adult</v>
      </c>
      <c r="F166" t="s">
        <v>3</v>
      </c>
      <c r="G166">
        <v>1</v>
      </c>
      <c r="H166" s="12">
        <v>300.08</v>
      </c>
      <c r="I166" s="12">
        <f t="shared" ref="I166" si="172">H166+2000</f>
        <v>2300.08</v>
      </c>
      <c r="J166" t="s">
        <v>14</v>
      </c>
      <c r="K166" s="1">
        <v>44644</v>
      </c>
      <c r="L166" s="1" t="str">
        <f t="shared" si="134"/>
        <v>March</v>
      </c>
      <c r="M166" s="1" t="str">
        <f t="shared" si="137"/>
        <v>Q1</v>
      </c>
      <c r="N166" t="s">
        <v>30</v>
      </c>
      <c r="O166" t="s">
        <v>1036</v>
      </c>
      <c r="P166" t="s">
        <v>1028</v>
      </c>
    </row>
    <row r="167" spans="1:16" x14ac:dyDescent="0.25">
      <c r="A167" t="s">
        <v>353</v>
      </c>
      <c r="B167" t="s">
        <v>354</v>
      </c>
      <c r="C167" t="s">
        <v>8</v>
      </c>
      <c r="D167">
        <v>22</v>
      </c>
      <c r="E167" t="str">
        <f t="shared" si="135"/>
        <v>Adult</v>
      </c>
      <c r="F167" t="s">
        <v>37</v>
      </c>
      <c r="G167">
        <v>1</v>
      </c>
      <c r="H167" s="12">
        <v>5.23</v>
      </c>
      <c r="I167" s="12">
        <f t="shared" ref="I167" si="173">H167+4854</f>
        <v>4859.2299999999996</v>
      </c>
      <c r="J167" t="s">
        <v>4</v>
      </c>
      <c r="K167" s="1">
        <v>44798</v>
      </c>
      <c r="L167" s="1" t="str">
        <f t="shared" si="134"/>
        <v>August</v>
      </c>
      <c r="M167" s="1" t="str">
        <f t="shared" si="137"/>
        <v>Q3</v>
      </c>
      <c r="N167" t="s">
        <v>5</v>
      </c>
      <c r="O167" t="s">
        <v>1034</v>
      </c>
      <c r="P167" t="s">
        <v>1028</v>
      </c>
    </row>
    <row r="168" spans="1:16" x14ac:dyDescent="0.25">
      <c r="A168" t="s">
        <v>355</v>
      </c>
      <c r="B168" t="s">
        <v>356</v>
      </c>
      <c r="C168" t="s">
        <v>2</v>
      </c>
      <c r="D168">
        <v>61</v>
      </c>
      <c r="E168" t="str">
        <f t="shared" si="135"/>
        <v>Senior</v>
      </c>
      <c r="F168" t="s">
        <v>26</v>
      </c>
      <c r="G168">
        <v>4</v>
      </c>
      <c r="H168" s="12">
        <v>162.63999999999999</v>
      </c>
      <c r="I168" s="12">
        <f t="shared" ref="I168" si="174">H168+2000</f>
        <v>2162.64</v>
      </c>
      <c r="J168" t="s">
        <v>14</v>
      </c>
      <c r="K168" s="1">
        <v>44855</v>
      </c>
      <c r="L168" s="1" t="str">
        <f t="shared" si="134"/>
        <v>October</v>
      </c>
      <c r="M168" s="1" t="str">
        <f t="shared" si="137"/>
        <v>Q4</v>
      </c>
      <c r="N168" t="s">
        <v>5</v>
      </c>
      <c r="O168" t="s">
        <v>1034</v>
      </c>
      <c r="P168" t="s">
        <v>1029</v>
      </c>
    </row>
    <row r="169" spans="1:16" x14ac:dyDescent="0.25">
      <c r="A169" t="s">
        <v>357</v>
      </c>
      <c r="B169" t="s">
        <v>358</v>
      </c>
      <c r="C169" t="s">
        <v>2</v>
      </c>
      <c r="D169">
        <v>25</v>
      </c>
      <c r="E169" t="str">
        <f t="shared" si="135"/>
        <v>Adult</v>
      </c>
      <c r="F169" t="s">
        <v>37</v>
      </c>
      <c r="G169">
        <v>2</v>
      </c>
      <c r="H169" s="12">
        <v>10.46</v>
      </c>
      <c r="I169" s="12">
        <f t="shared" ref="I169" si="175">H169+4854</f>
        <v>4864.46</v>
      </c>
      <c r="J169" t="s">
        <v>4</v>
      </c>
      <c r="K169" s="1">
        <v>44709</v>
      </c>
      <c r="L169" s="1" t="str">
        <f t="shared" si="134"/>
        <v>May</v>
      </c>
      <c r="M169" s="1" t="str">
        <f t="shared" si="137"/>
        <v>Q2</v>
      </c>
      <c r="N169" t="s">
        <v>15</v>
      </c>
      <c r="O169" t="s">
        <v>1034</v>
      </c>
      <c r="P169" t="s">
        <v>1030</v>
      </c>
    </row>
    <row r="170" spans="1:16" x14ac:dyDescent="0.25">
      <c r="A170" t="s">
        <v>359</v>
      </c>
      <c r="B170" t="s">
        <v>360</v>
      </c>
      <c r="C170" t="s">
        <v>2</v>
      </c>
      <c r="D170">
        <v>66</v>
      </c>
      <c r="E170" t="str">
        <f t="shared" si="135"/>
        <v>Senior</v>
      </c>
      <c r="F170" t="s">
        <v>158</v>
      </c>
      <c r="G170">
        <v>5</v>
      </c>
      <c r="H170" s="12">
        <v>58.65</v>
      </c>
      <c r="I170" s="12">
        <f t="shared" ref="I170" si="176">H170+2000</f>
        <v>2058.65</v>
      </c>
      <c r="J170" t="s">
        <v>4</v>
      </c>
      <c r="K170" s="1">
        <v>44625</v>
      </c>
      <c r="L170" s="1" t="str">
        <f t="shared" si="134"/>
        <v>March</v>
      </c>
      <c r="M170" s="1" t="str">
        <f t="shared" si="137"/>
        <v>Q1</v>
      </c>
      <c r="N170" t="s">
        <v>56</v>
      </c>
      <c r="O170" t="s">
        <v>1034</v>
      </c>
      <c r="P170" t="s">
        <v>1031</v>
      </c>
    </row>
    <row r="171" spans="1:16" x14ac:dyDescent="0.25">
      <c r="A171" t="s">
        <v>361</v>
      </c>
      <c r="B171" t="s">
        <v>362</v>
      </c>
      <c r="C171" t="s">
        <v>2</v>
      </c>
      <c r="D171">
        <v>59</v>
      </c>
      <c r="E171" t="str">
        <f t="shared" si="135"/>
        <v>Senior</v>
      </c>
      <c r="F171" t="s">
        <v>9</v>
      </c>
      <c r="G171">
        <v>1</v>
      </c>
      <c r="H171" s="12">
        <v>600.16999999999996</v>
      </c>
      <c r="I171" s="12">
        <f t="shared" ref="I171" si="177">H171+4854</f>
        <v>5454.17</v>
      </c>
      <c r="J171" t="s">
        <v>14</v>
      </c>
      <c r="K171" s="1">
        <v>44839</v>
      </c>
      <c r="L171" s="1" t="str">
        <f t="shared" si="134"/>
        <v>October</v>
      </c>
      <c r="M171" s="1" t="str">
        <f t="shared" si="137"/>
        <v>Q4</v>
      </c>
      <c r="N171" t="s">
        <v>5</v>
      </c>
      <c r="O171" t="s">
        <v>1034</v>
      </c>
      <c r="P171" t="s">
        <v>1028</v>
      </c>
    </row>
    <row r="172" spans="1:16" x14ac:dyDescent="0.25">
      <c r="A172" t="s">
        <v>363</v>
      </c>
      <c r="B172" t="s">
        <v>364</v>
      </c>
      <c r="C172" t="s">
        <v>8</v>
      </c>
      <c r="D172">
        <v>38</v>
      </c>
      <c r="E172" t="str">
        <f t="shared" si="135"/>
        <v>Adult</v>
      </c>
      <c r="F172" t="s">
        <v>3</v>
      </c>
      <c r="G172">
        <v>4</v>
      </c>
      <c r="H172" s="12">
        <v>1200.32</v>
      </c>
      <c r="I172" s="12">
        <f t="shared" ref="I172" si="178">H172+2000</f>
        <v>3200.3199999999997</v>
      </c>
      <c r="J172" t="s">
        <v>14</v>
      </c>
      <c r="K172" s="1">
        <v>44667</v>
      </c>
      <c r="L172" s="1" t="str">
        <f t="shared" si="134"/>
        <v>April</v>
      </c>
      <c r="M172" s="1" t="str">
        <f t="shared" si="137"/>
        <v>Q2</v>
      </c>
      <c r="N172" t="s">
        <v>18</v>
      </c>
      <c r="O172" t="s">
        <v>1036</v>
      </c>
      <c r="P172" t="s">
        <v>1028</v>
      </c>
    </row>
    <row r="173" spans="1:16" x14ac:dyDescent="0.25">
      <c r="A173" t="s">
        <v>365</v>
      </c>
      <c r="B173" t="s">
        <v>366</v>
      </c>
      <c r="C173" t="s">
        <v>8</v>
      </c>
      <c r="D173">
        <v>34</v>
      </c>
      <c r="E173" t="str">
        <f t="shared" si="135"/>
        <v>Adult</v>
      </c>
      <c r="F173" t="s">
        <v>43</v>
      </c>
      <c r="G173">
        <v>2</v>
      </c>
      <c r="H173" s="12">
        <v>71.680000000000007</v>
      </c>
      <c r="I173" s="12">
        <f t="shared" ref="I173" si="179">H173+4854</f>
        <v>4925.68</v>
      </c>
      <c r="J173" t="s">
        <v>10</v>
      </c>
      <c r="K173" s="1">
        <v>44618</v>
      </c>
      <c r="L173" s="1" t="str">
        <f t="shared" si="134"/>
        <v>February</v>
      </c>
      <c r="M173" s="1" t="str">
        <f t="shared" si="137"/>
        <v>Q1</v>
      </c>
      <c r="N173" t="s">
        <v>15</v>
      </c>
      <c r="O173" t="s">
        <v>1034</v>
      </c>
      <c r="P173" t="s">
        <v>1029</v>
      </c>
    </row>
    <row r="174" spans="1:16" x14ac:dyDescent="0.25">
      <c r="A174" t="s">
        <v>367</v>
      </c>
      <c r="B174" t="s">
        <v>368</v>
      </c>
      <c r="C174" t="s">
        <v>2</v>
      </c>
      <c r="D174">
        <v>26</v>
      </c>
      <c r="E174" t="str">
        <f t="shared" si="135"/>
        <v>Adult</v>
      </c>
      <c r="F174" t="s">
        <v>3</v>
      </c>
      <c r="G174">
        <v>1</v>
      </c>
      <c r="H174" s="12">
        <v>300.08</v>
      </c>
      <c r="I174" s="12">
        <f t="shared" ref="I174" si="180">H174+2000</f>
        <v>2300.08</v>
      </c>
      <c r="J174" t="s">
        <v>14</v>
      </c>
      <c r="K174" s="1">
        <v>44640</v>
      </c>
      <c r="L174" s="1" t="str">
        <f t="shared" si="134"/>
        <v>March</v>
      </c>
      <c r="M174" s="1" t="str">
        <f t="shared" si="137"/>
        <v>Q1</v>
      </c>
      <c r="N174" t="s">
        <v>5</v>
      </c>
      <c r="O174" t="s">
        <v>1035</v>
      </c>
      <c r="P174" t="s">
        <v>1030</v>
      </c>
    </row>
    <row r="175" spans="1:16" x14ac:dyDescent="0.25">
      <c r="A175" t="s">
        <v>369</v>
      </c>
      <c r="B175" t="s">
        <v>370</v>
      </c>
      <c r="C175" t="s">
        <v>2</v>
      </c>
      <c r="D175">
        <v>59</v>
      </c>
      <c r="E175" t="str">
        <f t="shared" si="135"/>
        <v>Senior</v>
      </c>
      <c r="F175" t="s">
        <v>158</v>
      </c>
      <c r="G175">
        <v>5</v>
      </c>
      <c r="H175" s="12">
        <v>58.65</v>
      </c>
      <c r="I175" s="12">
        <f t="shared" ref="I175" si="181">H175+4854</f>
        <v>4912.6499999999996</v>
      </c>
      <c r="J175" t="s">
        <v>14</v>
      </c>
      <c r="K175" s="1">
        <v>44696</v>
      </c>
      <c r="L175" s="1" t="str">
        <f t="shared" si="134"/>
        <v>May</v>
      </c>
      <c r="M175" s="1" t="str">
        <f t="shared" si="137"/>
        <v>Q2</v>
      </c>
      <c r="N175" t="s">
        <v>15</v>
      </c>
      <c r="O175" t="s">
        <v>1035</v>
      </c>
      <c r="P175" t="s">
        <v>1031</v>
      </c>
    </row>
    <row r="176" spans="1:16" x14ac:dyDescent="0.25">
      <c r="A176" t="s">
        <v>371</v>
      </c>
      <c r="B176" t="s">
        <v>372</v>
      </c>
      <c r="C176" t="s">
        <v>2</v>
      </c>
      <c r="D176">
        <v>53</v>
      </c>
      <c r="E176" t="str">
        <f t="shared" si="135"/>
        <v>Senior</v>
      </c>
      <c r="F176" t="s">
        <v>43</v>
      </c>
      <c r="G176">
        <v>1</v>
      </c>
      <c r="H176" s="12">
        <v>35.840000000000003</v>
      </c>
      <c r="I176" s="12">
        <f t="shared" ref="I176" si="182">H176+2000</f>
        <v>2035.84</v>
      </c>
      <c r="J176" t="s">
        <v>10</v>
      </c>
      <c r="K176" s="1">
        <v>44592</v>
      </c>
      <c r="L176" s="1" t="str">
        <f t="shared" si="134"/>
        <v>January</v>
      </c>
      <c r="M176" s="1" t="str">
        <f t="shared" si="137"/>
        <v>Q1</v>
      </c>
      <c r="N176" t="s">
        <v>30</v>
      </c>
      <c r="O176" t="s">
        <v>1034</v>
      </c>
      <c r="P176" t="s">
        <v>1028</v>
      </c>
    </row>
    <row r="177" spans="1:16" x14ac:dyDescent="0.25">
      <c r="A177" t="s">
        <v>373</v>
      </c>
      <c r="B177" t="s">
        <v>374</v>
      </c>
      <c r="C177" t="s">
        <v>8</v>
      </c>
      <c r="D177">
        <v>23</v>
      </c>
      <c r="E177" t="str">
        <f t="shared" si="135"/>
        <v>Adult</v>
      </c>
      <c r="F177" t="s">
        <v>26</v>
      </c>
      <c r="G177">
        <v>4</v>
      </c>
      <c r="H177" s="12">
        <v>162.63999999999999</v>
      </c>
      <c r="I177" s="12">
        <f t="shared" ref="I177" si="183">H177+4854</f>
        <v>5016.6400000000003</v>
      </c>
      <c r="J177" t="s">
        <v>10</v>
      </c>
      <c r="K177" s="1">
        <v>44836</v>
      </c>
      <c r="L177" s="1" t="str">
        <f t="shared" si="134"/>
        <v>October</v>
      </c>
      <c r="M177" s="1" t="str">
        <f t="shared" si="137"/>
        <v>Q4</v>
      </c>
      <c r="N177" t="s">
        <v>51</v>
      </c>
      <c r="O177" t="s">
        <v>1034</v>
      </c>
      <c r="P177" t="s">
        <v>1028</v>
      </c>
    </row>
    <row r="178" spans="1:16" x14ac:dyDescent="0.25">
      <c r="A178" t="s">
        <v>375</v>
      </c>
      <c r="B178" t="s">
        <v>376</v>
      </c>
      <c r="C178" t="s">
        <v>2</v>
      </c>
      <c r="D178">
        <v>23</v>
      </c>
      <c r="E178" t="str">
        <f t="shared" si="135"/>
        <v>Adult</v>
      </c>
      <c r="F178" t="s">
        <v>3</v>
      </c>
      <c r="G178">
        <v>5</v>
      </c>
      <c r="H178" s="12">
        <v>1500.4</v>
      </c>
      <c r="I178" s="12">
        <f t="shared" ref="I178" si="184">H178+2000</f>
        <v>3500.4</v>
      </c>
      <c r="J178" t="s">
        <v>4</v>
      </c>
      <c r="K178" s="1">
        <v>44776</v>
      </c>
      <c r="L178" s="1" t="str">
        <f t="shared" si="134"/>
        <v>August</v>
      </c>
      <c r="M178" s="1" t="str">
        <f t="shared" si="137"/>
        <v>Q3</v>
      </c>
      <c r="N178" t="s">
        <v>51</v>
      </c>
      <c r="O178" t="s">
        <v>1034</v>
      </c>
      <c r="P178" t="s">
        <v>1029</v>
      </c>
    </row>
    <row r="179" spans="1:16" x14ac:dyDescent="0.25">
      <c r="A179" t="s">
        <v>377</v>
      </c>
      <c r="B179" t="s">
        <v>378</v>
      </c>
      <c r="C179" t="s">
        <v>2</v>
      </c>
      <c r="D179">
        <v>66</v>
      </c>
      <c r="E179" t="str">
        <f t="shared" si="135"/>
        <v>Senior</v>
      </c>
      <c r="F179" t="s">
        <v>69</v>
      </c>
      <c r="G179">
        <v>3</v>
      </c>
      <c r="H179" s="12">
        <v>3150</v>
      </c>
      <c r="I179" s="12">
        <f t="shared" ref="I179" si="185">H179+4854</f>
        <v>8004</v>
      </c>
      <c r="J179" t="s">
        <v>10</v>
      </c>
      <c r="K179" s="1">
        <v>44648</v>
      </c>
      <c r="L179" s="1" t="str">
        <f t="shared" si="134"/>
        <v>March</v>
      </c>
      <c r="M179" s="1" t="str">
        <f t="shared" si="137"/>
        <v>Q1</v>
      </c>
      <c r="N179" t="s">
        <v>46</v>
      </c>
      <c r="O179" t="s">
        <v>1034</v>
      </c>
      <c r="P179" t="s">
        <v>1030</v>
      </c>
    </row>
    <row r="180" spans="1:16" x14ac:dyDescent="0.25">
      <c r="A180" t="s">
        <v>379</v>
      </c>
      <c r="B180" t="s">
        <v>380</v>
      </c>
      <c r="C180" t="s">
        <v>2</v>
      </c>
      <c r="D180">
        <v>56</v>
      </c>
      <c r="E180" t="str">
        <f t="shared" si="135"/>
        <v>Senior</v>
      </c>
      <c r="F180" t="s">
        <v>26</v>
      </c>
      <c r="G180">
        <v>4</v>
      </c>
      <c r="H180" s="12">
        <v>162.63999999999999</v>
      </c>
      <c r="I180" s="12">
        <f t="shared" ref="I180" si="186">H180+2000</f>
        <v>2162.64</v>
      </c>
      <c r="J180" t="s">
        <v>14</v>
      </c>
      <c r="K180" s="1">
        <v>44886</v>
      </c>
      <c r="L180" s="1" t="str">
        <f t="shared" si="134"/>
        <v>November</v>
      </c>
      <c r="M180" s="1" t="str">
        <f t="shared" si="137"/>
        <v>Q4</v>
      </c>
      <c r="N180" t="s">
        <v>30</v>
      </c>
      <c r="O180" t="s">
        <v>1036</v>
      </c>
      <c r="P180" t="s">
        <v>1031</v>
      </c>
    </row>
    <row r="181" spans="1:16" x14ac:dyDescent="0.25">
      <c r="A181" t="s">
        <v>381</v>
      </c>
      <c r="B181" t="s">
        <v>382</v>
      </c>
      <c r="C181" t="s">
        <v>2</v>
      </c>
      <c r="D181">
        <v>38</v>
      </c>
      <c r="E181" t="str">
        <f t="shared" si="135"/>
        <v>Adult</v>
      </c>
      <c r="F181" t="s">
        <v>158</v>
      </c>
      <c r="G181">
        <v>2</v>
      </c>
      <c r="H181" s="12">
        <v>23.46</v>
      </c>
      <c r="I181" s="12">
        <f t="shared" ref="I181" si="187">H181+4854</f>
        <v>4877.46</v>
      </c>
      <c r="J181" t="s">
        <v>4</v>
      </c>
      <c r="K181" s="1">
        <v>44604</v>
      </c>
      <c r="L181" s="1" t="str">
        <f t="shared" si="134"/>
        <v>February</v>
      </c>
      <c r="M181" s="1" t="str">
        <f t="shared" si="137"/>
        <v>Q1</v>
      </c>
      <c r="N181" t="s">
        <v>18</v>
      </c>
      <c r="O181" t="s">
        <v>1034</v>
      </c>
      <c r="P181" t="s">
        <v>1028</v>
      </c>
    </row>
    <row r="182" spans="1:16" x14ac:dyDescent="0.25">
      <c r="A182" t="s">
        <v>383</v>
      </c>
      <c r="B182" t="s">
        <v>384</v>
      </c>
      <c r="C182" t="s">
        <v>8</v>
      </c>
      <c r="D182">
        <v>28</v>
      </c>
      <c r="E182" t="str">
        <f t="shared" si="135"/>
        <v>Adult</v>
      </c>
      <c r="F182" t="s">
        <v>3</v>
      </c>
      <c r="G182">
        <v>3</v>
      </c>
      <c r="H182" s="12">
        <v>900.24</v>
      </c>
      <c r="I182" s="12">
        <f t="shared" ref="I182" si="188">H182+2000</f>
        <v>2900.24</v>
      </c>
      <c r="J182" t="s">
        <v>14</v>
      </c>
      <c r="K182" s="1">
        <v>44654</v>
      </c>
      <c r="L182" s="1" t="str">
        <f t="shared" si="134"/>
        <v>April</v>
      </c>
      <c r="M182" s="1" t="str">
        <f t="shared" si="137"/>
        <v>Q2</v>
      </c>
      <c r="N182" t="s">
        <v>46</v>
      </c>
      <c r="O182" t="s">
        <v>1034</v>
      </c>
      <c r="P182" t="s">
        <v>1028</v>
      </c>
    </row>
    <row r="183" spans="1:16" x14ac:dyDescent="0.25">
      <c r="A183" t="s">
        <v>385</v>
      </c>
      <c r="B183" t="s">
        <v>386</v>
      </c>
      <c r="C183" t="s">
        <v>2</v>
      </c>
      <c r="D183">
        <v>44</v>
      </c>
      <c r="E183" t="str">
        <f t="shared" si="135"/>
        <v>Adult</v>
      </c>
      <c r="F183" t="s">
        <v>37</v>
      </c>
      <c r="G183">
        <v>1</v>
      </c>
      <c r="H183" s="12">
        <v>5.23</v>
      </c>
      <c r="I183" s="12">
        <f t="shared" ref="I183" si="189">H183+4854</f>
        <v>4859.2299999999996</v>
      </c>
      <c r="J183" t="s">
        <v>14</v>
      </c>
      <c r="K183" s="1">
        <v>44745</v>
      </c>
      <c r="L183" s="1" t="str">
        <f t="shared" si="134"/>
        <v>July</v>
      </c>
      <c r="M183" s="1" t="str">
        <f t="shared" si="137"/>
        <v>Q3</v>
      </c>
      <c r="N183" t="s">
        <v>18</v>
      </c>
      <c r="O183" t="s">
        <v>1034</v>
      </c>
      <c r="P183" t="s">
        <v>1029</v>
      </c>
    </row>
    <row r="184" spans="1:16" x14ac:dyDescent="0.25">
      <c r="A184" t="s">
        <v>387</v>
      </c>
      <c r="B184" t="s">
        <v>388</v>
      </c>
      <c r="C184" t="s">
        <v>2</v>
      </c>
      <c r="D184">
        <v>26</v>
      </c>
      <c r="E184" t="str">
        <f t="shared" si="135"/>
        <v>Adult</v>
      </c>
      <c r="F184" t="s">
        <v>37</v>
      </c>
      <c r="G184">
        <v>4</v>
      </c>
      <c r="H184" s="12">
        <v>20.92</v>
      </c>
      <c r="I184" s="12">
        <f t="shared" ref="I184" si="190">H184+2000</f>
        <v>2020.92</v>
      </c>
      <c r="J184" t="s">
        <v>14</v>
      </c>
      <c r="K184" s="1">
        <v>44606</v>
      </c>
      <c r="L184" s="1" t="str">
        <f t="shared" si="134"/>
        <v>February</v>
      </c>
      <c r="M184" s="1" t="str">
        <f t="shared" si="137"/>
        <v>Q1</v>
      </c>
      <c r="N184" t="s">
        <v>30</v>
      </c>
      <c r="O184" t="s">
        <v>1036</v>
      </c>
      <c r="P184" t="s">
        <v>1030</v>
      </c>
    </row>
    <row r="185" spans="1:16" x14ac:dyDescent="0.25">
      <c r="A185" t="s">
        <v>389</v>
      </c>
      <c r="B185" t="s">
        <v>390</v>
      </c>
      <c r="C185" t="s">
        <v>2</v>
      </c>
      <c r="D185">
        <v>41</v>
      </c>
      <c r="E185" t="str">
        <f t="shared" si="135"/>
        <v>Adult</v>
      </c>
      <c r="F185" t="s">
        <v>26</v>
      </c>
      <c r="G185">
        <v>4</v>
      </c>
      <c r="H185" s="12">
        <v>162.63999999999999</v>
      </c>
      <c r="I185" s="12">
        <f t="shared" ref="I185" si="191">H185+4854</f>
        <v>5016.6400000000003</v>
      </c>
      <c r="J185" t="s">
        <v>4</v>
      </c>
      <c r="K185" s="1">
        <v>44757</v>
      </c>
      <c r="L185" s="1" t="str">
        <f t="shared" si="134"/>
        <v>July</v>
      </c>
      <c r="M185" s="1" t="str">
        <f t="shared" si="137"/>
        <v>Q3</v>
      </c>
      <c r="N185" t="s">
        <v>51</v>
      </c>
      <c r="O185" t="s">
        <v>1035</v>
      </c>
      <c r="P185" t="s">
        <v>1031</v>
      </c>
    </row>
    <row r="186" spans="1:16" x14ac:dyDescent="0.25">
      <c r="A186" t="s">
        <v>391</v>
      </c>
      <c r="B186" t="s">
        <v>392</v>
      </c>
      <c r="C186" t="s">
        <v>8</v>
      </c>
      <c r="D186">
        <v>50</v>
      </c>
      <c r="E186" t="str">
        <f t="shared" si="135"/>
        <v>Senior</v>
      </c>
      <c r="F186" t="s">
        <v>3</v>
      </c>
      <c r="G186">
        <v>4</v>
      </c>
      <c r="H186" s="12">
        <v>1200.32</v>
      </c>
      <c r="I186" s="12">
        <f t="shared" ref="I186" si="192">H186+2000</f>
        <v>3200.3199999999997</v>
      </c>
      <c r="J186" t="s">
        <v>14</v>
      </c>
      <c r="K186" s="1">
        <v>44754</v>
      </c>
      <c r="L186" s="1" t="str">
        <f t="shared" si="134"/>
        <v>July</v>
      </c>
      <c r="M186" s="1" t="str">
        <f t="shared" si="137"/>
        <v>Q3</v>
      </c>
      <c r="N186" t="s">
        <v>51</v>
      </c>
      <c r="O186" t="s">
        <v>1034</v>
      </c>
      <c r="P186" t="s">
        <v>1028</v>
      </c>
    </row>
    <row r="187" spans="1:16" x14ac:dyDescent="0.25">
      <c r="A187" t="s">
        <v>393</v>
      </c>
      <c r="B187" t="s">
        <v>394</v>
      </c>
      <c r="C187" t="s">
        <v>2</v>
      </c>
      <c r="D187">
        <v>23</v>
      </c>
      <c r="E187" t="str">
        <f t="shared" si="135"/>
        <v>Adult</v>
      </c>
      <c r="F187" t="s">
        <v>26</v>
      </c>
      <c r="G187">
        <v>3</v>
      </c>
      <c r="H187" s="12">
        <v>121.98</v>
      </c>
      <c r="I187" s="12">
        <f t="shared" ref="I187" si="193">H187+4854</f>
        <v>4975.9799999999996</v>
      </c>
      <c r="J187" t="s">
        <v>14</v>
      </c>
      <c r="K187" s="1">
        <v>44700</v>
      </c>
      <c r="L187" s="1" t="str">
        <f t="shared" si="134"/>
        <v>May</v>
      </c>
      <c r="M187" s="1" t="str">
        <f t="shared" si="137"/>
        <v>Q2</v>
      </c>
      <c r="N187" t="s">
        <v>30</v>
      </c>
      <c r="O187" t="s">
        <v>1034</v>
      </c>
      <c r="P187" t="s">
        <v>1028</v>
      </c>
    </row>
    <row r="188" spans="1:16" x14ac:dyDescent="0.25">
      <c r="A188" t="s">
        <v>395</v>
      </c>
      <c r="B188" t="s">
        <v>396</v>
      </c>
      <c r="C188" t="s">
        <v>2</v>
      </c>
      <c r="D188">
        <v>31</v>
      </c>
      <c r="E188" t="str">
        <f t="shared" si="135"/>
        <v>Adult</v>
      </c>
      <c r="F188" t="s">
        <v>26</v>
      </c>
      <c r="G188">
        <v>4</v>
      </c>
      <c r="H188" s="12">
        <v>162.63999999999999</v>
      </c>
      <c r="I188" s="12">
        <f t="shared" ref="I188" si="194">H188+2000</f>
        <v>2162.64</v>
      </c>
      <c r="J188" t="s">
        <v>14</v>
      </c>
      <c r="K188" s="1">
        <v>44605</v>
      </c>
      <c r="L188" s="1" t="str">
        <f t="shared" si="134"/>
        <v>February</v>
      </c>
      <c r="M188" s="1" t="str">
        <f t="shared" si="137"/>
        <v>Q1</v>
      </c>
      <c r="N188" t="s">
        <v>18</v>
      </c>
      <c r="O188" t="s">
        <v>1036</v>
      </c>
      <c r="P188" t="s">
        <v>1029</v>
      </c>
    </row>
    <row r="189" spans="1:16" x14ac:dyDescent="0.25">
      <c r="A189" t="s">
        <v>397</v>
      </c>
      <c r="B189" t="s">
        <v>398</v>
      </c>
      <c r="C189" t="s">
        <v>8</v>
      </c>
      <c r="D189">
        <v>26</v>
      </c>
      <c r="E189" t="str">
        <f t="shared" si="135"/>
        <v>Adult</v>
      </c>
      <c r="F189" t="s">
        <v>26</v>
      </c>
      <c r="G189">
        <v>5</v>
      </c>
      <c r="H189" s="12">
        <v>203.3</v>
      </c>
      <c r="I189" s="12">
        <f t="shared" ref="I189" si="195">H189+4854</f>
        <v>5057.3</v>
      </c>
      <c r="J189" t="s">
        <v>4</v>
      </c>
      <c r="K189" s="1">
        <v>44892</v>
      </c>
      <c r="L189" s="1" t="str">
        <f t="shared" si="134"/>
        <v>November</v>
      </c>
      <c r="M189" s="1" t="str">
        <f t="shared" si="137"/>
        <v>Q4</v>
      </c>
      <c r="N189" t="s">
        <v>11</v>
      </c>
      <c r="O189" t="s">
        <v>1034</v>
      </c>
      <c r="P189" t="s">
        <v>1030</v>
      </c>
    </row>
    <row r="190" spans="1:16" x14ac:dyDescent="0.25">
      <c r="A190" t="s">
        <v>399</v>
      </c>
      <c r="B190" t="s">
        <v>400</v>
      </c>
      <c r="C190" t="s">
        <v>2</v>
      </c>
      <c r="D190">
        <v>56</v>
      </c>
      <c r="E190" t="str">
        <f t="shared" si="135"/>
        <v>Senior</v>
      </c>
      <c r="F190" t="s">
        <v>37</v>
      </c>
      <c r="G190">
        <v>3</v>
      </c>
      <c r="H190" s="12">
        <v>15.69</v>
      </c>
      <c r="I190" s="12">
        <f t="shared" ref="I190" si="196">H190+2000</f>
        <v>2015.69</v>
      </c>
      <c r="J190" t="s">
        <v>14</v>
      </c>
      <c r="K190" s="1">
        <v>44622</v>
      </c>
      <c r="L190" s="1" t="str">
        <f t="shared" si="134"/>
        <v>March</v>
      </c>
      <c r="M190" s="1" t="str">
        <f t="shared" si="137"/>
        <v>Q1</v>
      </c>
      <c r="N190" t="s">
        <v>51</v>
      </c>
      <c r="O190" t="s">
        <v>1034</v>
      </c>
      <c r="P190" t="s">
        <v>1031</v>
      </c>
    </row>
    <row r="191" spans="1:16" x14ac:dyDescent="0.25">
      <c r="A191" t="s">
        <v>401</v>
      </c>
      <c r="B191" t="s">
        <v>402</v>
      </c>
      <c r="C191" t="s">
        <v>2</v>
      </c>
      <c r="D191">
        <v>34</v>
      </c>
      <c r="E191" t="str">
        <f t="shared" si="135"/>
        <v>Adult</v>
      </c>
      <c r="F191" t="s">
        <v>43</v>
      </c>
      <c r="G191">
        <v>4</v>
      </c>
      <c r="H191" s="12">
        <v>143.36000000000001</v>
      </c>
      <c r="I191" s="12">
        <f t="shared" ref="I191" si="197">H191+4854</f>
        <v>4997.3599999999997</v>
      </c>
      <c r="J191" t="s">
        <v>14</v>
      </c>
      <c r="K191" s="1">
        <v>44850</v>
      </c>
      <c r="L191" s="1" t="str">
        <f t="shared" si="134"/>
        <v>October</v>
      </c>
      <c r="M191" s="1" t="str">
        <f t="shared" si="137"/>
        <v>Q4</v>
      </c>
      <c r="N191" t="s">
        <v>5</v>
      </c>
      <c r="O191" t="s">
        <v>1034</v>
      </c>
      <c r="P191" t="s">
        <v>1028</v>
      </c>
    </row>
    <row r="192" spans="1:16" x14ac:dyDescent="0.25">
      <c r="A192" t="s">
        <v>403</v>
      </c>
      <c r="B192" t="s">
        <v>404</v>
      </c>
      <c r="C192" t="s">
        <v>2</v>
      </c>
      <c r="D192">
        <v>29</v>
      </c>
      <c r="E192" t="str">
        <f t="shared" si="135"/>
        <v>Adult</v>
      </c>
      <c r="F192" t="s">
        <v>3</v>
      </c>
      <c r="G192">
        <v>2</v>
      </c>
      <c r="H192" s="12">
        <v>600.16</v>
      </c>
      <c r="I192" s="12">
        <f t="shared" ref="I192" si="198">H192+2000</f>
        <v>2600.16</v>
      </c>
      <c r="J192" t="s">
        <v>14</v>
      </c>
      <c r="K192" s="1">
        <v>44869</v>
      </c>
      <c r="L192" s="1" t="str">
        <f t="shared" si="134"/>
        <v>November</v>
      </c>
      <c r="M192" s="1" t="str">
        <f t="shared" si="137"/>
        <v>Q4</v>
      </c>
      <c r="N192" t="s">
        <v>5</v>
      </c>
      <c r="O192" t="s">
        <v>1034</v>
      </c>
      <c r="P192" t="s">
        <v>1028</v>
      </c>
    </row>
    <row r="193" spans="1:16" x14ac:dyDescent="0.25">
      <c r="A193" t="s">
        <v>405</v>
      </c>
      <c r="B193" t="s">
        <v>406</v>
      </c>
      <c r="C193" t="s">
        <v>2</v>
      </c>
      <c r="D193">
        <v>20</v>
      </c>
      <c r="E193" t="str">
        <f t="shared" si="135"/>
        <v>Adult</v>
      </c>
      <c r="F193" t="s">
        <v>3</v>
      </c>
      <c r="G193">
        <v>1</v>
      </c>
      <c r="H193" s="12">
        <v>300.08</v>
      </c>
      <c r="I193" s="12">
        <f t="shared" ref="I193" si="199">H193+4854</f>
        <v>5154.08</v>
      </c>
      <c r="J193" t="s">
        <v>4</v>
      </c>
      <c r="K193" s="1">
        <v>44572</v>
      </c>
      <c r="L193" s="1" t="str">
        <f t="shared" si="134"/>
        <v>January</v>
      </c>
      <c r="M193" s="1" t="str">
        <f t="shared" si="137"/>
        <v>Q1</v>
      </c>
      <c r="N193" t="s">
        <v>30</v>
      </c>
      <c r="O193" t="s">
        <v>1034</v>
      </c>
      <c r="P193" t="s">
        <v>1029</v>
      </c>
    </row>
    <row r="194" spans="1:16" x14ac:dyDescent="0.25">
      <c r="A194" t="s">
        <v>407</v>
      </c>
      <c r="B194" t="s">
        <v>408</v>
      </c>
      <c r="C194" t="s">
        <v>2</v>
      </c>
      <c r="D194">
        <v>54</v>
      </c>
      <c r="E194" t="str">
        <f t="shared" si="135"/>
        <v>Senior</v>
      </c>
      <c r="F194" t="s">
        <v>26</v>
      </c>
      <c r="G194">
        <v>3</v>
      </c>
      <c r="H194" s="12">
        <v>121.98</v>
      </c>
      <c r="I194" s="12">
        <f t="shared" ref="I194" si="200">H194+2000</f>
        <v>2121.98</v>
      </c>
      <c r="J194" t="s">
        <v>4</v>
      </c>
      <c r="K194" s="1">
        <v>44720</v>
      </c>
      <c r="L194" s="1" t="str">
        <f t="shared" ref="L194:L257" si="201">TEXT(K194,"MMMM")</f>
        <v>June</v>
      </c>
      <c r="M194" s="1" t="str">
        <f t="shared" si="137"/>
        <v>Q2</v>
      </c>
      <c r="N194" t="s">
        <v>11</v>
      </c>
      <c r="O194" t="s">
        <v>1034</v>
      </c>
      <c r="P194" t="s">
        <v>1030</v>
      </c>
    </row>
    <row r="195" spans="1:16" x14ac:dyDescent="0.25">
      <c r="A195" t="s">
        <v>409</v>
      </c>
      <c r="B195" t="s">
        <v>410</v>
      </c>
      <c r="C195" t="s">
        <v>8</v>
      </c>
      <c r="D195">
        <v>40</v>
      </c>
      <c r="E195" t="str">
        <f t="shared" ref="E195:E258" si="202">IF(D195&gt;=50, "Senior", IF(D195&gt;=18, "Adult", "Teenager"))</f>
        <v>Adult</v>
      </c>
      <c r="F195" t="s">
        <v>3</v>
      </c>
      <c r="G195">
        <v>4</v>
      </c>
      <c r="H195" s="12">
        <v>1200.32</v>
      </c>
      <c r="I195" s="12">
        <f t="shared" ref="I195" si="203">H195+4854</f>
        <v>6054.32</v>
      </c>
      <c r="J195" t="s">
        <v>10</v>
      </c>
      <c r="K195" s="1">
        <v>44705</v>
      </c>
      <c r="L195" s="1" t="str">
        <f t="shared" si="201"/>
        <v>May</v>
      </c>
      <c r="M195" s="1" t="str">
        <f t="shared" ref="M195:M258" si="204">"Q"&amp;ROUNDUP(MONTH(K195)/3,0)</f>
        <v>Q2</v>
      </c>
      <c r="N195" t="s">
        <v>15</v>
      </c>
      <c r="O195" t="s">
        <v>1034</v>
      </c>
      <c r="P195" t="s">
        <v>1031</v>
      </c>
    </row>
    <row r="196" spans="1:16" x14ac:dyDescent="0.25">
      <c r="A196" t="s">
        <v>411</v>
      </c>
      <c r="B196" t="s">
        <v>412</v>
      </c>
      <c r="C196" t="s">
        <v>8</v>
      </c>
      <c r="D196">
        <v>40</v>
      </c>
      <c r="E196" t="str">
        <f t="shared" si="202"/>
        <v>Adult</v>
      </c>
      <c r="F196" t="s">
        <v>26</v>
      </c>
      <c r="G196">
        <v>5</v>
      </c>
      <c r="H196" s="12">
        <v>203.3</v>
      </c>
      <c r="I196" s="12">
        <f t="shared" ref="I196" si="205">H196+2000</f>
        <v>2203.3000000000002</v>
      </c>
      <c r="J196" t="s">
        <v>14</v>
      </c>
      <c r="K196" s="1">
        <v>44579</v>
      </c>
      <c r="L196" s="1" t="str">
        <f t="shared" si="201"/>
        <v>January</v>
      </c>
      <c r="M196" s="1" t="str">
        <f t="shared" si="204"/>
        <v>Q1</v>
      </c>
      <c r="N196" t="s">
        <v>27</v>
      </c>
      <c r="O196" t="s">
        <v>1034</v>
      </c>
      <c r="P196" t="s">
        <v>1028</v>
      </c>
    </row>
    <row r="197" spans="1:16" x14ac:dyDescent="0.25">
      <c r="A197" t="s">
        <v>413</v>
      </c>
      <c r="B197" t="s">
        <v>414</v>
      </c>
      <c r="C197" t="s">
        <v>8</v>
      </c>
      <c r="D197">
        <v>21</v>
      </c>
      <c r="E197" t="str">
        <f t="shared" si="202"/>
        <v>Adult</v>
      </c>
      <c r="F197" t="s">
        <v>21</v>
      </c>
      <c r="G197">
        <v>4</v>
      </c>
      <c r="H197" s="12">
        <v>60.6</v>
      </c>
      <c r="I197" s="12">
        <f t="shared" ref="I197" si="206">H197+4854</f>
        <v>4914.6000000000004</v>
      </c>
      <c r="J197" t="s">
        <v>14</v>
      </c>
      <c r="K197" s="1">
        <v>44764</v>
      </c>
      <c r="L197" s="1" t="str">
        <f t="shared" si="201"/>
        <v>July</v>
      </c>
      <c r="M197" s="1" t="str">
        <f t="shared" si="204"/>
        <v>Q3</v>
      </c>
      <c r="N197" t="s">
        <v>30</v>
      </c>
      <c r="O197" t="s">
        <v>1036</v>
      </c>
      <c r="P197" t="s">
        <v>1028</v>
      </c>
    </row>
    <row r="198" spans="1:16" x14ac:dyDescent="0.25">
      <c r="A198" t="s">
        <v>415</v>
      </c>
      <c r="B198" t="s">
        <v>416</v>
      </c>
      <c r="C198" t="s">
        <v>2</v>
      </c>
      <c r="D198">
        <v>32</v>
      </c>
      <c r="E198" t="str">
        <f t="shared" si="202"/>
        <v>Adult</v>
      </c>
      <c r="F198" t="s">
        <v>69</v>
      </c>
      <c r="G198">
        <v>2</v>
      </c>
      <c r="H198" s="12">
        <v>2100</v>
      </c>
      <c r="I198" s="12">
        <f t="shared" ref="I198" si="207">H198+2000</f>
        <v>4100</v>
      </c>
      <c r="J198" t="s">
        <v>14</v>
      </c>
      <c r="K198" s="1">
        <v>44829</v>
      </c>
      <c r="L198" s="1" t="str">
        <f t="shared" si="201"/>
        <v>September</v>
      </c>
      <c r="M198" s="1" t="str">
        <f t="shared" si="204"/>
        <v>Q3</v>
      </c>
      <c r="N198" t="s">
        <v>56</v>
      </c>
      <c r="O198" t="s">
        <v>1036</v>
      </c>
      <c r="P198" t="s">
        <v>1029</v>
      </c>
    </row>
    <row r="199" spans="1:16" x14ac:dyDescent="0.25">
      <c r="A199" t="s">
        <v>417</v>
      </c>
      <c r="B199" t="s">
        <v>418</v>
      </c>
      <c r="C199" t="s">
        <v>8</v>
      </c>
      <c r="D199">
        <v>17</v>
      </c>
      <c r="E199" t="str">
        <f t="shared" si="202"/>
        <v>Teenager</v>
      </c>
      <c r="F199" t="s">
        <v>3</v>
      </c>
      <c r="G199">
        <v>3</v>
      </c>
      <c r="H199" s="12">
        <v>900.24</v>
      </c>
      <c r="I199" s="12">
        <f t="shared" ref="I199" si="208">H199+4854</f>
        <v>5754.24</v>
      </c>
      <c r="J199" t="s">
        <v>4</v>
      </c>
      <c r="K199" s="1">
        <v>44814</v>
      </c>
      <c r="L199" s="1" t="str">
        <f t="shared" si="201"/>
        <v>September</v>
      </c>
      <c r="M199" s="1" t="str">
        <f t="shared" si="204"/>
        <v>Q3</v>
      </c>
      <c r="N199" t="s">
        <v>15</v>
      </c>
      <c r="O199" t="s">
        <v>1034</v>
      </c>
      <c r="P199" t="s">
        <v>1030</v>
      </c>
    </row>
    <row r="200" spans="1:16" x14ac:dyDescent="0.25">
      <c r="A200" t="s">
        <v>419</v>
      </c>
      <c r="B200" t="s">
        <v>420</v>
      </c>
      <c r="C200" t="s">
        <v>2</v>
      </c>
      <c r="D200">
        <v>41</v>
      </c>
      <c r="E200" t="str">
        <f t="shared" si="202"/>
        <v>Adult</v>
      </c>
      <c r="F200" t="s">
        <v>158</v>
      </c>
      <c r="G200">
        <v>3</v>
      </c>
      <c r="H200" s="12">
        <v>35.19</v>
      </c>
      <c r="I200" s="12">
        <f t="shared" ref="I200" si="209">H200+2000</f>
        <v>2035.19</v>
      </c>
      <c r="J200" t="s">
        <v>14</v>
      </c>
      <c r="K200" s="1">
        <v>44577</v>
      </c>
      <c r="L200" s="1" t="str">
        <f t="shared" si="201"/>
        <v>January</v>
      </c>
      <c r="M200" s="1" t="str">
        <f t="shared" si="204"/>
        <v>Q1</v>
      </c>
      <c r="N200" t="s">
        <v>46</v>
      </c>
      <c r="O200" t="s">
        <v>1034</v>
      </c>
      <c r="P200" t="s">
        <v>1031</v>
      </c>
    </row>
    <row r="201" spans="1:16" x14ac:dyDescent="0.25">
      <c r="A201" t="s">
        <v>421</v>
      </c>
      <c r="B201" t="s">
        <v>422</v>
      </c>
      <c r="C201" t="s">
        <v>8</v>
      </c>
      <c r="D201">
        <v>33</v>
      </c>
      <c r="E201" t="str">
        <f t="shared" si="202"/>
        <v>Adult</v>
      </c>
      <c r="F201" t="s">
        <v>26</v>
      </c>
      <c r="G201">
        <v>5</v>
      </c>
      <c r="H201" s="12">
        <v>203.3</v>
      </c>
      <c r="I201" s="12">
        <f t="shared" ref="I201" si="210">H201+4854</f>
        <v>5057.3</v>
      </c>
      <c r="J201" t="s">
        <v>14</v>
      </c>
      <c r="K201" s="1">
        <v>44878</v>
      </c>
      <c r="L201" s="1" t="str">
        <f t="shared" si="201"/>
        <v>November</v>
      </c>
      <c r="M201" s="1" t="str">
        <f t="shared" si="204"/>
        <v>Q4</v>
      </c>
      <c r="N201" t="s">
        <v>5</v>
      </c>
      <c r="O201" t="s">
        <v>1034</v>
      </c>
      <c r="P201" t="s">
        <v>1028</v>
      </c>
    </row>
    <row r="202" spans="1:16" x14ac:dyDescent="0.25">
      <c r="A202" t="s">
        <v>423</v>
      </c>
      <c r="B202" t="s">
        <v>424</v>
      </c>
      <c r="C202" t="s">
        <v>2</v>
      </c>
      <c r="D202">
        <v>67</v>
      </c>
      <c r="E202" t="str">
        <f t="shared" si="202"/>
        <v>Senior</v>
      </c>
      <c r="F202" t="s">
        <v>158</v>
      </c>
      <c r="G202">
        <v>2</v>
      </c>
      <c r="H202" s="12">
        <v>23.46</v>
      </c>
      <c r="I202" s="12">
        <f t="shared" ref="I202" si="211">H202+2000</f>
        <v>2023.46</v>
      </c>
      <c r="J202" t="s">
        <v>4</v>
      </c>
      <c r="K202" s="1">
        <v>44634</v>
      </c>
      <c r="L202" s="1" t="str">
        <f t="shared" si="201"/>
        <v>March</v>
      </c>
      <c r="M202" s="1" t="str">
        <f t="shared" si="204"/>
        <v>Q1</v>
      </c>
      <c r="N202" t="s">
        <v>30</v>
      </c>
      <c r="O202" t="s">
        <v>1034</v>
      </c>
      <c r="P202" t="s">
        <v>1028</v>
      </c>
    </row>
    <row r="203" spans="1:16" x14ac:dyDescent="0.25">
      <c r="A203" t="s">
        <v>425</v>
      </c>
      <c r="B203" t="s">
        <v>426</v>
      </c>
      <c r="C203" t="s">
        <v>8</v>
      </c>
      <c r="D203">
        <v>37</v>
      </c>
      <c r="E203" t="str">
        <f t="shared" si="202"/>
        <v>Adult</v>
      </c>
      <c r="F203" t="s">
        <v>26</v>
      </c>
      <c r="G203">
        <v>3</v>
      </c>
      <c r="H203" s="12">
        <v>121.98</v>
      </c>
      <c r="I203" s="12">
        <f t="shared" ref="I203" si="212">H203+4854</f>
        <v>4975.9799999999996</v>
      </c>
      <c r="J203" t="s">
        <v>14</v>
      </c>
      <c r="K203" s="1">
        <v>44765</v>
      </c>
      <c r="L203" s="1" t="str">
        <f t="shared" si="201"/>
        <v>July</v>
      </c>
      <c r="M203" s="1" t="str">
        <f t="shared" si="204"/>
        <v>Q3</v>
      </c>
      <c r="N203" t="s">
        <v>27</v>
      </c>
      <c r="O203" t="s">
        <v>1036</v>
      </c>
      <c r="P203" t="s">
        <v>1029</v>
      </c>
    </row>
    <row r="204" spans="1:16" x14ac:dyDescent="0.25">
      <c r="A204" t="s">
        <v>427</v>
      </c>
      <c r="B204" t="s">
        <v>428</v>
      </c>
      <c r="C204" t="s">
        <v>2</v>
      </c>
      <c r="D204">
        <v>38</v>
      </c>
      <c r="E204" t="str">
        <f t="shared" si="202"/>
        <v>Adult</v>
      </c>
      <c r="F204" t="s">
        <v>43</v>
      </c>
      <c r="G204">
        <v>1</v>
      </c>
      <c r="H204" s="12">
        <v>35.840000000000003</v>
      </c>
      <c r="I204" s="12">
        <f t="shared" ref="I204" si="213">H204+2000</f>
        <v>2035.84</v>
      </c>
      <c r="J204" t="s">
        <v>14</v>
      </c>
      <c r="K204" s="1">
        <v>44736</v>
      </c>
      <c r="L204" s="1" t="str">
        <f t="shared" si="201"/>
        <v>June</v>
      </c>
      <c r="M204" s="1" t="str">
        <f t="shared" si="204"/>
        <v>Q2</v>
      </c>
      <c r="N204" t="s">
        <v>18</v>
      </c>
      <c r="O204" t="s">
        <v>1034</v>
      </c>
      <c r="P204" t="s">
        <v>1030</v>
      </c>
    </row>
    <row r="205" spans="1:16" x14ac:dyDescent="0.25">
      <c r="A205" t="s">
        <v>429</v>
      </c>
      <c r="B205" t="s">
        <v>430</v>
      </c>
      <c r="C205" t="s">
        <v>8</v>
      </c>
      <c r="D205">
        <v>28</v>
      </c>
      <c r="E205" t="str">
        <f t="shared" si="202"/>
        <v>Adult</v>
      </c>
      <c r="F205" t="s">
        <v>9</v>
      </c>
      <c r="G205">
        <v>5</v>
      </c>
      <c r="H205" s="12">
        <v>3000.85</v>
      </c>
      <c r="I205" s="12">
        <f t="shared" ref="I205" si="214">H205+4854</f>
        <v>7854.85</v>
      </c>
      <c r="J205" t="s">
        <v>4</v>
      </c>
      <c r="K205" s="1">
        <v>44591</v>
      </c>
      <c r="L205" s="1" t="str">
        <f t="shared" si="201"/>
        <v>January</v>
      </c>
      <c r="M205" s="1" t="str">
        <f t="shared" si="204"/>
        <v>Q1</v>
      </c>
      <c r="N205" t="s">
        <v>5</v>
      </c>
      <c r="O205" t="s">
        <v>1034</v>
      </c>
      <c r="P205" t="s">
        <v>1031</v>
      </c>
    </row>
    <row r="206" spans="1:16" x14ac:dyDescent="0.25">
      <c r="A206" t="s">
        <v>431</v>
      </c>
      <c r="B206" t="s">
        <v>432</v>
      </c>
      <c r="C206" t="s">
        <v>2</v>
      </c>
      <c r="D206">
        <v>38</v>
      </c>
      <c r="E206" t="str">
        <f t="shared" si="202"/>
        <v>Adult</v>
      </c>
      <c r="F206" t="s">
        <v>21</v>
      </c>
      <c r="G206">
        <v>1</v>
      </c>
      <c r="H206" s="12">
        <v>15.15</v>
      </c>
      <c r="I206" s="12">
        <f t="shared" ref="I206" si="215">H206+2000</f>
        <v>2015.15</v>
      </c>
      <c r="J206" t="s">
        <v>4</v>
      </c>
      <c r="K206" s="1">
        <v>44668</v>
      </c>
      <c r="L206" s="1" t="str">
        <f t="shared" si="201"/>
        <v>April</v>
      </c>
      <c r="M206" s="1" t="str">
        <f t="shared" si="204"/>
        <v>Q2</v>
      </c>
      <c r="N206" t="s">
        <v>5</v>
      </c>
      <c r="O206" t="s">
        <v>1036</v>
      </c>
      <c r="P206" t="s">
        <v>1028</v>
      </c>
    </row>
    <row r="207" spans="1:16" x14ac:dyDescent="0.25">
      <c r="A207" t="s">
        <v>433</v>
      </c>
      <c r="B207" t="s">
        <v>434</v>
      </c>
      <c r="C207" t="s">
        <v>2</v>
      </c>
      <c r="D207">
        <v>56</v>
      </c>
      <c r="E207" t="str">
        <f t="shared" si="202"/>
        <v>Senior</v>
      </c>
      <c r="F207" t="s">
        <v>26</v>
      </c>
      <c r="G207">
        <v>1</v>
      </c>
      <c r="H207" s="12">
        <v>40.659999999999997</v>
      </c>
      <c r="I207" s="12">
        <f t="shared" ref="I207" si="216">H207+4854</f>
        <v>4894.66</v>
      </c>
      <c r="J207" t="s">
        <v>4</v>
      </c>
      <c r="K207" s="1">
        <v>44615</v>
      </c>
      <c r="L207" s="1" t="str">
        <f t="shared" si="201"/>
        <v>February</v>
      </c>
      <c r="M207" s="1" t="str">
        <f t="shared" si="204"/>
        <v>Q1</v>
      </c>
      <c r="N207" t="s">
        <v>5</v>
      </c>
      <c r="O207" t="s">
        <v>1034</v>
      </c>
      <c r="P207" t="s">
        <v>1028</v>
      </c>
    </row>
    <row r="208" spans="1:16" x14ac:dyDescent="0.25">
      <c r="A208" t="s">
        <v>435</v>
      </c>
      <c r="B208" t="s">
        <v>436</v>
      </c>
      <c r="C208" t="s">
        <v>8</v>
      </c>
      <c r="D208">
        <v>25</v>
      </c>
      <c r="E208" t="str">
        <f t="shared" si="202"/>
        <v>Adult</v>
      </c>
      <c r="F208" t="s">
        <v>21</v>
      </c>
      <c r="G208">
        <v>3</v>
      </c>
      <c r="H208" s="12">
        <v>45.45</v>
      </c>
      <c r="I208" s="12">
        <f t="shared" ref="I208" si="217">H208+2000</f>
        <v>2045.45</v>
      </c>
      <c r="J208" t="s">
        <v>10</v>
      </c>
      <c r="K208" s="1">
        <v>44747</v>
      </c>
      <c r="L208" s="1" t="str">
        <f t="shared" si="201"/>
        <v>July</v>
      </c>
      <c r="M208" s="1" t="str">
        <f t="shared" si="204"/>
        <v>Q3</v>
      </c>
      <c r="N208" t="s">
        <v>18</v>
      </c>
      <c r="O208" t="s">
        <v>1034</v>
      </c>
      <c r="P208" t="s">
        <v>1029</v>
      </c>
    </row>
    <row r="209" spans="1:16" x14ac:dyDescent="0.25">
      <c r="A209" t="s">
        <v>437</v>
      </c>
      <c r="B209" t="s">
        <v>438</v>
      </c>
      <c r="C209" t="s">
        <v>8</v>
      </c>
      <c r="D209">
        <v>66</v>
      </c>
      <c r="E209" t="str">
        <f t="shared" si="202"/>
        <v>Senior</v>
      </c>
      <c r="F209" t="s">
        <v>21</v>
      </c>
      <c r="G209">
        <v>5</v>
      </c>
      <c r="H209" s="12">
        <v>75.75</v>
      </c>
      <c r="I209" s="12">
        <f t="shared" ref="I209" si="218">H209+4854</f>
        <v>4929.75</v>
      </c>
      <c r="J209" t="s">
        <v>14</v>
      </c>
      <c r="K209" s="1">
        <v>44804</v>
      </c>
      <c r="L209" s="1" t="str">
        <f t="shared" si="201"/>
        <v>August</v>
      </c>
      <c r="M209" s="1" t="str">
        <f t="shared" si="204"/>
        <v>Q3</v>
      </c>
      <c r="N209" t="s">
        <v>5</v>
      </c>
      <c r="O209" t="s">
        <v>1034</v>
      </c>
      <c r="P209" t="s">
        <v>1030</v>
      </c>
    </row>
    <row r="210" spans="1:16" x14ac:dyDescent="0.25">
      <c r="A210" t="s">
        <v>439</v>
      </c>
      <c r="B210" t="s">
        <v>440</v>
      </c>
      <c r="C210" t="s">
        <v>2</v>
      </c>
      <c r="D210">
        <v>37</v>
      </c>
      <c r="E210" t="str">
        <f t="shared" si="202"/>
        <v>Adult</v>
      </c>
      <c r="F210" t="s">
        <v>158</v>
      </c>
      <c r="G210">
        <v>2</v>
      </c>
      <c r="H210" s="12">
        <v>23.46</v>
      </c>
      <c r="I210" s="12">
        <f t="shared" ref="I210" si="219">H210+2000</f>
        <v>2023.46</v>
      </c>
      <c r="J210" t="s">
        <v>4</v>
      </c>
      <c r="K210" s="1">
        <v>44813</v>
      </c>
      <c r="L210" s="1" t="str">
        <f t="shared" si="201"/>
        <v>September</v>
      </c>
      <c r="M210" s="1" t="str">
        <f t="shared" si="204"/>
        <v>Q3</v>
      </c>
      <c r="N210" t="s">
        <v>51</v>
      </c>
      <c r="O210" t="s">
        <v>1036</v>
      </c>
      <c r="P210" t="s">
        <v>1031</v>
      </c>
    </row>
    <row r="211" spans="1:16" x14ac:dyDescent="0.25">
      <c r="A211" t="s">
        <v>441</v>
      </c>
      <c r="B211" t="s">
        <v>442</v>
      </c>
      <c r="C211" t="s">
        <v>2</v>
      </c>
      <c r="D211">
        <v>19</v>
      </c>
      <c r="E211" t="str">
        <f t="shared" si="202"/>
        <v>Adult</v>
      </c>
      <c r="F211" t="s">
        <v>37</v>
      </c>
      <c r="G211">
        <v>2</v>
      </c>
      <c r="H211" s="12">
        <v>10.46</v>
      </c>
      <c r="I211" s="12">
        <f t="shared" ref="I211" si="220">H211+4854</f>
        <v>4864.46</v>
      </c>
      <c r="J211" t="s">
        <v>14</v>
      </c>
      <c r="K211" s="1">
        <v>44869</v>
      </c>
      <c r="L211" s="1" t="str">
        <f t="shared" si="201"/>
        <v>November</v>
      </c>
      <c r="M211" s="1" t="str">
        <f t="shared" si="204"/>
        <v>Q4</v>
      </c>
      <c r="N211" t="s">
        <v>30</v>
      </c>
      <c r="O211" t="s">
        <v>1034</v>
      </c>
      <c r="P211" t="s">
        <v>1028</v>
      </c>
    </row>
    <row r="212" spans="1:16" x14ac:dyDescent="0.25">
      <c r="A212" t="s">
        <v>443</v>
      </c>
      <c r="B212" t="s">
        <v>444</v>
      </c>
      <c r="C212" t="s">
        <v>2</v>
      </c>
      <c r="D212">
        <v>53</v>
      </c>
      <c r="E212" t="str">
        <f t="shared" si="202"/>
        <v>Senior</v>
      </c>
      <c r="F212" t="s">
        <v>3</v>
      </c>
      <c r="G212">
        <v>5</v>
      </c>
      <c r="H212" s="12">
        <v>1500.4</v>
      </c>
      <c r="I212" s="12">
        <f t="shared" ref="I212" si="221">H212+2000</f>
        <v>3500.4</v>
      </c>
      <c r="J212" t="s">
        <v>14</v>
      </c>
      <c r="K212" s="1">
        <v>44742</v>
      </c>
      <c r="L212" s="1" t="str">
        <f t="shared" si="201"/>
        <v>June</v>
      </c>
      <c r="M212" s="1" t="str">
        <f t="shared" si="204"/>
        <v>Q2</v>
      </c>
      <c r="N212" t="s">
        <v>5</v>
      </c>
      <c r="O212" t="s">
        <v>1036</v>
      </c>
      <c r="P212" t="s">
        <v>1028</v>
      </c>
    </row>
    <row r="213" spans="1:16" x14ac:dyDescent="0.25">
      <c r="A213" t="s">
        <v>445</v>
      </c>
      <c r="B213" t="s">
        <v>446</v>
      </c>
      <c r="C213" t="s">
        <v>2</v>
      </c>
      <c r="D213">
        <v>16</v>
      </c>
      <c r="E213" t="str">
        <f t="shared" si="202"/>
        <v>Teenager</v>
      </c>
      <c r="F213" t="s">
        <v>9</v>
      </c>
      <c r="G213">
        <v>1</v>
      </c>
      <c r="H213" s="12">
        <v>600.16999999999996</v>
      </c>
      <c r="I213" s="12">
        <f t="shared" ref="I213" si="222">H213+4854</f>
        <v>5454.17</v>
      </c>
      <c r="J213" t="s">
        <v>14</v>
      </c>
      <c r="K213" s="1">
        <v>44766</v>
      </c>
      <c r="L213" s="1" t="str">
        <f t="shared" si="201"/>
        <v>July</v>
      </c>
      <c r="M213" s="1" t="str">
        <f t="shared" si="204"/>
        <v>Q3</v>
      </c>
      <c r="N213" t="s">
        <v>5</v>
      </c>
      <c r="O213" t="s">
        <v>1036</v>
      </c>
      <c r="P213" t="s">
        <v>1029</v>
      </c>
    </row>
    <row r="214" spans="1:16" x14ac:dyDescent="0.25">
      <c r="A214" t="s">
        <v>447</v>
      </c>
      <c r="B214" t="s">
        <v>448</v>
      </c>
      <c r="C214" t="s">
        <v>8</v>
      </c>
      <c r="D214">
        <v>16</v>
      </c>
      <c r="E214" t="str">
        <f t="shared" si="202"/>
        <v>Teenager</v>
      </c>
      <c r="F214" t="s">
        <v>3</v>
      </c>
      <c r="G214">
        <v>5</v>
      </c>
      <c r="H214" s="12">
        <v>1500.4</v>
      </c>
      <c r="I214" s="12">
        <f t="shared" ref="I214" si="223">H214+2000</f>
        <v>3500.4</v>
      </c>
      <c r="J214" t="s">
        <v>14</v>
      </c>
      <c r="K214" s="1">
        <v>44666</v>
      </c>
      <c r="L214" s="1" t="str">
        <f t="shared" si="201"/>
        <v>April</v>
      </c>
      <c r="M214" s="1" t="str">
        <f t="shared" si="204"/>
        <v>Q2</v>
      </c>
      <c r="N214" t="s">
        <v>18</v>
      </c>
      <c r="O214" t="s">
        <v>1034</v>
      </c>
      <c r="P214" t="s">
        <v>1030</v>
      </c>
    </row>
    <row r="215" spans="1:16" x14ac:dyDescent="0.25">
      <c r="A215" t="s">
        <v>449</v>
      </c>
      <c r="B215" t="s">
        <v>450</v>
      </c>
      <c r="C215" t="s">
        <v>2</v>
      </c>
      <c r="D215">
        <v>31</v>
      </c>
      <c r="E215" t="str">
        <f t="shared" si="202"/>
        <v>Adult</v>
      </c>
      <c r="F215" t="s">
        <v>37</v>
      </c>
      <c r="G215">
        <v>2</v>
      </c>
      <c r="H215" s="12">
        <v>10.46</v>
      </c>
      <c r="I215" s="12">
        <f t="shared" ref="I215" si="224">H215+4854</f>
        <v>4864.46</v>
      </c>
      <c r="J215" t="s">
        <v>10</v>
      </c>
      <c r="K215" s="1">
        <v>44829</v>
      </c>
      <c r="L215" s="1" t="str">
        <f t="shared" si="201"/>
        <v>September</v>
      </c>
      <c r="M215" s="1" t="str">
        <f t="shared" si="204"/>
        <v>Q3</v>
      </c>
      <c r="N215" t="s">
        <v>18</v>
      </c>
      <c r="O215" t="s">
        <v>1034</v>
      </c>
      <c r="P215" t="s">
        <v>1031</v>
      </c>
    </row>
    <row r="216" spans="1:16" x14ac:dyDescent="0.25">
      <c r="A216" t="s">
        <v>451</v>
      </c>
      <c r="B216" t="s">
        <v>452</v>
      </c>
      <c r="C216" t="s">
        <v>8</v>
      </c>
      <c r="D216">
        <v>39</v>
      </c>
      <c r="E216" t="str">
        <f t="shared" si="202"/>
        <v>Adult</v>
      </c>
      <c r="F216" t="s">
        <v>21</v>
      </c>
      <c r="G216">
        <v>5</v>
      </c>
      <c r="H216" s="12">
        <v>75.75</v>
      </c>
      <c r="I216" s="12">
        <f t="shared" ref="I216" si="225">H216+2000</f>
        <v>2075.75</v>
      </c>
      <c r="J216" t="s">
        <v>14</v>
      </c>
      <c r="K216" s="1">
        <v>44797</v>
      </c>
      <c r="L216" s="1" t="str">
        <f t="shared" si="201"/>
        <v>August</v>
      </c>
      <c r="M216" s="1" t="str">
        <f t="shared" si="204"/>
        <v>Q3</v>
      </c>
      <c r="N216" t="s">
        <v>5</v>
      </c>
      <c r="O216" t="s">
        <v>1034</v>
      </c>
      <c r="P216" t="s">
        <v>1028</v>
      </c>
    </row>
    <row r="217" spans="1:16" x14ac:dyDescent="0.25">
      <c r="A217" t="s">
        <v>453</v>
      </c>
      <c r="B217" t="s">
        <v>454</v>
      </c>
      <c r="C217" t="s">
        <v>8</v>
      </c>
      <c r="D217">
        <v>53</v>
      </c>
      <c r="E217" t="str">
        <f t="shared" si="202"/>
        <v>Senior</v>
      </c>
      <c r="F217" t="s">
        <v>9</v>
      </c>
      <c r="G217">
        <v>5</v>
      </c>
      <c r="H217" s="12">
        <v>3000.85</v>
      </c>
      <c r="I217" s="12">
        <f t="shared" ref="I217" si="226">H217+4854</f>
        <v>7854.85</v>
      </c>
      <c r="J217" t="s">
        <v>14</v>
      </c>
      <c r="K217" s="1">
        <v>44587</v>
      </c>
      <c r="L217" s="1" t="str">
        <f t="shared" si="201"/>
        <v>January</v>
      </c>
      <c r="M217" s="1" t="str">
        <f t="shared" si="204"/>
        <v>Q1</v>
      </c>
      <c r="N217" t="s">
        <v>56</v>
      </c>
      <c r="O217" t="s">
        <v>1034</v>
      </c>
      <c r="P217" t="s">
        <v>1028</v>
      </c>
    </row>
    <row r="218" spans="1:16" x14ac:dyDescent="0.25">
      <c r="A218" t="s">
        <v>455</v>
      </c>
      <c r="B218" t="s">
        <v>456</v>
      </c>
      <c r="C218" t="s">
        <v>8</v>
      </c>
      <c r="D218">
        <v>26</v>
      </c>
      <c r="E218" t="str">
        <f t="shared" si="202"/>
        <v>Adult</v>
      </c>
      <c r="F218" t="s">
        <v>26</v>
      </c>
      <c r="G218">
        <v>2</v>
      </c>
      <c r="H218" s="12">
        <v>81.319999999999993</v>
      </c>
      <c r="I218" s="12">
        <f t="shared" ref="I218" si="227">H218+2000</f>
        <v>2081.3200000000002</v>
      </c>
      <c r="J218" t="s">
        <v>14</v>
      </c>
      <c r="K218" s="1">
        <v>44597</v>
      </c>
      <c r="L218" s="1" t="str">
        <f t="shared" si="201"/>
        <v>February</v>
      </c>
      <c r="M218" s="1" t="str">
        <f t="shared" si="204"/>
        <v>Q1</v>
      </c>
      <c r="N218" t="s">
        <v>18</v>
      </c>
      <c r="O218" t="s">
        <v>1034</v>
      </c>
      <c r="P218" t="s">
        <v>1029</v>
      </c>
    </row>
    <row r="219" spans="1:16" x14ac:dyDescent="0.25">
      <c r="A219" t="s">
        <v>457</v>
      </c>
      <c r="B219" t="s">
        <v>458</v>
      </c>
      <c r="C219" t="s">
        <v>8</v>
      </c>
      <c r="D219">
        <v>63</v>
      </c>
      <c r="E219" t="str">
        <f t="shared" si="202"/>
        <v>Senior</v>
      </c>
      <c r="F219" t="s">
        <v>37</v>
      </c>
      <c r="G219">
        <v>3</v>
      </c>
      <c r="H219" s="12">
        <v>15.69</v>
      </c>
      <c r="I219" s="12">
        <f t="shared" ref="I219" si="228">H219+4854</f>
        <v>4869.6899999999996</v>
      </c>
      <c r="J219" t="s">
        <v>14</v>
      </c>
      <c r="K219" s="1">
        <v>44904</v>
      </c>
      <c r="L219" s="1" t="str">
        <f t="shared" si="201"/>
        <v>December</v>
      </c>
      <c r="M219" s="1" t="str">
        <f t="shared" si="204"/>
        <v>Q4</v>
      </c>
      <c r="N219" t="s">
        <v>11</v>
      </c>
      <c r="O219" t="s">
        <v>1034</v>
      </c>
      <c r="P219" t="s">
        <v>1030</v>
      </c>
    </row>
    <row r="220" spans="1:16" x14ac:dyDescent="0.25">
      <c r="A220" t="s">
        <v>459</v>
      </c>
      <c r="B220" t="s">
        <v>460</v>
      </c>
      <c r="C220" t="s">
        <v>2</v>
      </c>
      <c r="D220">
        <v>34</v>
      </c>
      <c r="E220" t="str">
        <f t="shared" si="202"/>
        <v>Adult</v>
      </c>
      <c r="F220" t="s">
        <v>3</v>
      </c>
      <c r="G220">
        <v>5</v>
      </c>
      <c r="H220" s="12">
        <v>1500.4</v>
      </c>
      <c r="I220" s="12">
        <f t="shared" ref="I220" si="229">H220+2000</f>
        <v>3500.4</v>
      </c>
      <c r="J220" t="s">
        <v>14</v>
      </c>
      <c r="K220" s="1">
        <v>44606</v>
      </c>
      <c r="L220" s="1" t="str">
        <f t="shared" si="201"/>
        <v>February</v>
      </c>
      <c r="M220" s="1" t="str">
        <f t="shared" si="204"/>
        <v>Q1</v>
      </c>
      <c r="N220" t="s">
        <v>30</v>
      </c>
      <c r="O220" t="s">
        <v>1035</v>
      </c>
      <c r="P220" t="s">
        <v>1031</v>
      </c>
    </row>
    <row r="221" spans="1:16" x14ac:dyDescent="0.25">
      <c r="A221" t="s">
        <v>461</v>
      </c>
      <c r="B221" t="s">
        <v>462</v>
      </c>
      <c r="C221" t="s">
        <v>8</v>
      </c>
      <c r="D221">
        <v>25</v>
      </c>
      <c r="E221" t="str">
        <f t="shared" si="202"/>
        <v>Adult</v>
      </c>
      <c r="F221" t="s">
        <v>37</v>
      </c>
      <c r="G221">
        <v>1</v>
      </c>
      <c r="H221" s="12">
        <v>5.23</v>
      </c>
      <c r="I221" s="12">
        <f t="shared" ref="I221" si="230">H221+4854</f>
        <v>4859.2299999999996</v>
      </c>
      <c r="J221" t="s">
        <v>10</v>
      </c>
      <c r="K221" s="1">
        <v>44759</v>
      </c>
      <c r="L221" s="1" t="str">
        <f t="shared" si="201"/>
        <v>July</v>
      </c>
      <c r="M221" s="1" t="str">
        <f t="shared" si="204"/>
        <v>Q3</v>
      </c>
      <c r="N221" t="s">
        <v>5</v>
      </c>
      <c r="O221" t="s">
        <v>1036</v>
      </c>
      <c r="P221" t="s">
        <v>1028</v>
      </c>
    </row>
    <row r="222" spans="1:16" x14ac:dyDescent="0.25">
      <c r="A222" t="s">
        <v>463</v>
      </c>
      <c r="B222" t="s">
        <v>464</v>
      </c>
      <c r="C222" t="s">
        <v>2</v>
      </c>
      <c r="D222">
        <v>20</v>
      </c>
      <c r="E222" t="str">
        <f t="shared" si="202"/>
        <v>Adult</v>
      </c>
      <c r="F222" t="s">
        <v>9</v>
      </c>
      <c r="G222">
        <v>3</v>
      </c>
      <c r="H222" s="12">
        <v>1800.51</v>
      </c>
      <c r="I222" s="12">
        <f t="shared" ref="I222" si="231">H222+2000</f>
        <v>3800.51</v>
      </c>
      <c r="J222" t="s">
        <v>14</v>
      </c>
      <c r="K222" s="1">
        <v>44564</v>
      </c>
      <c r="L222" s="1" t="str">
        <f t="shared" si="201"/>
        <v>January</v>
      </c>
      <c r="M222" s="1" t="str">
        <f t="shared" si="204"/>
        <v>Q1</v>
      </c>
      <c r="N222" t="s">
        <v>18</v>
      </c>
      <c r="O222" t="s">
        <v>1034</v>
      </c>
      <c r="P222" t="s">
        <v>1028</v>
      </c>
    </row>
    <row r="223" spans="1:16" x14ac:dyDescent="0.25">
      <c r="A223" t="s">
        <v>465</v>
      </c>
      <c r="B223" t="s">
        <v>466</v>
      </c>
      <c r="C223" t="s">
        <v>2</v>
      </c>
      <c r="D223">
        <v>18</v>
      </c>
      <c r="E223" t="str">
        <f t="shared" si="202"/>
        <v>Adult</v>
      </c>
      <c r="F223" t="s">
        <v>3</v>
      </c>
      <c r="G223">
        <v>4</v>
      </c>
      <c r="H223" s="12">
        <v>1200.32</v>
      </c>
      <c r="I223" s="12">
        <f t="shared" ref="I223" si="232">H223+4854</f>
        <v>6054.32</v>
      </c>
      <c r="J223" t="s">
        <v>10</v>
      </c>
      <c r="K223" s="1">
        <v>44826</v>
      </c>
      <c r="L223" s="1" t="str">
        <f t="shared" si="201"/>
        <v>September</v>
      </c>
      <c r="M223" s="1" t="str">
        <f t="shared" si="204"/>
        <v>Q3</v>
      </c>
      <c r="N223" t="s">
        <v>18</v>
      </c>
      <c r="O223" t="s">
        <v>1034</v>
      </c>
      <c r="P223" t="s">
        <v>1029</v>
      </c>
    </row>
    <row r="224" spans="1:16" x14ac:dyDescent="0.25">
      <c r="A224" t="s">
        <v>467</v>
      </c>
      <c r="B224" t="s">
        <v>468</v>
      </c>
      <c r="C224" t="s">
        <v>8</v>
      </c>
      <c r="D224">
        <v>53</v>
      </c>
      <c r="E224" t="str">
        <f t="shared" si="202"/>
        <v>Senior</v>
      </c>
      <c r="F224" t="s">
        <v>26</v>
      </c>
      <c r="G224">
        <v>4</v>
      </c>
      <c r="H224" s="12">
        <v>162.63999999999999</v>
      </c>
      <c r="I224" s="12">
        <f t="shared" ref="I224" si="233">H224+2000</f>
        <v>2162.64</v>
      </c>
      <c r="J224" t="s">
        <v>4</v>
      </c>
      <c r="K224" s="1">
        <v>44739</v>
      </c>
      <c r="L224" s="1" t="str">
        <f t="shared" si="201"/>
        <v>June</v>
      </c>
      <c r="M224" s="1" t="str">
        <f t="shared" si="204"/>
        <v>Q2</v>
      </c>
      <c r="N224" t="s">
        <v>5</v>
      </c>
      <c r="O224" t="s">
        <v>1036</v>
      </c>
      <c r="P224" t="s">
        <v>1030</v>
      </c>
    </row>
    <row r="225" spans="1:16" x14ac:dyDescent="0.25">
      <c r="A225" t="s">
        <v>469</v>
      </c>
      <c r="B225" t="s">
        <v>470</v>
      </c>
      <c r="C225" t="s">
        <v>8</v>
      </c>
      <c r="D225">
        <v>46</v>
      </c>
      <c r="E225" t="str">
        <f t="shared" si="202"/>
        <v>Adult</v>
      </c>
      <c r="F225" t="s">
        <v>26</v>
      </c>
      <c r="G225">
        <v>4</v>
      </c>
      <c r="H225" s="12">
        <v>162.63999999999999</v>
      </c>
      <c r="I225" s="12">
        <f t="shared" ref="I225" si="234">H225+4854</f>
        <v>5016.6400000000003</v>
      </c>
      <c r="J225" t="s">
        <v>14</v>
      </c>
      <c r="K225" s="1">
        <v>44595</v>
      </c>
      <c r="L225" s="1" t="str">
        <f t="shared" si="201"/>
        <v>February</v>
      </c>
      <c r="M225" s="1" t="str">
        <f t="shared" si="204"/>
        <v>Q1</v>
      </c>
      <c r="N225" t="s">
        <v>30</v>
      </c>
      <c r="O225" t="s">
        <v>1034</v>
      </c>
      <c r="P225" t="s">
        <v>1031</v>
      </c>
    </row>
    <row r="226" spans="1:16" x14ac:dyDescent="0.25">
      <c r="A226" t="s">
        <v>471</v>
      </c>
      <c r="B226" t="s">
        <v>472</v>
      </c>
      <c r="C226" t="s">
        <v>2</v>
      </c>
      <c r="D226">
        <v>34</v>
      </c>
      <c r="E226" t="str">
        <f t="shared" si="202"/>
        <v>Adult</v>
      </c>
      <c r="F226" t="s">
        <v>3</v>
      </c>
      <c r="G226">
        <v>1</v>
      </c>
      <c r="H226" s="12">
        <v>300.08</v>
      </c>
      <c r="I226" s="12">
        <f t="shared" ref="I226" si="235">H226+2000</f>
        <v>2300.08</v>
      </c>
      <c r="J226" t="s">
        <v>4</v>
      </c>
      <c r="K226" s="1">
        <v>44771</v>
      </c>
      <c r="L226" s="1" t="str">
        <f t="shared" si="201"/>
        <v>July</v>
      </c>
      <c r="M226" s="1" t="str">
        <f t="shared" si="204"/>
        <v>Q3</v>
      </c>
      <c r="N226" t="s">
        <v>27</v>
      </c>
      <c r="O226" t="s">
        <v>1035</v>
      </c>
      <c r="P226" t="s">
        <v>1028</v>
      </c>
    </row>
    <row r="227" spans="1:16" x14ac:dyDescent="0.25">
      <c r="A227" t="s">
        <v>473</v>
      </c>
      <c r="B227" t="s">
        <v>474</v>
      </c>
      <c r="C227" t="s">
        <v>2</v>
      </c>
      <c r="D227">
        <v>61</v>
      </c>
      <c r="E227" t="str">
        <f t="shared" si="202"/>
        <v>Senior</v>
      </c>
      <c r="F227" t="s">
        <v>3</v>
      </c>
      <c r="G227">
        <v>3</v>
      </c>
      <c r="H227" s="12">
        <v>900.24</v>
      </c>
      <c r="I227" s="12">
        <f t="shared" ref="I227" si="236">H227+4854</f>
        <v>5754.24</v>
      </c>
      <c r="J227" t="s">
        <v>14</v>
      </c>
      <c r="K227" s="1">
        <v>44903</v>
      </c>
      <c r="L227" s="1" t="str">
        <f t="shared" si="201"/>
        <v>December</v>
      </c>
      <c r="M227" s="1" t="str">
        <f t="shared" si="204"/>
        <v>Q4</v>
      </c>
      <c r="N227" t="s">
        <v>18</v>
      </c>
      <c r="O227" t="s">
        <v>1036</v>
      </c>
      <c r="P227" t="s">
        <v>1028</v>
      </c>
    </row>
    <row r="228" spans="1:16" x14ac:dyDescent="0.25">
      <c r="A228" t="s">
        <v>475</v>
      </c>
      <c r="B228" t="s">
        <v>476</v>
      </c>
      <c r="C228" t="s">
        <v>2</v>
      </c>
      <c r="D228">
        <v>38</v>
      </c>
      <c r="E228" t="str">
        <f t="shared" si="202"/>
        <v>Adult</v>
      </c>
      <c r="F228" t="s">
        <v>3</v>
      </c>
      <c r="G228">
        <v>5</v>
      </c>
      <c r="H228" s="12">
        <v>1500.4</v>
      </c>
      <c r="I228" s="12">
        <f t="shared" ref="I228" si="237">H228+2000</f>
        <v>3500.4</v>
      </c>
      <c r="J228" t="s">
        <v>4</v>
      </c>
      <c r="K228" s="1">
        <v>44784</v>
      </c>
      <c r="L228" s="1" t="str">
        <f t="shared" si="201"/>
        <v>August</v>
      </c>
      <c r="M228" s="1" t="str">
        <f t="shared" si="204"/>
        <v>Q3</v>
      </c>
      <c r="N228" t="s">
        <v>30</v>
      </c>
      <c r="O228" t="s">
        <v>1035</v>
      </c>
      <c r="P228" t="s">
        <v>1029</v>
      </c>
    </row>
    <row r="229" spans="1:16" x14ac:dyDescent="0.25">
      <c r="A229" t="s">
        <v>477</v>
      </c>
      <c r="B229" t="s">
        <v>478</v>
      </c>
      <c r="C229" t="s">
        <v>2</v>
      </c>
      <c r="D229">
        <v>67</v>
      </c>
      <c r="E229" t="str">
        <f t="shared" si="202"/>
        <v>Senior</v>
      </c>
      <c r="F229" t="s">
        <v>37</v>
      </c>
      <c r="G229">
        <v>3</v>
      </c>
      <c r="H229" s="12">
        <v>15.69</v>
      </c>
      <c r="I229" s="12">
        <f t="shared" ref="I229" si="238">H229+4854</f>
        <v>4869.6899999999996</v>
      </c>
      <c r="J229" t="s">
        <v>14</v>
      </c>
      <c r="K229" s="1">
        <v>44817</v>
      </c>
      <c r="L229" s="1" t="str">
        <f t="shared" si="201"/>
        <v>September</v>
      </c>
      <c r="M229" s="1" t="str">
        <f t="shared" si="204"/>
        <v>Q3</v>
      </c>
      <c r="N229" t="s">
        <v>18</v>
      </c>
      <c r="O229" t="s">
        <v>1036</v>
      </c>
      <c r="P229" t="s">
        <v>1030</v>
      </c>
    </row>
    <row r="230" spans="1:16" x14ac:dyDescent="0.25">
      <c r="A230" t="s">
        <v>479</v>
      </c>
      <c r="B230" t="s">
        <v>480</v>
      </c>
      <c r="C230" t="s">
        <v>8</v>
      </c>
      <c r="D230">
        <v>33</v>
      </c>
      <c r="E230" t="str">
        <f t="shared" si="202"/>
        <v>Adult</v>
      </c>
      <c r="F230" t="s">
        <v>43</v>
      </c>
      <c r="G230">
        <v>4</v>
      </c>
      <c r="H230" s="12">
        <v>143.36000000000001</v>
      </c>
      <c r="I230" s="12">
        <f t="shared" ref="I230" si="239">H230+2000</f>
        <v>2143.36</v>
      </c>
      <c r="J230" t="s">
        <v>4</v>
      </c>
      <c r="K230" s="1">
        <v>44708</v>
      </c>
      <c r="L230" s="1" t="str">
        <f t="shared" si="201"/>
        <v>May</v>
      </c>
      <c r="M230" s="1" t="str">
        <f t="shared" si="204"/>
        <v>Q2</v>
      </c>
      <c r="N230" t="s">
        <v>27</v>
      </c>
      <c r="O230" t="s">
        <v>1036</v>
      </c>
      <c r="P230" t="s">
        <v>1031</v>
      </c>
    </row>
    <row r="231" spans="1:16" x14ac:dyDescent="0.25">
      <c r="A231" t="s">
        <v>481</v>
      </c>
      <c r="B231" t="s">
        <v>482</v>
      </c>
      <c r="C231" t="s">
        <v>2</v>
      </c>
      <c r="D231">
        <v>63</v>
      </c>
      <c r="E231" t="str">
        <f t="shared" si="202"/>
        <v>Senior</v>
      </c>
      <c r="F231" t="s">
        <v>3</v>
      </c>
      <c r="G231">
        <v>4</v>
      </c>
      <c r="H231" s="12">
        <v>1200.32</v>
      </c>
      <c r="I231" s="12">
        <f t="shared" ref="I231" si="240">H231+4854</f>
        <v>6054.32</v>
      </c>
      <c r="J231" t="s">
        <v>10</v>
      </c>
      <c r="K231" s="1">
        <v>44902</v>
      </c>
      <c r="L231" s="1" t="str">
        <f t="shared" si="201"/>
        <v>December</v>
      </c>
      <c r="M231" s="1" t="str">
        <f t="shared" si="204"/>
        <v>Q4</v>
      </c>
      <c r="N231" t="s">
        <v>56</v>
      </c>
      <c r="O231" t="s">
        <v>1034</v>
      </c>
      <c r="P231" t="s">
        <v>1028</v>
      </c>
    </row>
    <row r="232" spans="1:16" x14ac:dyDescent="0.25">
      <c r="A232" t="s">
        <v>483</v>
      </c>
      <c r="B232" t="s">
        <v>484</v>
      </c>
      <c r="C232" t="s">
        <v>2</v>
      </c>
      <c r="D232">
        <v>21</v>
      </c>
      <c r="E232" t="str">
        <f t="shared" si="202"/>
        <v>Adult</v>
      </c>
      <c r="F232" t="s">
        <v>3</v>
      </c>
      <c r="G232">
        <v>5</v>
      </c>
      <c r="H232" s="12">
        <v>1500.4</v>
      </c>
      <c r="I232" s="12">
        <f t="shared" ref="I232" si="241">H232+2000</f>
        <v>3500.4</v>
      </c>
      <c r="J232" t="s">
        <v>10</v>
      </c>
      <c r="K232" s="1">
        <v>44566</v>
      </c>
      <c r="L232" s="1" t="str">
        <f t="shared" si="201"/>
        <v>January</v>
      </c>
      <c r="M232" s="1" t="str">
        <f t="shared" si="204"/>
        <v>Q1</v>
      </c>
      <c r="N232" t="s">
        <v>46</v>
      </c>
      <c r="O232" t="s">
        <v>1034</v>
      </c>
      <c r="P232" t="s">
        <v>1028</v>
      </c>
    </row>
    <row r="233" spans="1:16" x14ac:dyDescent="0.25">
      <c r="A233" t="s">
        <v>485</v>
      </c>
      <c r="B233" t="s">
        <v>486</v>
      </c>
      <c r="C233" t="s">
        <v>2</v>
      </c>
      <c r="D233">
        <v>41</v>
      </c>
      <c r="E233" t="str">
        <f t="shared" si="202"/>
        <v>Adult</v>
      </c>
      <c r="F233" t="s">
        <v>26</v>
      </c>
      <c r="G233">
        <v>4</v>
      </c>
      <c r="H233" s="12">
        <v>162.63999999999999</v>
      </c>
      <c r="I233" s="12">
        <f t="shared" ref="I233" si="242">H233+4854</f>
        <v>5016.6400000000003</v>
      </c>
      <c r="J233" t="s">
        <v>10</v>
      </c>
      <c r="K233" s="1">
        <v>44656</v>
      </c>
      <c r="L233" s="1" t="str">
        <f t="shared" si="201"/>
        <v>April</v>
      </c>
      <c r="M233" s="1" t="str">
        <f t="shared" si="204"/>
        <v>Q2</v>
      </c>
      <c r="N233" t="s">
        <v>5</v>
      </c>
      <c r="O233" t="s">
        <v>1034</v>
      </c>
      <c r="P233" t="s">
        <v>1029</v>
      </c>
    </row>
    <row r="234" spans="1:16" x14ac:dyDescent="0.25">
      <c r="A234" t="s">
        <v>487</v>
      </c>
      <c r="B234" t="s">
        <v>488</v>
      </c>
      <c r="C234" t="s">
        <v>2</v>
      </c>
      <c r="D234">
        <v>48</v>
      </c>
      <c r="E234" t="str">
        <f t="shared" si="202"/>
        <v>Adult</v>
      </c>
      <c r="F234" t="s">
        <v>37</v>
      </c>
      <c r="G234">
        <v>1</v>
      </c>
      <c r="H234" s="12">
        <v>5.23</v>
      </c>
      <c r="I234" s="12">
        <f t="shared" ref="I234" si="243">H234+2000</f>
        <v>2005.23</v>
      </c>
      <c r="J234" t="s">
        <v>4</v>
      </c>
      <c r="K234" s="1">
        <v>44571</v>
      </c>
      <c r="L234" s="1" t="str">
        <f t="shared" si="201"/>
        <v>January</v>
      </c>
      <c r="M234" s="1" t="str">
        <f t="shared" si="204"/>
        <v>Q1</v>
      </c>
      <c r="N234" t="s">
        <v>46</v>
      </c>
      <c r="O234" t="s">
        <v>1034</v>
      </c>
      <c r="P234" t="s">
        <v>1030</v>
      </c>
    </row>
    <row r="235" spans="1:16" x14ac:dyDescent="0.25">
      <c r="A235" t="s">
        <v>489</v>
      </c>
      <c r="B235" t="s">
        <v>490</v>
      </c>
      <c r="C235" t="s">
        <v>8</v>
      </c>
      <c r="D235">
        <v>27</v>
      </c>
      <c r="E235" t="str">
        <f t="shared" si="202"/>
        <v>Adult</v>
      </c>
      <c r="F235" t="s">
        <v>69</v>
      </c>
      <c r="G235">
        <v>1</v>
      </c>
      <c r="H235" s="12">
        <v>1050</v>
      </c>
      <c r="I235" s="12">
        <f t="shared" ref="I235" si="244">H235+4854</f>
        <v>5904</v>
      </c>
      <c r="J235" t="s">
        <v>10</v>
      </c>
      <c r="K235" s="1">
        <v>44591</v>
      </c>
      <c r="L235" s="1" t="str">
        <f t="shared" si="201"/>
        <v>January</v>
      </c>
      <c r="M235" s="1" t="str">
        <f t="shared" si="204"/>
        <v>Q1</v>
      </c>
      <c r="N235" t="s">
        <v>5</v>
      </c>
      <c r="O235" t="s">
        <v>1036</v>
      </c>
      <c r="P235" t="s">
        <v>1031</v>
      </c>
    </row>
    <row r="236" spans="1:16" x14ac:dyDescent="0.25">
      <c r="A236" t="s">
        <v>491</v>
      </c>
      <c r="B236" t="s">
        <v>492</v>
      </c>
      <c r="C236" t="s">
        <v>2</v>
      </c>
      <c r="D236">
        <v>22</v>
      </c>
      <c r="E236" t="str">
        <f t="shared" si="202"/>
        <v>Adult</v>
      </c>
      <c r="F236" t="s">
        <v>43</v>
      </c>
      <c r="G236">
        <v>5</v>
      </c>
      <c r="H236" s="12">
        <v>179.2</v>
      </c>
      <c r="I236" s="12">
        <f t="shared" ref="I236" si="245">H236+2000</f>
        <v>2179.1999999999998</v>
      </c>
      <c r="J236" t="s">
        <v>4</v>
      </c>
      <c r="K236" s="1">
        <v>44916</v>
      </c>
      <c r="L236" s="1" t="str">
        <f t="shared" si="201"/>
        <v>December</v>
      </c>
      <c r="M236" s="1" t="str">
        <f t="shared" si="204"/>
        <v>Q4</v>
      </c>
      <c r="N236" t="s">
        <v>5</v>
      </c>
      <c r="O236" t="s">
        <v>1036</v>
      </c>
      <c r="P236" t="s">
        <v>1028</v>
      </c>
    </row>
    <row r="237" spans="1:16" x14ac:dyDescent="0.25">
      <c r="A237" t="s">
        <v>493</v>
      </c>
      <c r="B237" t="s">
        <v>494</v>
      </c>
      <c r="C237" t="s">
        <v>2</v>
      </c>
      <c r="D237">
        <v>54</v>
      </c>
      <c r="E237" t="str">
        <f t="shared" si="202"/>
        <v>Senior</v>
      </c>
      <c r="F237" t="s">
        <v>3</v>
      </c>
      <c r="G237">
        <v>4</v>
      </c>
      <c r="H237" s="12">
        <v>1200.32</v>
      </c>
      <c r="I237" s="12">
        <f t="shared" ref="I237" si="246">H237+4854</f>
        <v>6054.32</v>
      </c>
      <c r="J237" t="s">
        <v>4</v>
      </c>
      <c r="K237" s="1">
        <v>44616</v>
      </c>
      <c r="L237" s="1" t="str">
        <f t="shared" si="201"/>
        <v>February</v>
      </c>
      <c r="M237" s="1" t="str">
        <f t="shared" si="204"/>
        <v>Q1</v>
      </c>
      <c r="N237" t="s">
        <v>18</v>
      </c>
      <c r="O237" t="s">
        <v>1034</v>
      </c>
      <c r="P237" t="s">
        <v>1028</v>
      </c>
    </row>
    <row r="238" spans="1:16" x14ac:dyDescent="0.25">
      <c r="A238" t="s">
        <v>495</v>
      </c>
      <c r="B238" t="s">
        <v>496</v>
      </c>
      <c r="C238" t="s">
        <v>2</v>
      </c>
      <c r="D238">
        <v>51</v>
      </c>
      <c r="E238" t="str">
        <f t="shared" si="202"/>
        <v>Senior</v>
      </c>
      <c r="F238" t="s">
        <v>43</v>
      </c>
      <c r="G238">
        <v>1</v>
      </c>
      <c r="H238" s="12">
        <v>35.840000000000003</v>
      </c>
      <c r="I238" s="12">
        <f t="shared" ref="I238" si="247">H238+2000</f>
        <v>2035.84</v>
      </c>
      <c r="J238" t="s">
        <v>14</v>
      </c>
      <c r="K238" s="1">
        <v>44761</v>
      </c>
      <c r="L238" s="1" t="str">
        <f t="shared" si="201"/>
        <v>July</v>
      </c>
      <c r="M238" s="1" t="str">
        <f t="shared" si="204"/>
        <v>Q3</v>
      </c>
      <c r="N238" t="s">
        <v>15</v>
      </c>
      <c r="O238" t="s">
        <v>1036</v>
      </c>
      <c r="P238" t="s">
        <v>1029</v>
      </c>
    </row>
    <row r="239" spans="1:16" x14ac:dyDescent="0.25">
      <c r="A239" t="s">
        <v>497</v>
      </c>
      <c r="B239" t="s">
        <v>498</v>
      </c>
      <c r="C239" t="s">
        <v>2</v>
      </c>
      <c r="D239">
        <v>29</v>
      </c>
      <c r="E239" t="str">
        <f t="shared" si="202"/>
        <v>Adult</v>
      </c>
      <c r="F239" t="s">
        <v>3</v>
      </c>
      <c r="G239">
        <v>1</v>
      </c>
      <c r="H239" s="12">
        <v>300.08</v>
      </c>
      <c r="I239" s="12">
        <f t="shared" ref="I239" si="248">H239+4854</f>
        <v>5154.08</v>
      </c>
      <c r="J239" t="s">
        <v>10</v>
      </c>
      <c r="K239" s="1">
        <v>44576</v>
      </c>
      <c r="L239" s="1" t="str">
        <f t="shared" si="201"/>
        <v>January</v>
      </c>
      <c r="M239" s="1" t="str">
        <f t="shared" si="204"/>
        <v>Q1</v>
      </c>
      <c r="N239" t="s">
        <v>18</v>
      </c>
      <c r="O239" t="s">
        <v>1035</v>
      </c>
      <c r="P239" t="s">
        <v>1030</v>
      </c>
    </row>
    <row r="240" spans="1:16" x14ac:dyDescent="0.25">
      <c r="A240" t="s">
        <v>499</v>
      </c>
      <c r="B240" t="s">
        <v>500</v>
      </c>
      <c r="C240" t="s">
        <v>2</v>
      </c>
      <c r="D240">
        <v>44</v>
      </c>
      <c r="E240" t="str">
        <f t="shared" si="202"/>
        <v>Adult</v>
      </c>
      <c r="F240" t="s">
        <v>9</v>
      </c>
      <c r="G240">
        <v>2</v>
      </c>
      <c r="H240" s="12">
        <v>1200.3399999999999</v>
      </c>
      <c r="I240" s="12">
        <f t="shared" ref="I240" si="249">H240+2000</f>
        <v>3200.34</v>
      </c>
      <c r="J240" t="s">
        <v>4</v>
      </c>
      <c r="K240" s="1">
        <v>44573</v>
      </c>
      <c r="L240" s="1" t="str">
        <f t="shared" si="201"/>
        <v>January</v>
      </c>
      <c r="M240" s="1" t="str">
        <f t="shared" si="204"/>
        <v>Q1</v>
      </c>
      <c r="N240" t="s">
        <v>5</v>
      </c>
      <c r="O240" t="s">
        <v>1034</v>
      </c>
      <c r="P240" t="s">
        <v>1031</v>
      </c>
    </row>
    <row r="241" spans="1:16" x14ac:dyDescent="0.25">
      <c r="A241" t="s">
        <v>501</v>
      </c>
      <c r="B241" t="s">
        <v>502</v>
      </c>
      <c r="C241" t="s">
        <v>2</v>
      </c>
      <c r="D241">
        <v>20</v>
      </c>
      <c r="E241" t="str">
        <f t="shared" si="202"/>
        <v>Adult</v>
      </c>
      <c r="F241" t="s">
        <v>9</v>
      </c>
      <c r="G241">
        <v>3</v>
      </c>
      <c r="H241" s="12">
        <v>1800.51</v>
      </c>
      <c r="I241" s="12">
        <f t="shared" ref="I241" si="250">H241+4854</f>
        <v>6654.51</v>
      </c>
      <c r="J241" t="s">
        <v>4</v>
      </c>
      <c r="K241" s="1">
        <v>44870</v>
      </c>
      <c r="L241" s="1" t="str">
        <f t="shared" si="201"/>
        <v>November</v>
      </c>
      <c r="M241" s="1" t="str">
        <f t="shared" si="204"/>
        <v>Q4</v>
      </c>
      <c r="N241" t="s">
        <v>5</v>
      </c>
      <c r="O241" t="s">
        <v>1034</v>
      </c>
      <c r="P241" t="s">
        <v>1028</v>
      </c>
    </row>
    <row r="242" spans="1:16" x14ac:dyDescent="0.25">
      <c r="A242" t="s">
        <v>503</v>
      </c>
      <c r="B242" t="s">
        <v>504</v>
      </c>
      <c r="C242" t="s">
        <v>2</v>
      </c>
      <c r="D242">
        <v>59</v>
      </c>
      <c r="E242" t="str">
        <f t="shared" si="202"/>
        <v>Senior</v>
      </c>
      <c r="F242" t="s">
        <v>9</v>
      </c>
      <c r="G242">
        <v>2</v>
      </c>
      <c r="H242" s="12">
        <v>1200.3399999999999</v>
      </c>
      <c r="I242" s="12">
        <f t="shared" ref="I242" si="251">H242+2000</f>
        <v>3200.34</v>
      </c>
      <c r="J242" t="s">
        <v>14</v>
      </c>
      <c r="K242" s="1">
        <v>44765</v>
      </c>
      <c r="L242" s="1" t="str">
        <f t="shared" si="201"/>
        <v>July</v>
      </c>
      <c r="M242" s="1" t="str">
        <f t="shared" si="204"/>
        <v>Q3</v>
      </c>
      <c r="N242" t="s">
        <v>15</v>
      </c>
      <c r="O242" t="s">
        <v>1034</v>
      </c>
      <c r="P242" t="s">
        <v>1028</v>
      </c>
    </row>
    <row r="243" spans="1:16" x14ac:dyDescent="0.25">
      <c r="A243" t="s">
        <v>505</v>
      </c>
      <c r="B243" t="s">
        <v>506</v>
      </c>
      <c r="C243" t="s">
        <v>2</v>
      </c>
      <c r="D243">
        <v>23</v>
      </c>
      <c r="E243" t="str">
        <f t="shared" si="202"/>
        <v>Adult</v>
      </c>
      <c r="F243" t="s">
        <v>3</v>
      </c>
      <c r="G243">
        <v>4</v>
      </c>
      <c r="H243" s="12">
        <v>1200.32</v>
      </c>
      <c r="I243" s="12">
        <f t="shared" ref="I243" si="252">H243+4854</f>
        <v>6054.32</v>
      </c>
      <c r="J243" t="s">
        <v>4</v>
      </c>
      <c r="K243" s="1">
        <v>44742</v>
      </c>
      <c r="L243" s="1" t="str">
        <f t="shared" si="201"/>
        <v>June</v>
      </c>
      <c r="M243" s="1" t="str">
        <f t="shared" si="204"/>
        <v>Q2</v>
      </c>
      <c r="N243" t="s">
        <v>18</v>
      </c>
      <c r="O243" t="s">
        <v>1034</v>
      </c>
      <c r="P243" t="s">
        <v>1029</v>
      </c>
    </row>
    <row r="244" spans="1:16" x14ac:dyDescent="0.25">
      <c r="A244" t="s">
        <v>507</v>
      </c>
      <c r="B244" t="s">
        <v>508</v>
      </c>
      <c r="C244" t="s">
        <v>2</v>
      </c>
      <c r="D244">
        <v>25</v>
      </c>
      <c r="E244" t="str">
        <f t="shared" si="202"/>
        <v>Adult</v>
      </c>
      <c r="F244" t="s">
        <v>3</v>
      </c>
      <c r="G244">
        <v>1</v>
      </c>
      <c r="H244" s="12">
        <v>300.08</v>
      </c>
      <c r="I244" s="12">
        <f t="shared" ref="I244" si="253">H244+2000</f>
        <v>2300.08</v>
      </c>
      <c r="J244" t="s">
        <v>4</v>
      </c>
      <c r="K244" s="1">
        <v>44866</v>
      </c>
      <c r="L244" s="1" t="str">
        <f t="shared" si="201"/>
        <v>November</v>
      </c>
      <c r="M244" s="1" t="str">
        <f t="shared" si="204"/>
        <v>Q4</v>
      </c>
      <c r="N244" t="s">
        <v>40</v>
      </c>
      <c r="O244" t="s">
        <v>1036</v>
      </c>
      <c r="P244" t="s">
        <v>1030</v>
      </c>
    </row>
    <row r="245" spans="1:16" x14ac:dyDescent="0.25">
      <c r="A245" t="s">
        <v>509</v>
      </c>
      <c r="B245" t="s">
        <v>510</v>
      </c>
      <c r="C245" t="s">
        <v>8</v>
      </c>
      <c r="D245">
        <v>63</v>
      </c>
      <c r="E245" t="str">
        <f t="shared" si="202"/>
        <v>Senior</v>
      </c>
      <c r="F245" t="s">
        <v>9</v>
      </c>
      <c r="G245">
        <v>1</v>
      </c>
      <c r="H245" s="12">
        <v>600.16999999999996</v>
      </c>
      <c r="I245" s="12">
        <f t="shared" ref="I245" si="254">H245+4854</f>
        <v>5454.17</v>
      </c>
      <c r="J245" t="s">
        <v>14</v>
      </c>
      <c r="K245" s="1">
        <v>44861</v>
      </c>
      <c r="L245" s="1" t="str">
        <f t="shared" si="201"/>
        <v>October</v>
      </c>
      <c r="M245" s="1" t="str">
        <f t="shared" si="204"/>
        <v>Q4</v>
      </c>
      <c r="N245" t="s">
        <v>5</v>
      </c>
      <c r="O245" t="s">
        <v>1034</v>
      </c>
      <c r="P245" t="s">
        <v>1031</v>
      </c>
    </row>
    <row r="246" spans="1:16" x14ac:dyDescent="0.25">
      <c r="A246" t="s">
        <v>511</v>
      </c>
      <c r="B246" t="s">
        <v>512</v>
      </c>
      <c r="C246" t="s">
        <v>8</v>
      </c>
      <c r="D246">
        <v>21</v>
      </c>
      <c r="E246" t="str">
        <f t="shared" si="202"/>
        <v>Adult</v>
      </c>
      <c r="F246" t="s">
        <v>3</v>
      </c>
      <c r="G246">
        <v>5</v>
      </c>
      <c r="H246" s="12">
        <v>1500.4</v>
      </c>
      <c r="I246" s="12">
        <f t="shared" ref="I246" si="255">H246+2000</f>
        <v>3500.4</v>
      </c>
      <c r="J246" t="s">
        <v>10</v>
      </c>
      <c r="K246" s="1">
        <v>44794</v>
      </c>
      <c r="L246" s="1" t="str">
        <f t="shared" si="201"/>
        <v>August</v>
      </c>
      <c r="M246" s="1" t="str">
        <f t="shared" si="204"/>
        <v>Q3</v>
      </c>
      <c r="N246" t="s">
        <v>5</v>
      </c>
      <c r="O246" t="s">
        <v>1036</v>
      </c>
      <c r="P246" t="s">
        <v>1028</v>
      </c>
    </row>
    <row r="247" spans="1:16" x14ac:dyDescent="0.25">
      <c r="A247" t="s">
        <v>513</v>
      </c>
      <c r="B247" t="s">
        <v>514</v>
      </c>
      <c r="C247" t="s">
        <v>2</v>
      </c>
      <c r="D247">
        <v>56</v>
      </c>
      <c r="E247" t="str">
        <f t="shared" si="202"/>
        <v>Senior</v>
      </c>
      <c r="F247" t="s">
        <v>3</v>
      </c>
      <c r="G247">
        <v>3</v>
      </c>
      <c r="H247" s="12">
        <v>900.24</v>
      </c>
      <c r="I247" s="12">
        <f t="shared" ref="I247" si="256">H247+4854</f>
        <v>5754.24</v>
      </c>
      <c r="J247" t="s">
        <v>4</v>
      </c>
      <c r="K247" s="1">
        <v>44633</v>
      </c>
      <c r="L247" s="1" t="str">
        <f t="shared" si="201"/>
        <v>March</v>
      </c>
      <c r="M247" s="1" t="str">
        <f t="shared" si="204"/>
        <v>Q1</v>
      </c>
      <c r="N247" t="s">
        <v>46</v>
      </c>
      <c r="O247" t="s">
        <v>1036</v>
      </c>
      <c r="P247" t="s">
        <v>1028</v>
      </c>
    </row>
    <row r="248" spans="1:16" x14ac:dyDescent="0.25">
      <c r="A248" t="s">
        <v>515</v>
      </c>
      <c r="B248" t="s">
        <v>516</v>
      </c>
      <c r="C248" t="s">
        <v>8</v>
      </c>
      <c r="D248">
        <v>39</v>
      </c>
      <c r="E248" t="str">
        <f t="shared" si="202"/>
        <v>Adult</v>
      </c>
      <c r="F248" t="s">
        <v>26</v>
      </c>
      <c r="G248">
        <v>2</v>
      </c>
      <c r="H248" s="12">
        <v>81.319999999999993</v>
      </c>
      <c r="I248" s="12">
        <f t="shared" ref="I248" si="257">H248+2000</f>
        <v>2081.3200000000002</v>
      </c>
      <c r="J248" t="s">
        <v>4</v>
      </c>
      <c r="K248" s="1">
        <v>44777</v>
      </c>
      <c r="L248" s="1" t="str">
        <f t="shared" si="201"/>
        <v>August</v>
      </c>
      <c r="M248" s="1" t="str">
        <f t="shared" si="204"/>
        <v>Q3</v>
      </c>
      <c r="N248" t="s">
        <v>5</v>
      </c>
      <c r="O248" t="s">
        <v>1035</v>
      </c>
      <c r="P248" t="s">
        <v>1029</v>
      </c>
    </row>
    <row r="249" spans="1:16" x14ac:dyDescent="0.25">
      <c r="A249" t="s">
        <v>517</v>
      </c>
      <c r="B249" t="s">
        <v>518</v>
      </c>
      <c r="C249" t="s">
        <v>8</v>
      </c>
      <c r="D249">
        <v>50</v>
      </c>
      <c r="E249" t="str">
        <f t="shared" si="202"/>
        <v>Senior</v>
      </c>
      <c r="F249" t="s">
        <v>37</v>
      </c>
      <c r="G249">
        <v>2</v>
      </c>
      <c r="H249" s="12">
        <v>10.46</v>
      </c>
      <c r="I249" s="12">
        <f t="shared" ref="I249" si="258">H249+4854</f>
        <v>4864.46</v>
      </c>
      <c r="J249" t="s">
        <v>4</v>
      </c>
      <c r="K249" s="1">
        <v>44652</v>
      </c>
      <c r="L249" s="1" t="str">
        <f t="shared" si="201"/>
        <v>April</v>
      </c>
      <c r="M249" s="1" t="str">
        <f t="shared" si="204"/>
        <v>Q2</v>
      </c>
      <c r="N249" t="s">
        <v>30</v>
      </c>
      <c r="O249" t="s">
        <v>1036</v>
      </c>
      <c r="P249" t="s">
        <v>1030</v>
      </c>
    </row>
    <row r="250" spans="1:16" x14ac:dyDescent="0.25">
      <c r="A250" t="s">
        <v>519</v>
      </c>
      <c r="B250" t="s">
        <v>520</v>
      </c>
      <c r="C250" t="s">
        <v>2</v>
      </c>
      <c r="D250">
        <v>54</v>
      </c>
      <c r="E250" t="str">
        <f t="shared" si="202"/>
        <v>Senior</v>
      </c>
      <c r="F250" t="s">
        <v>9</v>
      </c>
      <c r="G250">
        <v>4</v>
      </c>
      <c r="H250" s="12">
        <v>2400.6799999999998</v>
      </c>
      <c r="I250" s="12">
        <f t="shared" ref="I250" si="259">H250+2000</f>
        <v>4400.68</v>
      </c>
      <c r="J250" t="s">
        <v>10</v>
      </c>
      <c r="K250" s="1">
        <v>44781</v>
      </c>
      <c r="L250" s="1" t="str">
        <f t="shared" si="201"/>
        <v>August</v>
      </c>
      <c r="M250" s="1" t="str">
        <f t="shared" si="204"/>
        <v>Q3</v>
      </c>
      <c r="N250" t="s">
        <v>30</v>
      </c>
      <c r="O250" t="s">
        <v>1034</v>
      </c>
      <c r="P250" t="s">
        <v>1031</v>
      </c>
    </row>
    <row r="251" spans="1:16" x14ac:dyDescent="0.25">
      <c r="A251" t="s">
        <v>521</v>
      </c>
      <c r="B251" t="s">
        <v>522</v>
      </c>
      <c r="C251" t="s">
        <v>8</v>
      </c>
      <c r="D251">
        <v>27</v>
      </c>
      <c r="E251" t="str">
        <f t="shared" si="202"/>
        <v>Adult</v>
      </c>
      <c r="F251" t="s">
        <v>69</v>
      </c>
      <c r="G251">
        <v>3</v>
      </c>
      <c r="H251" s="12">
        <v>3150</v>
      </c>
      <c r="I251" s="12">
        <f t="shared" ref="I251" si="260">H251+4854</f>
        <v>8004</v>
      </c>
      <c r="J251" t="s">
        <v>4</v>
      </c>
      <c r="K251" s="1">
        <v>44740</v>
      </c>
      <c r="L251" s="1" t="str">
        <f t="shared" si="201"/>
        <v>June</v>
      </c>
      <c r="M251" s="1" t="str">
        <f t="shared" si="204"/>
        <v>Q2</v>
      </c>
      <c r="N251" t="s">
        <v>51</v>
      </c>
      <c r="O251" t="s">
        <v>1034</v>
      </c>
      <c r="P251" t="s">
        <v>1028</v>
      </c>
    </row>
    <row r="252" spans="1:16" x14ac:dyDescent="0.25">
      <c r="A252" t="s">
        <v>523</v>
      </c>
      <c r="B252" t="s">
        <v>524</v>
      </c>
      <c r="C252" t="s">
        <v>8</v>
      </c>
      <c r="D252">
        <v>56</v>
      </c>
      <c r="E252" t="str">
        <f t="shared" si="202"/>
        <v>Senior</v>
      </c>
      <c r="F252" t="s">
        <v>3</v>
      </c>
      <c r="G252">
        <v>5</v>
      </c>
      <c r="H252" s="12">
        <v>1500.4</v>
      </c>
      <c r="I252" s="12">
        <f t="shared" ref="I252" si="261">H252+2000</f>
        <v>3500.4</v>
      </c>
      <c r="J252" t="s">
        <v>4</v>
      </c>
      <c r="K252" s="1">
        <v>44586</v>
      </c>
      <c r="L252" s="1" t="str">
        <f t="shared" si="201"/>
        <v>January</v>
      </c>
      <c r="M252" s="1" t="str">
        <f t="shared" si="204"/>
        <v>Q1</v>
      </c>
      <c r="N252" t="s">
        <v>40</v>
      </c>
      <c r="O252" t="s">
        <v>1036</v>
      </c>
      <c r="P252" t="s">
        <v>1028</v>
      </c>
    </row>
    <row r="253" spans="1:16" x14ac:dyDescent="0.25">
      <c r="A253" t="s">
        <v>525</v>
      </c>
      <c r="B253" t="s">
        <v>526</v>
      </c>
      <c r="C253" t="s">
        <v>2</v>
      </c>
      <c r="D253">
        <v>53</v>
      </c>
      <c r="E253" t="str">
        <f t="shared" si="202"/>
        <v>Senior</v>
      </c>
      <c r="F253" t="s">
        <v>3</v>
      </c>
      <c r="G253">
        <v>4</v>
      </c>
      <c r="H253" s="12">
        <v>1200.32</v>
      </c>
      <c r="I253" s="12">
        <f t="shared" ref="I253" si="262">H253+4854</f>
        <v>6054.32</v>
      </c>
      <c r="J253" t="s">
        <v>14</v>
      </c>
      <c r="K253" s="1">
        <v>44887</v>
      </c>
      <c r="L253" s="1" t="str">
        <f t="shared" si="201"/>
        <v>November</v>
      </c>
      <c r="M253" s="1" t="str">
        <f t="shared" si="204"/>
        <v>Q4</v>
      </c>
      <c r="N253" t="s">
        <v>18</v>
      </c>
      <c r="O253" t="s">
        <v>1034</v>
      </c>
      <c r="P253" t="s">
        <v>1029</v>
      </c>
    </row>
    <row r="254" spans="1:16" x14ac:dyDescent="0.25">
      <c r="A254" t="s">
        <v>527</v>
      </c>
      <c r="B254" t="s">
        <v>528</v>
      </c>
      <c r="C254" t="s">
        <v>2</v>
      </c>
      <c r="D254">
        <v>62</v>
      </c>
      <c r="E254" t="str">
        <f t="shared" si="202"/>
        <v>Senior</v>
      </c>
      <c r="F254" t="s">
        <v>26</v>
      </c>
      <c r="G254">
        <v>3</v>
      </c>
      <c r="H254" s="12">
        <v>121.98</v>
      </c>
      <c r="I254" s="12">
        <f t="shared" ref="I254" si="263">H254+2000</f>
        <v>2121.98</v>
      </c>
      <c r="J254" t="s">
        <v>4</v>
      </c>
      <c r="K254" s="1">
        <v>44878</v>
      </c>
      <c r="L254" s="1" t="str">
        <f t="shared" si="201"/>
        <v>November</v>
      </c>
      <c r="M254" s="1" t="str">
        <f t="shared" si="204"/>
        <v>Q4</v>
      </c>
      <c r="N254" t="s">
        <v>51</v>
      </c>
      <c r="O254" t="s">
        <v>1034</v>
      </c>
      <c r="P254" t="s">
        <v>1030</v>
      </c>
    </row>
    <row r="255" spans="1:16" x14ac:dyDescent="0.25">
      <c r="A255" t="s">
        <v>529</v>
      </c>
      <c r="B255" t="s">
        <v>530</v>
      </c>
      <c r="C255" t="s">
        <v>2</v>
      </c>
      <c r="D255">
        <v>42</v>
      </c>
      <c r="E255" t="str">
        <f t="shared" si="202"/>
        <v>Adult</v>
      </c>
      <c r="F255" t="s">
        <v>3</v>
      </c>
      <c r="G255">
        <v>4</v>
      </c>
      <c r="H255" s="12">
        <v>1200.32</v>
      </c>
      <c r="I255" s="12">
        <f t="shared" ref="I255" si="264">H255+4854</f>
        <v>6054.32</v>
      </c>
      <c r="J255" t="s">
        <v>4</v>
      </c>
      <c r="K255" s="1">
        <v>44785</v>
      </c>
      <c r="L255" s="1" t="str">
        <f t="shared" si="201"/>
        <v>August</v>
      </c>
      <c r="M255" s="1" t="str">
        <f t="shared" si="204"/>
        <v>Q3</v>
      </c>
      <c r="N255" t="s">
        <v>5</v>
      </c>
      <c r="O255" t="s">
        <v>1035</v>
      </c>
      <c r="P255" t="s">
        <v>1031</v>
      </c>
    </row>
    <row r="256" spans="1:16" x14ac:dyDescent="0.25">
      <c r="A256" t="s">
        <v>531</v>
      </c>
      <c r="B256" t="s">
        <v>532</v>
      </c>
      <c r="C256" t="s">
        <v>2</v>
      </c>
      <c r="D256">
        <v>68</v>
      </c>
      <c r="E256" t="str">
        <f t="shared" si="202"/>
        <v>Senior</v>
      </c>
      <c r="F256" t="s">
        <v>43</v>
      </c>
      <c r="G256">
        <v>2</v>
      </c>
      <c r="H256" s="12">
        <v>71.680000000000007</v>
      </c>
      <c r="I256" s="12">
        <f t="shared" ref="I256" si="265">H256+2000</f>
        <v>2071.6799999999998</v>
      </c>
      <c r="J256" t="s">
        <v>4</v>
      </c>
      <c r="K256" s="1">
        <v>44822</v>
      </c>
      <c r="L256" s="1" t="str">
        <f t="shared" si="201"/>
        <v>September</v>
      </c>
      <c r="M256" s="1" t="str">
        <f t="shared" si="204"/>
        <v>Q3</v>
      </c>
      <c r="N256" t="s">
        <v>15</v>
      </c>
      <c r="O256" t="s">
        <v>1034</v>
      </c>
      <c r="P256" t="s">
        <v>1028</v>
      </c>
    </row>
    <row r="257" spans="1:16" x14ac:dyDescent="0.25">
      <c r="A257" t="s">
        <v>533</v>
      </c>
      <c r="B257" t="s">
        <v>534</v>
      </c>
      <c r="C257" t="s">
        <v>8</v>
      </c>
      <c r="D257">
        <v>27</v>
      </c>
      <c r="E257" t="str">
        <f t="shared" si="202"/>
        <v>Adult</v>
      </c>
      <c r="F257" t="s">
        <v>3</v>
      </c>
      <c r="G257">
        <v>4</v>
      </c>
      <c r="H257" s="12">
        <v>1200.32</v>
      </c>
      <c r="I257" s="12">
        <f t="shared" ref="I257" si="266">H257+4854</f>
        <v>6054.32</v>
      </c>
      <c r="J257" t="s">
        <v>14</v>
      </c>
      <c r="K257" s="1">
        <v>44720</v>
      </c>
      <c r="L257" s="1" t="str">
        <f t="shared" si="201"/>
        <v>June</v>
      </c>
      <c r="M257" s="1" t="str">
        <f t="shared" si="204"/>
        <v>Q2</v>
      </c>
      <c r="N257" t="s">
        <v>30</v>
      </c>
      <c r="O257" t="s">
        <v>1036</v>
      </c>
      <c r="P257" t="s">
        <v>1028</v>
      </c>
    </row>
    <row r="258" spans="1:16" x14ac:dyDescent="0.25">
      <c r="A258" t="s">
        <v>535</v>
      </c>
      <c r="B258" t="s">
        <v>536</v>
      </c>
      <c r="C258" t="s">
        <v>8</v>
      </c>
      <c r="D258">
        <v>39</v>
      </c>
      <c r="E258" t="str">
        <f t="shared" si="202"/>
        <v>Adult</v>
      </c>
      <c r="F258" t="s">
        <v>26</v>
      </c>
      <c r="G258">
        <v>4</v>
      </c>
      <c r="H258" s="12">
        <v>162.63999999999999</v>
      </c>
      <c r="I258" s="12">
        <f t="shared" ref="I258" si="267">H258+2000</f>
        <v>2162.64</v>
      </c>
      <c r="J258" t="s">
        <v>14</v>
      </c>
      <c r="K258" s="1">
        <v>44803</v>
      </c>
      <c r="L258" s="1" t="str">
        <f t="shared" ref="L258:L321" si="268">TEXT(K258,"MMMM")</f>
        <v>August</v>
      </c>
      <c r="M258" s="1" t="str">
        <f t="shared" si="204"/>
        <v>Q3</v>
      </c>
      <c r="N258" t="s">
        <v>51</v>
      </c>
      <c r="O258" t="s">
        <v>1034</v>
      </c>
      <c r="P258" t="s">
        <v>1029</v>
      </c>
    </row>
    <row r="259" spans="1:16" x14ac:dyDescent="0.25">
      <c r="A259" t="s">
        <v>537</v>
      </c>
      <c r="B259" t="s">
        <v>538</v>
      </c>
      <c r="C259" t="s">
        <v>8</v>
      </c>
      <c r="D259">
        <v>44</v>
      </c>
      <c r="E259" t="str">
        <f t="shared" ref="E259:E322" si="269">IF(D259&gt;=50, "Senior", IF(D259&gt;=18, "Adult", "Teenager"))</f>
        <v>Adult</v>
      </c>
      <c r="F259" t="s">
        <v>43</v>
      </c>
      <c r="G259">
        <v>3</v>
      </c>
      <c r="H259" s="12">
        <v>107.52</v>
      </c>
      <c r="I259" s="12">
        <f t="shared" ref="I259" si="270">H259+4854</f>
        <v>4961.5200000000004</v>
      </c>
      <c r="J259" t="s">
        <v>10</v>
      </c>
      <c r="K259" s="1">
        <v>44731</v>
      </c>
      <c r="L259" s="1" t="str">
        <f t="shared" si="268"/>
        <v>June</v>
      </c>
      <c r="M259" s="1" t="str">
        <f t="shared" ref="M259:M322" si="271">"Q"&amp;ROUNDUP(MONTH(K259)/3,0)</f>
        <v>Q2</v>
      </c>
      <c r="N259" t="s">
        <v>5</v>
      </c>
      <c r="O259" t="s">
        <v>1035</v>
      </c>
      <c r="P259" t="s">
        <v>1030</v>
      </c>
    </row>
    <row r="260" spans="1:16" x14ac:dyDescent="0.25">
      <c r="A260" t="s">
        <v>539</v>
      </c>
      <c r="B260" t="s">
        <v>540</v>
      </c>
      <c r="C260" t="s">
        <v>2</v>
      </c>
      <c r="D260">
        <v>52</v>
      </c>
      <c r="E260" t="str">
        <f t="shared" si="269"/>
        <v>Senior</v>
      </c>
      <c r="F260" t="s">
        <v>3</v>
      </c>
      <c r="G260">
        <v>3</v>
      </c>
      <c r="H260" s="12">
        <v>900.24</v>
      </c>
      <c r="I260" s="12">
        <f t="shared" ref="I260" si="272">H260+2000</f>
        <v>2900.24</v>
      </c>
      <c r="J260" t="s">
        <v>10</v>
      </c>
      <c r="K260" s="1">
        <v>44910</v>
      </c>
      <c r="L260" s="1" t="str">
        <f t="shared" si="268"/>
        <v>December</v>
      </c>
      <c r="M260" s="1" t="str">
        <f t="shared" si="271"/>
        <v>Q4</v>
      </c>
      <c r="N260" t="s">
        <v>40</v>
      </c>
      <c r="O260" t="s">
        <v>1034</v>
      </c>
      <c r="P260" t="s">
        <v>1031</v>
      </c>
    </row>
    <row r="261" spans="1:16" x14ac:dyDescent="0.25">
      <c r="A261" t="s">
        <v>541</v>
      </c>
      <c r="B261" t="s">
        <v>542</v>
      </c>
      <c r="C261" t="s">
        <v>2</v>
      </c>
      <c r="D261">
        <v>19</v>
      </c>
      <c r="E261" t="str">
        <f t="shared" si="269"/>
        <v>Adult</v>
      </c>
      <c r="F261" t="s">
        <v>26</v>
      </c>
      <c r="G261">
        <v>2</v>
      </c>
      <c r="H261" s="12">
        <v>81.319999999999993</v>
      </c>
      <c r="I261" s="12">
        <f t="shared" ref="I261" si="273">H261+4854</f>
        <v>4935.32</v>
      </c>
      <c r="J261" t="s">
        <v>14</v>
      </c>
      <c r="K261" s="1">
        <v>44924</v>
      </c>
      <c r="L261" s="1" t="str">
        <f t="shared" si="268"/>
        <v>December</v>
      </c>
      <c r="M261" s="1" t="str">
        <f t="shared" si="271"/>
        <v>Q4</v>
      </c>
      <c r="N261" t="s">
        <v>30</v>
      </c>
      <c r="O261" t="s">
        <v>1034</v>
      </c>
      <c r="P261" t="s">
        <v>1028</v>
      </c>
    </row>
    <row r="262" spans="1:16" x14ac:dyDescent="0.25">
      <c r="A262" t="s">
        <v>543</v>
      </c>
      <c r="B262" t="s">
        <v>544</v>
      </c>
      <c r="C262" t="s">
        <v>2</v>
      </c>
      <c r="D262">
        <v>68</v>
      </c>
      <c r="E262" t="str">
        <f t="shared" si="269"/>
        <v>Senior</v>
      </c>
      <c r="F262" t="s">
        <v>26</v>
      </c>
      <c r="G262">
        <v>3</v>
      </c>
      <c r="H262" s="12">
        <v>121.98</v>
      </c>
      <c r="I262" s="12">
        <f t="shared" ref="I262" si="274">H262+2000</f>
        <v>2121.98</v>
      </c>
      <c r="J262" t="s">
        <v>4</v>
      </c>
      <c r="K262" s="1">
        <v>44731</v>
      </c>
      <c r="L262" s="1" t="str">
        <f t="shared" si="268"/>
        <v>June</v>
      </c>
      <c r="M262" s="1" t="str">
        <f t="shared" si="271"/>
        <v>Q2</v>
      </c>
      <c r="N262" t="s">
        <v>46</v>
      </c>
      <c r="O262" t="s">
        <v>1035</v>
      </c>
      <c r="P262" t="s">
        <v>1028</v>
      </c>
    </row>
    <row r="263" spans="1:16" x14ac:dyDescent="0.25">
      <c r="A263" t="s">
        <v>545</v>
      </c>
      <c r="B263" t="s">
        <v>546</v>
      </c>
      <c r="C263" t="s">
        <v>8</v>
      </c>
      <c r="D263">
        <v>22</v>
      </c>
      <c r="E263" t="str">
        <f t="shared" si="269"/>
        <v>Adult</v>
      </c>
      <c r="F263" t="s">
        <v>21</v>
      </c>
      <c r="G263">
        <v>5</v>
      </c>
      <c r="H263" s="12">
        <v>75.75</v>
      </c>
      <c r="I263" s="12">
        <f t="shared" ref="I263" si="275">H263+4854</f>
        <v>4929.75</v>
      </c>
      <c r="J263" t="s">
        <v>14</v>
      </c>
      <c r="K263" s="1">
        <v>44728</v>
      </c>
      <c r="L263" s="1" t="str">
        <f t="shared" si="268"/>
        <v>June</v>
      </c>
      <c r="M263" s="1" t="str">
        <f t="shared" si="271"/>
        <v>Q2</v>
      </c>
      <c r="N263" t="s">
        <v>40</v>
      </c>
      <c r="O263" t="s">
        <v>1036</v>
      </c>
      <c r="P263" t="s">
        <v>1029</v>
      </c>
    </row>
    <row r="264" spans="1:16" x14ac:dyDescent="0.25">
      <c r="A264" t="s">
        <v>547</v>
      </c>
      <c r="B264" t="s">
        <v>548</v>
      </c>
      <c r="C264" t="s">
        <v>8</v>
      </c>
      <c r="D264">
        <v>61</v>
      </c>
      <c r="E264" t="str">
        <f t="shared" si="269"/>
        <v>Senior</v>
      </c>
      <c r="F264" t="s">
        <v>9</v>
      </c>
      <c r="G264">
        <v>1</v>
      </c>
      <c r="H264" s="12">
        <v>600.16999999999996</v>
      </c>
      <c r="I264" s="12">
        <f t="shared" ref="I264" si="276">H264+2000</f>
        <v>2600.17</v>
      </c>
      <c r="J264" t="s">
        <v>14</v>
      </c>
      <c r="K264" s="1">
        <v>44599</v>
      </c>
      <c r="L264" s="1" t="str">
        <f t="shared" si="268"/>
        <v>February</v>
      </c>
      <c r="M264" s="1" t="str">
        <f t="shared" si="271"/>
        <v>Q1</v>
      </c>
      <c r="N264" t="s">
        <v>40</v>
      </c>
      <c r="O264" t="s">
        <v>1034</v>
      </c>
      <c r="P264" t="s">
        <v>1030</v>
      </c>
    </row>
    <row r="265" spans="1:16" x14ac:dyDescent="0.25">
      <c r="A265" t="s">
        <v>549</v>
      </c>
      <c r="B265" t="s">
        <v>550</v>
      </c>
      <c r="C265" t="s">
        <v>8</v>
      </c>
      <c r="D265">
        <v>23</v>
      </c>
      <c r="E265" t="str">
        <f t="shared" si="269"/>
        <v>Adult</v>
      </c>
      <c r="F265" t="s">
        <v>37</v>
      </c>
      <c r="G265">
        <v>3</v>
      </c>
      <c r="H265" s="12">
        <v>15.69</v>
      </c>
      <c r="I265" s="12">
        <f t="shared" ref="I265" si="277">H265+4854</f>
        <v>4869.6899999999996</v>
      </c>
      <c r="J265" t="s">
        <v>4</v>
      </c>
      <c r="K265" s="1">
        <v>44578</v>
      </c>
      <c r="L265" s="1" t="str">
        <f t="shared" si="268"/>
        <v>January</v>
      </c>
      <c r="M265" s="1" t="str">
        <f t="shared" si="271"/>
        <v>Q1</v>
      </c>
      <c r="N265" t="s">
        <v>5</v>
      </c>
      <c r="O265" t="s">
        <v>1034</v>
      </c>
      <c r="P265" t="s">
        <v>1031</v>
      </c>
    </row>
    <row r="266" spans="1:16" x14ac:dyDescent="0.25">
      <c r="A266" t="s">
        <v>551</v>
      </c>
      <c r="B266" t="s">
        <v>552</v>
      </c>
      <c r="C266" t="s">
        <v>8</v>
      </c>
      <c r="D266">
        <v>34</v>
      </c>
      <c r="E266" t="str">
        <f t="shared" si="269"/>
        <v>Adult</v>
      </c>
      <c r="F266" t="s">
        <v>26</v>
      </c>
      <c r="G266">
        <v>5</v>
      </c>
      <c r="H266" s="12">
        <v>203.3</v>
      </c>
      <c r="I266" s="12">
        <f t="shared" ref="I266" si="278">H266+2000</f>
        <v>2203.3000000000002</v>
      </c>
      <c r="J266" t="s">
        <v>10</v>
      </c>
      <c r="K266" s="1">
        <v>44581</v>
      </c>
      <c r="L266" s="1" t="str">
        <f t="shared" si="268"/>
        <v>January</v>
      </c>
      <c r="M266" s="1" t="str">
        <f t="shared" si="271"/>
        <v>Q1</v>
      </c>
      <c r="N266" t="s">
        <v>15</v>
      </c>
      <c r="O266" t="s">
        <v>1034</v>
      </c>
      <c r="P266" t="s">
        <v>1028</v>
      </c>
    </row>
    <row r="267" spans="1:16" x14ac:dyDescent="0.25">
      <c r="A267" t="s">
        <v>553</v>
      </c>
      <c r="B267" t="s">
        <v>554</v>
      </c>
      <c r="C267" t="s">
        <v>2</v>
      </c>
      <c r="D267">
        <v>33</v>
      </c>
      <c r="E267" t="str">
        <f t="shared" si="269"/>
        <v>Adult</v>
      </c>
      <c r="F267" t="s">
        <v>158</v>
      </c>
      <c r="G267">
        <v>2</v>
      </c>
      <c r="H267" s="12">
        <v>23.46</v>
      </c>
      <c r="I267" s="12">
        <f t="shared" ref="I267" si="279">H267+4854</f>
        <v>4877.46</v>
      </c>
      <c r="J267" t="s">
        <v>10</v>
      </c>
      <c r="K267" s="1">
        <v>44773</v>
      </c>
      <c r="L267" s="1" t="str">
        <f t="shared" si="268"/>
        <v>July</v>
      </c>
      <c r="M267" s="1" t="str">
        <f t="shared" si="271"/>
        <v>Q3</v>
      </c>
      <c r="N267" t="s">
        <v>15</v>
      </c>
      <c r="O267" t="s">
        <v>1035</v>
      </c>
      <c r="P267" t="s">
        <v>1028</v>
      </c>
    </row>
    <row r="268" spans="1:16" x14ac:dyDescent="0.25">
      <c r="A268" t="s">
        <v>555</v>
      </c>
      <c r="B268" t="s">
        <v>556</v>
      </c>
      <c r="C268" t="s">
        <v>2</v>
      </c>
      <c r="D268">
        <v>60</v>
      </c>
      <c r="E268" t="str">
        <f t="shared" si="269"/>
        <v>Senior</v>
      </c>
      <c r="F268" t="s">
        <v>9</v>
      </c>
      <c r="G268">
        <v>1</v>
      </c>
      <c r="H268" s="12">
        <v>600.16999999999996</v>
      </c>
      <c r="I268" s="12">
        <f t="shared" ref="I268" si="280">H268+2000</f>
        <v>2600.17</v>
      </c>
      <c r="J268" t="s">
        <v>4</v>
      </c>
      <c r="K268" s="1">
        <v>44834</v>
      </c>
      <c r="L268" s="1" t="str">
        <f t="shared" si="268"/>
        <v>September</v>
      </c>
      <c r="M268" s="1" t="str">
        <f t="shared" si="271"/>
        <v>Q3</v>
      </c>
      <c r="N268" t="s">
        <v>18</v>
      </c>
      <c r="O268" t="s">
        <v>1035</v>
      </c>
      <c r="P268" t="s">
        <v>1029</v>
      </c>
    </row>
    <row r="269" spans="1:16" x14ac:dyDescent="0.25">
      <c r="A269" t="s">
        <v>557</v>
      </c>
      <c r="B269" t="s">
        <v>558</v>
      </c>
      <c r="C269" t="s">
        <v>2</v>
      </c>
      <c r="D269">
        <v>24</v>
      </c>
      <c r="E269" t="str">
        <f t="shared" si="269"/>
        <v>Adult</v>
      </c>
      <c r="F269" t="s">
        <v>37</v>
      </c>
      <c r="G269">
        <v>1</v>
      </c>
      <c r="H269" s="12">
        <v>5.23</v>
      </c>
      <c r="I269" s="12">
        <f t="shared" ref="I269" si="281">H269+4854</f>
        <v>4859.2299999999996</v>
      </c>
      <c r="J269" t="s">
        <v>10</v>
      </c>
      <c r="K269" s="1">
        <v>44657</v>
      </c>
      <c r="L269" s="1" t="str">
        <f t="shared" si="268"/>
        <v>April</v>
      </c>
      <c r="M269" s="1" t="str">
        <f t="shared" si="271"/>
        <v>Q2</v>
      </c>
      <c r="N269" t="s">
        <v>56</v>
      </c>
      <c r="O269" t="s">
        <v>1035</v>
      </c>
      <c r="P269" t="s">
        <v>1030</v>
      </c>
    </row>
    <row r="270" spans="1:16" x14ac:dyDescent="0.25">
      <c r="A270" t="s">
        <v>559</v>
      </c>
      <c r="B270" t="s">
        <v>560</v>
      </c>
      <c r="C270" t="s">
        <v>8</v>
      </c>
      <c r="D270">
        <v>53</v>
      </c>
      <c r="E270" t="str">
        <f t="shared" si="269"/>
        <v>Senior</v>
      </c>
      <c r="F270" t="s">
        <v>26</v>
      </c>
      <c r="G270">
        <v>5</v>
      </c>
      <c r="H270" s="12">
        <v>203.3</v>
      </c>
      <c r="I270" s="12">
        <f t="shared" ref="I270" si="282">H270+2000</f>
        <v>2203.3000000000002</v>
      </c>
      <c r="J270" t="s">
        <v>10</v>
      </c>
      <c r="K270" s="1">
        <v>44879</v>
      </c>
      <c r="L270" s="1" t="str">
        <f t="shared" si="268"/>
        <v>November</v>
      </c>
      <c r="M270" s="1" t="str">
        <f t="shared" si="271"/>
        <v>Q4</v>
      </c>
      <c r="N270" t="s">
        <v>30</v>
      </c>
      <c r="O270" t="s">
        <v>1034</v>
      </c>
      <c r="P270" t="s">
        <v>1031</v>
      </c>
    </row>
    <row r="271" spans="1:16" x14ac:dyDescent="0.25">
      <c r="A271" t="s">
        <v>561</v>
      </c>
      <c r="B271" t="s">
        <v>562</v>
      </c>
      <c r="C271" t="s">
        <v>8</v>
      </c>
      <c r="D271">
        <v>22</v>
      </c>
      <c r="E271" t="str">
        <f t="shared" si="269"/>
        <v>Adult</v>
      </c>
      <c r="F271" t="s">
        <v>3</v>
      </c>
      <c r="G271">
        <v>3</v>
      </c>
      <c r="H271" s="12">
        <v>900.24</v>
      </c>
      <c r="I271" s="12">
        <f t="shared" ref="I271" si="283">H271+4854</f>
        <v>5754.24</v>
      </c>
      <c r="J271" t="s">
        <v>4</v>
      </c>
      <c r="K271" s="1">
        <v>44616</v>
      </c>
      <c r="L271" s="1" t="str">
        <f t="shared" si="268"/>
        <v>February</v>
      </c>
      <c r="M271" s="1" t="str">
        <f t="shared" si="271"/>
        <v>Q1</v>
      </c>
      <c r="N271" t="s">
        <v>15</v>
      </c>
      <c r="O271" t="s">
        <v>1035</v>
      </c>
      <c r="P271" t="s">
        <v>1028</v>
      </c>
    </row>
    <row r="272" spans="1:16" x14ac:dyDescent="0.25">
      <c r="A272" t="s">
        <v>563</v>
      </c>
      <c r="B272" t="s">
        <v>564</v>
      </c>
      <c r="C272" t="s">
        <v>8</v>
      </c>
      <c r="D272">
        <v>50</v>
      </c>
      <c r="E272" t="str">
        <f t="shared" si="269"/>
        <v>Senior</v>
      </c>
      <c r="F272" t="s">
        <v>158</v>
      </c>
      <c r="G272">
        <v>4</v>
      </c>
      <c r="H272" s="12">
        <v>46.92</v>
      </c>
      <c r="I272" s="12">
        <f t="shared" ref="I272" si="284">H272+2000</f>
        <v>2046.92</v>
      </c>
      <c r="J272" t="s">
        <v>14</v>
      </c>
      <c r="K272" s="1">
        <v>44706</v>
      </c>
      <c r="L272" s="1" t="str">
        <f t="shared" si="268"/>
        <v>May</v>
      </c>
      <c r="M272" s="1" t="str">
        <f t="shared" si="271"/>
        <v>Q2</v>
      </c>
      <c r="N272" t="s">
        <v>15</v>
      </c>
      <c r="O272" t="s">
        <v>1036</v>
      </c>
      <c r="P272" t="s">
        <v>1028</v>
      </c>
    </row>
    <row r="273" spans="1:16" x14ac:dyDescent="0.25">
      <c r="A273" t="s">
        <v>565</v>
      </c>
      <c r="B273" t="s">
        <v>566</v>
      </c>
      <c r="C273" t="s">
        <v>8</v>
      </c>
      <c r="D273">
        <v>49</v>
      </c>
      <c r="E273" t="str">
        <f t="shared" si="269"/>
        <v>Adult</v>
      </c>
      <c r="F273" t="s">
        <v>3</v>
      </c>
      <c r="G273">
        <v>2</v>
      </c>
      <c r="H273" s="12">
        <v>600.16</v>
      </c>
      <c r="I273" s="12">
        <f t="shared" ref="I273" si="285">H273+4854</f>
        <v>5454.16</v>
      </c>
      <c r="J273" t="s">
        <v>4</v>
      </c>
      <c r="K273" s="1">
        <v>44642</v>
      </c>
      <c r="L273" s="1" t="str">
        <f t="shared" si="268"/>
        <v>March</v>
      </c>
      <c r="M273" s="1" t="str">
        <f t="shared" si="271"/>
        <v>Q1</v>
      </c>
      <c r="N273" t="s">
        <v>15</v>
      </c>
      <c r="O273" t="s">
        <v>1035</v>
      </c>
      <c r="P273" t="s">
        <v>1029</v>
      </c>
    </row>
    <row r="274" spans="1:16" x14ac:dyDescent="0.25">
      <c r="A274" t="s">
        <v>567</v>
      </c>
      <c r="B274" t="s">
        <v>568</v>
      </c>
      <c r="C274" t="s">
        <v>8</v>
      </c>
      <c r="D274">
        <v>31</v>
      </c>
      <c r="E274" t="str">
        <f t="shared" si="269"/>
        <v>Adult</v>
      </c>
      <c r="F274" t="s">
        <v>3</v>
      </c>
      <c r="G274">
        <v>1</v>
      </c>
      <c r="H274" s="12">
        <v>300.08</v>
      </c>
      <c r="I274" s="12">
        <f t="shared" ref="I274" si="286">H274+2000</f>
        <v>2300.08</v>
      </c>
      <c r="J274" t="s">
        <v>10</v>
      </c>
      <c r="K274" s="1">
        <v>44917</v>
      </c>
      <c r="L274" s="1" t="str">
        <f t="shared" si="268"/>
        <v>December</v>
      </c>
      <c r="M274" s="1" t="str">
        <f t="shared" si="271"/>
        <v>Q4</v>
      </c>
      <c r="N274" t="s">
        <v>30</v>
      </c>
      <c r="O274" t="s">
        <v>1035</v>
      </c>
      <c r="P274" t="s">
        <v>1030</v>
      </c>
    </row>
    <row r="275" spans="1:16" x14ac:dyDescent="0.25">
      <c r="A275" t="s">
        <v>569</v>
      </c>
      <c r="B275" t="s">
        <v>570</v>
      </c>
      <c r="C275" t="s">
        <v>8</v>
      </c>
      <c r="D275">
        <v>29</v>
      </c>
      <c r="E275" t="str">
        <f t="shared" si="269"/>
        <v>Adult</v>
      </c>
      <c r="F275" t="s">
        <v>37</v>
      </c>
      <c r="G275">
        <v>5</v>
      </c>
      <c r="H275" s="12">
        <v>26.15</v>
      </c>
      <c r="I275" s="12">
        <f t="shared" ref="I275" si="287">H275+4854</f>
        <v>4880.1499999999996</v>
      </c>
      <c r="J275" t="s">
        <v>14</v>
      </c>
      <c r="K275" s="1">
        <v>44749</v>
      </c>
      <c r="L275" s="1" t="str">
        <f t="shared" si="268"/>
        <v>July</v>
      </c>
      <c r="M275" s="1" t="str">
        <f t="shared" si="271"/>
        <v>Q3</v>
      </c>
      <c r="N275" t="s">
        <v>46</v>
      </c>
      <c r="O275" t="s">
        <v>1036</v>
      </c>
      <c r="P275" t="s">
        <v>1031</v>
      </c>
    </row>
    <row r="276" spans="1:16" x14ac:dyDescent="0.25">
      <c r="A276" t="s">
        <v>571</v>
      </c>
      <c r="B276" t="s">
        <v>572</v>
      </c>
      <c r="C276" t="s">
        <v>2</v>
      </c>
      <c r="D276">
        <v>52</v>
      </c>
      <c r="E276" t="str">
        <f t="shared" si="269"/>
        <v>Senior</v>
      </c>
      <c r="F276" t="s">
        <v>37</v>
      </c>
      <c r="G276">
        <v>1</v>
      </c>
      <c r="H276" s="12">
        <v>5.23</v>
      </c>
      <c r="I276" s="12">
        <f t="shared" ref="I276" si="288">H276+2000</f>
        <v>2005.23</v>
      </c>
      <c r="J276" t="s">
        <v>4</v>
      </c>
      <c r="K276" s="1">
        <v>44822</v>
      </c>
      <c r="L276" s="1" t="str">
        <f t="shared" si="268"/>
        <v>September</v>
      </c>
      <c r="M276" s="1" t="str">
        <f t="shared" si="271"/>
        <v>Q3</v>
      </c>
      <c r="N276" t="s">
        <v>5</v>
      </c>
      <c r="O276" t="s">
        <v>1036</v>
      </c>
      <c r="P276" t="s">
        <v>1028</v>
      </c>
    </row>
    <row r="277" spans="1:16" x14ac:dyDescent="0.25">
      <c r="A277" t="s">
        <v>573</v>
      </c>
      <c r="B277" t="s">
        <v>574</v>
      </c>
      <c r="C277" t="s">
        <v>2</v>
      </c>
      <c r="D277">
        <v>67</v>
      </c>
      <c r="E277" t="str">
        <f t="shared" si="269"/>
        <v>Senior</v>
      </c>
      <c r="F277" t="s">
        <v>26</v>
      </c>
      <c r="G277">
        <v>2</v>
      </c>
      <c r="H277" s="12">
        <v>81.319999999999993</v>
      </c>
      <c r="I277" s="12">
        <f t="shared" ref="I277" si="289">H277+4854</f>
        <v>4935.32</v>
      </c>
      <c r="J277" t="s">
        <v>14</v>
      </c>
      <c r="K277" s="1">
        <v>44610</v>
      </c>
      <c r="L277" s="1" t="str">
        <f t="shared" si="268"/>
        <v>February</v>
      </c>
      <c r="M277" s="1" t="str">
        <f t="shared" si="271"/>
        <v>Q1</v>
      </c>
      <c r="N277" t="s">
        <v>27</v>
      </c>
      <c r="O277" t="s">
        <v>1034</v>
      </c>
      <c r="P277" t="s">
        <v>1028</v>
      </c>
    </row>
    <row r="278" spans="1:16" x14ac:dyDescent="0.25">
      <c r="A278" t="s">
        <v>575</v>
      </c>
      <c r="B278" t="s">
        <v>576</v>
      </c>
      <c r="C278" t="s">
        <v>2</v>
      </c>
      <c r="D278">
        <v>50</v>
      </c>
      <c r="E278" t="str">
        <f t="shared" si="269"/>
        <v>Senior</v>
      </c>
      <c r="F278" t="s">
        <v>37</v>
      </c>
      <c r="G278">
        <v>2</v>
      </c>
      <c r="H278" s="12">
        <v>10.46</v>
      </c>
      <c r="I278" s="12">
        <f t="shared" ref="I278" si="290">H278+2000</f>
        <v>2010.46</v>
      </c>
      <c r="J278" t="s">
        <v>14</v>
      </c>
      <c r="K278" s="1">
        <v>44725</v>
      </c>
      <c r="L278" s="1" t="str">
        <f t="shared" si="268"/>
        <v>June</v>
      </c>
      <c r="M278" s="1" t="str">
        <f t="shared" si="271"/>
        <v>Q2</v>
      </c>
      <c r="N278" t="s">
        <v>18</v>
      </c>
      <c r="O278" t="s">
        <v>1035</v>
      </c>
      <c r="P278" t="s">
        <v>1029</v>
      </c>
    </row>
    <row r="279" spans="1:16" x14ac:dyDescent="0.25">
      <c r="A279" t="s">
        <v>577</v>
      </c>
      <c r="B279" t="s">
        <v>578</v>
      </c>
      <c r="C279" t="s">
        <v>2</v>
      </c>
      <c r="D279">
        <v>58</v>
      </c>
      <c r="E279" t="str">
        <f t="shared" si="269"/>
        <v>Senior</v>
      </c>
      <c r="F279" t="s">
        <v>43</v>
      </c>
      <c r="G279">
        <v>5</v>
      </c>
      <c r="H279" s="12">
        <v>179.2</v>
      </c>
      <c r="I279" s="12">
        <f t="shared" ref="I279" si="291">H279+4854</f>
        <v>5033.2</v>
      </c>
      <c r="J279" t="s">
        <v>14</v>
      </c>
      <c r="K279" s="1">
        <v>44711</v>
      </c>
      <c r="L279" s="1" t="str">
        <f t="shared" si="268"/>
        <v>May</v>
      </c>
      <c r="M279" s="1" t="str">
        <f t="shared" si="271"/>
        <v>Q2</v>
      </c>
      <c r="N279" t="s">
        <v>30</v>
      </c>
      <c r="O279" t="s">
        <v>1034</v>
      </c>
      <c r="P279" t="s">
        <v>1030</v>
      </c>
    </row>
    <row r="280" spans="1:16" x14ac:dyDescent="0.25">
      <c r="A280" t="s">
        <v>579</v>
      </c>
      <c r="B280" t="s">
        <v>580</v>
      </c>
      <c r="C280" t="s">
        <v>2</v>
      </c>
      <c r="D280">
        <v>50</v>
      </c>
      <c r="E280" t="str">
        <f t="shared" si="269"/>
        <v>Senior</v>
      </c>
      <c r="F280" t="s">
        <v>3</v>
      </c>
      <c r="G280">
        <v>4</v>
      </c>
      <c r="H280" s="12">
        <v>1200.32</v>
      </c>
      <c r="I280" s="12">
        <f t="shared" ref="I280" si="292">H280+2000</f>
        <v>3200.3199999999997</v>
      </c>
      <c r="J280" t="s">
        <v>10</v>
      </c>
      <c r="K280" s="1">
        <v>44646</v>
      </c>
      <c r="L280" s="1" t="str">
        <f t="shared" si="268"/>
        <v>March</v>
      </c>
      <c r="M280" s="1" t="str">
        <f t="shared" si="271"/>
        <v>Q1</v>
      </c>
      <c r="N280" t="s">
        <v>18</v>
      </c>
      <c r="O280" t="s">
        <v>1034</v>
      </c>
      <c r="P280" t="s">
        <v>1031</v>
      </c>
    </row>
    <row r="281" spans="1:16" x14ac:dyDescent="0.25">
      <c r="A281" t="s">
        <v>581</v>
      </c>
      <c r="B281" t="s">
        <v>582</v>
      </c>
      <c r="C281" t="s">
        <v>2</v>
      </c>
      <c r="D281">
        <v>68</v>
      </c>
      <c r="E281" t="str">
        <f t="shared" si="269"/>
        <v>Senior</v>
      </c>
      <c r="F281" t="s">
        <v>69</v>
      </c>
      <c r="G281">
        <v>2</v>
      </c>
      <c r="H281" s="12">
        <v>2100</v>
      </c>
      <c r="I281" s="12">
        <f t="shared" ref="I281" si="293">H281+4854</f>
        <v>6954</v>
      </c>
      <c r="J281" t="s">
        <v>4</v>
      </c>
      <c r="K281" s="1">
        <v>44769</v>
      </c>
      <c r="L281" s="1" t="str">
        <f t="shared" si="268"/>
        <v>July</v>
      </c>
      <c r="M281" s="1" t="str">
        <f t="shared" si="271"/>
        <v>Q3</v>
      </c>
      <c r="N281" t="s">
        <v>5</v>
      </c>
      <c r="O281" t="s">
        <v>1034</v>
      </c>
      <c r="P281" t="s">
        <v>1028</v>
      </c>
    </row>
    <row r="282" spans="1:16" x14ac:dyDescent="0.25">
      <c r="A282" t="s">
        <v>583</v>
      </c>
      <c r="B282" t="s">
        <v>584</v>
      </c>
      <c r="C282" t="s">
        <v>2</v>
      </c>
      <c r="D282">
        <v>59</v>
      </c>
      <c r="E282" t="str">
        <f t="shared" si="269"/>
        <v>Senior</v>
      </c>
      <c r="F282" t="s">
        <v>158</v>
      </c>
      <c r="G282">
        <v>2</v>
      </c>
      <c r="H282" s="12">
        <v>23.46</v>
      </c>
      <c r="I282" s="12">
        <f t="shared" ref="I282" si="294">H282+2000</f>
        <v>2023.46</v>
      </c>
      <c r="J282" t="s">
        <v>4</v>
      </c>
      <c r="K282" s="1">
        <v>44657</v>
      </c>
      <c r="L282" s="1" t="str">
        <f t="shared" si="268"/>
        <v>April</v>
      </c>
      <c r="M282" s="1" t="str">
        <f t="shared" si="271"/>
        <v>Q2</v>
      </c>
      <c r="N282" t="s">
        <v>40</v>
      </c>
      <c r="O282" t="s">
        <v>1034</v>
      </c>
      <c r="P282" t="s">
        <v>1028</v>
      </c>
    </row>
    <row r="283" spans="1:16" x14ac:dyDescent="0.25">
      <c r="A283" t="s">
        <v>585</v>
      </c>
      <c r="B283" t="s">
        <v>586</v>
      </c>
      <c r="C283" t="s">
        <v>2</v>
      </c>
      <c r="D283">
        <v>66</v>
      </c>
      <c r="E283" t="str">
        <f t="shared" si="269"/>
        <v>Senior</v>
      </c>
      <c r="F283" t="s">
        <v>3</v>
      </c>
      <c r="G283">
        <v>5</v>
      </c>
      <c r="H283" s="12">
        <v>1500.4</v>
      </c>
      <c r="I283" s="12">
        <f t="shared" ref="I283" si="295">H283+4854</f>
        <v>6354.4</v>
      </c>
      <c r="J283" t="s">
        <v>14</v>
      </c>
      <c r="K283" s="1">
        <v>44596</v>
      </c>
      <c r="L283" s="1" t="str">
        <f t="shared" si="268"/>
        <v>February</v>
      </c>
      <c r="M283" s="1" t="str">
        <f t="shared" si="271"/>
        <v>Q1</v>
      </c>
      <c r="N283" t="s">
        <v>11</v>
      </c>
      <c r="O283" t="s">
        <v>1036</v>
      </c>
      <c r="P283" t="s">
        <v>1029</v>
      </c>
    </row>
    <row r="284" spans="1:16" x14ac:dyDescent="0.25">
      <c r="A284" t="s">
        <v>587</v>
      </c>
      <c r="B284" t="s">
        <v>588</v>
      </c>
      <c r="C284" t="s">
        <v>8</v>
      </c>
      <c r="D284">
        <v>16</v>
      </c>
      <c r="E284" t="str">
        <f t="shared" si="269"/>
        <v>Teenager</v>
      </c>
      <c r="F284" t="s">
        <v>158</v>
      </c>
      <c r="G284">
        <v>4</v>
      </c>
      <c r="H284" s="12">
        <v>46.92</v>
      </c>
      <c r="I284" s="12">
        <f t="shared" ref="I284" si="296">H284+2000</f>
        <v>2046.92</v>
      </c>
      <c r="J284" t="s">
        <v>14</v>
      </c>
      <c r="K284" s="1">
        <v>44738</v>
      </c>
      <c r="L284" s="1" t="str">
        <f t="shared" si="268"/>
        <v>June</v>
      </c>
      <c r="M284" s="1" t="str">
        <f t="shared" si="271"/>
        <v>Q2</v>
      </c>
      <c r="N284" t="s">
        <v>56</v>
      </c>
      <c r="O284" t="s">
        <v>1034</v>
      </c>
      <c r="P284" t="s">
        <v>1030</v>
      </c>
    </row>
    <row r="285" spans="1:16" x14ac:dyDescent="0.25">
      <c r="A285" t="s">
        <v>589</v>
      </c>
      <c r="B285" t="s">
        <v>590</v>
      </c>
      <c r="C285" t="s">
        <v>8</v>
      </c>
      <c r="D285">
        <v>27</v>
      </c>
      <c r="E285" t="str">
        <f t="shared" si="269"/>
        <v>Adult</v>
      </c>
      <c r="F285" t="s">
        <v>37</v>
      </c>
      <c r="G285">
        <v>5</v>
      </c>
      <c r="H285" s="12">
        <v>26.15</v>
      </c>
      <c r="I285" s="12">
        <f t="shared" ref="I285" si="297">H285+4854</f>
        <v>4880.1499999999996</v>
      </c>
      <c r="J285" t="s">
        <v>14</v>
      </c>
      <c r="K285" s="1">
        <v>44767</v>
      </c>
      <c r="L285" s="1" t="str">
        <f t="shared" si="268"/>
        <v>July</v>
      </c>
      <c r="M285" s="1" t="str">
        <f t="shared" si="271"/>
        <v>Q3</v>
      </c>
      <c r="N285" t="s">
        <v>30</v>
      </c>
      <c r="O285" t="s">
        <v>1034</v>
      </c>
      <c r="P285" t="s">
        <v>1031</v>
      </c>
    </row>
    <row r="286" spans="1:16" x14ac:dyDescent="0.25">
      <c r="A286" t="s">
        <v>591</v>
      </c>
      <c r="B286" t="s">
        <v>592</v>
      </c>
      <c r="C286" t="s">
        <v>2</v>
      </c>
      <c r="D286">
        <v>52</v>
      </c>
      <c r="E286" t="str">
        <f t="shared" si="269"/>
        <v>Senior</v>
      </c>
      <c r="F286" t="s">
        <v>43</v>
      </c>
      <c r="G286">
        <v>1</v>
      </c>
      <c r="H286" s="12">
        <v>35.840000000000003</v>
      </c>
      <c r="I286" s="12">
        <f t="shared" ref="I286" si="298">H286+2000</f>
        <v>2035.84</v>
      </c>
      <c r="J286" t="s">
        <v>4</v>
      </c>
      <c r="K286" s="1">
        <v>44823</v>
      </c>
      <c r="L286" s="1" t="str">
        <f t="shared" si="268"/>
        <v>September</v>
      </c>
      <c r="M286" s="1" t="str">
        <f t="shared" si="271"/>
        <v>Q3</v>
      </c>
      <c r="N286" t="s">
        <v>56</v>
      </c>
      <c r="O286" t="s">
        <v>1036</v>
      </c>
      <c r="P286" t="s">
        <v>1028</v>
      </c>
    </row>
    <row r="287" spans="1:16" x14ac:dyDescent="0.25">
      <c r="A287" t="s">
        <v>593</v>
      </c>
      <c r="B287" t="s">
        <v>594</v>
      </c>
      <c r="C287" t="s">
        <v>2</v>
      </c>
      <c r="D287">
        <v>27</v>
      </c>
      <c r="E287" t="str">
        <f t="shared" si="269"/>
        <v>Adult</v>
      </c>
      <c r="F287" t="s">
        <v>3</v>
      </c>
      <c r="G287">
        <v>2</v>
      </c>
      <c r="H287" s="12">
        <v>600.16</v>
      </c>
      <c r="I287" s="12">
        <f t="shared" ref="I287" si="299">H287+4854</f>
        <v>5454.16</v>
      </c>
      <c r="J287" t="s">
        <v>14</v>
      </c>
      <c r="K287" s="1">
        <v>44844</v>
      </c>
      <c r="L287" s="1" t="str">
        <f t="shared" si="268"/>
        <v>October</v>
      </c>
      <c r="M287" s="1" t="str">
        <f t="shared" si="271"/>
        <v>Q4</v>
      </c>
      <c r="N287" t="s">
        <v>27</v>
      </c>
      <c r="O287" t="s">
        <v>1036</v>
      </c>
      <c r="P287" t="s">
        <v>1028</v>
      </c>
    </row>
    <row r="288" spans="1:16" x14ac:dyDescent="0.25">
      <c r="A288" t="s">
        <v>595</v>
      </c>
      <c r="B288" t="s">
        <v>596</v>
      </c>
      <c r="C288" t="s">
        <v>2</v>
      </c>
      <c r="D288">
        <v>43</v>
      </c>
      <c r="E288" t="str">
        <f t="shared" si="269"/>
        <v>Adult</v>
      </c>
      <c r="F288" t="s">
        <v>69</v>
      </c>
      <c r="G288">
        <v>2</v>
      </c>
      <c r="H288" s="12">
        <v>2100</v>
      </c>
      <c r="I288" s="12">
        <f t="shared" ref="I288" si="300">H288+2000</f>
        <v>4100</v>
      </c>
      <c r="J288" t="s">
        <v>4</v>
      </c>
      <c r="K288" s="1">
        <v>44649</v>
      </c>
      <c r="L288" s="1" t="str">
        <f t="shared" si="268"/>
        <v>March</v>
      </c>
      <c r="M288" s="1" t="str">
        <f t="shared" si="271"/>
        <v>Q1</v>
      </c>
      <c r="N288" t="s">
        <v>11</v>
      </c>
      <c r="O288" t="s">
        <v>1034</v>
      </c>
      <c r="P288" t="s">
        <v>1029</v>
      </c>
    </row>
    <row r="289" spans="1:16" x14ac:dyDescent="0.25">
      <c r="A289" t="s">
        <v>597</v>
      </c>
      <c r="B289" t="s">
        <v>598</v>
      </c>
      <c r="C289" t="s">
        <v>8</v>
      </c>
      <c r="D289">
        <v>36</v>
      </c>
      <c r="E289" t="str">
        <f t="shared" si="269"/>
        <v>Adult</v>
      </c>
      <c r="F289" t="s">
        <v>3</v>
      </c>
      <c r="G289">
        <v>1</v>
      </c>
      <c r="H289" s="12">
        <v>300.08</v>
      </c>
      <c r="I289" s="12">
        <f t="shared" ref="I289" si="301">H289+4854</f>
        <v>5154.08</v>
      </c>
      <c r="J289" t="s">
        <v>14</v>
      </c>
      <c r="K289" s="1">
        <v>44751</v>
      </c>
      <c r="L289" s="1" t="str">
        <f t="shared" si="268"/>
        <v>July</v>
      </c>
      <c r="M289" s="1" t="str">
        <f t="shared" si="271"/>
        <v>Q3</v>
      </c>
      <c r="N289" t="s">
        <v>40</v>
      </c>
      <c r="O289" t="s">
        <v>1034</v>
      </c>
      <c r="P289" t="s">
        <v>1030</v>
      </c>
    </row>
    <row r="290" spans="1:16" x14ac:dyDescent="0.25">
      <c r="A290" t="s">
        <v>599</v>
      </c>
      <c r="B290" t="s">
        <v>600</v>
      </c>
      <c r="C290" t="s">
        <v>2</v>
      </c>
      <c r="D290">
        <v>19</v>
      </c>
      <c r="E290" t="str">
        <f t="shared" si="269"/>
        <v>Adult</v>
      </c>
      <c r="F290" t="s">
        <v>158</v>
      </c>
      <c r="G290">
        <v>1</v>
      </c>
      <c r="H290" s="12">
        <v>11.73</v>
      </c>
      <c r="I290" s="12">
        <f t="shared" ref="I290" si="302">H290+2000</f>
        <v>2011.73</v>
      </c>
      <c r="J290" t="s">
        <v>14</v>
      </c>
      <c r="K290" s="1">
        <v>44586</v>
      </c>
      <c r="L290" s="1" t="str">
        <f t="shared" si="268"/>
        <v>January</v>
      </c>
      <c r="M290" s="1" t="str">
        <f t="shared" si="271"/>
        <v>Q1</v>
      </c>
      <c r="N290" t="s">
        <v>5</v>
      </c>
      <c r="O290" t="s">
        <v>1036</v>
      </c>
      <c r="P290" t="s">
        <v>1031</v>
      </c>
    </row>
    <row r="291" spans="1:16" x14ac:dyDescent="0.25">
      <c r="A291" t="s">
        <v>601</v>
      </c>
      <c r="B291" t="s">
        <v>602</v>
      </c>
      <c r="C291" t="s">
        <v>8</v>
      </c>
      <c r="D291">
        <v>21</v>
      </c>
      <c r="E291" t="str">
        <f t="shared" si="269"/>
        <v>Adult</v>
      </c>
      <c r="F291" t="s">
        <v>21</v>
      </c>
      <c r="G291">
        <v>5</v>
      </c>
      <c r="H291" s="12">
        <v>75.75</v>
      </c>
      <c r="I291" s="12">
        <f t="shared" ref="I291" si="303">H291+4854</f>
        <v>4929.75</v>
      </c>
      <c r="J291" t="s">
        <v>14</v>
      </c>
      <c r="K291" s="1">
        <v>44909</v>
      </c>
      <c r="L291" s="1" t="str">
        <f t="shared" si="268"/>
        <v>December</v>
      </c>
      <c r="M291" s="1" t="str">
        <f t="shared" si="271"/>
        <v>Q4</v>
      </c>
      <c r="N291" t="s">
        <v>15</v>
      </c>
      <c r="O291" t="s">
        <v>1034</v>
      </c>
      <c r="P291" t="s">
        <v>1028</v>
      </c>
    </row>
    <row r="292" spans="1:16" x14ac:dyDescent="0.25">
      <c r="A292" t="s">
        <v>603</v>
      </c>
      <c r="B292" t="s">
        <v>604</v>
      </c>
      <c r="C292" t="s">
        <v>8</v>
      </c>
      <c r="D292">
        <v>20</v>
      </c>
      <c r="E292" t="str">
        <f t="shared" si="269"/>
        <v>Adult</v>
      </c>
      <c r="F292" t="s">
        <v>3</v>
      </c>
      <c r="G292">
        <v>1</v>
      </c>
      <c r="H292" s="12">
        <v>300.08</v>
      </c>
      <c r="I292" s="12">
        <f t="shared" ref="I292" si="304">H292+2000</f>
        <v>2300.08</v>
      </c>
      <c r="J292" t="s">
        <v>14</v>
      </c>
      <c r="K292" s="1">
        <v>44808</v>
      </c>
      <c r="L292" s="1" t="str">
        <f t="shared" si="268"/>
        <v>September</v>
      </c>
      <c r="M292" s="1" t="str">
        <f t="shared" si="271"/>
        <v>Q3</v>
      </c>
      <c r="N292" t="s">
        <v>5</v>
      </c>
      <c r="O292" t="s">
        <v>1034</v>
      </c>
      <c r="P292" t="s">
        <v>1028</v>
      </c>
    </row>
    <row r="293" spans="1:16" x14ac:dyDescent="0.25">
      <c r="A293" t="s">
        <v>605</v>
      </c>
      <c r="B293" t="s">
        <v>606</v>
      </c>
      <c r="C293" t="s">
        <v>2</v>
      </c>
      <c r="D293">
        <v>23</v>
      </c>
      <c r="E293" t="str">
        <f t="shared" si="269"/>
        <v>Adult</v>
      </c>
      <c r="F293" t="s">
        <v>43</v>
      </c>
      <c r="G293">
        <v>2</v>
      </c>
      <c r="H293" s="12">
        <v>71.680000000000007</v>
      </c>
      <c r="I293" s="12">
        <f t="shared" ref="I293" si="305">H293+4854</f>
        <v>4925.68</v>
      </c>
      <c r="J293" t="s">
        <v>10</v>
      </c>
      <c r="K293" s="1">
        <v>44787</v>
      </c>
      <c r="L293" s="1" t="str">
        <f t="shared" si="268"/>
        <v>August</v>
      </c>
      <c r="M293" s="1" t="str">
        <f t="shared" si="271"/>
        <v>Q3</v>
      </c>
      <c r="N293" t="s">
        <v>18</v>
      </c>
      <c r="O293" t="s">
        <v>1034</v>
      </c>
      <c r="P293" t="s">
        <v>1029</v>
      </c>
    </row>
    <row r="294" spans="1:16" x14ac:dyDescent="0.25">
      <c r="A294" t="s">
        <v>607</v>
      </c>
      <c r="B294" t="s">
        <v>608</v>
      </c>
      <c r="C294" t="s">
        <v>2</v>
      </c>
      <c r="D294">
        <v>52</v>
      </c>
      <c r="E294" t="str">
        <f t="shared" si="269"/>
        <v>Senior</v>
      </c>
      <c r="F294" t="s">
        <v>26</v>
      </c>
      <c r="G294">
        <v>2</v>
      </c>
      <c r="H294" s="12">
        <v>81.319999999999993</v>
      </c>
      <c r="I294" s="12">
        <f t="shared" ref="I294" si="306">H294+2000</f>
        <v>2081.3200000000002</v>
      </c>
      <c r="J294" t="s">
        <v>14</v>
      </c>
      <c r="K294" s="1">
        <v>44595</v>
      </c>
      <c r="L294" s="1" t="str">
        <f t="shared" si="268"/>
        <v>February</v>
      </c>
      <c r="M294" s="1" t="str">
        <f t="shared" si="271"/>
        <v>Q1</v>
      </c>
      <c r="N294" t="s">
        <v>15</v>
      </c>
      <c r="O294" t="s">
        <v>1034</v>
      </c>
      <c r="P294" t="s">
        <v>1030</v>
      </c>
    </row>
    <row r="295" spans="1:16" x14ac:dyDescent="0.25">
      <c r="A295" t="s">
        <v>609</v>
      </c>
      <c r="B295" t="s">
        <v>610</v>
      </c>
      <c r="C295" t="s">
        <v>8</v>
      </c>
      <c r="D295">
        <v>24</v>
      </c>
      <c r="E295" t="str">
        <f t="shared" si="269"/>
        <v>Adult</v>
      </c>
      <c r="F295" t="s">
        <v>3</v>
      </c>
      <c r="G295">
        <v>4</v>
      </c>
      <c r="H295" s="12">
        <v>1200.32</v>
      </c>
      <c r="I295" s="12">
        <f t="shared" ref="I295" si="307">H295+4854</f>
        <v>6054.32</v>
      </c>
      <c r="J295" t="s">
        <v>4</v>
      </c>
      <c r="K295" s="1">
        <v>44564</v>
      </c>
      <c r="L295" s="1" t="str">
        <f t="shared" si="268"/>
        <v>January</v>
      </c>
      <c r="M295" s="1" t="str">
        <f t="shared" si="271"/>
        <v>Q1</v>
      </c>
      <c r="N295" t="s">
        <v>5</v>
      </c>
      <c r="O295" t="s">
        <v>1034</v>
      </c>
      <c r="P295" t="s">
        <v>1031</v>
      </c>
    </row>
    <row r="296" spans="1:16" x14ac:dyDescent="0.25">
      <c r="A296" t="s">
        <v>611</v>
      </c>
      <c r="B296" t="s">
        <v>612</v>
      </c>
      <c r="C296" t="s">
        <v>2</v>
      </c>
      <c r="D296">
        <v>20</v>
      </c>
      <c r="E296" t="str">
        <f t="shared" si="269"/>
        <v>Adult</v>
      </c>
      <c r="F296" t="s">
        <v>37</v>
      </c>
      <c r="G296">
        <v>5</v>
      </c>
      <c r="H296" s="12">
        <v>26.15</v>
      </c>
      <c r="I296" s="12">
        <f t="shared" ref="I296" si="308">H296+2000</f>
        <v>2026.15</v>
      </c>
      <c r="J296" t="s">
        <v>4</v>
      </c>
      <c r="K296" s="1">
        <v>44900</v>
      </c>
      <c r="L296" s="1" t="str">
        <f t="shared" si="268"/>
        <v>December</v>
      </c>
      <c r="M296" s="1" t="str">
        <f t="shared" si="271"/>
        <v>Q4</v>
      </c>
      <c r="N296" t="s">
        <v>18</v>
      </c>
      <c r="O296" t="s">
        <v>1034</v>
      </c>
      <c r="P296" t="s">
        <v>1028</v>
      </c>
    </row>
    <row r="297" spans="1:16" x14ac:dyDescent="0.25">
      <c r="A297" t="s">
        <v>613</v>
      </c>
      <c r="B297" t="s">
        <v>614</v>
      </c>
      <c r="C297" t="s">
        <v>8</v>
      </c>
      <c r="D297">
        <v>58</v>
      </c>
      <c r="E297" t="str">
        <f t="shared" si="269"/>
        <v>Senior</v>
      </c>
      <c r="F297" t="s">
        <v>43</v>
      </c>
      <c r="G297">
        <v>3</v>
      </c>
      <c r="H297" s="12">
        <v>107.52</v>
      </c>
      <c r="I297" s="12">
        <f t="shared" ref="I297" si="309">H297+4854</f>
        <v>4961.5200000000004</v>
      </c>
      <c r="J297" t="s">
        <v>4</v>
      </c>
      <c r="K297" s="1">
        <v>44726</v>
      </c>
      <c r="L297" s="1" t="str">
        <f t="shared" si="268"/>
        <v>June</v>
      </c>
      <c r="M297" s="1" t="str">
        <f t="shared" si="271"/>
        <v>Q2</v>
      </c>
      <c r="N297" t="s">
        <v>56</v>
      </c>
      <c r="O297" t="s">
        <v>1034</v>
      </c>
      <c r="P297" t="s">
        <v>1028</v>
      </c>
    </row>
    <row r="298" spans="1:16" x14ac:dyDescent="0.25">
      <c r="A298" t="s">
        <v>615</v>
      </c>
      <c r="B298" t="s">
        <v>616</v>
      </c>
      <c r="C298" t="s">
        <v>8</v>
      </c>
      <c r="D298">
        <v>21</v>
      </c>
      <c r="E298" t="str">
        <f t="shared" si="269"/>
        <v>Adult</v>
      </c>
      <c r="F298" t="s">
        <v>3</v>
      </c>
      <c r="G298">
        <v>4</v>
      </c>
      <c r="H298" s="12">
        <v>1200.32</v>
      </c>
      <c r="I298" s="12">
        <f t="shared" ref="I298" si="310">H298+2000</f>
        <v>3200.3199999999997</v>
      </c>
      <c r="J298" t="s">
        <v>10</v>
      </c>
      <c r="K298" s="1">
        <v>44786</v>
      </c>
      <c r="L298" s="1" t="str">
        <f t="shared" si="268"/>
        <v>August</v>
      </c>
      <c r="M298" s="1" t="str">
        <f t="shared" si="271"/>
        <v>Q3</v>
      </c>
      <c r="N298" t="s">
        <v>30</v>
      </c>
      <c r="O298" t="s">
        <v>1036</v>
      </c>
      <c r="P298" t="s">
        <v>1029</v>
      </c>
    </row>
    <row r="299" spans="1:16" x14ac:dyDescent="0.25">
      <c r="A299" t="s">
        <v>617</v>
      </c>
      <c r="B299" t="s">
        <v>618</v>
      </c>
      <c r="C299" t="s">
        <v>8</v>
      </c>
      <c r="D299">
        <v>35</v>
      </c>
      <c r="E299" t="str">
        <f t="shared" si="269"/>
        <v>Adult</v>
      </c>
      <c r="F299" t="s">
        <v>9</v>
      </c>
      <c r="G299">
        <v>2</v>
      </c>
      <c r="H299" s="12">
        <v>1200.3399999999999</v>
      </c>
      <c r="I299" s="12">
        <f t="shared" ref="I299" si="311">H299+4854</f>
        <v>6054.34</v>
      </c>
      <c r="J299" t="s">
        <v>14</v>
      </c>
      <c r="K299" s="1">
        <v>44572</v>
      </c>
      <c r="L299" s="1" t="str">
        <f t="shared" si="268"/>
        <v>January</v>
      </c>
      <c r="M299" s="1" t="str">
        <f t="shared" si="271"/>
        <v>Q1</v>
      </c>
      <c r="N299" t="s">
        <v>27</v>
      </c>
      <c r="O299" t="s">
        <v>1036</v>
      </c>
      <c r="P299" t="s">
        <v>1030</v>
      </c>
    </row>
    <row r="300" spans="1:16" x14ac:dyDescent="0.25">
      <c r="A300" t="s">
        <v>619</v>
      </c>
      <c r="B300" t="s">
        <v>620</v>
      </c>
      <c r="C300" t="s">
        <v>2</v>
      </c>
      <c r="D300">
        <v>29</v>
      </c>
      <c r="E300" t="str">
        <f t="shared" si="269"/>
        <v>Adult</v>
      </c>
      <c r="F300" t="s">
        <v>26</v>
      </c>
      <c r="G300">
        <v>3</v>
      </c>
      <c r="H300" s="12">
        <v>121.98</v>
      </c>
      <c r="I300" s="12">
        <f t="shared" ref="I300" si="312">H300+2000</f>
        <v>2121.98</v>
      </c>
      <c r="J300" t="s">
        <v>14</v>
      </c>
      <c r="K300" s="1">
        <v>44917</v>
      </c>
      <c r="L300" s="1" t="str">
        <f t="shared" si="268"/>
        <v>December</v>
      </c>
      <c r="M300" s="1" t="str">
        <f t="shared" si="271"/>
        <v>Q4</v>
      </c>
      <c r="N300" t="s">
        <v>5</v>
      </c>
      <c r="O300" t="s">
        <v>1034</v>
      </c>
      <c r="P300" t="s">
        <v>1031</v>
      </c>
    </row>
    <row r="301" spans="1:16" x14ac:dyDescent="0.25">
      <c r="A301" t="s">
        <v>621</v>
      </c>
      <c r="B301" t="s">
        <v>622</v>
      </c>
      <c r="C301" t="s">
        <v>8</v>
      </c>
      <c r="D301">
        <v>68</v>
      </c>
      <c r="E301" t="str">
        <f t="shared" si="269"/>
        <v>Senior</v>
      </c>
      <c r="F301" t="s">
        <v>26</v>
      </c>
      <c r="G301">
        <v>2</v>
      </c>
      <c r="H301" s="12">
        <v>81.319999999999993</v>
      </c>
      <c r="I301" s="12">
        <f t="shared" ref="I301" si="313">H301+4854</f>
        <v>4935.32</v>
      </c>
      <c r="J301" t="s">
        <v>4</v>
      </c>
      <c r="K301" s="1">
        <v>44596</v>
      </c>
      <c r="L301" s="1" t="str">
        <f t="shared" si="268"/>
        <v>February</v>
      </c>
      <c r="M301" s="1" t="str">
        <f t="shared" si="271"/>
        <v>Q1</v>
      </c>
      <c r="N301" t="s">
        <v>11</v>
      </c>
      <c r="O301" t="s">
        <v>1036</v>
      </c>
      <c r="P301" t="s">
        <v>1028</v>
      </c>
    </row>
    <row r="302" spans="1:16" x14ac:dyDescent="0.25">
      <c r="A302" t="s">
        <v>623</v>
      </c>
      <c r="B302" t="s">
        <v>624</v>
      </c>
      <c r="C302" t="s">
        <v>2</v>
      </c>
      <c r="D302">
        <v>50</v>
      </c>
      <c r="E302" t="str">
        <f t="shared" si="269"/>
        <v>Senior</v>
      </c>
      <c r="F302" t="s">
        <v>26</v>
      </c>
      <c r="G302">
        <v>3</v>
      </c>
      <c r="H302" s="12">
        <v>121.98</v>
      </c>
      <c r="I302" s="12">
        <f t="shared" ref="I302" si="314">H302+2000</f>
        <v>2121.98</v>
      </c>
      <c r="J302" t="s">
        <v>10</v>
      </c>
      <c r="K302" s="1">
        <v>44614</v>
      </c>
      <c r="L302" s="1" t="str">
        <f t="shared" si="268"/>
        <v>February</v>
      </c>
      <c r="M302" s="1" t="str">
        <f t="shared" si="271"/>
        <v>Q1</v>
      </c>
      <c r="N302" t="s">
        <v>40</v>
      </c>
      <c r="O302" t="s">
        <v>1034</v>
      </c>
      <c r="P302" t="s">
        <v>1028</v>
      </c>
    </row>
    <row r="303" spans="1:16" x14ac:dyDescent="0.25">
      <c r="A303" t="s">
        <v>625</v>
      </c>
      <c r="B303" t="s">
        <v>626</v>
      </c>
      <c r="C303" t="s">
        <v>2</v>
      </c>
      <c r="D303">
        <v>44</v>
      </c>
      <c r="E303" t="str">
        <f t="shared" si="269"/>
        <v>Adult</v>
      </c>
      <c r="F303" t="s">
        <v>43</v>
      </c>
      <c r="G303">
        <v>3</v>
      </c>
      <c r="H303" s="12">
        <v>107.52</v>
      </c>
      <c r="I303" s="12">
        <f t="shared" ref="I303" si="315">H303+4854</f>
        <v>4961.5200000000004</v>
      </c>
      <c r="J303" t="s">
        <v>14</v>
      </c>
      <c r="K303" s="1">
        <v>44818</v>
      </c>
      <c r="L303" s="1" t="str">
        <f t="shared" si="268"/>
        <v>September</v>
      </c>
      <c r="M303" s="1" t="str">
        <f t="shared" si="271"/>
        <v>Q3</v>
      </c>
      <c r="N303" t="s">
        <v>5</v>
      </c>
      <c r="O303" t="s">
        <v>1036</v>
      </c>
      <c r="P303" t="s">
        <v>1029</v>
      </c>
    </row>
    <row r="304" spans="1:16" x14ac:dyDescent="0.25">
      <c r="A304" t="s">
        <v>627</v>
      </c>
      <c r="B304" t="s">
        <v>628</v>
      </c>
      <c r="C304" t="s">
        <v>2</v>
      </c>
      <c r="D304">
        <v>17</v>
      </c>
      <c r="E304" t="str">
        <f t="shared" si="269"/>
        <v>Teenager</v>
      </c>
      <c r="F304" t="s">
        <v>3</v>
      </c>
      <c r="G304">
        <v>1</v>
      </c>
      <c r="H304" s="12">
        <v>300.08</v>
      </c>
      <c r="I304" s="12">
        <f t="shared" ref="I304" si="316">H304+2000</f>
        <v>2300.08</v>
      </c>
      <c r="J304" t="s">
        <v>14</v>
      </c>
      <c r="K304" s="1">
        <v>44776</v>
      </c>
      <c r="L304" s="1" t="str">
        <f t="shared" si="268"/>
        <v>August</v>
      </c>
      <c r="M304" s="1" t="str">
        <f t="shared" si="271"/>
        <v>Q3</v>
      </c>
      <c r="N304" t="s">
        <v>46</v>
      </c>
      <c r="O304" t="s">
        <v>1036</v>
      </c>
      <c r="P304" t="s">
        <v>1030</v>
      </c>
    </row>
    <row r="305" spans="1:16" x14ac:dyDescent="0.25">
      <c r="A305" t="s">
        <v>629</v>
      </c>
      <c r="B305" t="s">
        <v>630</v>
      </c>
      <c r="C305" t="s">
        <v>2</v>
      </c>
      <c r="D305">
        <v>48</v>
      </c>
      <c r="E305" t="str">
        <f t="shared" si="269"/>
        <v>Adult</v>
      </c>
      <c r="F305" t="s">
        <v>158</v>
      </c>
      <c r="G305">
        <v>4</v>
      </c>
      <c r="H305" s="12">
        <v>46.92</v>
      </c>
      <c r="I305" s="12">
        <f t="shared" ref="I305" si="317">H305+4854</f>
        <v>4900.92</v>
      </c>
      <c r="J305" t="s">
        <v>14</v>
      </c>
      <c r="K305" s="1">
        <v>44563</v>
      </c>
      <c r="L305" s="1" t="str">
        <f t="shared" si="268"/>
        <v>January</v>
      </c>
      <c r="M305" s="1" t="str">
        <f t="shared" si="271"/>
        <v>Q1</v>
      </c>
      <c r="N305" t="s">
        <v>15</v>
      </c>
      <c r="O305" t="s">
        <v>1034</v>
      </c>
      <c r="P305" t="s">
        <v>1031</v>
      </c>
    </row>
    <row r="306" spans="1:16" x14ac:dyDescent="0.25">
      <c r="A306" t="s">
        <v>631</v>
      </c>
      <c r="B306" t="s">
        <v>632</v>
      </c>
      <c r="C306" t="s">
        <v>2</v>
      </c>
      <c r="D306">
        <v>39</v>
      </c>
      <c r="E306" t="str">
        <f t="shared" si="269"/>
        <v>Adult</v>
      </c>
      <c r="F306" t="s">
        <v>43</v>
      </c>
      <c r="G306">
        <v>1</v>
      </c>
      <c r="H306" s="12">
        <v>35.840000000000003</v>
      </c>
      <c r="I306" s="12">
        <f t="shared" ref="I306" si="318">H306+2000</f>
        <v>2035.84</v>
      </c>
      <c r="J306" t="s">
        <v>4</v>
      </c>
      <c r="K306" s="1">
        <v>44888</v>
      </c>
      <c r="L306" s="1" t="str">
        <f t="shared" si="268"/>
        <v>November</v>
      </c>
      <c r="M306" s="1" t="str">
        <f t="shared" si="271"/>
        <v>Q4</v>
      </c>
      <c r="N306" t="s">
        <v>30</v>
      </c>
      <c r="O306" t="s">
        <v>1034</v>
      </c>
      <c r="P306" t="s">
        <v>1028</v>
      </c>
    </row>
    <row r="307" spans="1:16" x14ac:dyDescent="0.25">
      <c r="A307" t="s">
        <v>633</v>
      </c>
      <c r="B307" t="s">
        <v>634</v>
      </c>
      <c r="C307" t="s">
        <v>8</v>
      </c>
      <c r="D307">
        <v>27</v>
      </c>
      <c r="E307" t="str">
        <f t="shared" si="269"/>
        <v>Adult</v>
      </c>
      <c r="F307" t="s">
        <v>3</v>
      </c>
      <c r="G307">
        <v>1</v>
      </c>
      <c r="H307" s="12">
        <v>300.08</v>
      </c>
      <c r="I307" s="12">
        <f t="shared" ref="I307" si="319">H307+4854</f>
        <v>5154.08</v>
      </c>
      <c r="J307" t="s">
        <v>14</v>
      </c>
      <c r="K307" s="1">
        <v>44571</v>
      </c>
      <c r="L307" s="1" t="str">
        <f t="shared" si="268"/>
        <v>January</v>
      </c>
      <c r="M307" s="1" t="str">
        <f t="shared" si="271"/>
        <v>Q1</v>
      </c>
      <c r="N307" t="s">
        <v>5</v>
      </c>
      <c r="O307" t="s">
        <v>1034</v>
      </c>
      <c r="P307" t="s">
        <v>1028</v>
      </c>
    </row>
    <row r="308" spans="1:16" x14ac:dyDescent="0.25">
      <c r="A308" t="s">
        <v>635</v>
      </c>
      <c r="B308" t="s">
        <v>636</v>
      </c>
      <c r="C308" t="s">
        <v>2</v>
      </c>
      <c r="D308">
        <v>34</v>
      </c>
      <c r="E308" t="str">
        <f t="shared" si="269"/>
        <v>Adult</v>
      </c>
      <c r="F308" t="s">
        <v>9</v>
      </c>
      <c r="G308">
        <v>4</v>
      </c>
      <c r="H308" s="12">
        <v>2400.6799999999998</v>
      </c>
      <c r="I308" s="12">
        <f t="shared" ref="I308" si="320">H308+2000</f>
        <v>4400.68</v>
      </c>
      <c r="J308" t="s">
        <v>14</v>
      </c>
      <c r="K308" s="1">
        <v>44571</v>
      </c>
      <c r="L308" s="1" t="str">
        <f t="shared" si="268"/>
        <v>January</v>
      </c>
      <c r="M308" s="1" t="str">
        <f t="shared" si="271"/>
        <v>Q1</v>
      </c>
      <c r="N308" t="s">
        <v>51</v>
      </c>
      <c r="O308" t="s">
        <v>1034</v>
      </c>
      <c r="P308" t="s">
        <v>1029</v>
      </c>
    </row>
    <row r="309" spans="1:16" x14ac:dyDescent="0.25">
      <c r="A309" t="s">
        <v>637</v>
      </c>
      <c r="B309" t="s">
        <v>638</v>
      </c>
      <c r="C309" t="s">
        <v>2</v>
      </c>
      <c r="D309">
        <v>65</v>
      </c>
      <c r="E309" t="str">
        <f t="shared" si="269"/>
        <v>Senior</v>
      </c>
      <c r="F309" t="s">
        <v>37</v>
      </c>
      <c r="G309">
        <v>1</v>
      </c>
      <c r="H309" s="12">
        <v>5.23</v>
      </c>
      <c r="I309" s="12">
        <f t="shared" ref="I309" si="321">H309+4854</f>
        <v>4859.2299999999996</v>
      </c>
      <c r="J309" t="s">
        <v>14</v>
      </c>
      <c r="K309" s="1">
        <v>44779</v>
      </c>
      <c r="L309" s="1" t="str">
        <f t="shared" si="268"/>
        <v>August</v>
      </c>
      <c r="M309" s="1" t="str">
        <f t="shared" si="271"/>
        <v>Q3</v>
      </c>
      <c r="N309" t="s">
        <v>5</v>
      </c>
      <c r="O309" t="s">
        <v>1034</v>
      </c>
      <c r="P309" t="s">
        <v>1030</v>
      </c>
    </row>
    <row r="310" spans="1:16" x14ac:dyDescent="0.25">
      <c r="A310" t="s">
        <v>639</v>
      </c>
      <c r="B310" t="s">
        <v>640</v>
      </c>
      <c r="C310" t="s">
        <v>2</v>
      </c>
      <c r="D310">
        <v>53</v>
      </c>
      <c r="E310" t="str">
        <f t="shared" si="269"/>
        <v>Senior</v>
      </c>
      <c r="F310" t="s">
        <v>26</v>
      </c>
      <c r="G310">
        <v>2</v>
      </c>
      <c r="H310" s="12">
        <v>81.319999999999993</v>
      </c>
      <c r="I310" s="12">
        <f t="shared" ref="I310" si="322">H310+2000</f>
        <v>2081.3200000000002</v>
      </c>
      <c r="J310" t="s">
        <v>14</v>
      </c>
      <c r="K310" s="1">
        <v>44611</v>
      </c>
      <c r="L310" s="1" t="str">
        <f t="shared" si="268"/>
        <v>February</v>
      </c>
      <c r="M310" s="1" t="str">
        <f t="shared" si="271"/>
        <v>Q1</v>
      </c>
      <c r="N310" t="s">
        <v>27</v>
      </c>
      <c r="O310" t="s">
        <v>1036</v>
      </c>
      <c r="P310" t="s">
        <v>1031</v>
      </c>
    </row>
    <row r="311" spans="1:16" x14ac:dyDescent="0.25">
      <c r="A311" t="s">
        <v>641</v>
      </c>
      <c r="B311" t="s">
        <v>642</v>
      </c>
      <c r="C311" t="s">
        <v>2</v>
      </c>
      <c r="D311">
        <v>19</v>
      </c>
      <c r="E311" t="str">
        <f t="shared" si="269"/>
        <v>Adult</v>
      </c>
      <c r="F311" t="s">
        <v>37</v>
      </c>
      <c r="G311">
        <v>3</v>
      </c>
      <c r="H311" s="12">
        <v>15.69</v>
      </c>
      <c r="I311" s="12">
        <f t="shared" ref="I311" si="323">H311+4854</f>
        <v>4869.6899999999996</v>
      </c>
      <c r="J311" t="s">
        <v>4</v>
      </c>
      <c r="K311" s="1">
        <v>44741</v>
      </c>
      <c r="L311" s="1" t="str">
        <f t="shared" si="268"/>
        <v>June</v>
      </c>
      <c r="M311" s="1" t="str">
        <f t="shared" si="271"/>
        <v>Q2</v>
      </c>
      <c r="N311" t="s">
        <v>5</v>
      </c>
      <c r="O311" t="s">
        <v>1036</v>
      </c>
      <c r="P311" t="s">
        <v>1028</v>
      </c>
    </row>
    <row r="312" spans="1:16" x14ac:dyDescent="0.25">
      <c r="A312" t="s">
        <v>643</v>
      </c>
      <c r="B312" t="s">
        <v>644</v>
      </c>
      <c r="C312" t="s">
        <v>2</v>
      </c>
      <c r="D312">
        <v>19</v>
      </c>
      <c r="E312" t="str">
        <f t="shared" si="269"/>
        <v>Adult</v>
      </c>
      <c r="F312" t="s">
        <v>3</v>
      </c>
      <c r="G312">
        <v>2</v>
      </c>
      <c r="H312" s="12">
        <v>600.16</v>
      </c>
      <c r="I312" s="12">
        <f t="shared" ref="I312" si="324">H312+2000</f>
        <v>2600.16</v>
      </c>
      <c r="J312" t="s">
        <v>14</v>
      </c>
      <c r="K312" s="1">
        <v>44743</v>
      </c>
      <c r="L312" s="1" t="str">
        <f t="shared" si="268"/>
        <v>July</v>
      </c>
      <c r="M312" s="1" t="str">
        <f t="shared" si="271"/>
        <v>Q3</v>
      </c>
      <c r="N312" t="s">
        <v>27</v>
      </c>
      <c r="O312" t="s">
        <v>1036</v>
      </c>
      <c r="P312" t="s">
        <v>1028</v>
      </c>
    </row>
    <row r="313" spans="1:16" x14ac:dyDescent="0.25">
      <c r="A313" t="s">
        <v>645</v>
      </c>
      <c r="B313" t="s">
        <v>646</v>
      </c>
      <c r="C313" t="s">
        <v>2</v>
      </c>
      <c r="D313">
        <v>31</v>
      </c>
      <c r="E313" t="str">
        <f t="shared" si="269"/>
        <v>Adult</v>
      </c>
      <c r="F313" t="s">
        <v>37</v>
      </c>
      <c r="G313">
        <v>1</v>
      </c>
      <c r="H313" s="12">
        <v>5.23</v>
      </c>
      <c r="I313" s="12">
        <f t="shared" ref="I313" si="325">H313+4854</f>
        <v>4859.2299999999996</v>
      </c>
      <c r="J313" t="s">
        <v>4</v>
      </c>
      <c r="K313" s="1">
        <v>44599</v>
      </c>
      <c r="L313" s="1" t="str">
        <f t="shared" si="268"/>
        <v>February</v>
      </c>
      <c r="M313" s="1" t="str">
        <f t="shared" si="271"/>
        <v>Q1</v>
      </c>
      <c r="N313" t="s">
        <v>15</v>
      </c>
      <c r="O313" t="s">
        <v>1036</v>
      </c>
      <c r="P313" t="s">
        <v>1029</v>
      </c>
    </row>
    <row r="314" spans="1:16" x14ac:dyDescent="0.25">
      <c r="A314" t="s">
        <v>647</v>
      </c>
      <c r="B314" t="s">
        <v>648</v>
      </c>
      <c r="C314" t="s">
        <v>2</v>
      </c>
      <c r="D314">
        <v>43</v>
      </c>
      <c r="E314" t="str">
        <f t="shared" si="269"/>
        <v>Adult</v>
      </c>
      <c r="F314" t="s">
        <v>43</v>
      </c>
      <c r="G314">
        <v>2</v>
      </c>
      <c r="H314" s="12">
        <v>71.680000000000007</v>
      </c>
      <c r="I314" s="12">
        <f t="shared" ref="I314" si="326">H314+2000</f>
        <v>2071.6799999999998</v>
      </c>
      <c r="J314" t="s">
        <v>14</v>
      </c>
      <c r="K314" s="1">
        <v>44844</v>
      </c>
      <c r="L314" s="1" t="str">
        <f t="shared" si="268"/>
        <v>October</v>
      </c>
      <c r="M314" s="1" t="str">
        <f t="shared" si="271"/>
        <v>Q4</v>
      </c>
      <c r="N314" t="s">
        <v>46</v>
      </c>
      <c r="O314" t="s">
        <v>1036</v>
      </c>
      <c r="P314" t="s">
        <v>1030</v>
      </c>
    </row>
    <row r="315" spans="1:16" x14ac:dyDescent="0.25">
      <c r="A315" t="s">
        <v>649</v>
      </c>
      <c r="B315" t="s">
        <v>650</v>
      </c>
      <c r="C315" t="s">
        <v>8</v>
      </c>
      <c r="D315">
        <v>42</v>
      </c>
      <c r="E315" t="str">
        <f t="shared" si="269"/>
        <v>Adult</v>
      </c>
      <c r="F315" t="s">
        <v>3</v>
      </c>
      <c r="G315">
        <v>3</v>
      </c>
      <c r="H315" s="12">
        <v>900.24</v>
      </c>
      <c r="I315" s="12">
        <f t="shared" ref="I315" si="327">H315+4854</f>
        <v>5754.24</v>
      </c>
      <c r="J315" t="s">
        <v>4</v>
      </c>
      <c r="K315" s="1">
        <v>44742</v>
      </c>
      <c r="L315" s="1" t="str">
        <f t="shared" si="268"/>
        <v>June</v>
      </c>
      <c r="M315" s="1" t="str">
        <f t="shared" si="271"/>
        <v>Q2</v>
      </c>
      <c r="N315" t="s">
        <v>15</v>
      </c>
      <c r="O315" t="s">
        <v>1034</v>
      </c>
      <c r="P315" t="s">
        <v>1031</v>
      </c>
    </row>
    <row r="316" spans="1:16" x14ac:dyDescent="0.25">
      <c r="A316" t="s">
        <v>651</v>
      </c>
      <c r="B316" t="s">
        <v>652</v>
      </c>
      <c r="C316" t="s">
        <v>8</v>
      </c>
      <c r="D316">
        <v>58</v>
      </c>
      <c r="E316" t="str">
        <f t="shared" si="269"/>
        <v>Senior</v>
      </c>
      <c r="F316" t="s">
        <v>21</v>
      </c>
      <c r="G316">
        <v>4</v>
      </c>
      <c r="H316" s="12">
        <v>60.6</v>
      </c>
      <c r="I316" s="12">
        <f t="shared" ref="I316" si="328">H316+2000</f>
        <v>2060.6</v>
      </c>
      <c r="J316" t="s">
        <v>4</v>
      </c>
      <c r="K316" s="1">
        <v>44644</v>
      </c>
      <c r="L316" s="1" t="str">
        <f t="shared" si="268"/>
        <v>March</v>
      </c>
      <c r="M316" s="1" t="str">
        <f t="shared" si="271"/>
        <v>Q1</v>
      </c>
      <c r="N316" t="s">
        <v>5</v>
      </c>
      <c r="O316" t="s">
        <v>1035</v>
      </c>
      <c r="P316" t="s">
        <v>1028</v>
      </c>
    </row>
    <row r="317" spans="1:16" x14ac:dyDescent="0.25">
      <c r="A317" t="s">
        <v>653</v>
      </c>
      <c r="B317" t="s">
        <v>654</v>
      </c>
      <c r="C317" t="s">
        <v>2</v>
      </c>
      <c r="D317">
        <v>34</v>
      </c>
      <c r="E317" t="str">
        <f t="shared" si="269"/>
        <v>Adult</v>
      </c>
      <c r="F317" t="s">
        <v>26</v>
      </c>
      <c r="G317">
        <v>3</v>
      </c>
      <c r="H317" s="12">
        <v>121.98</v>
      </c>
      <c r="I317" s="12">
        <f t="shared" ref="I317" si="329">H317+4854</f>
        <v>4975.9799999999996</v>
      </c>
      <c r="J317" t="s">
        <v>10</v>
      </c>
      <c r="K317" s="1">
        <v>44821</v>
      </c>
      <c r="L317" s="1" t="str">
        <f t="shared" si="268"/>
        <v>September</v>
      </c>
      <c r="M317" s="1" t="str">
        <f t="shared" si="271"/>
        <v>Q3</v>
      </c>
      <c r="N317" t="s">
        <v>27</v>
      </c>
      <c r="O317" t="s">
        <v>1034</v>
      </c>
      <c r="P317" t="s">
        <v>1028</v>
      </c>
    </row>
    <row r="318" spans="1:16" x14ac:dyDescent="0.25">
      <c r="A318" t="s">
        <v>655</v>
      </c>
      <c r="B318" t="s">
        <v>656</v>
      </c>
      <c r="C318" t="s">
        <v>2</v>
      </c>
      <c r="D318">
        <v>32</v>
      </c>
      <c r="E318" t="str">
        <f t="shared" si="269"/>
        <v>Adult</v>
      </c>
      <c r="F318" t="s">
        <v>26</v>
      </c>
      <c r="G318">
        <v>2</v>
      </c>
      <c r="H318" s="12">
        <v>81.319999999999993</v>
      </c>
      <c r="I318" s="12">
        <f t="shared" ref="I318" si="330">H318+2000</f>
        <v>2081.3200000000002</v>
      </c>
      <c r="J318" t="s">
        <v>10</v>
      </c>
      <c r="K318" s="1">
        <v>44773</v>
      </c>
      <c r="L318" s="1" t="str">
        <f t="shared" si="268"/>
        <v>July</v>
      </c>
      <c r="M318" s="1" t="str">
        <f t="shared" si="271"/>
        <v>Q3</v>
      </c>
      <c r="N318" t="s">
        <v>27</v>
      </c>
      <c r="O318" t="s">
        <v>1034</v>
      </c>
      <c r="P318" t="s">
        <v>1029</v>
      </c>
    </row>
    <row r="319" spans="1:16" x14ac:dyDescent="0.25">
      <c r="A319" t="s">
        <v>657</v>
      </c>
      <c r="B319" t="s">
        <v>658</v>
      </c>
      <c r="C319" t="s">
        <v>8</v>
      </c>
      <c r="D319">
        <v>27</v>
      </c>
      <c r="E319" t="str">
        <f t="shared" si="269"/>
        <v>Adult</v>
      </c>
      <c r="F319" t="s">
        <v>158</v>
      </c>
      <c r="G319">
        <v>4</v>
      </c>
      <c r="H319" s="12">
        <v>46.92</v>
      </c>
      <c r="I319" s="12">
        <f t="shared" ref="I319" si="331">H319+4854</f>
        <v>4900.92</v>
      </c>
      <c r="J319" t="s">
        <v>4</v>
      </c>
      <c r="K319" s="1">
        <v>44886</v>
      </c>
      <c r="L319" s="1" t="str">
        <f t="shared" si="268"/>
        <v>November</v>
      </c>
      <c r="M319" s="1" t="str">
        <f t="shared" si="271"/>
        <v>Q4</v>
      </c>
      <c r="N319" t="s">
        <v>5</v>
      </c>
      <c r="O319" t="s">
        <v>1034</v>
      </c>
      <c r="P319" t="s">
        <v>1030</v>
      </c>
    </row>
    <row r="320" spans="1:16" x14ac:dyDescent="0.25">
      <c r="A320" t="s">
        <v>659</v>
      </c>
      <c r="B320" t="s">
        <v>660</v>
      </c>
      <c r="C320" t="s">
        <v>2</v>
      </c>
      <c r="D320">
        <v>28</v>
      </c>
      <c r="E320" t="str">
        <f t="shared" si="269"/>
        <v>Adult</v>
      </c>
      <c r="F320" t="s">
        <v>37</v>
      </c>
      <c r="G320">
        <v>2</v>
      </c>
      <c r="H320" s="12">
        <v>10.46</v>
      </c>
      <c r="I320" s="12">
        <f t="shared" ref="I320" si="332">H320+2000</f>
        <v>2010.46</v>
      </c>
      <c r="J320" t="s">
        <v>4</v>
      </c>
      <c r="K320" s="1">
        <v>44808</v>
      </c>
      <c r="L320" s="1" t="str">
        <f t="shared" si="268"/>
        <v>September</v>
      </c>
      <c r="M320" s="1" t="str">
        <f t="shared" si="271"/>
        <v>Q3</v>
      </c>
      <c r="N320" t="s">
        <v>5</v>
      </c>
      <c r="O320" t="s">
        <v>1034</v>
      </c>
      <c r="P320" t="s">
        <v>1031</v>
      </c>
    </row>
    <row r="321" spans="1:16" x14ac:dyDescent="0.25">
      <c r="A321" t="s">
        <v>661</v>
      </c>
      <c r="B321" t="s">
        <v>662</v>
      </c>
      <c r="C321" t="s">
        <v>8</v>
      </c>
      <c r="D321">
        <v>55</v>
      </c>
      <c r="E321" t="str">
        <f t="shared" si="269"/>
        <v>Senior</v>
      </c>
      <c r="F321" t="s">
        <v>26</v>
      </c>
      <c r="G321">
        <v>3</v>
      </c>
      <c r="H321" s="12">
        <v>121.98</v>
      </c>
      <c r="I321" s="12">
        <f t="shared" ref="I321" si="333">H321+4854</f>
        <v>4975.9799999999996</v>
      </c>
      <c r="J321" t="s">
        <v>4</v>
      </c>
      <c r="K321" s="1">
        <v>44610</v>
      </c>
      <c r="L321" s="1" t="str">
        <f t="shared" si="268"/>
        <v>February</v>
      </c>
      <c r="M321" s="1" t="str">
        <f t="shared" si="271"/>
        <v>Q1</v>
      </c>
      <c r="N321" t="s">
        <v>5</v>
      </c>
      <c r="O321" t="s">
        <v>1034</v>
      </c>
      <c r="P321" t="s">
        <v>1028</v>
      </c>
    </row>
    <row r="322" spans="1:16" x14ac:dyDescent="0.25">
      <c r="A322" t="s">
        <v>663</v>
      </c>
      <c r="B322" t="s">
        <v>664</v>
      </c>
      <c r="C322" t="s">
        <v>2</v>
      </c>
      <c r="D322">
        <v>48</v>
      </c>
      <c r="E322" t="str">
        <f t="shared" si="269"/>
        <v>Adult</v>
      </c>
      <c r="F322" t="s">
        <v>158</v>
      </c>
      <c r="G322">
        <v>3</v>
      </c>
      <c r="H322" s="12">
        <v>35.19</v>
      </c>
      <c r="I322" s="12">
        <f t="shared" ref="I322" si="334">H322+2000</f>
        <v>2035.19</v>
      </c>
      <c r="J322" t="s">
        <v>14</v>
      </c>
      <c r="K322" s="1">
        <v>44641</v>
      </c>
      <c r="L322" s="1" t="str">
        <f t="shared" ref="L322:L385" si="335">TEXT(K322,"MMMM")</f>
        <v>March</v>
      </c>
      <c r="M322" s="1" t="str">
        <f t="shared" si="271"/>
        <v>Q1</v>
      </c>
      <c r="N322" t="s">
        <v>18</v>
      </c>
      <c r="O322" t="s">
        <v>1034</v>
      </c>
      <c r="P322" t="s">
        <v>1028</v>
      </c>
    </row>
    <row r="323" spans="1:16" x14ac:dyDescent="0.25">
      <c r="A323" t="s">
        <v>665</v>
      </c>
      <c r="B323" t="s">
        <v>666</v>
      </c>
      <c r="C323" t="s">
        <v>2</v>
      </c>
      <c r="D323">
        <v>46</v>
      </c>
      <c r="E323" t="str">
        <f t="shared" ref="E323:E386" si="336">IF(D323&gt;=50, "Senior", IF(D323&gt;=18, "Adult", "Teenager"))</f>
        <v>Adult</v>
      </c>
      <c r="F323" t="s">
        <v>37</v>
      </c>
      <c r="G323">
        <v>4</v>
      </c>
      <c r="H323" s="12">
        <v>20.92</v>
      </c>
      <c r="I323" s="12">
        <f t="shared" ref="I323" si="337">H323+4854</f>
        <v>4874.92</v>
      </c>
      <c r="J323" t="s">
        <v>4</v>
      </c>
      <c r="K323" s="1">
        <v>44806</v>
      </c>
      <c r="L323" s="1" t="str">
        <f t="shared" si="335"/>
        <v>September</v>
      </c>
      <c r="M323" s="1" t="str">
        <f t="shared" ref="M323:M386" si="338">"Q"&amp;ROUNDUP(MONTH(K323)/3,0)</f>
        <v>Q3</v>
      </c>
      <c r="N323" t="s">
        <v>30</v>
      </c>
      <c r="O323" t="s">
        <v>1034</v>
      </c>
      <c r="P323" t="s">
        <v>1029</v>
      </c>
    </row>
    <row r="324" spans="1:16" x14ac:dyDescent="0.25">
      <c r="A324" t="s">
        <v>667</v>
      </c>
      <c r="B324" t="s">
        <v>668</v>
      </c>
      <c r="C324" t="s">
        <v>2</v>
      </c>
      <c r="D324">
        <v>20</v>
      </c>
      <c r="E324" t="str">
        <f t="shared" si="336"/>
        <v>Adult</v>
      </c>
      <c r="F324" t="s">
        <v>43</v>
      </c>
      <c r="G324">
        <v>3</v>
      </c>
      <c r="H324" s="12">
        <v>107.52</v>
      </c>
      <c r="I324" s="12">
        <f t="shared" ref="I324" si="339">H324+2000</f>
        <v>2107.52</v>
      </c>
      <c r="J324" t="s">
        <v>14</v>
      </c>
      <c r="K324" s="1">
        <v>44728</v>
      </c>
      <c r="L324" s="1" t="str">
        <f t="shared" si="335"/>
        <v>June</v>
      </c>
      <c r="M324" s="1" t="str">
        <f t="shared" si="338"/>
        <v>Q2</v>
      </c>
      <c r="N324" t="s">
        <v>18</v>
      </c>
      <c r="O324" t="s">
        <v>1034</v>
      </c>
      <c r="P324" t="s">
        <v>1030</v>
      </c>
    </row>
    <row r="325" spans="1:16" x14ac:dyDescent="0.25">
      <c r="A325" t="s">
        <v>669</v>
      </c>
      <c r="B325" t="s">
        <v>670</v>
      </c>
      <c r="C325" t="s">
        <v>8</v>
      </c>
      <c r="D325">
        <v>39</v>
      </c>
      <c r="E325" t="str">
        <f t="shared" si="336"/>
        <v>Adult</v>
      </c>
      <c r="F325" t="s">
        <v>43</v>
      </c>
      <c r="G325">
        <v>3</v>
      </c>
      <c r="H325" s="12">
        <v>107.52</v>
      </c>
      <c r="I325" s="12">
        <f t="shared" ref="I325" si="340">H325+4854</f>
        <v>4961.5200000000004</v>
      </c>
      <c r="J325" t="s">
        <v>4</v>
      </c>
      <c r="K325" s="1">
        <v>44587</v>
      </c>
      <c r="L325" s="1" t="str">
        <f t="shared" si="335"/>
        <v>January</v>
      </c>
      <c r="M325" s="1" t="str">
        <f t="shared" si="338"/>
        <v>Q1</v>
      </c>
      <c r="N325" t="s">
        <v>30</v>
      </c>
      <c r="O325" t="s">
        <v>1034</v>
      </c>
      <c r="P325" t="s">
        <v>1031</v>
      </c>
    </row>
    <row r="326" spans="1:16" x14ac:dyDescent="0.25">
      <c r="A326" t="s">
        <v>671</v>
      </c>
      <c r="B326" t="s">
        <v>672</v>
      </c>
      <c r="C326" t="s">
        <v>8</v>
      </c>
      <c r="D326">
        <v>44</v>
      </c>
      <c r="E326" t="str">
        <f t="shared" si="336"/>
        <v>Adult</v>
      </c>
      <c r="F326" t="s">
        <v>3</v>
      </c>
      <c r="G326">
        <v>5</v>
      </c>
      <c r="H326" s="12">
        <v>1500.4</v>
      </c>
      <c r="I326" s="12">
        <f t="shared" ref="I326" si="341">H326+2000</f>
        <v>3500.4</v>
      </c>
      <c r="J326" t="s">
        <v>4</v>
      </c>
      <c r="K326" s="1">
        <v>44743</v>
      </c>
      <c r="L326" s="1" t="str">
        <f t="shared" si="335"/>
        <v>July</v>
      </c>
      <c r="M326" s="1" t="str">
        <f t="shared" si="338"/>
        <v>Q3</v>
      </c>
      <c r="N326" t="s">
        <v>30</v>
      </c>
      <c r="O326" t="s">
        <v>1034</v>
      </c>
      <c r="P326" t="s">
        <v>1028</v>
      </c>
    </row>
    <row r="327" spans="1:16" x14ac:dyDescent="0.25">
      <c r="A327" t="s">
        <v>673</v>
      </c>
      <c r="B327" t="s">
        <v>674</v>
      </c>
      <c r="C327" t="s">
        <v>2</v>
      </c>
      <c r="D327">
        <v>35</v>
      </c>
      <c r="E327" t="str">
        <f t="shared" si="336"/>
        <v>Adult</v>
      </c>
      <c r="F327" t="s">
        <v>26</v>
      </c>
      <c r="G327">
        <v>5</v>
      </c>
      <c r="H327" s="12">
        <v>203.3</v>
      </c>
      <c r="I327" s="12">
        <f t="shared" ref="I327" si="342">H327+4854</f>
        <v>5057.3</v>
      </c>
      <c r="J327" t="s">
        <v>10</v>
      </c>
      <c r="K327" s="1">
        <v>44586</v>
      </c>
      <c r="L327" s="1" t="str">
        <f t="shared" si="335"/>
        <v>January</v>
      </c>
      <c r="M327" s="1" t="str">
        <f t="shared" si="338"/>
        <v>Q1</v>
      </c>
      <c r="N327" t="s">
        <v>46</v>
      </c>
      <c r="O327" t="s">
        <v>1034</v>
      </c>
      <c r="P327" t="s">
        <v>1028</v>
      </c>
    </row>
    <row r="328" spans="1:16" x14ac:dyDescent="0.25">
      <c r="A328" t="s">
        <v>675</v>
      </c>
      <c r="B328" t="s">
        <v>676</v>
      </c>
      <c r="C328" t="s">
        <v>8</v>
      </c>
      <c r="D328">
        <v>48</v>
      </c>
      <c r="E328" t="str">
        <f t="shared" si="336"/>
        <v>Adult</v>
      </c>
      <c r="F328" t="s">
        <v>26</v>
      </c>
      <c r="G328">
        <v>5</v>
      </c>
      <c r="H328" s="12">
        <v>203.3</v>
      </c>
      <c r="I328" s="12">
        <f t="shared" ref="I328" si="343">H328+2000</f>
        <v>2203.3000000000002</v>
      </c>
      <c r="J328" t="s">
        <v>4</v>
      </c>
      <c r="K328" s="1">
        <v>44827</v>
      </c>
      <c r="L328" s="1" t="str">
        <f t="shared" si="335"/>
        <v>September</v>
      </c>
      <c r="M328" s="1" t="str">
        <f t="shared" si="338"/>
        <v>Q3</v>
      </c>
      <c r="N328" t="s">
        <v>40</v>
      </c>
      <c r="O328" t="s">
        <v>1035</v>
      </c>
      <c r="P328" t="s">
        <v>1029</v>
      </c>
    </row>
    <row r="329" spans="1:16" x14ac:dyDescent="0.25">
      <c r="A329" t="s">
        <v>677</v>
      </c>
      <c r="B329" t="s">
        <v>678</v>
      </c>
      <c r="C329" t="s">
        <v>2</v>
      </c>
      <c r="D329">
        <v>22</v>
      </c>
      <c r="E329" t="str">
        <f t="shared" si="336"/>
        <v>Adult</v>
      </c>
      <c r="F329" t="s">
        <v>3</v>
      </c>
      <c r="G329">
        <v>1</v>
      </c>
      <c r="H329" s="12">
        <v>300.08</v>
      </c>
      <c r="I329" s="12">
        <f t="shared" ref="I329" si="344">H329+4854</f>
        <v>5154.08</v>
      </c>
      <c r="J329" t="s">
        <v>4</v>
      </c>
      <c r="K329" s="1">
        <v>44812</v>
      </c>
      <c r="L329" s="1" t="str">
        <f t="shared" si="335"/>
        <v>September</v>
      </c>
      <c r="M329" s="1" t="str">
        <f t="shared" si="338"/>
        <v>Q3</v>
      </c>
      <c r="N329" t="s">
        <v>5</v>
      </c>
      <c r="O329" t="s">
        <v>1034</v>
      </c>
      <c r="P329" t="s">
        <v>1030</v>
      </c>
    </row>
    <row r="330" spans="1:16" x14ac:dyDescent="0.25">
      <c r="A330" t="s">
        <v>679</v>
      </c>
      <c r="B330" t="s">
        <v>680</v>
      </c>
      <c r="C330" t="s">
        <v>2</v>
      </c>
      <c r="D330">
        <v>52</v>
      </c>
      <c r="E330" t="str">
        <f t="shared" si="336"/>
        <v>Senior</v>
      </c>
      <c r="F330" t="s">
        <v>69</v>
      </c>
      <c r="G330">
        <v>3</v>
      </c>
      <c r="H330" s="12">
        <v>3150</v>
      </c>
      <c r="I330" s="12">
        <f t="shared" ref="I330" si="345">H330+2000</f>
        <v>5150</v>
      </c>
      <c r="J330" t="s">
        <v>10</v>
      </c>
      <c r="K330" s="1">
        <v>44865</v>
      </c>
      <c r="L330" s="1" t="str">
        <f t="shared" si="335"/>
        <v>October</v>
      </c>
      <c r="M330" s="1" t="str">
        <f t="shared" si="338"/>
        <v>Q4</v>
      </c>
      <c r="N330" t="s">
        <v>27</v>
      </c>
      <c r="O330" t="s">
        <v>1034</v>
      </c>
      <c r="P330" t="s">
        <v>1031</v>
      </c>
    </row>
    <row r="331" spans="1:16" x14ac:dyDescent="0.25">
      <c r="A331" t="s">
        <v>681</v>
      </c>
      <c r="B331" t="s">
        <v>682</v>
      </c>
      <c r="C331" t="s">
        <v>8</v>
      </c>
      <c r="D331">
        <v>45</v>
      </c>
      <c r="E331" t="str">
        <f t="shared" si="336"/>
        <v>Adult</v>
      </c>
      <c r="F331" t="s">
        <v>3</v>
      </c>
      <c r="G331">
        <v>5</v>
      </c>
      <c r="H331" s="12">
        <v>1500.4</v>
      </c>
      <c r="I331" s="12">
        <f t="shared" ref="I331" si="346">H331+4854</f>
        <v>6354.4</v>
      </c>
      <c r="J331" t="s">
        <v>10</v>
      </c>
      <c r="K331" s="1">
        <v>44852</v>
      </c>
      <c r="L331" s="1" t="str">
        <f t="shared" si="335"/>
        <v>October</v>
      </c>
      <c r="M331" s="1" t="str">
        <f t="shared" si="338"/>
        <v>Q4</v>
      </c>
      <c r="N331" t="s">
        <v>15</v>
      </c>
      <c r="O331" t="s">
        <v>1034</v>
      </c>
      <c r="P331" t="s">
        <v>1028</v>
      </c>
    </row>
    <row r="332" spans="1:16" x14ac:dyDescent="0.25">
      <c r="A332" t="s">
        <v>683</v>
      </c>
      <c r="B332" t="s">
        <v>684</v>
      </c>
      <c r="C332" t="s">
        <v>8</v>
      </c>
      <c r="D332">
        <v>64</v>
      </c>
      <c r="E332" t="str">
        <f t="shared" si="336"/>
        <v>Senior</v>
      </c>
      <c r="F332" t="s">
        <v>3</v>
      </c>
      <c r="G332">
        <v>4</v>
      </c>
      <c r="H332" s="12">
        <v>1200.32</v>
      </c>
      <c r="I332" s="12">
        <f t="shared" ref="I332" si="347">H332+2000</f>
        <v>3200.3199999999997</v>
      </c>
      <c r="J332" t="s">
        <v>4</v>
      </c>
      <c r="K332" s="1">
        <v>44757</v>
      </c>
      <c r="L332" s="1" t="str">
        <f t="shared" si="335"/>
        <v>July</v>
      </c>
      <c r="M332" s="1" t="str">
        <f t="shared" si="338"/>
        <v>Q3</v>
      </c>
      <c r="N332" t="s">
        <v>30</v>
      </c>
      <c r="O332" t="s">
        <v>1035</v>
      </c>
      <c r="P332" t="s">
        <v>1028</v>
      </c>
    </row>
    <row r="333" spans="1:16" x14ac:dyDescent="0.25">
      <c r="A333" t="s">
        <v>685</v>
      </c>
      <c r="B333" t="s">
        <v>686</v>
      </c>
      <c r="C333" t="s">
        <v>8</v>
      </c>
      <c r="D333">
        <v>38</v>
      </c>
      <c r="E333" t="str">
        <f t="shared" si="336"/>
        <v>Adult</v>
      </c>
      <c r="F333" t="s">
        <v>158</v>
      </c>
      <c r="G333">
        <v>5</v>
      </c>
      <c r="H333" s="12">
        <v>58.65</v>
      </c>
      <c r="I333" s="12">
        <f t="shared" ref="I333" si="348">H333+4854</f>
        <v>4912.6499999999996</v>
      </c>
      <c r="J333" t="s">
        <v>4</v>
      </c>
      <c r="K333" s="1">
        <v>44712</v>
      </c>
      <c r="L333" s="1" t="str">
        <f t="shared" si="335"/>
        <v>May</v>
      </c>
      <c r="M333" s="1" t="str">
        <f t="shared" si="338"/>
        <v>Q2</v>
      </c>
      <c r="N333" t="s">
        <v>30</v>
      </c>
      <c r="O333" t="s">
        <v>1034</v>
      </c>
      <c r="P333" t="s">
        <v>1029</v>
      </c>
    </row>
    <row r="334" spans="1:16" x14ac:dyDescent="0.25">
      <c r="A334" t="s">
        <v>687</v>
      </c>
      <c r="B334" t="s">
        <v>688</v>
      </c>
      <c r="C334" t="s">
        <v>2</v>
      </c>
      <c r="D334">
        <v>45</v>
      </c>
      <c r="E334" t="str">
        <f t="shared" si="336"/>
        <v>Adult</v>
      </c>
      <c r="F334" t="s">
        <v>9</v>
      </c>
      <c r="G334">
        <v>2</v>
      </c>
      <c r="H334" s="12">
        <v>1200.3399999999999</v>
      </c>
      <c r="I334" s="12">
        <f t="shared" ref="I334" si="349">H334+2000</f>
        <v>3200.34</v>
      </c>
      <c r="J334" t="s">
        <v>14</v>
      </c>
      <c r="K334" s="1">
        <v>44917</v>
      </c>
      <c r="L334" s="1" t="str">
        <f t="shared" si="335"/>
        <v>December</v>
      </c>
      <c r="M334" s="1" t="str">
        <f t="shared" si="338"/>
        <v>Q4</v>
      </c>
      <c r="N334" t="s">
        <v>5</v>
      </c>
      <c r="O334" t="s">
        <v>1034</v>
      </c>
      <c r="P334" t="s">
        <v>1030</v>
      </c>
    </row>
    <row r="335" spans="1:16" x14ac:dyDescent="0.25">
      <c r="A335" t="s">
        <v>689</v>
      </c>
      <c r="B335" t="s">
        <v>690</v>
      </c>
      <c r="C335" t="s">
        <v>2</v>
      </c>
      <c r="D335">
        <v>41</v>
      </c>
      <c r="E335" t="str">
        <f t="shared" si="336"/>
        <v>Adult</v>
      </c>
      <c r="F335" t="s">
        <v>158</v>
      </c>
      <c r="G335">
        <v>5</v>
      </c>
      <c r="H335" s="12">
        <v>58.65</v>
      </c>
      <c r="I335" s="12">
        <f t="shared" ref="I335" si="350">H335+4854</f>
        <v>4912.6499999999996</v>
      </c>
      <c r="J335" t="s">
        <v>14</v>
      </c>
      <c r="K335" s="1">
        <v>44862</v>
      </c>
      <c r="L335" s="1" t="str">
        <f t="shared" si="335"/>
        <v>October</v>
      </c>
      <c r="M335" s="1" t="str">
        <f t="shared" si="338"/>
        <v>Q4</v>
      </c>
      <c r="N335" t="s">
        <v>18</v>
      </c>
      <c r="O335" t="s">
        <v>1034</v>
      </c>
      <c r="P335" t="s">
        <v>1031</v>
      </c>
    </row>
    <row r="336" spans="1:16" x14ac:dyDescent="0.25">
      <c r="A336" t="s">
        <v>691</v>
      </c>
      <c r="B336" t="s">
        <v>692</v>
      </c>
      <c r="C336" t="s">
        <v>2</v>
      </c>
      <c r="D336">
        <v>57</v>
      </c>
      <c r="E336" t="str">
        <f t="shared" si="336"/>
        <v>Senior</v>
      </c>
      <c r="F336" t="s">
        <v>26</v>
      </c>
      <c r="G336">
        <v>1</v>
      </c>
      <c r="H336" s="12">
        <v>40.659999999999997</v>
      </c>
      <c r="I336" s="12">
        <f t="shared" ref="I336" si="351">H336+2000</f>
        <v>2040.66</v>
      </c>
      <c r="J336" t="s">
        <v>14</v>
      </c>
      <c r="K336" s="1">
        <v>44725</v>
      </c>
      <c r="L336" s="1" t="str">
        <f t="shared" si="335"/>
        <v>June</v>
      </c>
      <c r="M336" s="1" t="str">
        <f t="shared" si="338"/>
        <v>Q2</v>
      </c>
      <c r="N336" t="s">
        <v>11</v>
      </c>
      <c r="O336" t="s">
        <v>1036</v>
      </c>
      <c r="P336" t="s">
        <v>1028</v>
      </c>
    </row>
    <row r="337" spans="1:16" x14ac:dyDescent="0.25">
      <c r="A337" t="s">
        <v>693</v>
      </c>
      <c r="B337" t="s">
        <v>694</v>
      </c>
      <c r="C337" t="s">
        <v>8</v>
      </c>
      <c r="D337">
        <v>57</v>
      </c>
      <c r="E337" t="str">
        <f t="shared" si="336"/>
        <v>Senior</v>
      </c>
      <c r="F337" t="s">
        <v>37</v>
      </c>
      <c r="G337">
        <v>4</v>
      </c>
      <c r="H337" s="12">
        <v>20.92</v>
      </c>
      <c r="I337" s="12">
        <f t="shared" ref="I337" si="352">H337+4854</f>
        <v>4874.92</v>
      </c>
      <c r="J337" t="s">
        <v>10</v>
      </c>
      <c r="K337" s="1">
        <v>44829</v>
      </c>
      <c r="L337" s="1" t="str">
        <f t="shared" si="335"/>
        <v>September</v>
      </c>
      <c r="M337" s="1" t="str">
        <f t="shared" si="338"/>
        <v>Q3</v>
      </c>
      <c r="N337" t="s">
        <v>5</v>
      </c>
      <c r="O337" t="s">
        <v>1034</v>
      </c>
      <c r="P337" t="s">
        <v>1028</v>
      </c>
    </row>
    <row r="338" spans="1:16" x14ac:dyDescent="0.25">
      <c r="A338" t="s">
        <v>695</v>
      </c>
      <c r="B338" t="s">
        <v>696</v>
      </c>
      <c r="C338" t="s">
        <v>2</v>
      </c>
      <c r="D338">
        <v>60</v>
      </c>
      <c r="E338" t="str">
        <f t="shared" si="336"/>
        <v>Senior</v>
      </c>
      <c r="F338" t="s">
        <v>21</v>
      </c>
      <c r="G338">
        <v>1</v>
      </c>
      <c r="H338" s="12">
        <v>15.15</v>
      </c>
      <c r="I338" s="12">
        <f t="shared" ref="I338" si="353">H338+2000</f>
        <v>2015.15</v>
      </c>
      <c r="J338" t="s">
        <v>4</v>
      </c>
      <c r="K338" s="1">
        <v>44791</v>
      </c>
      <c r="L338" s="1" t="str">
        <f t="shared" si="335"/>
        <v>August</v>
      </c>
      <c r="M338" s="1" t="str">
        <f t="shared" si="338"/>
        <v>Q3</v>
      </c>
      <c r="N338" t="s">
        <v>30</v>
      </c>
      <c r="O338" t="s">
        <v>1036</v>
      </c>
      <c r="P338" t="s">
        <v>1029</v>
      </c>
    </row>
    <row r="339" spans="1:16" x14ac:dyDescent="0.25">
      <c r="A339" t="s">
        <v>697</v>
      </c>
      <c r="B339" t="s">
        <v>698</v>
      </c>
      <c r="C339" t="s">
        <v>2</v>
      </c>
      <c r="D339">
        <v>44</v>
      </c>
      <c r="E339" t="str">
        <f t="shared" si="336"/>
        <v>Adult</v>
      </c>
      <c r="F339" t="s">
        <v>37</v>
      </c>
      <c r="G339">
        <v>2</v>
      </c>
      <c r="H339" s="12">
        <v>10.46</v>
      </c>
      <c r="I339" s="12">
        <f t="shared" ref="I339" si="354">H339+4854</f>
        <v>4864.46</v>
      </c>
      <c r="J339" t="s">
        <v>10</v>
      </c>
      <c r="K339" s="1">
        <v>44820</v>
      </c>
      <c r="L339" s="1" t="str">
        <f t="shared" si="335"/>
        <v>September</v>
      </c>
      <c r="M339" s="1" t="str">
        <f t="shared" si="338"/>
        <v>Q3</v>
      </c>
      <c r="N339" t="s">
        <v>5</v>
      </c>
      <c r="O339" t="s">
        <v>1034</v>
      </c>
      <c r="P339" t="s">
        <v>1030</v>
      </c>
    </row>
    <row r="340" spans="1:16" x14ac:dyDescent="0.25">
      <c r="A340" t="s">
        <v>699</v>
      </c>
      <c r="B340" t="s">
        <v>700</v>
      </c>
      <c r="C340" t="s">
        <v>8</v>
      </c>
      <c r="D340">
        <v>38</v>
      </c>
      <c r="E340" t="str">
        <f t="shared" si="336"/>
        <v>Adult</v>
      </c>
      <c r="F340" t="s">
        <v>26</v>
      </c>
      <c r="G340">
        <v>5</v>
      </c>
      <c r="H340" s="12">
        <v>203.3</v>
      </c>
      <c r="I340" s="12">
        <f t="shared" ref="I340" si="355">H340+2000</f>
        <v>2203.3000000000002</v>
      </c>
      <c r="J340" t="s">
        <v>14</v>
      </c>
      <c r="K340" s="1">
        <v>44880</v>
      </c>
      <c r="L340" s="1" t="str">
        <f t="shared" si="335"/>
        <v>November</v>
      </c>
      <c r="M340" s="1" t="str">
        <f t="shared" si="338"/>
        <v>Q4</v>
      </c>
      <c r="N340" t="s">
        <v>15</v>
      </c>
      <c r="O340" t="s">
        <v>1034</v>
      </c>
      <c r="P340" t="s">
        <v>1031</v>
      </c>
    </row>
    <row r="341" spans="1:16" x14ac:dyDescent="0.25">
      <c r="A341" t="s">
        <v>701</v>
      </c>
      <c r="B341" t="s">
        <v>702</v>
      </c>
      <c r="C341" t="s">
        <v>8</v>
      </c>
      <c r="D341">
        <v>65</v>
      </c>
      <c r="E341" t="str">
        <f t="shared" si="336"/>
        <v>Senior</v>
      </c>
      <c r="F341" t="s">
        <v>37</v>
      </c>
      <c r="G341">
        <v>3</v>
      </c>
      <c r="H341" s="12">
        <v>15.69</v>
      </c>
      <c r="I341" s="12">
        <f t="shared" ref="I341" si="356">H341+4854</f>
        <v>4869.6899999999996</v>
      </c>
      <c r="J341" t="s">
        <v>4</v>
      </c>
      <c r="K341" s="1">
        <v>44780</v>
      </c>
      <c r="L341" s="1" t="str">
        <f t="shared" si="335"/>
        <v>August</v>
      </c>
      <c r="M341" s="1" t="str">
        <f t="shared" si="338"/>
        <v>Q3</v>
      </c>
      <c r="N341" t="s">
        <v>30</v>
      </c>
      <c r="O341" t="s">
        <v>1034</v>
      </c>
      <c r="P341" t="s">
        <v>1028</v>
      </c>
    </row>
    <row r="342" spans="1:16" x14ac:dyDescent="0.25">
      <c r="A342" t="s">
        <v>703</v>
      </c>
      <c r="B342" t="s">
        <v>704</v>
      </c>
      <c r="C342" t="s">
        <v>8</v>
      </c>
      <c r="D342">
        <v>30</v>
      </c>
      <c r="E342" t="str">
        <f t="shared" si="336"/>
        <v>Adult</v>
      </c>
      <c r="F342" t="s">
        <v>3</v>
      </c>
      <c r="G342">
        <v>1</v>
      </c>
      <c r="H342" s="12">
        <v>300.08</v>
      </c>
      <c r="I342" s="12">
        <f t="shared" ref="I342" si="357">H342+2000</f>
        <v>2300.08</v>
      </c>
      <c r="J342" t="s">
        <v>10</v>
      </c>
      <c r="K342" s="1">
        <v>44706</v>
      </c>
      <c r="L342" s="1" t="str">
        <f t="shared" si="335"/>
        <v>May</v>
      </c>
      <c r="M342" s="1" t="str">
        <f t="shared" si="338"/>
        <v>Q2</v>
      </c>
      <c r="N342" t="s">
        <v>18</v>
      </c>
      <c r="O342" t="s">
        <v>1034</v>
      </c>
      <c r="P342" t="s">
        <v>1028</v>
      </c>
    </row>
    <row r="343" spans="1:16" x14ac:dyDescent="0.25">
      <c r="A343" t="s">
        <v>705</v>
      </c>
      <c r="B343" t="s">
        <v>706</v>
      </c>
      <c r="C343" t="s">
        <v>2</v>
      </c>
      <c r="D343">
        <v>50</v>
      </c>
      <c r="E343" t="str">
        <f t="shared" si="336"/>
        <v>Senior</v>
      </c>
      <c r="F343" t="s">
        <v>3</v>
      </c>
      <c r="G343">
        <v>2</v>
      </c>
      <c r="H343" s="12">
        <v>600.16</v>
      </c>
      <c r="I343" s="12">
        <f t="shared" ref="I343" si="358">H343+4854</f>
        <v>5454.16</v>
      </c>
      <c r="J343" t="s">
        <v>10</v>
      </c>
      <c r="K343" s="1">
        <v>44754</v>
      </c>
      <c r="L343" s="1" t="str">
        <f t="shared" si="335"/>
        <v>July</v>
      </c>
      <c r="M343" s="1" t="str">
        <f t="shared" si="338"/>
        <v>Q3</v>
      </c>
      <c r="N343" t="s">
        <v>27</v>
      </c>
      <c r="O343" t="s">
        <v>1035</v>
      </c>
      <c r="P343" t="s">
        <v>1029</v>
      </c>
    </row>
    <row r="344" spans="1:16" x14ac:dyDescent="0.25">
      <c r="A344" t="s">
        <v>707</v>
      </c>
      <c r="B344" t="s">
        <v>708</v>
      </c>
      <c r="C344" t="s">
        <v>2</v>
      </c>
      <c r="D344">
        <v>19</v>
      </c>
      <c r="E344" t="str">
        <f t="shared" si="336"/>
        <v>Adult</v>
      </c>
      <c r="F344" t="s">
        <v>37</v>
      </c>
      <c r="G344">
        <v>3</v>
      </c>
      <c r="H344" s="12">
        <v>15.69</v>
      </c>
      <c r="I344" s="12">
        <f t="shared" ref="I344" si="359">H344+2000</f>
        <v>2015.69</v>
      </c>
      <c r="J344" t="s">
        <v>4</v>
      </c>
      <c r="K344" s="1">
        <v>44818</v>
      </c>
      <c r="L344" s="1" t="str">
        <f t="shared" si="335"/>
        <v>September</v>
      </c>
      <c r="M344" s="1" t="str">
        <f t="shared" si="338"/>
        <v>Q3</v>
      </c>
      <c r="N344" t="s">
        <v>11</v>
      </c>
      <c r="O344" t="s">
        <v>1035</v>
      </c>
      <c r="P344" t="s">
        <v>1030</v>
      </c>
    </row>
    <row r="345" spans="1:16" x14ac:dyDescent="0.25">
      <c r="A345" t="s">
        <v>709</v>
      </c>
      <c r="B345" t="s">
        <v>710</v>
      </c>
      <c r="C345" t="s">
        <v>8</v>
      </c>
      <c r="D345">
        <v>26</v>
      </c>
      <c r="E345" t="str">
        <f t="shared" si="336"/>
        <v>Adult</v>
      </c>
      <c r="F345" t="s">
        <v>9</v>
      </c>
      <c r="G345">
        <v>1</v>
      </c>
      <c r="H345" s="12">
        <v>600.16999999999996</v>
      </c>
      <c r="I345" s="12">
        <f t="shared" ref="I345" si="360">H345+4854</f>
        <v>5454.17</v>
      </c>
      <c r="J345" t="s">
        <v>10</v>
      </c>
      <c r="K345" s="1">
        <v>44626</v>
      </c>
      <c r="L345" s="1" t="str">
        <f t="shared" si="335"/>
        <v>March</v>
      </c>
      <c r="M345" s="1" t="str">
        <f t="shared" si="338"/>
        <v>Q1</v>
      </c>
      <c r="N345" t="s">
        <v>15</v>
      </c>
      <c r="O345" t="s">
        <v>1034</v>
      </c>
      <c r="P345" t="s">
        <v>1031</v>
      </c>
    </row>
    <row r="346" spans="1:16" x14ac:dyDescent="0.25">
      <c r="A346" t="s">
        <v>711</v>
      </c>
      <c r="B346" t="s">
        <v>712</v>
      </c>
      <c r="C346" t="s">
        <v>2</v>
      </c>
      <c r="D346">
        <v>54</v>
      </c>
      <c r="E346" t="str">
        <f t="shared" si="336"/>
        <v>Senior</v>
      </c>
      <c r="F346" t="s">
        <v>26</v>
      </c>
      <c r="G346">
        <v>4</v>
      </c>
      <c r="H346" s="12">
        <v>162.63999999999999</v>
      </c>
      <c r="I346" s="12">
        <f t="shared" ref="I346" si="361">H346+2000</f>
        <v>2162.64</v>
      </c>
      <c r="J346" t="s">
        <v>4</v>
      </c>
      <c r="K346" s="1">
        <v>44615</v>
      </c>
      <c r="L346" s="1" t="str">
        <f t="shared" si="335"/>
        <v>February</v>
      </c>
      <c r="M346" s="1" t="str">
        <f t="shared" si="338"/>
        <v>Q1</v>
      </c>
      <c r="N346" t="s">
        <v>11</v>
      </c>
      <c r="O346" t="s">
        <v>1036</v>
      </c>
      <c r="P346" t="s">
        <v>1028</v>
      </c>
    </row>
    <row r="347" spans="1:16" x14ac:dyDescent="0.25">
      <c r="A347" t="s">
        <v>713</v>
      </c>
      <c r="B347" t="s">
        <v>714</v>
      </c>
      <c r="C347" t="s">
        <v>2</v>
      </c>
      <c r="D347">
        <v>63</v>
      </c>
      <c r="E347" t="str">
        <f t="shared" si="336"/>
        <v>Senior</v>
      </c>
      <c r="F347" t="s">
        <v>26</v>
      </c>
      <c r="G347">
        <v>3</v>
      </c>
      <c r="H347" s="12">
        <v>121.98</v>
      </c>
      <c r="I347" s="12">
        <f t="shared" ref="I347" si="362">H347+4854</f>
        <v>4975.9799999999996</v>
      </c>
      <c r="J347" t="s">
        <v>4</v>
      </c>
      <c r="K347" s="1">
        <v>44737</v>
      </c>
      <c r="L347" s="1" t="str">
        <f t="shared" si="335"/>
        <v>June</v>
      </c>
      <c r="M347" s="1" t="str">
        <f t="shared" si="338"/>
        <v>Q2</v>
      </c>
      <c r="N347" t="s">
        <v>40</v>
      </c>
      <c r="O347" t="s">
        <v>1034</v>
      </c>
      <c r="P347" t="s">
        <v>1028</v>
      </c>
    </row>
    <row r="348" spans="1:16" x14ac:dyDescent="0.25">
      <c r="A348" t="s">
        <v>715</v>
      </c>
      <c r="B348" t="s">
        <v>716</v>
      </c>
      <c r="C348" t="s">
        <v>2</v>
      </c>
      <c r="D348">
        <v>66</v>
      </c>
      <c r="E348" t="str">
        <f t="shared" si="336"/>
        <v>Senior</v>
      </c>
      <c r="F348" t="s">
        <v>3</v>
      </c>
      <c r="G348">
        <v>2</v>
      </c>
      <c r="H348" s="12">
        <v>600.16</v>
      </c>
      <c r="I348" s="12">
        <f t="shared" ref="I348" si="363">H348+2000</f>
        <v>2600.16</v>
      </c>
      <c r="J348" t="s">
        <v>10</v>
      </c>
      <c r="K348" s="1">
        <v>44773</v>
      </c>
      <c r="L348" s="1" t="str">
        <f t="shared" si="335"/>
        <v>July</v>
      </c>
      <c r="M348" s="1" t="str">
        <f t="shared" si="338"/>
        <v>Q3</v>
      </c>
      <c r="N348" t="s">
        <v>15</v>
      </c>
      <c r="O348" t="s">
        <v>1034</v>
      </c>
      <c r="P348" t="s">
        <v>1029</v>
      </c>
    </row>
    <row r="349" spans="1:16" x14ac:dyDescent="0.25">
      <c r="A349" t="s">
        <v>717</v>
      </c>
      <c r="B349" t="s">
        <v>718</v>
      </c>
      <c r="C349" t="s">
        <v>2</v>
      </c>
      <c r="D349">
        <v>48</v>
      </c>
      <c r="E349" t="str">
        <f t="shared" si="336"/>
        <v>Adult</v>
      </c>
      <c r="F349" t="s">
        <v>26</v>
      </c>
      <c r="G349">
        <v>2</v>
      </c>
      <c r="H349" s="12">
        <v>81.319999999999993</v>
      </c>
      <c r="I349" s="12">
        <f t="shared" ref="I349" si="364">H349+4854</f>
        <v>4935.32</v>
      </c>
      <c r="J349" t="s">
        <v>10</v>
      </c>
      <c r="K349" s="1">
        <v>44659</v>
      </c>
      <c r="L349" s="1" t="str">
        <f t="shared" si="335"/>
        <v>April</v>
      </c>
      <c r="M349" s="1" t="str">
        <f t="shared" si="338"/>
        <v>Q2</v>
      </c>
      <c r="N349" t="s">
        <v>30</v>
      </c>
      <c r="O349" t="s">
        <v>1034</v>
      </c>
      <c r="P349" t="s">
        <v>1030</v>
      </c>
    </row>
    <row r="350" spans="1:16" x14ac:dyDescent="0.25">
      <c r="A350" t="s">
        <v>719</v>
      </c>
      <c r="B350" t="s">
        <v>720</v>
      </c>
      <c r="C350" t="s">
        <v>8</v>
      </c>
      <c r="D350">
        <v>46</v>
      </c>
      <c r="E350" t="str">
        <f t="shared" si="336"/>
        <v>Adult</v>
      </c>
      <c r="F350" t="s">
        <v>3</v>
      </c>
      <c r="G350">
        <v>2</v>
      </c>
      <c r="H350" s="12">
        <v>600.16</v>
      </c>
      <c r="I350" s="12">
        <f t="shared" ref="I350" si="365">H350+2000</f>
        <v>2600.16</v>
      </c>
      <c r="J350" t="s">
        <v>10</v>
      </c>
      <c r="K350" s="1">
        <v>44652</v>
      </c>
      <c r="L350" s="1" t="str">
        <f t="shared" si="335"/>
        <v>April</v>
      </c>
      <c r="M350" s="1" t="str">
        <f t="shared" si="338"/>
        <v>Q2</v>
      </c>
      <c r="N350" t="s">
        <v>56</v>
      </c>
      <c r="O350" t="s">
        <v>1034</v>
      </c>
      <c r="P350" t="s">
        <v>1031</v>
      </c>
    </row>
    <row r="351" spans="1:16" x14ac:dyDescent="0.25">
      <c r="A351" t="s">
        <v>721</v>
      </c>
      <c r="B351" t="s">
        <v>722</v>
      </c>
      <c r="C351" t="s">
        <v>8</v>
      </c>
      <c r="D351">
        <v>54</v>
      </c>
      <c r="E351" t="str">
        <f t="shared" si="336"/>
        <v>Senior</v>
      </c>
      <c r="F351" t="s">
        <v>9</v>
      </c>
      <c r="G351">
        <v>4</v>
      </c>
      <c r="H351" s="12">
        <v>2400.6799999999998</v>
      </c>
      <c r="I351" s="12">
        <f t="shared" ref="I351" si="366">H351+4854</f>
        <v>7254.68</v>
      </c>
      <c r="J351" t="s">
        <v>14</v>
      </c>
      <c r="K351" s="1">
        <v>44605</v>
      </c>
      <c r="L351" s="1" t="str">
        <f t="shared" si="335"/>
        <v>February</v>
      </c>
      <c r="M351" s="1" t="str">
        <f t="shared" si="338"/>
        <v>Q1</v>
      </c>
      <c r="N351" t="s">
        <v>5</v>
      </c>
      <c r="O351" t="s">
        <v>1034</v>
      </c>
      <c r="P351" t="s">
        <v>1028</v>
      </c>
    </row>
    <row r="352" spans="1:16" x14ac:dyDescent="0.25">
      <c r="A352" t="s">
        <v>723</v>
      </c>
      <c r="B352" t="s">
        <v>724</v>
      </c>
      <c r="C352" t="s">
        <v>8</v>
      </c>
      <c r="D352">
        <v>62</v>
      </c>
      <c r="E352" t="str">
        <f t="shared" si="336"/>
        <v>Senior</v>
      </c>
      <c r="F352" t="s">
        <v>21</v>
      </c>
      <c r="G352">
        <v>5</v>
      </c>
      <c r="H352" s="12">
        <v>75.75</v>
      </c>
      <c r="I352" s="12">
        <f t="shared" ref="I352" si="367">H352+2000</f>
        <v>2075.75</v>
      </c>
      <c r="J352" t="s">
        <v>14</v>
      </c>
      <c r="K352" s="1">
        <v>44727</v>
      </c>
      <c r="L352" s="1" t="str">
        <f t="shared" si="335"/>
        <v>June</v>
      </c>
      <c r="M352" s="1" t="str">
        <f t="shared" si="338"/>
        <v>Q2</v>
      </c>
      <c r="N352" t="s">
        <v>51</v>
      </c>
      <c r="O352" t="s">
        <v>1034</v>
      </c>
      <c r="P352" t="s">
        <v>1028</v>
      </c>
    </row>
    <row r="353" spans="1:16" x14ac:dyDescent="0.25">
      <c r="A353" t="s">
        <v>725</v>
      </c>
      <c r="B353" t="s">
        <v>726</v>
      </c>
      <c r="C353" t="s">
        <v>2</v>
      </c>
      <c r="D353">
        <v>64</v>
      </c>
      <c r="E353" t="str">
        <f t="shared" si="336"/>
        <v>Senior</v>
      </c>
      <c r="F353" t="s">
        <v>43</v>
      </c>
      <c r="G353">
        <v>3</v>
      </c>
      <c r="H353" s="12">
        <v>107.52</v>
      </c>
      <c r="I353" s="12">
        <f t="shared" ref="I353" si="368">H353+4854</f>
        <v>4961.5200000000004</v>
      </c>
      <c r="J353" t="s">
        <v>4</v>
      </c>
      <c r="K353" s="1">
        <v>44761</v>
      </c>
      <c r="L353" s="1" t="str">
        <f t="shared" si="335"/>
        <v>July</v>
      </c>
      <c r="M353" s="1" t="str">
        <f t="shared" si="338"/>
        <v>Q3</v>
      </c>
      <c r="N353" t="s">
        <v>30</v>
      </c>
      <c r="O353" t="s">
        <v>1034</v>
      </c>
      <c r="P353" t="s">
        <v>1029</v>
      </c>
    </row>
    <row r="354" spans="1:16" x14ac:dyDescent="0.25">
      <c r="A354" t="s">
        <v>727</v>
      </c>
      <c r="B354" t="s">
        <v>728</v>
      </c>
      <c r="C354" t="s">
        <v>8</v>
      </c>
      <c r="D354">
        <v>55</v>
      </c>
      <c r="E354" t="str">
        <f t="shared" si="336"/>
        <v>Senior</v>
      </c>
      <c r="F354" t="s">
        <v>37</v>
      </c>
      <c r="G354">
        <v>3</v>
      </c>
      <c r="H354" s="12">
        <v>15.69</v>
      </c>
      <c r="I354" s="12">
        <f t="shared" ref="I354" si="369">H354+2000</f>
        <v>2015.69</v>
      </c>
      <c r="J354" t="s">
        <v>14</v>
      </c>
      <c r="K354" s="1">
        <v>44743</v>
      </c>
      <c r="L354" s="1" t="str">
        <f t="shared" si="335"/>
        <v>July</v>
      </c>
      <c r="M354" s="1" t="str">
        <f t="shared" si="338"/>
        <v>Q3</v>
      </c>
      <c r="N354" t="s">
        <v>15</v>
      </c>
      <c r="O354" t="s">
        <v>1035</v>
      </c>
      <c r="P354" t="s">
        <v>1030</v>
      </c>
    </row>
    <row r="355" spans="1:16" x14ac:dyDescent="0.25">
      <c r="A355" t="s">
        <v>729</v>
      </c>
      <c r="B355" t="s">
        <v>730</v>
      </c>
      <c r="C355" t="s">
        <v>2</v>
      </c>
      <c r="D355">
        <v>20</v>
      </c>
      <c r="E355" t="str">
        <f t="shared" si="336"/>
        <v>Adult</v>
      </c>
      <c r="F355" t="s">
        <v>3</v>
      </c>
      <c r="G355">
        <v>1</v>
      </c>
      <c r="H355" s="12">
        <v>300.08</v>
      </c>
      <c r="I355" s="12">
        <f t="shared" ref="I355" si="370">H355+4854</f>
        <v>5154.08</v>
      </c>
      <c r="J355" t="s">
        <v>4</v>
      </c>
      <c r="K355" s="1">
        <v>44731</v>
      </c>
      <c r="L355" s="1" t="str">
        <f t="shared" si="335"/>
        <v>June</v>
      </c>
      <c r="M355" s="1" t="str">
        <f t="shared" si="338"/>
        <v>Q2</v>
      </c>
      <c r="N355" t="s">
        <v>46</v>
      </c>
      <c r="O355" t="s">
        <v>1036</v>
      </c>
      <c r="P355" t="s">
        <v>1031</v>
      </c>
    </row>
    <row r="356" spans="1:16" x14ac:dyDescent="0.25">
      <c r="A356" t="s">
        <v>731</v>
      </c>
      <c r="B356" t="s">
        <v>732</v>
      </c>
      <c r="C356" t="s">
        <v>8</v>
      </c>
      <c r="D356">
        <v>41</v>
      </c>
      <c r="E356" t="str">
        <f t="shared" si="336"/>
        <v>Adult</v>
      </c>
      <c r="F356" t="s">
        <v>43</v>
      </c>
      <c r="G356">
        <v>5</v>
      </c>
      <c r="H356" s="12">
        <v>179.2</v>
      </c>
      <c r="I356" s="12">
        <f t="shared" ref="I356" si="371">H356+2000</f>
        <v>2179.1999999999998</v>
      </c>
      <c r="J356" t="s">
        <v>4</v>
      </c>
      <c r="K356" s="1">
        <v>44572</v>
      </c>
      <c r="L356" s="1" t="str">
        <f t="shared" si="335"/>
        <v>January</v>
      </c>
      <c r="M356" s="1" t="str">
        <f t="shared" si="338"/>
        <v>Q1</v>
      </c>
      <c r="N356" t="s">
        <v>27</v>
      </c>
      <c r="O356" t="s">
        <v>1034</v>
      </c>
      <c r="P356" t="s">
        <v>1028</v>
      </c>
    </row>
    <row r="357" spans="1:16" x14ac:dyDescent="0.25">
      <c r="A357" t="s">
        <v>733</v>
      </c>
      <c r="B357" t="s">
        <v>734</v>
      </c>
      <c r="C357" t="s">
        <v>8</v>
      </c>
      <c r="D357">
        <v>54</v>
      </c>
      <c r="E357" t="str">
        <f t="shared" si="336"/>
        <v>Senior</v>
      </c>
      <c r="F357" t="s">
        <v>37</v>
      </c>
      <c r="G357">
        <v>5</v>
      </c>
      <c r="H357" s="12">
        <v>26.15</v>
      </c>
      <c r="I357" s="12">
        <f t="shared" ref="I357" si="372">H357+4854</f>
        <v>4880.1499999999996</v>
      </c>
      <c r="J357" t="s">
        <v>4</v>
      </c>
      <c r="K357" s="1">
        <v>44900</v>
      </c>
      <c r="L357" s="1" t="str">
        <f t="shared" si="335"/>
        <v>December</v>
      </c>
      <c r="M357" s="1" t="str">
        <f t="shared" si="338"/>
        <v>Q4</v>
      </c>
      <c r="N357" t="s">
        <v>27</v>
      </c>
      <c r="O357" t="s">
        <v>1036</v>
      </c>
      <c r="P357" t="s">
        <v>1028</v>
      </c>
    </row>
    <row r="358" spans="1:16" x14ac:dyDescent="0.25">
      <c r="A358" t="s">
        <v>735</v>
      </c>
      <c r="B358" t="s">
        <v>736</v>
      </c>
      <c r="C358" t="s">
        <v>8</v>
      </c>
      <c r="D358">
        <v>34</v>
      </c>
      <c r="E358" t="str">
        <f t="shared" si="336"/>
        <v>Adult</v>
      </c>
      <c r="F358" t="s">
        <v>3</v>
      </c>
      <c r="G358">
        <v>1</v>
      </c>
      <c r="H358" s="12">
        <v>300.08</v>
      </c>
      <c r="I358" s="12">
        <f t="shared" ref="I358" si="373">H358+2000</f>
        <v>2300.08</v>
      </c>
      <c r="J358" t="s">
        <v>14</v>
      </c>
      <c r="K358" s="1">
        <v>44672</v>
      </c>
      <c r="L358" s="1" t="str">
        <f t="shared" si="335"/>
        <v>April</v>
      </c>
      <c r="M358" s="1" t="str">
        <f t="shared" si="338"/>
        <v>Q2</v>
      </c>
      <c r="N358" t="s">
        <v>18</v>
      </c>
      <c r="O358" t="s">
        <v>1036</v>
      </c>
      <c r="P358" t="s">
        <v>1029</v>
      </c>
    </row>
    <row r="359" spans="1:16" x14ac:dyDescent="0.25">
      <c r="A359" t="s">
        <v>737</v>
      </c>
      <c r="B359" t="s">
        <v>738</v>
      </c>
      <c r="C359" t="s">
        <v>2</v>
      </c>
      <c r="D359">
        <v>31</v>
      </c>
      <c r="E359" t="str">
        <f t="shared" si="336"/>
        <v>Adult</v>
      </c>
      <c r="F359" t="s">
        <v>3</v>
      </c>
      <c r="G359">
        <v>1</v>
      </c>
      <c r="H359" s="12">
        <v>300.08</v>
      </c>
      <c r="I359" s="12">
        <f t="shared" ref="I359" si="374">H359+4854</f>
        <v>5154.08</v>
      </c>
      <c r="J359" t="s">
        <v>14</v>
      </c>
      <c r="K359" s="1">
        <v>44875</v>
      </c>
      <c r="L359" s="1" t="str">
        <f t="shared" si="335"/>
        <v>November</v>
      </c>
      <c r="M359" s="1" t="str">
        <f t="shared" si="338"/>
        <v>Q4</v>
      </c>
      <c r="N359" t="s">
        <v>18</v>
      </c>
      <c r="O359" t="s">
        <v>1034</v>
      </c>
      <c r="P359" t="s">
        <v>1030</v>
      </c>
    </row>
    <row r="360" spans="1:16" x14ac:dyDescent="0.25">
      <c r="A360" t="s">
        <v>739</v>
      </c>
      <c r="B360" t="s">
        <v>740</v>
      </c>
      <c r="C360" t="s">
        <v>8</v>
      </c>
      <c r="D360">
        <v>48</v>
      </c>
      <c r="E360" t="str">
        <f t="shared" si="336"/>
        <v>Adult</v>
      </c>
      <c r="F360" t="s">
        <v>43</v>
      </c>
      <c r="G360">
        <v>4</v>
      </c>
      <c r="H360" s="12">
        <v>143.36000000000001</v>
      </c>
      <c r="I360" s="12">
        <f t="shared" ref="I360" si="375">H360+2000</f>
        <v>2143.36</v>
      </c>
      <c r="J360" t="s">
        <v>14</v>
      </c>
      <c r="K360" s="1">
        <v>44823</v>
      </c>
      <c r="L360" s="1" t="str">
        <f t="shared" si="335"/>
        <v>September</v>
      </c>
      <c r="M360" s="1" t="str">
        <f t="shared" si="338"/>
        <v>Q3</v>
      </c>
      <c r="N360" t="s">
        <v>15</v>
      </c>
      <c r="O360" t="s">
        <v>1036</v>
      </c>
      <c r="P360" t="s">
        <v>1031</v>
      </c>
    </row>
    <row r="361" spans="1:16" x14ac:dyDescent="0.25">
      <c r="A361" t="s">
        <v>741</v>
      </c>
      <c r="B361" t="s">
        <v>742</v>
      </c>
      <c r="C361" t="s">
        <v>2</v>
      </c>
      <c r="D361">
        <v>44</v>
      </c>
      <c r="E361" t="str">
        <f t="shared" si="336"/>
        <v>Adult</v>
      </c>
      <c r="F361" t="s">
        <v>3</v>
      </c>
      <c r="G361">
        <v>2</v>
      </c>
      <c r="H361" s="12">
        <v>600.16</v>
      </c>
      <c r="I361" s="12">
        <f t="shared" ref="I361" si="376">H361+4854</f>
        <v>5454.16</v>
      </c>
      <c r="J361" t="s">
        <v>10</v>
      </c>
      <c r="K361" s="1">
        <v>44579</v>
      </c>
      <c r="L361" s="1" t="str">
        <f t="shared" si="335"/>
        <v>January</v>
      </c>
      <c r="M361" s="1" t="str">
        <f t="shared" si="338"/>
        <v>Q1</v>
      </c>
      <c r="N361" t="s">
        <v>40</v>
      </c>
      <c r="O361" t="s">
        <v>1034</v>
      </c>
      <c r="P361" t="s">
        <v>1028</v>
      </c>
    </row>
    <row r="362" spans="1:16" x14ac:dyDescent="0.25">
      <c r="A362" t="s">
        <v>743</v>
      </c>
      <c r="B362" t="s">
        <v>744</v>
      </c>
      <c r="C362" t="s">
        <v>2</v>
      </c>
      <c r="D362">
        <v>42</v>
      </c>
      <c r="E362" t="str">
        <f t="shared" si="336"/>
        <v>Adult</v>
      </c>
      <c r="F362" t="s">
        <v>9</v>
      </c>
      <c r="G362">
        <v>1</v>
      </c>
      <c r="H362" s="12">
        <v>600.16999999999996</v>
      </c>
      <c r="I362" s="12">
        <f t="shared" ref="I362" si="377">H362+2000</f>
        <v>2600.17</v>
      </c>
      <c r="J362" t="s">
        <v>4</v>
      </c>
      <c r="K362" s="1">
        <v>44672</v>
      </c>
      <c r="L362" s="1" t="str">
        <f t="shared" si="335"/>
        <v>April</v>
      </c>
      <c r="M362" s="1" t="str">
        <f t="shared" si="338"/>
        <v>Q2</v>
      </c>
      <c r="N362" t="s">
        <v>5</v>
      </c>
      <c r="O362" t="s">
        <v>1034</v>
      </c>
      <c r="P362" t="s">
        <v>1028</v>
      </c>
    </row>
    <row r="363" spans="1:16" x14ac:dyDescent="0.25">
      <c r="A363" t="s">
        <v>745</v>
      </c>
      <c r="B363" t="s">
        <v>746</v>
      </c>
      <c r="C363" t="s">
        <v>8</v>
      </c>
      <c r="D363">
        <v>25</v>
      </c>
      <c r="E363" t="str">
        <f t="shared" si="336"/>
        <v>Adult</v>
      </c>
      <c r="F363" t="s">
        <v>9</v>
      </c>
      <c r="G363">
        <v>1</v>
      </c>
      <c r="H363" s="12">
        <v>600.16999999999996</v>
      </c>
      <c r="I363" s="12">
        <f t="shared" ref="I363" si="378">H363+4854</f>
        <v>5454.17</v>
      </c>
      <c r="J363" t="s">
        <v>4</v>
      </c>
      <c r="K363" s="1">
        <v>44890</v>
      </c>
      <c r="L363" s="1" t="str">
        <f t="shared" si="335"/>
        <v>November</v>
      </c>
      <c r="M363" s="1" t="str">
        <f t="shared" si="338"/>
        <v>Q4</v>
      </c>
      <c r="N363" t="s">
        <v>30</v>
      </c>
      <c r="O363" t="s">
        <v>1036</v>
      </c>
      <c r="P363" t="s">
        <v>1029</v>
      </c>
    </row>
    <row r="364" spans="1:16" x14ac:dyDescent="0.25">
      <c r="A364" t="s">
        <v>747</v>
      </c>
      <c r="B364" t="s">
        <v>748</v>
      </c>
      <c r="C364" t="s">
        <v>8</v>
      </c>
      <c r="D364">
        <v>64</v>
      </c>
      <c r="E364" t="str">
        <f t="shared" si="336"/>
        <v>Senior</v>
      </c>
      <c r="F364" t="s">
        <v>3</v>
      </c>
      <c r="G364">
        <v>5</v>
      </c>
      <c r="H364" s="12">
        <v>1500.4</v>
      </c>
      <c r="I364" s="12">
        <f t="shared" ref="I364" si="379">H364+2000</f>
        <v>3500.4</v>
      </c>
      <c r="J364" t="s">
        <v>14</v>
      </c>
      <c r="K364" s="1">
        <v>44874</v>
      </c>
      <c r="L364" s="1" t="str">
        <f t="shared" si="335"/>
        <v>November</v>
      </c>
      <c r="M364" s="1" t="str">
        <f t="shared" si="338"/>
        <v>Q4</v>
      </c>
      <c r="N364" t="s">
        <v>5</v>
      </c>
      <c r="O364" t="s">
        <v>1034</v>
      </c>
      <c r="P364" t="s">
        <v>1030</v>
      </c>
    </row>
    <row r="365" spans="1:16" x14ac:dyDescent="0.25">
      <c r="A365" t="s">
        <v>749</v>
      </c>
      <c r="B365" t="s">
        <v>750</v>
      </c>
      <c r="C365" t="s">
        <v>2</v>
      </c>
      <c r="D365">
        <v>67</v>
      </c>
      <c r="E365" t="str">
        <f t="shared" si="336"/>
        <v>Senior</v>
      </c>
      <c r="F365" t="s">
        <v>69</v>
      </c>
      <c r="G365">
        <v>5</v>
      </c>
      <c r="H365" s="12">
        <v>5250</v>
      </c>
      <c r="I365" s="12">
        <f t="shared" ref="I365" si="380">H365+4854</f>
        <v>10104</v>
      </c>
      <c r="J365" t="s">
        <v>14</v>
      </c>
      <c r="K365" s="1">
        <v>44564</v>
      </c>
      <c r="L365" s="1" t="str">
        <f t="shared" si="335"/>
        <v>January</v>
      </c>
      <c r="M365" s="1" t="str">
        <f t="shared" si="338"/>
        <v>Q1</v>
      </c>
      <c r="N365" t="s">
        <v>5</v>
      </c>
      <c r="O365" t="s">
        <v>1034</v>
      </c>
      <c r="P365" t="s">
        <v>1031</v>
      </c>
    </row>
    <row r="366" spans="1:16" x14ac:dyDescent="0.25">
      <c r="A366" t="s">
        <v>751</v>
      </c>
      <c r="B366" t="s">
        <v>752</v>
      </c>
      <c r="C366" t="s">
        <v>2</v>
      </c>
      <c r="D366">
        <v>55</v>
      </c>
      <c r="E366" t="str">
        <f t="shared" si="336"/>
        <v>Senior</v>
      </c>
      <c r="F366" t="s">
        <v>3</v>
      </c>
      <c r="G366">
        <v>2</v>
      </c>
      <c r="H366" s="12">
        <v>600.16</v>
      </c>
      <c r="I366" s="12">
        <f t="shared" ref="I366" si="381">H366+2000</f>
        <v>2600.16</v>
      </c>
      <c r="J366" t="s">
        <v>14</v>
      </c>
      <c r="K366" s="1">
        <v>44611</v>
      </c>
      <c r="L366" s="1" t="str">
        <f t="shared" si="335"/>
        <v>February</v>
      </c>
      <c r="M366" s="1" t="str">
        <f t="shared" si="338"/>
        <v>Q1</v>
      </c>
      <c r="N366" t="s">
        <v>56</v>
      </c>
      <c r="O366" t="s">
        <v>1036</v>
      </c>
      <c r="P366" t="s">
        <v>1028</v>
      </c>
    </row>
    <row r="367" spans="1:16" x14ac:dyDescent="0.25">
      <c r="A367" t="s">
        <v>753</v>
      </c>
      <c r="B367" t="s">
        <v>754</v>
      </c>
      <c r="C367" t="s">
        <v>2</v>
      </c>
      <c r="D367">
        <v>62</v>
      </c>
      <c r="E367" t="str">
        <f t="shared" si="336"/>
        <v>Senior</v>
      </c>
      <c r="F367" t="s">
        <v>9</v>
      </c>
      <c r="G367">
        <v>3</v>
      </c>
      <c r="H367" s="12">
        <v>1800.51</v>
      </c>
      <c r="I367" s="12">
        <f t="shared" ref="I367" si="382">H367+4854</f>
        <v>6654.51</v>
      </c>
      <c r="J367" t="s">
        <v>4</v>
      </c>
      <c r="K367" s="1">
        <v>44910</v>
      </c>
      <c r="L367" s="1" t="str">
        <f t="shared" si="335"/>
        <v>December</v>
      </c>
      <c r="M367" s="1" t="str">
        <f t="shared" si="338"/>
        <v>Q4</v>
      </c>
      <c r="N367" t="s">
        <v>40</v>
      </c>
      <c r="O367" t="s">
        <v>1035</v>
      </c>
      <c r="P367" t="s">
        <v>1028</v>
      </c>
    </row>
    <row r="368" spans="1:16" x14ac:dyDescent="0.25">
      <c r="A368" t="s">
        <v>755</v>
      </c>
      <c r="B368" t="s">
        <v>756</v>
      </c>
      <c r="C368" t="s">
        <v>2</v>
      </c>
      <c r="D368">
        <v>54</v>
      </c>
      <c r="E368" t="str">
        <f t="shared" si="336"/>
        <v>Senior</v>
      </c>
      <c r="F368" t="s">
        <v>3</v>
      </c>
      <c r="G368">
        <v>2</v>
      </c>
      <c r="H368" s="12">
        <v>600.16</v>
      </c>
      <c r="I368" s="12">
        <f t="shared" ref="I368" si="383">H368+2000</f>
        <v>2600.16</v>
      </c>
      <c r="J368" t="s">
        <v>4</v>
      </c>
      <c r="K368" s="1">
        <v>44873</v>
      </c>
      <c r="L368" s="1" t="str">
        <f t="shared" si="335"/>
        <v>November</v>
      </c>
      <c r="M368" s="1" t="str">
        <f t="shared" si="338"/>
        <v>Q4</v>
      </c>
      <c r="N368" t="s">
        <v>15</v>
      </c>
      <c r="O368" t="s">
        <v>1036</v>
      </c>
      <c r="P368" t="s">
        <v>1029</v>
      </c>
    </row>
    <row r="369" spans="1:16" x14ac:dyDescent="0.25">
      <c r="A369" t="s">
        <v>757</v>
      </c>
      <c r="B369" t="s">
        <v>758</v>
      </c>
      <c r="C369" t="s">
        <v>2</v>
      </c>
      <c r="D369">
        <v>43</v>
      </c>
      <c r="E369" t="str">
        <f t="shared" si="336"/>
        <v>Adult</v>
      </c>
      <c r="F369" t="s">
        <v>37</v>
      </c>
      <c r="G369">
        <v>4</v>
      </c>
      <c r="H369" s="12">
        <v>20.92</v>
      </c>
      <c r="I369" s="12">
        <f t="shared" ref="I369" si="384">H369+4854</f>
        <v>4874.92</v>
      </c>
      <c r="J369" t="s">
        <v>4</v>
      </c>
      <c r="K369" s="1">
        <v>44682</v>
      </c>
      <c r="L369" s="1" t="str">
        <f t="shared" si="335"/>
        <v>May</v>
      </c>
      <c r="M369" s="1" t="str">
        <f t="shared" si="338"/>
        <v>Q2</v>
      </c>
      <c r="N369" t="s">
        <v>5</v>
      </c>
      <c r="O369" t="s">
        <v>1034</v>
      </c>
      <c r="P369" t="s">
        <v>1030</v>
      </c>
    </row>
    <row r="370" spans="1:16" x14ac:dyDescent="0.25">
      <c r="A370" t="s">
        <v>759</v>
      </c>
      <c r="B370" t="s">
        <v>760</v>
      </c>
      <c r="C370" t="s">
        <v>2</v>
      </c>
      <c r="D370">
        <v>30</v>
      </c>
      <c r="E370" t="str">
        <f t="shared" si="336"/>
        <v>Adult</v>
      </c>
      <c r="F370" t="s">
        <v>3</v>
      </c>
      <c r="G370">
        <v>2</v>
      </c>
      <c r="H370" s="12">
        <v>600.16</v>
      </c>
      <c r="I370" s="12">
        <f t="shared" ref="I370" si="385">H370+2000</f>
        <v>2600.16</v>
      </c>
      <c r="J370" t="s">
        <v>14</v>
      </c>
      <c r="K370" s="1">
        <v>44665</v>
      </c>
      <c r="L370" s="1" t="str">
        <f t="shared" si="335"/>
        <v>April</v>
      </c>
      <c r="M370" s="1" t="str">
        <f t="shared" si="338"/>
        <v>Q2</v>
      </c>
      <c r="N370" t="s">
        <v>11</v>
      </c>
      <c r="O370" t="s">
        <v>1034</v>
      </c>
      <c r="P370" t="s">
        <v>1031</v>
      </c>
    </row>
    <row r="371" spans="1:16" x14ac:dyDescent="0.25">
      <c r="A371" t="s">
        <v>761</v>
      </c>
      <c r="B371" t="s">
        <v>762</v>
      </c>
      <c r="C371" t="s">
        <v>2</v>
      </c>
      <c r="D371">
        <v>58</v>
      </c>
      <c r="E371" t="str">
        <f t="shared" si="336"/>
        <v>Senior</v>
      </c>
      <c r="F371" t="s">
        <v>26</v>
      </c>
      <c r="G371">
        <v>5</v>
      </c>
      <c r="H371" s="12">
        <v>203.3</v>
      </c>
      <c r="I371" s="12">
        <f t="shared" ref="I371" si="386">H371+4854</f>
        <v>5057.3</v>
      </c>
      <c r="J371" t="s">
        <v>10</v>
      </c>
      <c r="K371" s="1">
        <v>44740</v>
      </c>
      <c r="L371" s="1" t="str">
        <f t="shared" si="335"/>
        <v>June</v>
      </c>
      <c r="M371" s="1" t="str">
        <f t="shared" si="338"/>
        <v>Q2</v>
      </c>
      <c r="N371" t="s">
        <v>5</v>
      </c>
      <c r="O371" t="s">
        <v>1034</v>
      </c>
      <c r="P371" t="s">
        <v>1028</v>
      </c>
    </row>
    <row r="372" spans="1:16" x14ac:dyDescent="0.25">
      <c r="A372" t="s">
        <v>763</v>
      </c>
      <c r="B372" t="s">
        <v>764</v>
      </c>
      <c r="C372" t="s">
        <v>8</v>
      </c>
      <c r="D372">
        <v>49</v>
      </c>
      <c r="E372" t="str">
        <f t="shared" si="336"/>
        <v>Adult</v>
      </c>
      <c r="F372" t="s">
        <v>9</v>
      </c>
      <c r="G372">
        <v>5</v>
      </c>
      <c r="H372" s="12">
        <v>3000.85</v>
      </c>
      <c r="I372" s="12">
        <f t="shared" ref="I372" si="387">H372+2000</f>
        <v>5000.8500000000004</v>
      </c>
      <c r="J372" t="s">
        <v>4</v>
      </c>
      <c r="K372" s="1">
        <v>44722</v>
      </c>
      <c r="L372" s="1" t="str">
        <f t="shared" si="335"/>
        <v>June</v>
      </c>
      <c r="M372" s="1" t="str">
        <f t="shared" si="338"/>
        <v>Q2</v>
      </c>
      <c r="N372" t="s">
        <v>11</v>
      </c>
      <c r="O372" t="s">
        <v>1034</v>
      </c>
      <c r="P372" t="s">
        <v>1028</v>
      </c>
    </row>
    <row r="373" spans="1:16" x14ac:dyDescent="0.25">
      <c r="A373" t="s">
        <v>765</v>
      </c>
      <c r="B373" t="s">
        <v>766</v>
      </c>
      <c r="C373" t="s">
        <v>2</v>
      </c>
      <c r="D373">
        <v>49</v>
      </c>
      <c r="E373" t="str">
        <f t="shared" si="336"/>
        <v>Adult</v>
      </c>
      <c r="F373" t="s">
        <v>3</v>
      </c>
      <c r="G373">
        <v>3</v>
      </c>
      <c r="H373" s="12">
        <v>900.24</v>
      </c>
      <c r="I373" s="12">
        <f t="shared" ref="I373" si="388">H373+4854</f>
        <v>5754.24</v>
      </c>
      <c r="J373" t="s">
        <v>14</v>
      </c>
      <c r="K373" s="1">
        <v>44693</v>
      </c>
      <c r="L373" s="1" t="str">
        <f t="shared" si="335"/>
        <v>May</v>
      </c>
      <c r="M373" s="1" t="str">
        <f t="shared" si="338"/>
        <v>Q2</v>
      </c>
      <c r="N373" t="s">
        <v>30</v>
      </c>
      <c r="O373" t="s">
        <v>1036</v>
      </c>
      <c r="P373" t="s">
        <v>1029</v>
      </c>
    </row>
    <row r="374" spans="1:16" x14ac:dyDescent="0.25">
      <c r="A374" t="s">
        <v>767</v>
      </c>
      <c r="B374" t="s">
        <v>768</v>
      </c>
      <c r="C374" t="s">
        <v>2</v>
      </c>
      <c r="D374">
        <v>19</v>
      </c>
      <c r="E374" t="str">
        <f t="shared" si="336"/>
        <v>Adult</v>
      </c>
      <c r="F374" t="s">
        <v>3</v>
      </c>
      <c r="G374">
        <v>5</v>
      </c>
      <c r="H374" s="12">
        <v>1500.4</v>
      </c>
      <c r="I374" s="12">
        <f t="shared" ref="I374" si="389">H374+2000</f>
        <v>3500.4</v>
      </c>
      <c r="J374" t="s">
        <v>10</v>
      </c>
      <c r="K374" s="1">
        <v>44922</v>
      </c>
      <c r="L374" s="1" t="str">
        <f t="shared" si="335"/>
        <v>December</v>
      </c>
      <c r="M374" s="1" t="str">
        <f t="shared" si="338"/>
        <v>Q4</v>
      </c>
      <c r="N374" t="s">
        <v>30</v>
      </c>
      <c r="O374" t="s">
        <v>1034</v>
      </c>
      <c r="P374" t="s">
        <v>1030</v>
      </c>
    </row>
    <row r="375" spans="1:16" x14ac:dyDescent="0.25">
      <c r="A375" t="s">
        <v>769</v>
      </c>
      <c r="B375" t="s">
        <v>770</v>
      </c>
      <c r="C375" t="s">
        <v>2</v>
      </c>
      <c r="D375">
        <v>58</v>
      </c>
      <c r="E375" t="str">
        <f t="shared" si="336"/>
        <v>Senior</v>
      </c>
      <c r="F375" t="s">
        <v>37</v>
      </c>
      <c r="G375">
        <v>1</v>
      </c>
      <c r="H375" s="12">
        <v>5.23</v>
      </c>
      <c r="I375" s="12">
        <f t="shared" ref="I375" si="390">H375+4854</f>
        <v>4859.2299999999996</v>
      </c>
      <c r="J375" t="s">
        <v>10</v>
      </c>
      <c r="K375" s="1">
        <v>44789</v>
      </c>
      <c r="L375" s="1" t="str">
        <f t="shared" si="335"/>
        <v>August</v>
      </c>
      <c r="M375" s="1" t="str">
        <f t="shared" si="338"/>
        <v>Q3</v>
      </c>
      <c r="N375" t="s">
        <v>5</v>
      </c>
      <c r="O375" t="s">
        <v>1036</v>
      </c>
      <c r="P375" t="s">
        <v>1031</v>
      </c>
    </row>
    <row r="376" spans="1:16" x14ac:dyDescent="0.25">
      <c r="A376" t="s">
        <v>771</v>
      </c>
      <c r="B376" t="s">
        <v>772</v>
      </c>
      <c r="C376" t="s">
        <v>2</v>
      </c>
      <c r="D376">
        <v>49</v>
      </c>
      <c r="E376" t="str">
        <f t="shared" si="336"/>
        <v>Adult</v>
      </c>
      <c r="F376" t="s">
        <v>37</v>
      </c>
      <c r="G376">
        <v>2</v>
      </c>
      <c r="H376" s="12">
        <v>10.46</v>
      </c>
      <c r="I376" s="12">
        <f t="shared" ref="I376" si="391">H376+2000</f>
        <v>2010.46</v>
      </c>
      <c r="J376" t="s">
        <v>4</v>
      </c>
      <c r="K376" s="1">
        <v>44625</v>
      </c>
      <c r="L376" s="1" t="str">
        <f t="shared" si="335"/>
        <v>March</v>
      </c>
      <c r="M376" s="1" t="str">
        <f t="shared" si="338"/>
        <v>Q1</v>
      </c>
      <c r="N376" t="s">
        <v>5</v>
      </c>
      <c r="O376" t="s">
        <v>1035</v>
      </c>
      <c r="P376" t="s">
        <v>1028</v>
      </c>
    </row>
    <row r="377" spans="1:16" x14ac:dyDescent="0.25">
      <c r="A377" t="s">
        <v>773</v>
      </c>
      <c r="B377" t="s">
        <v>774</v>
      </c>
      <c r="C377" t="s">
        <v>2</v>
      </c>
      <c r="D377">
        <v>50</v>
      </c>
      <c r="E377" t="str">
        <f t="shared" si="336"/>
        <v>Senior</v>
      </c>
      <c r="F377" t="s">
        <v>69</v>
      </c>
      <c r="G377">
        <v>1</v>
      </c>
      <c r="H377" s="12">
        <v>1050</v>
      </c>
      <c r="I377" s="12">
        <f t="shared" ref="I377" si="392">H377+4854</f>
        <v>5904</v>
      </c>
      <c r="J377" t="s">
        <v>14</v>
      </c>
      <c r="K377" s="1">
        <v>44601</v>
      </c>
      <c r="L377" s="1" t="str">
        <f t="shared" si="335"/>
        <v>February</v>
      </c>
      <c r="M377" s="1" t="str">
        <f t="shared" si="338"/>
        <v>Q1</v>
      </c>
      <c r="N377" t="s">
        <v>56</v>
      </c>
      <c r="O377" t="s">
        <v>1034</v>
      </c>
      <c r="P377" t="s">
        <v>1028</v>
      </c>
    </row>
    <row r="378" spans="1:16" x14ac:dyDescent="0.25">
      <c r="A378" t="s">
        <v>775</v>
      </c>
      <c r="B378" t="s">
        <v>776</v>
      </c>
      <c r="C378" t="s">
        <v>2</v>
      </c>
      <c r="D378">
        <v>21</v>
      </c>
      <c r="E378" t="str">
        <f t="shared" si="336"/>
        <v>Adult</v>
      </c>
      <c r="F378" t="s">
        <v>26</v>
      </c>
      <c r="G378">
        <v>4</v>
      </c>
      <c r="H378" s="12">
        <v>162.63999999999999</v>
      </c>
      <c r="I378" s="12">
        <f t="shared" ref="I378" si="393">H378+2000</f>
        <v>2162.64</v>
      </c>
      <c r="J378" t="s">
        <v>14</v>
      </c>
      <c r="K378" s="1">
        <v>44618</v>
      </c>
      <c r="L378" s="1" t="str">
        <f t="shared" si="335"/>
        <v>February</v>
      </c>
      <c r="M378" s="1" t="str">
        <f t="shared" si="338"/>
        <v>Q1</v>
      </c>
      <c r="N378" t="s">
        <v>27</v>
      </c>
      <c r="O378" t="s">
        <v>1036</v>
      </c>
      <c r="P378" t="s">
        <v>1029</v>
      </c>
    </row>
    <row r="379" spans="1:16" x14ac:dyDescent="0.25">
      <c r="A379" t="s">
        <v>777</v>
      </c>
      <c r="B379" t="s">
        <v>778</v>
      </c>
      <c r="C379" t="s">
        <v>8</v>
      </c>
      <c r="D379">
        <v>21</v>
      </c>
      <c r="E379" t="str">
        <f t="shared" si="336"/>
        <v>Adult</v>
      </c>
      <c r="F379" t="s">
        <v>9</v>
      </c>
      <c r="G379">
        <v>2</v>
      </c>
      <c r="H379" s="12">
        <v>1200.3399999999999</v>
      </c>
      <c r="I379" s="12">
        <f t="shared" ref="I379" si="394">H379+4854</f>
        <v>6054.34</v>
      </c>
      <c r="J379" t="s">
        <v>14</v>
      </c>
      <c r="K379" s="1">
        <v>44609</v>
      </c>
      <c r="L379" s="1" t="str">
        <f t="shared" si="335"/>
        <v>February</v>
      </c>
      <c r="M379" s="1" t="str">
        <f t="shared" si="338"/>
        <v>Q1</v>
      </c>
      <c r="N379" t="s">
        <v>30</v>
      </c>
      <c r="O379" t="s">
        <v>1035</v>
      </c>
      <c r="P379" t="s">
        <v>1030</v>
      </c>
    </row>
    <row r="380" spans="1:16" x14ac:dyDescent="0.25">
      <c r="A380" t="s">
        <v>779</v>
      </c>
      <c r="B380" t="s">
        <v>780</v>
      </c>
      <c r="C380" t="s">
        <v>8</v>
      </c>
      <c r="D380">
        <v>63</v>
      </c>
      <c r="E380" t="str">
        <f t="shared" si="336"/>
        <v>Senior</v>
      </c>
      <c r="F380" t="s">
        <v>26</v>
      </c>
      <c r="G380">
        <v>5</v>
      </c>
      <c r="H380" s="12">
        <v>203.3</v>
      </c>
      <c r="I380" s="12">
        <f t="shared" ref="I380" si="395">H380+2000</f>
        <v>2203.3000000000002</v>
      </c>
      <c r="J380" t="s">
        <v>4</v>
      </c>
      <c r="K380" s="1">
        <v>44781</v>
      </c>
      <c r="L380" s="1" t="str">
        <f t="shared" si="335"/>
        <v>August</v>
      </c>
      <c r="M380" s="1" t="str">
        <f t="shared" si="338"/>
        <v>Q3</v>
      </c>
      <c r="N380" t="s">
        <v>5</v>
      </c>
      <c r="O380" t="s">
        <v>1035</v>
      </c>
      <c r="P380" t="s">
        <v>1031</v>
      </c>
    </row>
    <row r="381" spans="1:16" x14ac:dyDescent="0.25">
      <c r="A381" t="s">
        <v>781</v>
      </c>
      <c r="B381" t="s">
        <v>782</v>
      </c>
      <c r="C381" t="s">
        <v>8</v>
      </c>
      <c r="D381">
        <v>30</v>
      </c>
      <c r="E381" t="str">
        <f t="shared" si="336"/>
        <v>Adult</v>
      </c>
      <c r="F381" t="s">
        <v>158</v>
      </c>
      <c r="G381">
        <v>2</v>
      </c>
      <c r="H381" s="12">
        <v>23.46</v>
      </c>
      <c r="I381" s="12">
        <f t="shared" ref="I381" si="396">H381+4854</f>
        <v>4877.46</v>
      </c>
      <c r="J381" t="s">
        <v>4</v>
      </c>
      <c r="K381" s="1">
        <v>44628</v>
      </c>
      <c r="L381" s="1" t="str">
        <f t="shared" si="335"/>
        <v>March</v>
      </c>
      <c r="M381" s="1" t="str">
        <f t="shared" si="338"/>
        <v>Q1</v>
      </c>
      <c r="N381" t="s">
        <v>11</v>
      </c>
      <c r="O381" t="s">
        <v>1036</v>
      </c>
      <c r="P381" t="s">
        <v>1028</v>
      </c>
    </row>
    <row r="382" spans="1:16" x14ac:dyDescent="0.25">
      <c r="A382" t="s">
        <v>783</v>
      </c>
      <c r="B382" t="s">
        <v>784</v>
      </c>
      <c r="C382" t="s">
        <v>8</v>
      </c>
      <c r="D382">
        <v>66</v>
      </c>
      <c r="E382" t="str">
        <f t="shared" si="336"/>
        <v>Senior</v>
      </c>
      <c r="F382" t="s">
        <v>9</v>
      </c>
      <c r="G382">
        <v>5</v>
      </c>
      <c r="H382" s="12">
        <v>3000.85</v>
      </c>
      <c r="I382" s="12">
        <f t="shared" ref="I382" si="397">H382+2000</f>
        <v>5000.8500000000004</v>
      </c>
      <c r="J382" t="s">
        <v>4</v>
      </c>
      <c r="K382" s="1">
        <v>44836</v>
      </c>
      <c r="L382" s="1" t="str">
        <f t="shared" si="335"/>
        <v>October</v>
      </c>
      <c r="M382" s="1" t="str">
        <f t="shared" si="338"/>
        <v>Q4</v>
      </c>
      <c r="N382" t="s">
        <v>15</v>
      </c>
      <c r="O382" t="s">
        <v>1034</v>
      </c>
      <c r="P382" t="s">
        <v>1028</v>
      </c>
    </row>
    <row r="383" spans="1:16" x14ac:dyDescent="0.25">
      <c r="A383" t="s">
        <v>785</v>
      </c>
      <c r="B383" t="s">
        <v>786</v>
      </c>
      <c r="C383" t="s">
        <v>2</v>
      </c>
      <c r="D383">
        <v>23</v>
      </c>
      <c r="E383" t="str">
        <f t="shared" si="336"/>
        <v>Adult</v>
      </c>
      <c r="F383" t="s">
        <v>37</v>
      </c>
      <c r="G383">
        <v>4</v>
      </c>
      <c r="H383" s="12">
        <v>20.92</v>
      </c>
      <c r="I383" s="12">
        <f t="shared" ref="I383" si="398">H383+4854</f>
        <v>4874.92</v>
      </c>
      <c r="J383" t="s">
        <v>14</v>
      </c>
      <c r="K383" s="1">
        <v>44917</v>
      </c>
      <c r="L383" s="1" t="str">
        <f t="shared" si="335"/>
        <v>December</v>
      </c>
      <c r="M383" s="1" t="str">
        <f t="shared" si="338"/>
        <v>Q4</v>
      </c>
      <c r="N383" t="s">
        <v>30</v>
      </c>
      <c r="O383" t="s">
        <v>1034</v>
      </c>
      <c r="P383" t="s">
        <v>1029</v>
      </c>
    </row>
    <row r="384" spans="1:16" x14ac:dyDescent="0.25">
      <c r="A384" t="s">
        <v>787</v>
      </c>
      <c r="B384" t="s">
        <v>788</v>
      </c>
      <c r="C384" t="s">
        <v>2</v>
      </c>
      <c r="D384">
        <v>16</v>
      </c>
      <c r="E384" t="str">
        <f t="shared" si="336"/>
        <v>Teenager</v>
      </c>
      <c r="F384" t="s">
        <v>3</v>
      </c>
      <c r="G384">
        <v>1</v>
      </c>
      <c r="H384" s="12">
        <v>300.08</v>
      </c>
      <c r="I384" s="12">
        <f t="shared" ref="I384" si="399">H384+2000</f>
        <v>2300.08</v>
      </c>
      <c r="J384" t="s">
        <v>14</v>
      </c>
      <c r="K384" s="1">
        <v>44816</v>
      </c>
      <c r="L384" s="1" t="str">
        <f t="shared" si="335"/>
        <v>September</v>
      </c>
      <c r="M384" s="1" t="str">
        <f t="shared" si="338"/>
        <v>Q3</v>
      </c>
      <c r="N384" t="s">
        <v>15</v>
      </c>
      <c r="O384" t="s">
        <v>1034</v>
      </c>
      <c r="P384" t="s">
        <v>1030</v>
      </c>
    </row>
    <row r="385" spans="1:16" x14ac:dyDescent="0.25">
      <c r="A385" t="s">
        <v>789</v>
      </c>
      <c r="B385" t="s">
        <v>790</v>
      </c>
      <c r="C385" t="s">
        <v>2</v>
      </c>
      <c r="D385">
        <v>45</v>
      </c>
      <c r="E385" t="str">
        <f t="shared" si="336"/>
        <v>Adult</v>
      </c>
      <c r="F385" t="s">
        <v>9</v>
      </c>
      <c r="G385">
        <v>4</v>
      </c>
      <c r="H385" s="12">
        <v>2400.6799999999998</v>
      </c>
      <c r="I385" s="12">
        <f t="shared" ref="I385" si="400">H385+4854</f>
        <v>7254.68</v>
      </c>
      <c r="J385" t="s">
        <v>4</v>
      </c>
      <c r="K385" s="1">
        <v>44643</v>
      </c>
      <c r="L385" s="1" t="str">
        <f t="shared" si="335"/>
        <v>March</v>
      </c>
      <c r="M385" s="1" t="str">
        <f t="shared" si="338"/>
        <v>Q1</v>
      </c>
      <c r="N385" t="s">
        <v>5</v>
      </c>
      <c r="O385" t="s">
        <v>1034</v>
      </c>
      <c r="P385" t="s">
        <v>1031</v>
      </c>
    </row>
    <row r="386" spans="1:16" x14ac:dyDescent="0.25">
      <c r="A386" t="s">
        <v>791</v>
      </c>
      <c r="B386" t="s">
        <v>792</v>
      </c>
      <c r="C386" t="s">
        <v>8</v>
      </c>
      <c r="D386">
        <v>53</v>
      </c>
      <c r="E386" t="str">
        <f t="shared" si="336"/>
        <v>Senior</v>
      </c>
      <c r="F386" t="s">
        <v>3</v>
      </c>
      <c r="G386">
        <v>5</v>
      </c>
      <c r="H386" s="12">
        <v>1500.4</v>
      </c>
      <c r="I386" s="12">
        <f t="shared" ref="I386" si="401">H386+2000</f>
        <v>3500.4</v>
      </c>
      <c r="J386" t="s">
        <v>4</v>
      </c>
      <c r="K386" s="1">
        <v>44906</v>
      </c>
      <c r="L386" s="1" t="str">
        <f t="shared" ref="L386:L449" si="402">TEXT(K386,"MMMM")</f>
        <v>December</v>
      </c>
      <c r="M386" s="1" t="str">
        <f t="shared" si="338"/>
        <v>Q4</v>
      </c>
      <c r="N386" t="s">
        <v>40</v>
      </c>
      <c r="O386" t="s">
        <v>1036</v>
      </c>
      <c r="P386" t="s">
        <v>1028</v>
      </c>
    </row>
    <row r="387" spans="1:16" x14ac:dyDescent="0.25">
      <c r="A387" t="s">
        <v>793</v>
      </c>
      <c r="B387" t="s">
        <v>794</v>
      </c>
      <c r="C387" t="s">
        <v>2</v>
      </c>
      <c r="D387">
        <v>50</v>
      </c>
      <c r="E387" t="str">
        <f t="shared" ref="E387:E450" si="403">IF(D387&gt;=50, "Senior", IF(D387&gt;=18, "Adult", "Teenager"))</f>
        <v>Senior</v>
      </c>
      <c r="F387" t="s">
        <v>21</v>
      </c>
      <c r="G387">
        <v>1</v>
      </c>
      <c r="H387" s="12">
        <v>15.15</v>
      </c>
      <c r="I387" s="12">
        <f t="shared" ref="I387" si="404">H387+4854</f>
        <v>4869.1499999999996</v>
      </c>
      <c r="J387" t="s">
        <v>14</v>
      </c>
      <c r="K387" s="1">
        <v>44924</v>
      </c>
      <c r="L387" s="1" t="str">
        <f t="shared" si="402"/>
        <v>December</v>
      </c>
      <c r="M387" s="1" t="str">
        <f t="shared" ref="M387:M450" si="405">"Q"&amp;ROUNDUP(MONTH(K387)/3,0)</f>
        <v>Q4</v>
      </c>
      <c r="N387" t="s">
        <v>27</v>
      </c>
      <c r="O387" t="s">
        <v>1036</v>
      </c>
      <c r="P387" t="s">
        <v>1028</v>
      </c>
    </row>
    <row r="388" spans="1:16" x14ac:dyDescent="0.25">
      <c r="A388" t="s">
        <v>795</v>
      </c>
      <c r="B388" t="s">
        <v>796</v>
      </c>
      <c r="C388" t="s">
        <v>2</v>
      </c>
      <c r="D388">
        <v>45</v>
      </c>
      <c r="E388" t="str">
        <f t="shared" si="403"/>
        <v>Adult</v>
      </c>
      <c r="F388" t="s">
        <v>3</v>
      </c>
      <c r="G388">
        <v>3</v>
      </c>
      <c r="H388" s="12">
        <v>900.24</v>
      </c>
      <c r="I388" s="12">
        <f t="shared" ref="I388" si="406">H388+2000</f>
        <v>2900.24</v>
      </c>
      <c r="J388" t="s">
        <v>10</v>
      </c>
      <c r="K388" s="1">
        <v>44628</v>
      </c>
      <c r="L388" s="1" t="str">
        <f t="shared" si="402"/>
        <v>March</v>
      </c>
      <c r="M388" s="1" t="str">
        <f t="shared" si="405"/>
        <v>Q1</v>
      </c>
      <c r="N388" t="s">
        <v>46</v>
      </c>
      <c r="O388" t="s">
        <v>1036</v>
      </c>
      <c r="P388" t="s">
        <v>1029</v>
      </c>
    </row>
    <row r="389" spans="1:16" x14ac:dyDescent="0.25">
      <c r="A389" t="s">
        <v>797</v>
      </c>
      <c r="B389" t="s">
        <v>798</v>
      </c>
      <c r="C389" t="s">
        <v>2</v>
      </c>
      <c r="D389">
        <v>17</v>
      </c>
      <c r="E389" t="str">
        <f t="shared" si="403"/>
        <v>Teenager</v>
      </c>
      <c r="F389" t="s">
        <v>37</v>
      </c>
      <c r="G389">
        <v>3</v>
      </c>
      <c r="H389" s="12">
        <v>15.69</v>
      </c>
      <c r="I389" s="12">
        <f t="shared" ref="I389" si="407">H389+4854</f>
        <v>4869.6899999999996</v>
      </c>
      <c r="J389" t="s">
        <v>10</v>
      </c>
      <c r="K389" s="1">
        <v>44602</v>
      </c>
      <c r="L389" s="1" t="str">
        <f t="shared" si="402"/>
        <v>February</v>
      </c>
      <c r="M389" s="1" t="str">
        <f t="shared" si="405"/>
        <v>Q1</v>
      </c>
      <c r="N389" t="s">
        <v>11</v>
      </c>
      <c r="O389" t="s">
        <v>1034</v>
      </c>
      <c r="P389" t="s">
        <v>1030</v>
      </c>
    </row>
    <row r="390" spans="1:16" x14ac:dyDescent="0.25">
      <c r="A390" t="s">
        <v>799</v>
      </c>
      <c r="B390" t="s">
        <v>800</v>
      </c>
      <c r="C390" t="s">
        <v>2</v>
      </c>
      <c r="D390">
        <v>36</v>
      </c>
      <c r="E390" t="str">
        <f t="shared" si="403"/>
        <v>Adult</v>
      </c>
      <c r="F390" t="s">
        <v>3</v>
      </c>
      <c r="G390">
        <v>1</v>
      </c>
      <c r="H390" s="12">
        <v>300.08</v>
      </c>
      <c r="I390" s="12">
        <f t="shared" ref="I390" si="408">H390+2000</f>
        <v>2300.08</v>
      </c>
      <c r="J390" t="s">
        <v>10</v>
      </c>
      <c r="K390" s="1">
        <v>44691</v>
      </c>
      <c r="L390" s="1" t="str">
        <f t="shared" si="402"/>
        <v>May</v>
      </c>
      <c r="M390" s="1" t="str">
        <f t="shared" si="405"/>
        <v>Q2</v>
      </c>
      <c r="N390" t="s">
        <v>15</v>
      </c>
      <c r="O390" t="s">
        <v>1034</v>
      </c>
      <c r="P390" t="s">
        <v>1031</v>
      </c>
    </row>
    <row r="391" spans="1:16" x14ac:dyDescent="0.25">
      <c r="A391" t="s">
        <v>801</v>
      </c>
      <c r="B391" t="s">
        <v>802</v>
      </c>
      <c r="C391" t="s">
        <v>2</v>
      </c>
      <c r="D391">
        <v>61</v>
      </c>
      <c r="E391" t="str">
        <f t="shared" si="403"/>
        <v>Senior</v>
      </c>
      <c r="F391" t="s">
        <v>37</v>
      </c>
      <c r="G391">
        <v>3</v>
      </c>
      <c r="H391" s="12">
        <v>15.69</v>
      </c>
      <c r="I391" s="12">
        <f t="shared" ref="I391" si="409">H391+4854</f>
        <v>4869.6899999999996</v>
      </c>
      <c r="J391" t="s">
        <v>14</v>
      </c>
      <c r="K391" s="1">
        <v>44626</v>
      </c>
      <c r="L391" s="1" t="str">
        <f t="shared" si="402"/>
        <v>March</v>
      </c>
      <c r="M391" s="1" t="str">
        <f t="shared" si="405"/>
        <v>Q1</v>
      </c>
      <c r="N391" t="s">
        <v>18</v>
      </c>
      <c r="O391" t="s">
        <v>1036</v>
      </c>
      <c r="P391" t="s">
        <v>1028</v>
      </c>
    </row>
    <row r="392" spans="1:16" x14ac:dyDescent="0.25">
      <c r="A392" t="s">
        <v>803</v>
      </c>
      <c r="B392" t="s">
        <v>804</v>
      </c>
      <c r="C392" t="s">
        <v>2</v>
      </c>
      <c r="D392">
        <v>46</v>
      </c>
      <c r="E392" t="str">
        <f t="shared" si="403"/>
        <v>Adult</v>
      </c>
      <c r="F392" t="s">
        <v>43</v>
      </c>
      <c r="G392">
        <v>4</v>
      </c>
      <c r="H392" s="12">
        <v>143.36000000000001</v>
      </c>
      <c r="I392" s="12">
        <f t="shared" ref="I392" si="410">H392+2000</f>
        <v>2143.36</v>
      </c>
      <c r="J392" t="s">
        <v>4</v>
      </c>
      <c r="K392" s="1">
        <v>44649</v>
      </c>
      <c r="L392" s="1" t="str">
        <f t="shared" si="402"/>
        <v>March</v>
      </c>
      <c r="M392" s="1" t="str">
        <f t="shared" si="405"/>
        <v>Q1</v>
      </c>
      <c r="N392" t="s">
        <v>30</v>
      </c>
      <c r="O392" t="s">
        <v>1036</v>
      </c>
      <c r="P392" t="s">
        <v>1028</v>
      </c>
    </row>
    <row r="393" spans="1:16" x14ac:dyDescent="0.25">
      <c r="A393" t="s">
        <v>805</v>
      </c>
      <c r="B393" t="s">
        <v>806</v>
      </c>
      <c r="C393" t="s">
        <v>8</v>
      </c>
      <c r="D393">
        <v>17</v>
      </c>
      <c r="E393" t="str">
        <f t="shared" si="403"/>
        <v>Teenager</v>
      </c>
      <c r="F393" t="s">
        <v>69</v>
      </c>
      <c r="G393">
        <v>5</v>
      </c>
      <c r="H393" s="12">
        <v>5250</v>
      </c>
      <c r="I393" s="12">
        <f t="shared" ref="I393" si="411">H393+4854</f>
        <v>10104</v>
      </c>
      <c r="J393" t="s">
        <v>10</v>
      </c>
      <c r="K393" s="1">
        <v>44838</v>
      </c>
      <c r="L393" s="1" t="str">
        <f t="shared" si="402"/>
        <v>October</v>
      </c>
      <c r="M393" s="1" t="str">
        <f t="shared" si="405"/>
        <v>Q4</v>
      </c>
      <c r="N393" t="s">
        <v>46</v>
      </c>
      <c r="O393" t="s">
        <v>1034</v>
      </c>
      <c r="P393" t="s">
        <v>1029</v>
      </c>
    </row>
    <row r="394" spans="1:16" x14ac:dyDescent="0.25">
      <c r="A394" t="s">
        <v>807</v>
      </c>
      <c r="B394" t="s">
        <v>808</v>
      </c>
      <c r="C394" t="s">
        <v>2</v>
      </c>
      <c r="D394">
        <v>38</v>
      </c>
      <c r="E394" t="str">
        <f t="shared" si="403"/>
        <v>Adult</v>
      </c>
      <c r="F394" t="s">
        <v>3</v>
      </c>
      <c r="G394">
        <v>5</v>
      </c>
      <c r="H394" s="12">
        <v>1500.4</v>
      </c>
      <c r="I394" s="12">
        <f t="shared" ref="I394" si="412">H394+2000</f>
        <v>3500.4</v>
      </c>
      <c r="J394" t="s">
        <v>14</v>
      </c>
      <c r="K394" s="1">
        <v>44869</v>
      </c>
      <c r="L394" s="1" t="str">
        <f t="shared" si="402"/>
        <v>November</v>
      </c>
      <c r="M394" s="1" t="str">
        <f t="shared" si="405"/>
        <v>Q4</v>
      </c>
      <c r="N394" t="s">
        <v>30</v>
      </c>
      <c r="O394" t="s">
        <v>1036</v>
      </c>
      <c r="P394" t="s">
        <v>1030</v>
      </c>
    </row>
    <row r="395" spans="1:16" x14ac:dyDescent="0.25">
      <c r="A395" t="s">
        <v>809</v>
      </c>
      <c r="B395" t="s">
        <v>810</v>
      </c>
      <c r="C395" t="s">
        <v>2</v>
      </c>
      <c r="D395">
        <v>41</v>
      </c>
      <c r="E395" t="str">
        <f t="shared" si="403"/>
        <v>Adult</v>
      </c>
      <c r="F395" t="s">
        <v>3</v>
      </c>
      <c r="G395">
        <v>1</v>
      </c>
      <c r="H395" s="12">
        <v>300.08</v>
      </c>
      <c r="I395" s="12">
        <f t="shared" ref="I395" si="413">H395+4854</f>
        <v>5154.08</v>
      </c>
      <c r="J395" t="s">
        <v>4</v>
      </c>
      <c r="K395" s="1">
        <v>44873</v>
      </c>
      <c r="L395" s="1" t="str">
        <f t="shared" si="402"/>
        <v>November</v>
      </c>
      <c r="M395" s="1" t="str">
        <f t="shared" si="405"/>
        <v>Q4</v>
      </c>
      <c r="N395" t="s">
        <v>5</v>
      </c>
      <c r="O395" t="s">
        <v>1036</v>
      </c>
      <c r="P395" t="s">
        <v>1031</v>
      </c>
    </row>
    <row r="396" spans="1:16" x14ac:dyDescent="0.25">
      <c r="A396" t="s">
        <v>811</v>
      </c>
      <c r="B396" t="s">
        <v>812</v>
      </c>
      <c r="C396" t="s">
        <v>8</v>
      </c>
      <c r="D396">
        <v>29</v>
      </c>
      <c r="E396" t="str">
        <f t="shared" si="403"/>
        <v>Adult</v>
      </c>
      <c r="F396" t="s">
        <v>3</v>
      </c>
      <c r="G396">
        <v>4</v>
      </c>
      <c r="H396" s="12">
        <v>1200.32</v>
      </c>
      <c r="I396" s="12">
        <f t="shared" ref="I396" si="414">H396+2000</f>
        <v>3200.3199999999997</v>
      </c>
      <c r="J396" t="s">
        <v>14</v>
      </c>
      <c r="K396" s="1">
        <v>44698</v>
      </c>
      <c r="L396" s="1" t="str">
        <f t="shared" si="402"/>
        <v>May</v>
      </c>
      <c r="M396" s="1" t="str">
        <f t="shared" si="405"/>
        <v>Q2</v>
      </c>
      <c r="N396" t="s">
        <v>27</v>
      </c>
      <c r="O396" t="s">
        <v>1034</v>
      </c>
      <c r="P396" t="s">
        <v>1028</v>
      </c>
    </row>
    <row r="397" spans="1:16" x14ac:dyDescent="0.25">
      <c r="A397" t="s">
        <v>813</v>
      </c>
      <c r="B397" t="s">
        <v>814</v>
      </c>
      <c r="C397" t="s">
        <v>2</v>
      </c>
      <c r="D397">
        <v>58</v>
      </c>
      <c r="E397" t="str">
        <f t="shared" si="403"/>
        <v>Senior</v>
      </c>
      <c r="F397" t="s">
        <v>26</v>
      </c>
      <c r="G397">
        <v>3</v>
      </c>
      <c r="H397" s="12">
        <v>121.98</v>
      </c>
      <c r="I397" s="12">
        <f t="shared" ref="I397" si="415">H397+4854</f>
        <v>4975.9799999999996</v>
      </c>
      <c r="J397" t="s">
        <v>4</v>
      </c>
      <c r="K397" s="1">
        <v>44728</v>
      </c>
      <c r="L397" s="1" t="str">
        <f t="shared" si="402"/>
        <v>June</v>
      </c>
      <c r="M397" s="1" t="str">
        <f t="shared" si="405"/>
        <v>Q2</v>
      </c>
      <c r="N397" t="s">
        <v>5</v>
      </c>
      <c r="O397" t="s">
        <v>1034</v>
      </c>
      <c r="P397" t="s">
        <v>1028</v>
      </c>
    </row>
    <row r="398" spans="1:16" x14ac:dyDescent="0.25">
      <c r="A398" t="s">
        <v>815</v>
      </c>
      <c r="B398" t="s">
        <v>816</v>
      </c>
      <c r="C398" t="s">
        <v>8</v>
      </c>
      <c r="D398">
        <v>16</v>
      </c>
      <c r="E398" t="str">
        <f t="shared" si="403"/>
        <v>Teenager</v>
      </c>
      <c r="F398" t="s">
        <v>69</v>
      </c>
      <c r="G398">
        <v>3</v>
      </c>
      <c r="H398" s="12">
        <v>3150</v>
      </c>
      <c r="I398" s="12">
        <f t="shared" ref="I398" si="416">H398+2000</f>
        <v>5150</v>
      </c>
      <c r="J398" t="s">
        <v>10</v>
      </c>
      <c r="K398" s="1">
        <v>44828</v>
      </c>
      <c r="L398" s="1" t="str">
        <f t="shared" si="402"/>
        <v>September</v>
      </c>
      <c r="M398" s="1" t="str">
        <f t="shared" si="405"/>
        <v>Q3</v>
      </c>
      <c r="N398" t="s">
        <v>46</v>
      </c>
      <c r="O398" t="s">
        <v>1034</v>
      </c>
      <c r="P398" t="s">
        <v>1029</v>
      </c>
    </row>
    <row r="399" spans="1:16" x14ac:dyDescent="0.25">
      <c r="A399" t="s">
        <v>817</v>
      </c>
      <c r="B399" t="s">
        <v>818</v>
      </c>
      <c r="C399" t="s">
        <v>2</v>
      </c>
      <c r="D399">
        <v>53</v>
      </c>
      <c r="E399" t="str">
        <f t="shared" si="403"/>
        <v>Senior</v>
      </c>
      <c r="F399" t="s">
        <v>26</v>
      </c>
      <c r="G399">
        <v>4</v>
      </c>
      <c r="H399" s="12">
        <v>162.63999999999999</v>
      </c>
      <c r="I399" s="12">
        <f t="shared" ref="I399" si="417">H399+4854</f>
        <v>5016.6400000000003</v>
      </c>
      <c r="J399" t="s">
        <v>14</v>
      </c>
      <c r="K399" s="1">
        <v>44655</v>
      </c>
      <c r="L399" s="1" t="str">
        <f t="shared" si="402"/>
        <v>April</v>
      </c>
      <c r="M399" s="1" t="str">
        <f t="shared" si="405"/>
        <v>Q2</v>
      </c>
      <c r="N399" t="s">
        <v>18</v>
      </c>
      <c r="O399" t="s">
        <v>1036</v>
      </c>
      <c r="P399" t="s">
        <v>1030</v>
      </c>
    </row>
    <row r="400" spans="1:16" x14ac:dyDescent="0.25">
      <c r="A400" t="s">
        <v>819</v>
      </c>
      <c r="B400" t="s">
        <v>820</v>
      </c>
      <c r="C400" t="s">
        <v>8</v>
      </c>
      <c r="D400">
        <v>26</v>
      </c>
      <c r="E400" t="str">
        <f t="shared" si="403"/>
        <v>Adult</v>
      </c>
      <c r="F400" t="s">
        <v>37</v>
      </c>
      <c r="G400">
        <v>1</v>
      </c>
      <c r="H400" s="12">
        <v>5.23</v>
      </c>
      <c r="I400" s="12">
        <f t="shared" ref="I400" si="418">H400+2000</f>
        <v>2005.23</v>
      </c>
      <c r="J400" t="s">
        <v>14</v>
      </c>
      <c r="K400" s="1">
        <v>44852</v>
      </c>
      <c r="L400" s="1" t="str">
        <f t="shared" si="402"/>
        <v>October</v>
      </c>
      <c r="M400" s="1" t="str">
        <f t="shared" si="405"/>
        <v>Q4</v>
      </c>
      <c r="N400" t="s">
        <v>15</v>
      </c>
      <c r="O400" t="s">
        <v>1034</v>
      </c>
      <c r="P400" t="s">
        <v>1031</v>
      </c>
    </row>
    <row r="401" spans="1:16" x14ac:dyDescent="0.25">
      <c r="A401" t="s">
        <v>821</v>
      </c>
      <c r="B401" t="s">
        <v>822</v>
      </c>
      <c r="C401" t="s">
        <v>8</v>
      </c>
      <c r="D401">
        <v>53</v>
      </c>
      <c r="E401" t="str">
        <f t="shared" si="403"/>
        <v>Senior</v>
      </c>
      <c r="F401" t="s">
        <v>37</v>
      </c>
      <c r="G401">
        <v>1</v>
      </c>
      <c r="H401" s="12">
        <v>5.23</v>
      </c>
      <c r="I401" s="12">
        <f t="shared" ref="I401" si="419">H401+4854</f>
        <v>4859.2299999999996</v>
      </c>
      <c r="J401" t="s">
        <v>14</v>
      </c>
      <c r="K401" s="1">
        <v>44850</v>
      </c>
      <c r="L401" s="1" t="str">
        <f t="shared" si="402"/>
        <v>October</v>
      </c>
      <c r="M401" s="1" t="str">
        <f t="shared" si="405"/>
        <v>Q4</v>
      </c>
      <c r="N401" t="s">
        <v>30</v>
      </c>
      <c r="O401" t="s">
        <v>1034</v>
      </c>
      <c r="P401" t="s">
        <v>1028</v>
      </c>
    </row>
    <row r="402" spans="1:16" x14ac:dyDescent="0.25">
      <c r="A402" t="s">
        <v>823</v>
      </c>
      <c r="B402" t="s">
        <v>824</v>
      </c>
      <c r="C402" t="s">
        <v>2</v>
      </c>
      <c r="D402">
        <v>63</v>
      </c>
      <c r="E402" t="str">
        <f t="shared" si="403"/>
        <v>Senior</v>
      </c>
      <c r="F402" t="s">
        <v>3</v>
      </c>
      <c r="G402">
        <v>4</v>
      </c>
      <c r="H402" s="12">
        <v>1200.32</v>
      </c>
      <c r="I402" s="12">
        <f t="shared" ref="I402" si="420">H402+2000</f>
        <v>3200.3199999999997</v>
      </c>
      <c r="J402" t="s">
        <v>4</v>
      </c>
      <c r="K402" s="1">
        <v>44698</v>
      </c>
      <c r="L402" s="1" t="str">
        <f t="shared" si="402"/>
        <v>May</v>
      </c>
      <c r="M402" s="1" t="str">
        <f t="shared" si="405"/>
        <v>Q2</v>
      </c>
      <c r="N402" t="s">
        <v>27</v>
      </c>
      <c r="O402" t="s">
        <v>1034</v>
      </c>
      <c r="P402" t="s">
        <v>1028</v>
      </c>
    </row>
    <row r="403" spans="1:16" x14ac:dyDescent="0.25">
      <c r="A403" t="s">
        <v>825</v>
      </c>
      <c r="B403" t="s">
        <v>826</v>
      </c>
      <c r="C403" t="s">
        <v>2</v>
      </c>
      <c r="D403">
        <v>54</v>
      </c>
      <c r="E403" t="str">
        <f t="shared" si="403"/>
        <v>Senior</v>
      </c>
      <c r="F403" t="s">
        <v>3</v>
      </c>
      <c r="G403">
        <v>1</v>
      </c>
      <c r="H403" s="12">
        <v>300.08</v>
      </c>
      <c r="I403" s="12">
        <f t="shared" ref="I403" si="421">H403+4854</f>
        <v>5154.08</v>
      </c>
      <c r="J403" t="s">
        <v>4</v>
      </c>
      <c r="K403" s="1">
        <v>44595</v>
      </c>
      <c r="L403" s="1" t="str">
        <f t="shared" si="402"/>
        <v>February</v>
      </c>
      <c r="M403" s="1" t="str">
        <f t="shared" si="405"/>
        <v>Q1</v>
      </c>
      <c r="N403" t="s">
        <v>40</v>
      </c>
      <c r="O403" t="s">
        <v>1034</v>
      </c>
      <c r="P403" t="s">
        <v>1029</v>
      </c>
    </row>
    <row r="404" spans="1:16" x14ac:dyDescent="0.25">
      <c r="A404" t="s">
        <v>827</v>
      </c>
      <c r="B404" t="s">
        <v>828</v>
      </c>
      <c r="C404" t="s">
        <v>2</v>
      </c>
      <c r="D404">
        <v>54</v>
      </c>
      <c r="E404" t="str">
        <f t="shared" si="403"/>
        <v>Senior</v>
      </c>
      <c r="F404" t="s">
        <v>3</v>
      </c>
      <c r="G404">
        <v>5</v>
      </c>
      <c r="H404" s="12">
        <v>1500.4</v>
      </c>
      <c r="I404" s="12">
        <f t="shared" ref="I404" si="422">H404+2000</f>
        <v>3500.4</v>
      </c>
      <c r="J404" t="s">
        <v>10</v>
      </c>
      <c r="K404" s="1">
        <v>44880</v>
      </c>
      <c r="L404" s="1" t="str">
        <f t="shared" si="402"/>
        <v>November</v>
      </c>
      <c r="M404" s="1" t="str">
        <f t="shared" si="405"/>
        <v>Q4</v>
      </c>
      <c r="N404" t="s">
        <v>11</v>
      </c>
      <c r="O404" t="s">
        <v>1036</v>
      </c>
      <c r="P404" t="s">
        <v>1030</v>
      </c>
    </row>
    <row r="405" spans="1:16" x14ac:dyDescent="0.25">
      <c r="A405" t="s">
        <v>829</v>
      </c>
      <c r="B405" t="s">
        <v>830</v>
      </c>
      <c r="C405" t="s">
        <v>8</v>
      </c>
      <c r="D405">
        <v>45</v>
      </c>
      <c r="E405" t="str">
        <f t="shared" si="403"/>
        <v>Adult</v>
      </c>
      <c r="F405" t="s">
        <v>158</v>
      </c>
      <c r="G405">
        <v>2</v>
      </c>
      <c r="H405" s="12">
        <v>23.46</v>
      </c>
      <c r="I405" s="12">
        <f t="shared" ref="I405" si="423">H405+4854</f>
        <v>4877.46</v>
      </c>
      <c r="J405" t="s">
        <v>4</v>
      </c>
      <c r="K405" s="1">
        <v>44771</v>
      </c>
      <c r="L405" s="1" t="str">
        <f t="shared" si="402"/>
        <v>July</v>
      </c>
      <c r="M405" s="1" t="str">
        <f t="shared" si="405"/>
        <v>Q3</v>
      </c>
      <c r="N405" t="s">
        <v>27</v>
      </c>
      <c r="O405" t="s">
        <v>1036</v>
      </c>
      <c r="P405" t="s">
        <v>1031</v>
      </c>
    </row>
    <row r="406" spans="1:16" x14ac:dyDescent="0.25">
      <c r="A406" t="s">
        <v>831</v>
      </c>
      <c r="B406" t="s">
        <v>832</v>
      </c>
      <c r="C406" t="s">
        <v>2</v>
      </c>
      <c r="D406">
        <v>62</v>
      </c>
      <c r="E406" t="str">
        <f t="shared" si="403"/>
        <v>Senior</v>
      </c>
      <c r="F406" t="s">
        <v>43</v>
      </c>
      <c r="G406">
        <v>4</v>
      </c>
      <c r="H406" s="12">
        <v>143.36000000000001</v>
      </c>
      <c r="I406" s="12">
        <f t="shared" ref="I406" si="424">H406+2000</f>
        <v>2143.36</v>
      </c>
      <c r="J406" t="s">
        <v>4</v>
      </c>
      <c r="K406" s="1">
        <v>44759</v>
      </c>
      <c r="L406" s="1" t="str">
        <f t="shared" si="402"/>
        <v>July</v>
      </c>
      <c r="M406" s="1" t="str">
        <f t="shared" si="405"/>
        <v>Q3</v>
      </c>
      <c r="N406" t="s">
        <v>5</v>
      </c>
      <c r="O406" t="s">
        <v>1034</v>
      </c>
      <c r="P406" t="s">
        <v>1028</v>
      </c>
    </row>
    <row r="407" spans="1:16" x14ac:dyDescent="0.25">
      <c r="A407" t="s">
        <v>833</v>
      </c>
      <c r="B407" t="s">
        <v>834</v>
      </c>
      <c r="C407" t="s">
        <v>2</v>
      </c>
      <c r="D407">
        <v>18</v>
      </c>
      <c r="E407" t="str">
        <f t="shared" si="403"/>
        <v>Adult</v>
      </c>
      <c r="F407" t="s">
        <v>3</v>
      </c>
      <c r="G407">
        <v>1</v>
      </c>
      <c r="H407" s="12">
        <v>300.08</v>
      </c>
      <c r="I407" s="12">
        <f t="shared" ref="I407" si="425">H407+4854</f>
        <v>5154.08</v>
      </c>
      <c r="J407" t="s">
        <v>4</v>
      </c>
      <c r="K407" s="1">
        <v>44628</v>
      </c>
      <c r="L407" s="1" t="str">
        <f t="shared" si="402"/>
        <v>March</v>
      </c>
      <c r="M407" s="1" t="str">
        <f t="shared" si="405"/>
        <v>Q1</v>
      </c>
      <c r="N407" t="s">
        <v>51</v>
      </c>
      <c r="O407" t="s">
        <v>1036</v>
      </c>
      <c r="P407" t="s">
        <v>1028</v>
      </c>
    </row>
    <row r="408" spans="1:16" x14ac:dyDescent="0.25">
      <c r="A408" t="s">
        <v>835</v>
      </c>
      <c r="B408" t="s">
        <v>836</v>
      </c>
      <c r="C408" t="s">
        <v>2</v>
      </c>
      <c r="D408">
        <v>44</v>
      </c>
      <c r="E408" t="str">
        <f t="shared" si="403"/>
        <v>Adult</v>
      </c>
      <c r="F408" t="s">
        <v>9</v>
      </c>
      <c r="G408">
        <v>5</v>
      </c>
      <c r="H408" s="12">
        <v>3000.85</v>
      </c>
      <c r="I408" s="12">
        <f t="shared" ref="I408" si="426">H408+2000</f>
        <v>5000.8500000000004</v>
      </c>
      <c r="J408" t="s">
        <v>4</v>
      </c>
      <c r="K408" s="1">
        <v>44826</v>
      </c>
      <c r="L408" s="1" t="str">
        <f t="shared" si="402"/>
        <v>September</v>
      </c>
      <c r="M408" s="1" t="str">
        <f t="shared" si="405"/>
        <v>Q3</v>
      </c>
      <c r="N408" t="s">
        <v>56</v>
      </c>
      <c r="O408" t="s">
        <v>1034</v>
      </c>
      <c r="P408" t="s">
        <v>1029</v>
      </c>
    </row>
    <row r="409" spans="1:16" x14ac:dyDescent="0.25">
      <c r="A409" t="s">
        <v>837</v>
      </c>
      <c r="B409" t="s">
        <v>838</v>
      </c>
      <c r="C409" t="s">
        <v>8</v>
      </c>
      <c r="D409">
        <v>50</v>
      </c>
      <c r="E409" t="str">
        <f t="shared" si="403"/>
        <v>Senior</v>
      </c>
      <c r="F409" t="s">
        <v>3</v>
      </c>
      <c r="G409">
        <v>1</v>
      </c>
      <c r="H409" s="12">
        <v>300.08</v>
      </c>
      <c r="I409" s="12">
        <f t="shared" ref="I409" si="427">H409+4854</f>
        <v>5154.08</v>
      </c>
      <c r="J409" t="s">
        <v>14</v>
      </c>
      <c r="K409" s="1">
        <v>44774</v>
      </c>
      <c r="L409" s="1" t="str">
        <f t="shared" si="402"/>
        <v>August</v>
      </c>
      <c r="M409" s="1" t="str">
        <f t="shared" si="405"/>
        <v>Q3</v>
      </c>
      <c r="N409" t="s">
        <v>18</v>
      </c>
      <c r="O409" t="s">
        <v>1036</v>
      </c>
      <c r="P409" t="s">
        <v>1030</v>
      </c>
    </row>
    <row r="410" spans="1:16" x14ac:dyDescent="0.25">
      <c r="A410" t="s">
        <v>839</v>
      </c>
      <c r="B410" t="s">
        <v>840</v>
      </c>
      <c r="C410" t="s">
        <v>8</v>
      </c>
      <c r="D410">
        <v>31</v>
      </c>
      <c r="E410" t="str">
        <f t="shared" si="403"/>
        <v>Adult</v>
      </c>
      <c r="F410" t="s">
        <v>3</v>
      </c>
      <c r="G410">
        <v>5</v>
      </c>
      <c r="H410" s="12">
        <v>1500.4</v>
      </c>
      <c r="I410" s="12">
        <f t="shared" ref="I410" si="428">H410+2000</f>
        <v>3500.4</v>
      </c>
      <c r="J410" t="s">
        <v>4</v>
      </c>
      <c r="K410" s="1">
        <v>44654</v>
      </c>
      <c r="L410" s="1" t="str">
        <f t="shared" si="402"/>
        <v>April</v>
      </c>
      <c r="M410" s="1" t="str">
        <f t="shared" si="405"/>
        <v>Q2</v>
      </c>
      <c r="N410" t="s">
        <v>27</v>
      </c>
      <c r="O410" t="s">
        <v>1035</v>
      </c>
      <c r="P410" t="s">
        <v>1031</v>
      </c>
    </row>
    <row r="411" spans="1:16" x14ac:dyDescent="0.25">
      <c r="A411" t="s">
        <v>841</v>
      </c>
      <c r="B411" t="s">
        <v>842</v>
      </c>
      <c r="C411" t="s">
        <v>8</v>
      </c>
      <c r="D411">
        <v>62</v>
      </c>
      <c r="E411" t="str">
        <f t="shared" si="403"/>
        <v>Senior</v>
      </c>
      <c r="F411" t="s">
        <v>3</v>
      </c>
      <c r="G411">
        <v>5</v>
      </c>
      <c r="H411" s="12">
        <v>1500.4</v>
      </c>
      <c r="I411" s="12">
        <f t="shared" ref="I411" si="429">H411+4854</f>
        <v>6354.4</v>
      </c>
      <c r="J411" t="s">
        <v>14</v>
      </c>
      <c r="K411" s="1">
        <v>44886</v>
      </c>
      <c r="L411" s="1" t="str">
        <f t="shared" si="402"/>
        <v>November</v>
      </c>
      <c r="M411" s="1" t="str">
        <f t="shared" si="405"/>
        <v>Q4</v>
      </c>
      <c r="N411" t="s">
        <v>56</v>
      </c>
      <c r="O411" t="s">
        <v>1034</v>
      </c>
      <c r="P411" t="s">
        <v>1028</v>
      </c>
    </row>
    <row r="412" spans="1:16" x14ac:dyDescent="0.25">
      <c r="A412" t="s">
        <v>843</v>
      </c>
      <c r="B412" t="s">
        <v>844</v>
      </c>
      <c r="C412" t="s">
        <v>2</v>
      </c>
      <c r="D412">
        <v>20</v>
      </c>
      <c r="E412" t="str">
        <f t="shared" si="403"/>
        <v>Adult</v>
      </c>
      <c r="F412" t="s">
        <v>3</v>
      </c>
      <c r="G412">
        <v>5</v>
      </c>
      <c r="H412" s="12">
        <v>1500.4</v>
      </c>
      <c r="I412" s="12">
        <f t="shared" ref="I412" si="430">H412+2000</f>
        <v>3500.4</v>
      </c>
      <c r="J412" t="s">
        <v>10</v>
      </c>
      <c r="K412" s="1">
        <v>44821</v>
      </c>
      <c r="L412" s="1" t="str">
        <f t="shared" si="402"/>
        <v>September</v>
      </c>
      <c r="M412" s="1" t="str">
        <f t="shared" si="405"/>
        <v>Q3</v>
      </c>
      <c r="N412" t="s">
        <v>5</v>
      </c>
      <c r="O412" t="s">
        <v>1036</v>
      </c>
      <c r="P412" t="s">
        <v>1028</v>
      </c>
    </row>
    <row r="413" spans="1:16" x14ac:dyDescent="0.25">
      <c r="A413" t="s">
        <v>845</v>
      </c>
      <c r="B413" t="s">
        <v>846</v>
      </c>
      <c r="C413" t="s">
        <v>2</v>
      </c>
      <c r="D413">
        <v>65</v>
      </c>
      <c r="E413" t="str">
        <f t="shared" si="403"/>
        <v>Senior</v>
      </c>
      <c r="F413" t="s">
        <v>21</v>
      </c>
      <c r="G413">
        <v>5</v>
      </c>
      <c r="H413" s="12">
        <v>75.75</v>
      </c>
      <c r="I413" s="12">
        <f t="shared" ref="I413" si="431">H413+4854</f>
        <v>4929.75</v>
      </c>
      <c r="J413" t="s">
        <v>14</v>
      </c>
      <c r="K413" s="1">
        <v>44782</v>
      </c>
      <c r="L413" s="1" t="str">
        <f t="shared" si="402"/>
        <v>August</v>
      </c>
      <c r="M413" s="1" t="str">
        <f t="shared" si="405"/>
        <v>Q3</v>
      </c>
      <c r="N413" t="s">
        <v>30</v>
      </c>
      <c r="O413" t="s">
        <v>1034</v>
      </c>
      <c r="P413" t="s">
        <v>1029</v>
      </c>
    </row>
    <row r="414" spans="1:16" x14ac:dyDescent="0.25">
      <c r="A414" t="s">
        <v>847</v>
      </c>
      <c r="B414" t="s">
        <v>848</v>
      </c>
      <c r="C414" t="s">
        <v>2</v>
      </c>
      <c r="D414">
        <v>63</v>
      </c>
      <c r="E414" t="str">
        <f t="shared" si="403"/>
        <v>Senior</v>
      </c>
      <c r="F414" t="s">
        <v>158</v>
      </c>
      <c r="G414">
        <v>1</v>
      </c>
      <c r="H414" s="12">
        <v>11.73</v>
      </c>
      <c r="I414" s="12">
        <f t="shared" ref="I414" si="432">H414+2000</f>
        <v>2011.73</v>
      </c>
      <c r="J414" t="s">
        <v>14</v>
      </c>
      <c r="K414" s="1">
        <v>44812</v>
      </c>
      <c r="L414" s="1" t="str">
        <f t="shared" si="402"/>
        <v>September</v>
      </c>
      <c r="M414" s="1" t="str">
        <f t="shared" si="405"/>
        <v>Q3</v>
      </c>
      <c r="N414" t="s">
        <v>15</v>
      </c>
      <c r="O414" t="s">
        <v>1034</v>
      </c>
      <c r="P414" t="s">
        <v>1030</v>
      </c>
    </row>
    <row r="415" spans="1:16" x14ac:dyDescent="0.25">
      <c r="A415" t="s">
        <v>849</v>
      </c>
      <c r="B415" t="s">
        <v>850</v>
      </c>
      <c r="C415" t="s">
        <v>2</v>
      </c>
      <c r="D415">
        <v>57</v>
      </c>
      <c r="E415" t="str">
        <f t="shared" si="403"/>
        <v>Senior</v>
      </c>
      <c r="F415" t="s">
        <v>37</v>
      </c>
      <c r="G415">
        <v>4</v>
      </c>
      <c r="H415" s="12">
        <v>20.92</v>
      </c>
      <c r="I415" s="12">
        <f t="shared" ref="I415" si="433">H415+4854</f>
        <v>4874.92</v>
      </c>
      <c r="J415" t="s">
        <v>14</v>
      </c>
      <c r="K415" s="1">
        <v>44842</v>
      </c>
      <c r="L415" s="1" t="str">
        <f t="shared" si="402"/>
        <v>October</v>
      </c>
      <c r="M415" s="1" t="str">
        <f t="shared" si="405"/>
        <v>Q4</v>
      </c>
      <c r="N415" t="s">
        <v>30</v>
      </c>
      <c r="O415" t="s">
        <v>1036</v>
      </c>
      <c r="P415" t="s">
        <v>1031</v>
      </c>
    </row>
    <row r="416" spans="1:16" x14ac:dyDescent="0.25">
      <c r="A416" t="s">
        <v>851</v>
      </c>
      <c r="B416" t="s">
        <v>852</v>
      </c>
      <c r="C416" t="s">
        <v>2</v>
      </c>
      <c r="D416">
        <v>59</v>
      </c>
      <c r="E416" t="str">
        <f t="shared" si="403"/>
        <v>Senior</v>
      </c>
      <c r="F416" t="s">
        <v>3</v>
      </c>
      <c r="G416">
        <v>1</v>
      </c>
      <c r="H416" s="12">
        <v>300.08</v>
      </c>
      <c r="I416" s="12">
        <f t="shared" ref="I416" si="434">H416+2000</f>
        <v>2300.08</v>
      </c>
      <c r="J416" t="s">
        <v>10</v>
      </c>
      <c r="K416" s="1">
        <v>44623</v>
      </c>
      <c r="L416" s="1" t="str">
        <f t="shared" si="402"/>
        <v>March</v>
      </c>
      <c r="M416" s="1" t="str">
        <f t="shared" si="405"/>
        <v>Q1</v>
      </c>
      <c r="N416" t="s">
        <v>18</v>
      </c>
      <c r="O416" t="s">
        <v>1036</v>
      </c>
      <c r="P416" t="s">
        <v>1028</v>
      </c>
    </row>
    <row r="417" spans="1:16" x14ac:dyDescent="0.25">
      <c r="A417" t="s">
        <v>853</v>
      </c>
      <c r="B417" t="s">
        <v>854</v>
      </c>
      <c r="C417" t="s">
        <v>2</v>
      </c>
      <c r="D417">
        <v>44</v>
      </c>
      <c r="E417" t="str">
        <f t="shared" si="403"/>
        <v>Adult</v>
      </c>
      <c r="F417" t="s">
        <v>3</v>
      </c>
      <c r="G417">
        <v>4</v>
      </c>
      <c r="H417" s="12">
        <v>1200.32</v>
      </c>
      <c r="I417" s="12">
        <f t="shared" ref="I417" si="435">H417+4854</f>
        <v>6054.32</v>
      </c>
      <c r="J417" t="s">
        <v>10</v>
      </c>
      <c r="K417" s="1">
        <v>44921</v>
      </c>
      <c r="L417" s="1" t="str">
        <f t="shared" si="402"/>
        <v>December</v>
      </c>
      <c r="M417" s="1" t="str">
        <f t="shared" si="405"/>
        <v>Q4</v>
      </c>
      <c r="N417" t="s">
        <v>56</v>
      </c>
      <c r="O417" t="s">
        <v>1034</v>
      </c>
      <c r="P417" t="s">
        <v>1028</v>
      </c>
    </row>
    <row r="418" spans="1:16" x14ac:dyDescent="0.25">
      <c r="A418" t="s">
        <v>855</v>
      </c>
      <c r="B418" t="s">
        <v>856</v>
      </c>
      <c r="C418" t="s">
        <v>2</v>
      </c>
      <c r="D418">
        <v>63</v>
      </c>
      <c r="E418" t="str">
        <f t="shared" si="403"/>
        <v>Senior</v>
      </c>
      <c r="F418" t="s">
        <v>26</v>
      </c>
      <c r="G418">
        <v>5</v>
      </c>
      <c r="H418" s="12">
        <v>203.3</v>
      </c>
      <c r="I418" s="12">
        <f t="shared" ref="I418" si="436">H418+2000</f>
        <v>2203.3000000000002</v>
      </c>
      <c r="J418" t="s">
        <v>4</v>
      </c>
      <c r="K418" s="1">
        <v>44605</v>
      </c>
      <c r="L418" s="1" t="str">
        <f t="shared" si="402"/>
        <v>February</v>
      </c>
      <c r="M418" s="1" t="str">
        <f t="shared" si="405"/>
        <v>Q1</v>
      </c>
      <c r="N418" t="s">
        <v>18</v>
      </c>
      <c r="O418" t="s">
        <v>1036</v>
      </c>
      <c r="P418" t="s">
        <v>1029</v>
      </c>
    </row>
    <row r="419" spans="1:16" x14ac:dyDescent="0.25">
      <c r="A419" t="s">
        <v>857</v>
      </c>
      <c r="B419" t="s">
        <v>858</v>
      </c>
      <c r="C419" t="s">
        <v>8</v>
      </c>
      <c r="D419">
        <v>65</v>
      </c>
      <c r="E419" t="str">
        <f t="shared" si="403"/>
        <v>Senior</v>
      </c>
      <c r="F419" t="s">
        <v>3</v>
      </c>
      <c r="G419">
        <v>4</v>
      </c>
      <c r="H419" s="12">
        <v>1200.32</v>
      </c>
      <c r="I419" s="12">
        <f t="shared" ref="I419" si="437">H419+4854</f>
        <v>6054.32</v>
      </c>
      <c r="J419" t="s">
        <v>14</v>
      </c>
      <c r="K419" s="1">
        <v>44746</v>
      </c>
      <c r="L419" s="1" t="str">
        <f t="shared" si="402"/>
        <v>July</v>
      </c>
      <c r="M419" s="1" t="str">
        <f t="shared" si="405"/>
        <v>Q3</v>
      </c>
      <c r="N419" t="s">
        <v>46</v>
      </c>
      <c r="O419" t="s">
        <v>1036</v>
      </c>
      <c r="P419" t="s">
        <v>1030</v>
      </c>
    </row>
    <row r="420" spans="1:16" x14ac:dyDescent="0.25">
      <c r="A420" t="s">
        <v>859</v>
      </c>
      <c r="B420" t="s">
        <v>860</v>
      </c>
      <c r="C420" t="s">
        <v>2</v>
      </c>
      <c r="D420">
        <v>68</v>
      </c>
      <c r="E420" t="str">
        <f t="shared" si="403"/>
        <v>Senior</v>
      </c>
      <c r="F420" t="s">
        <v>3</v>
      </c>
      <c r="G420">
        <v>1</v>
      </c>
      <c r="H420" s="12">
        <v>300.08</v>
      </c>
      <c r="I420" s="12">
        <f t="shared" ref="I420" si="438">H420+2000</f>
        <v>2300.08</v>
      </c>
      <c r="J420" t="s">
        <v>14</v>
      </c>
      <c r="K420" s="1">
        <v>44587</v>
      </c>
      <c r="L420" s="1" t="str">
        <f t="shared" si="402"/>
        <v>January</v>
      </c>
      <c r="M420" s="1" t="str">
        <f t="shared" si="405"/>
        <v>Q1</v>
      </c>
      <c r="N420" t="s">
        <v>27</v>
      </c>
      <c r="O420" t="s">
        <v>1034</v>
      </c>
      <c r="P420" t="s">
        <v>1031</v>
      </c>
    </row>
    <row r="421" spans="1:16" x14ac:dyDescent="0.25">
      <c r="A421" t="s">
        <v>861</v>
      </c>
      <c r="B421" t="s">
        <v>862</v>
      </c>
      <c r="C421" t="s">
        <v>2</v>
      </c>
      <c r="D421">
        <v>21</v>
      </c>
      <c r="E421" t="str">
        <f t="shared" si="403"/>
        <v>Adult</v>
      </c>
      <c r="F421" t="s">
        <v>37</v>
      </c>
      <c r="G421">
        <v>2</v>
      </c>
      <c r="H421" s="12">
        <v>10.46</v>
      </c>
      <c r="I421" s="12">
        <f t="shared" ref="I421" si="439">H421+4854</f>
        <v>4864.46</v>
      </c>
      <c r="J421" t="s">
        <v>10</v>
      </c>
      <c r="K421" s="1">
        <v>44839</v>
      </c>
      <c r="L421" s="1" t="str">
        <f t="shared" si="402"/>
        <v>October</v>
      </c>
      <c r="M421" s="1" t="str">
        <f t="shared" si="405"/>
        <v>Q4</v>
      </c>
      <c r="N421" t="s">
        <v>18</v>
      </c>
      <c r="O421" t="s">
        <v>1034</v>
      </c>
      <c r="P421" t="s">
        <v>1028</v>
      </c>
    </row>
    <row r="422" spans="1:16" x14ac:dyDescent="0.25">
      <c r="A422" t="s">
        <v>863</v>
      </c>
      <c r="B422" t="s">
        <v>864</v>
      </c>
      <c r="C422" t="s">
        <v>2</v>
      </c>
      <c r="D422">
        <v>33</v>
      </c>
      <c r="E422" t="str">
        <f t="shared" si="403"/>
        <v>Adult</v>
      </c>
      <c r="F422" t="s">
        <v>21</v>
      </c>
      <c r="G422">
        <v>5</v>
      </c>
      <c r="H422" s="12">
        <v>75.75</v>
      </c>
      <c r="I422" s="12">
        <f t="shared" ref="I422" si="440">H422+2000</f>
        <v>2075.75</v>
      </c>
      <c r="J422" t="s">
        <v>4</v>
      </c>
      <c r="K422" s="1">
        <v>44656</v>
      </c>
      <c r="L422" s="1" t="str">
        <f t="shared" si="402"/>
        <v>April</v>
      </c>
      <c r="M422" s="1" t="str">
        <f t="shared" si="405"/>
        <v>Q2</v>
      </c>
      <c r="N422" t="s">
        <v>30</v>
      </c>
      <c r="O422" t="s">
        <v>1034</v>
      </c>
      <c r="P422" t="s">
        <v>1028</v>
      </c>
    </row>
    <row r="423" spans="1:16" x14ac:dyDescent="0.25">
      <c r="A423" t="s">
        <v>865</v>
      </c>
      <c r="B423" t="s">
        <v>866</v>
      </c>
      <c r="C423" t="s">
        <v>2</v>
      </c>
      <c r="D423">
        <v>23</v>
      </c>
      <c r="E423" t="str">
        <f t="shared" si="403"/>
        <v>Adult</v>
      </c>
      <c r="F423" t="s">
        <v>158</v>
      </c>
      <c r="G423">
        <v>2</v>
      </c>
      <c r="H423" s="12">
        <v>23.46</v>
      </c>
      <c r="I423" s="12">
        <f t="shared" ref="I423" si="441">H423+4854</f>
        <v>4877.46</v>
      </c>
      <c r="J423" t="s">
        <v>14</v>
      </c>
      <c r="K423" s="1">
        <v>44647</v>
      </c>
      <c r="L423" s="1" t="str">
        <f t="shared" si="402"/>
        <v>March</v>
      </c>
      <c r="M423" s="1" t="str">
        <f t="shared" si="405"/>
        <v>Q1</v>
      </c>
      <c r="N423" t="s">
        <v>15</v>
      </c>
      <c r="O423" t="s">
        <v>1034</v>
      </c>
      <c r="P423" t="s">
        <v>1029</v>
      </c>
    </row>
    <row r="424" spans="1:16" x14ac:dyDescent="0.25">
      <c r="A424" t="s">
        <v>867</v>
      </c>
      <c r="B424" t="s">
        <v>868</v>
      </c>
      <c r="C424" t="s">
        <v>2</v>
      </c>
      <c r="D424">
        <v>49</v>
      </c>
      <c r="E424" t="str">
        <f t="shared" si="403"/>
        <v>Adult</v>
      </c>
      <c r="F424" t="s">
        <v>158</v>
      </c>
      <c r="G424">
        <v>5</v>
      </c>
      <c r="H424" s="12">
        <v>58.65</v>
      </c>
      <c r="I424" s="12">
        <f t="shared" ref="I424" si="442">H424+2000</f>
        <v>2058.65</v>
      </c>
      <c r="J424" t="s">
        <v>14</v>
      </c>
      <c r="K424" s="1">
        <v>44886</v>
      </c>
      <c r="L424" s="1" t="str">
        <f t="shared" si="402"/>
        <v>November</v>
      </c>
      <c r="M424" s="1" t="str">
        <f t="shared" si="405"/>
        <v>Q4</v>
      </c>
      <c r="N424" t="s">
        <v>30</v>
      </c>
      <c r="O424" t="s">
        <v>1034</v>
      </c>
      <c r="P424" t="s">
        <v>1030</v>
      </c>
    </row>
    <row r="425" spans="1:16" x14ac:dyDescent="0.25">
      <c r="A425" t="s">
        <v>869</v>
      </c>
      <c r="B425" t="s">
        <v>870</v>
      </c>
      <c r="C425" t="s">
        <v>8</v>
      </c>
      <c r="D425">
        <v>57</v>
      </c>
      <c r="E425" t="str">
        <f t="shared" si="403"/>
        <v>Senior</v>
      </c>
      <c r="F425" t="s">
        <v>9</v>
      </c>
      <c r="G425">
        <v>2</v>
      </c>
      <c r="H425" s="12">
        <v>1200.3399999999999</v>
      </c>
      <c r="I425" s="12">
        <f t="shared" ref="I425" si="443">H425+4854</f>
        <v>6054.34</v>
      </c>
      <c r="J425" t="s">
        <v>4</v>
      </c>
      <c r="K425" s="1">
        <v>44613</v>
      </c>
      <c r="L425" s="1" t="str">
        <f t="shared" si="402"/>
        <v>February</v>
      </c>
      <c r="M425" s="1" t="str">
        <f t="shared" si="405"/>
        <v>Q1</v>
      </c>
      <c r="N425" t="s">
        <v>18</v>
      </c>
      <c r="O425" t="s">
        <v>1034</v>
      </c>
      <c r="P425" t="s">
        <v>1031</v>
      </c>
    </row>
    <row r="426" spans="1:16" x14ac:dyDescent="0.25">
      <c r="A426" t="s">
        <v>871</v>
      </c>
      <c r="B426" t="s">
        <v>872</v>
      </c>
      <c r="C426" t="s">
        <v>2</v>
      </c>
      <c r="D426">
        <v>54</v>
      </c>
      <c r="E426" t="str">
        <f t="shared" si="403"/>
        <v>Senior</v>
      </c>
      <c r="F426" t="s">
        <v>43</v>
      </c>
      <c r="G426">
        <v>4</v>
      </c>
      <c r="H426" s="12">
        <v>143.36000000000001</v>
      </c>
      <c r="I426" s="12">
        <f t="shared" ref="I426" si="444">H426+2000</f>
        <v>2143.36</v>
      </c>
      <c r="J426" t="s">
        <v>4</v>
      </c>
      <c r="K426" s="1">
        <v>44795</v>
      </c>
      <c r="L426" s="1" t="str">
        <f t="shared" si="402"/>
        <v>August</v>
      </c>
      <c r="M426" s="1" t="str">
        <f t="shared" si="405"/>
        <v>Q3</v>
      </c>
      <c r="N426" t="s">
        <v>5</v>
      </c>
      <c r="O426" t="s">
        <v>1034</v>
      </c>
      <c r="P426" t="s">
        <v>1028</v>
      </c>
    </row>
    <row r="427" spans="1:16" x14ac:dyDescent="0.25">
      <c r="A427" t="s">
        <v>873</v>
      </c>
      <c r="B427" t="s">
        <v>874</v>
      </c>
      <c r="C427" t="s">
        <v>2</v>
      </c>
      <c r="D427">
        <v>41</v>
      </c>
      <c r="E427" t="str">
        <f t="shared" si="403"/>
        <v>Adult</v>
      </c>
      <c r="F427" t="s">
        <v>26</v>
      </c>
      <c r="G427">
        <v>3</v>
      </c>
      <c r="H427" s="12">
        <v>121.98</v>
      </c>
      <c r="I427" s="12">
        <f t="shared" ref="I427" si="445">H427+4854</f>
        <v>4975.9799999999996</v>
      </c>
      <c r="J427" t="s">
        <v>4</v>
      </c>
      <c r="K427" s="1">
        <v>44901</v>
      </c>
      <c r="L427" s="1" t="str">
        <f t="shared" si="402"/>
        <v>December</v>
      </c>
      <c r="M427" s="1" t="str">
        <f t="shared" si="405"/>
        <v>Q4</v>
      </c>
      <c r="N427" t="s">
        <v>40</v>
      </c>
      <c r="O427" t="s">
        <v>1034</v>
      </c>
      <c r="P427" t="s">
        <v>1028</v>
      </c>
    </row>
    <row r="428" spans="1:16" x14ac:dyDescent="0.25">
      <c r="A428" t="s">
        <v>875</v>
      </c>
      <c r="B428" t="s">
        <v>876</v>
      </c>
      <c r="C428" t="s">
        <v>2</v>
      </c>
      <c r="D428">
        <v>21</v>
      </c>
      <c r="E428" t="str">
        <f t="shared" si="403"/>
        <v>Adult</v>
      </c>
      <c r="F428" t="s">
        <v>9</v>
      </c>
      <c r="G428">
        <v>3</v>
      </c>
      <c r="H428" s="12">
        <v>1800.51</v>
      </c>
      <c r="I428" s="12">
        <f t="shared" ref="I428" si="446">H428+2000</f>
        <v>3800.51</v>
      </c>
      <c r="J428" t="s">
        <v>14</v>
      </c>
      <c r="K428" s="1">
        <v>44645</v>
      </c>
      <c r="L428" s="1" t="str">
        <f t="shared" si="402"/>
        <v>March</v>
      </c>
      <c r="M428" s="1" t="str">
        <f t="shared" si="405"/>
        <v>Q1</v>
      </c>
      <c r="N428" t="s">
        <v>5</v>
      </c>
      <c r="O428" t="s">
        <v>1034</v>
      </c>
      <c r="P428" t="s">
        <v>1029</v>
      </c>
    </row>
    <row r="429" spans="1:16" x14ac:dyDescent="0.25">
      <c r="A429" t="s">
        <v>877</v>
      </c>
      <c r="B429" t="s">
        <v>878</v>
      </c>
      <c r="C429" t="s">
        <v>2</v>
      </c>
      <c r="D429">
        <v>45</v>
      </c>
      <c r="E429" t="str">
        <f t="shared" si="403"/>
        <v>Adult</v>
      </c>
      <c r="F429" t="s">
        <v>43</v>
      </c>
      <c r="G429">
        <v>1</v>
      </c>
      <c r="H429" s="12">
        <v>35.840000000000003</v>
      </c>
      <c r="I429" s="12">
        <f t="shared" ref="I429" si="447">H429+4854</f>
        <v>4889.84</v>
      </c>
      <c r="J429" t="s">
        <v>10</v>
      </c>
      <c r="K429" s="1">
        <v>44625</v>
      </c>
      <c r="L429" s="1" t="str">
        <f t="shared" si="402"/>
        <v>March</v>
      </c>
      <c r="M429" s="1" t="str">
        <f t="shared" si="405"/>
        <v>Q1</v>
      </c>
      <c r="N429" t="s">
        <v>5</v>
      </c>
      <c r="O429" t="s">
        <v>1034</v>
      </c>
      <c r="P429" t="s">
        <v>1030</v>
      </c>
    </row>
    <row r="430" spans="1:16" x14ac:dyDescent="0.25">
      <c r="A430" t="s">
        <v>879</v>
      </c>
      <c r="B430" t="s">
        <v>880</v>
      </c>
      <c r="C430" t="s">
        <v>2</v>
      </c>
      <c r="D430">
        <v>58</v>
      </c>
      <c r="E430" t="str">
        <f t="shared" si="403"/>
        <v>Senior</v>
      </c>
      <c r="F430" t="s">
        <v>9</v>
      </c>
      <c r="G430">
        <v>3</v>
      </c>
      <c r="H430" s="12">
        <v>1800.51</v>
      </c>
      <c r="I430" s="12">
        <f t="shared" ref="I430" si="448">H430+2000</f>
        <v>3800.51</v>
      </c>
      <c r="J430" t="s">
        <v>4</v>
      </c>
      <c r="K430" s="1">
        <v>44775</v>
      </c>
      <c r="L430" s="1" t="str">
        <f t="shared" si="402"/>
        <v>August</v>
      </c>
      <c r="M430" s="1" t="str">
        <f t="shared" si="405"/>
        <v>Q3</v>
      </c>
      <c r="N430" t="s">
        <v>5</v>
      </c>
      <c r="O430" t="s">
        <v>1034</v>
      </c>
      <c r="P430" t="s">
        <v>1031</v>
      </c>
    </row>
    <row r="431" spans="1:16" x14ac:dyDescent="0.25">
      <c r="A431" t="s">
        <v>881</v>
      </c>
      <c r="B431" t="s">
        <v>882</v>
      </c>
      <c r="C431" t="s">
        <v>8</v>
      </c>
      <c r="D431">
        <v>53</v>
      </c>
      <c r="E431" t="str">
        <f t="shared" si="403"/>
        <v>Senior</v>
      </c>
      <c r="F431" t="s">
        <v>37</v>
      </c>
      <c r="G431">
        <v>4</v>
      </c>
      <c r="H431" s="12">
        <v>20.92</v>
      </c>
      <c r="I431" s="12">
        <f t="shared" ref="I431" si="449">H431+4854</f>
        <v>4874.92</v>
      </c>
      <c r="J431" t="s">
        <v>14</v>
      </c>
      <c r="K431" s="1">
        <v>44667</v>
      </c>
      <c r="L431" s="1" t="str">
        <f t="shared" si="402"/>
        <v>April</v>
      </c>
      <c r="M431" s="1" t="str">
        <f t="shared" si="405"/>
        <v>Q2</v>
      </c>
      <c r="N431" t="s">
        <v>30</v>
      </c>
      <c r="O431" t="s">
        <v>1034</v>
      </c>
      <c r="P431" t="s">
        <v>1028</v>
      </c>
    </row>
    <row r="432" spans="1:16" x14ac:dyDescent="0.25">
      <c r="A432" t="s">
        <v>883</v>
      </c>
      <c r="B432" t="s">
        <v>884</v>
      </c>
      <c r="C432" t="s">
        <v>2</v>
      </c>
      <c r="D432">
        <v>53</v>
      </c>
      <c r="E432" t="str">
        <f t="shared" si="403"/>
        <v>Senior</v>
      </c>
      <c r="F432" t="s">
        <v>3</v>
      </c>
      <c r="G432">
        <v>5</v>
      </c>
      <c r="H432" s="12">
        <v>1500.4</v>
      </c>
      <c r="I432" s="12">
        <f t="shared" ref="I432" si="450">H432+2000</f>
        <v>3500.4</v>
      </c>
      <c r="J432" t="s">
        <v>4</v>
      </c>
      <c r="K432" s="1">
        <v>44595</v>
      </c>
      <c r="L432" s="1" t="str">
        <f t="shared" si="402"/>
        <v>February</v>
      </c>
      <c r="M432" s="1" t="str">
        <f t="shared" si="405"/>
        <v>Q1</v>
      </c>
      <c r="N432" t="s">
        <v>40</v>
      </c>
      <c r="O432" t="s">
        <v>1036</v>
      </c>
      <c r="P432" t="s">
        <v>1028</v>
      </c>
    </row>
    <row r="433" spans="1:16" x14ac:dyDescent="0.25">
      <c r="A433" t="s">
        <v>885</v>
      </c>
      <c r="B433" t="s">
        <v>886</v>
      </c>
      <c r="C433" t="s">
        <v>8</v>
      </c>
      <c r="D433">
        <v>39</v>
      </c>
      <c r="E433" t="str">
        <f t="shared" si="403"/>
        <v>Adult</v>
      </c>
      <c r="F433" t="s">
        <v>37</v>
      </c>
      <c r="G433">
        <v>5</v>
      </c>
      <c r="H433" s="12">
        <v>26.15</v>
      </c>
      <c r="I433" s="12">
        <f t="shared" ref="I433" si="451">H433+4854</f>
        <v>4880.1499999999996</v>
      </c>
      <c r="J433" t="s">
        <v>10</v>
      </c>
      <c r="K433" s="1">
        <v>44687</v>
      </c>
      <c r="L433" s="1" t="str">
        <f t="shared" si="402"/>
        <v>May</v>
      </c>
      <c r="M433" s="1" t="str">
        <f t="shared" si="405"/>
        <v>Q2</v>
      </c>
      <c r="N433" t="s">
        <v>5</v>
      </c>
      <c r="O433" t="s">
        <v>1036</v>
      </c>
      <c r="P433" t="s">
        <v>1029</v>
      </c>
    </row>
    <row r="434" spans="1:16" x14ac:dyDescent="0.25">
      <c r="A434" t="s">
        <v>887</v>
      </c>
      <c r="B434" t="s">
        <v>888</v>
      </c>
      <c r="C434" t="s">
        <v>2</v>
      </c>
      <c r="D434">
        <v>21</v>
      </c>
      <c r="E434" t="str">
        <f t="shared" si="403"/>
        <v>Adult</v>
      </c>
      <c r="F434" t="s">
        <v>9</v>
      </c>
      <c r="G434">
        <v>1</v>
      </c>
      <c r="H434" s="12">
        <v>600.16999999999996</v>
      </c>
      <c r="I434" s="12">
        <f t="shared" ref="I434" si="452">H434+2000</f>
        <v>2600.17</v>
      </c>
      <c r="J434" t="s">
        <v>14</v>
      </c>
      <c r="K434" s="1">
        <v>44597</v>
      </c>
      <c r="L434" s="1" t="str">
        <f t="shared" si="402"/>
        <v>February</v>
      </c>
      <c r="M434" s="1" t="str">
        <f t="shared" si="405"/>
        <v>Q1</v>
      </c>
      <c r="N434" t="s">
        <v>30</v>
      </c>
      <c r="O434" t="s">
        <v>1034</v>
      </c>
      <c r="P434" t="s">
        <v>1030</v>
      </c>
    </row>
    <row r="435" spans="1:16" x14ac:dyDescent="0.25">
      <c r="A435" t="s">
        <v>889</v>
      </c>
      <c r="B435" t="s">
        <v>890</v>
      </c>
      <c r="C435" t="s">
        <v>2</v>
      </c>
      <c r="D435">
        <v>51</v>
      </c>
      <c r="E435" t="str">
        <f t="shared" si="403"/>
        <v>Senior</v>
      </c>
      <c r="F435" t="s">
        <v>43</v>
      </c>
      <c r="G435">
        <v>1</v>
      </c>
      <c r="H435" s="12">
        <v>35.840000000000003</v>
      </c>
      <c r="I435" s="12">
        <f t="shared" ref="I435" si="453">H435+4854</f>
        <v>4889.84</v>
      </c>
      <c r="J435" t="s">
        <v>4</v>
      </c>
      <c r="K435" s="1">
        <v>44896</v>
      </c>
      <c r="L435" s="1" t="str">
        <f t="shared" si="402"/>
        <v>December</v>
      </c>
      <c r="M435" s="1" t="str">
        <f t="shared" si="405"/>
        <v>Q4</v>
      </c>
      <c r="N435" t="s">
        <v>30</v>
      </c>
      <c r="O435" t="s">
        <v>1036</v>
      </c>
      <c r="P435" t="s">
        <v>1031</v>
      </c>
    </row>
    <row r="436" spans="1:16" x14ac:dyDescent="0.25">
      <c r="A436" t="s">
        <v>891</v>
      </c>
      <c r="B436" t="s">
        <v>892</v>
      </c>
      <c r="C436" t="s">
        <v>8</v>
      </c>
      <c r="D436">
        <v>50</v>
      </c>
      <c r="E436" t="str">
        <f t="shared" si="403"/>
        <v>Senior</v>
      </c>
      <c r="F436" t="s">
        <v>3</v>
      </c>
      <c r="G436">
        <v>2</v>
      </c>
      <c r="H436" s="12">
        <v>600.16</v>
      </c>
      <c r="I436" s="12">
        <f t="shared" ref="I436" si="454">H436+2000</f>
        <v>2600.16</v>
      </c>
      <c r="J436" t="s">
        <v>10</v>
      </c>
      <c r="K436" s="1">
        <v>44911</v>
      </c>
      <c r="L436" s="1" t="str">
        <f t="shared" si="402"/>
        <v>December</v>
      </c>
      <c r="M436" s="1" t="str">
        <f t="shared" si="405"/>
        <v>Q4</v>
      </c>
      <c r="N436" t="s">
        <v>40</v>
      </c>
      <c r="O436" t="s">
        <v>1036</v>
      </c>
      <c r="P436" t="s">
        <v>1028</v>
      </c>
    </row>
    <row r="437" spans="1:16" x14ac:dyDescent="0.25">
      <c r="A437" t="s">
        <v>893</v>
      </c>
      <c r="B437" t="s">
        <v>894</v>
      </c>
      <c r="C437" t="s">
        <v>2</v>
      </c>
      <c r="D437">
        <v>50</v>
      </c>
      <c r="E437" t="str">
        <f t="shared" si="403"/>
        <v>Senior</v>
      </c>
      <c r="F437" t="s">
        <v>26</v>
      </c>
      <c r="G437">
        <v>4</v>
      </c>
      <c r="H437" s="12">
        <v>162.63999999999999</v>
      </c>
      <c r="I437" s="12">
        <f t="shared" ref="I437" si="455">H437+4854</f>
        <v>5016.6400000000003</v>
      </c>
      <c r="J437" t="s">
        <v>14</v>
      </c>
      <c r="K437" s="1">
        <v>44567</v>
      </c>
      <c r="L437" s="1" t="str">
        <f t="shared" si="402"/>
        <v>January</v>
      </c>
      <c r="M437" s="1" t="str">
        <f t="shared" si="405"/>
        <v>Q1</v>
      </c>
      <c r="N437" t="s">
        <v>30</v>
      </c>
      <c r="O437" t="s">
        <v>1035</v>
      </c>
      <c r="P437" t="s">
        <v>1028</v>
      </c>
    </row>
    <row r="438" spans="1:16" x14ac:dyDescent="0.25">
      <c r="A438" t="s">
        <v>895</v>
      </c>
      <c r="B438" t="s">
        <v>896</v>
      </c>
      <c r="C438" t="s">
        <v>8</v>
      </c>
      <c r="D438">
        <v>61</v>
      </c>
      <c r="E438" t="str">
        <f t="shared" si="403"/>
        <v>Senior</v>
      </c>
      <c r="F438" t="s">
        <v>37</v>
      </c>
      <c r="G438">
        <v>3</v>
      </c>
      <c r="H438" s="12">
        <v>15.69</v>
      </c>
      <c r="I438" s="12">
        <f t="shared" ref="I438" si="456">H438+2000</f>
        <v>2015.69</v>
      </c>
      <c r="J438" t="s">
        <v>14</v>
      </c>
      <c r="K438" s="1">
        <v>44903</v>
      </c>
      <c r="L438" s="1" t="str">
        <f t="shared" si="402"/>
        <v>December</v>
      </c>
      <c r="M438" s="1" t="str">
        <f t="shared" si="405"/>
        <v>Q4</v>
      </c>
      <c r="N438" t="s">
        <v>5</v>
      </c>
      <c r="O438" t="s">
        <v>1036</v>
      </c>
      <c r="P438" t="s">
        <v>1029</v>
      </c>
    </row>
    <row r="439" spans="1:16" x14ac:dyDescent="0.25">
      <c r="A439" t="s">
        <v>897</v>
      </c>
      <c r="B439" t="s">
        <v>898</v>
      </c>
      <c r="C439" t="s">
        <v>8</v>
      </c>
      <c r="D439">
        <v>44</v>
      </c>
      <c r="E439" t="str">
        <f t="shared" si="403"/>
        <v>Adult</v>
      </c>
      <c r="F439" t="s">
        <v>37</v>
      </c>
      <c r="G439">
        <v>5</v>
      </c>
      <c r="H439" s="12">
        <v>26.15</v>
      </c>
      <c r="I439" s="12">
        <f t="shared" ref="I439" si="457">H439+4854</f>
        <v>4880.1499999999996</v>
      </c>
      <c r="J439" t="s">
        <v>4</v>
      </c>
      <c r="K439" s="1">
        <v>44615</v>
      </c>
      <c r="L439" s="1" t="str">
        <f t="shared" si="402"/>
        <v>February</v>
      </c>
      <c r="M439" s="1" t="str">
        <f t="shared" si="405"/>
        <v>Q1</v>
      </c>
      <c r="N439" t="s">
        <v>30</v>
      </c>
      <c r="O439" t="s">
        <v>1034</v>
      </c>
      <c r="P439" t="s">
        <v>1030</v>
      </c>
    </row>
    <row r="440" spans="1:16" x14ac:dyDescent="0.25">
      <c r="A440" t="s">
        <v>899</v>
      </c>
      <c r="B440" t="s">
        <v>900</v>
      </c>
      <c r="C440" t="s">
        <v>2</v>
      </c>
      <c r="D440">
        <v>31</v>
      </c>
      <c r="E440" t="str">
        <f t="shared" si="403"/>
        <v>Adult</v>
      </c>
      <c r="F440" t="s">
        <v>158</v>
      </c>
      <c r="G440">
        <v>4</v>
      </c>
      <c r="H440" s="12">
        <v>46.92</v>
      </c>
      <c r="I440" s="12">
        <f t="shared" ref="I440" si="458">H440+2000</f>
        <v>2046.92</v>
      </c>
      <c r="J440" t="s">
        <v>10</v>
      </c>
      <c r="K440" s="1">
        <v>44568</v>
      </c>
      <c r="L440" s="1" t="str">
        <f t="shared" si="402"/>
        <v>January</v>
      </c>
      <c r="M440" s="1" t="str">
        <f t="shared" si="405"/>
        <v>Q1</v>
      </c>
      <c r="N440" t="s">
        <v>27</v>
      </c>
      <c r="O440" t="s">
        <v>1034</v>
      </c>
      <c r="P440" t="s">
        <v>1031</v>
      </c>
    </row>
    <row r="441" spans="1:16" x14ac:dyDescent="0.25">
      <c r="A441" t="s">
        <v>901</v>
      </c>
      <c r="B441" t="s">
        <v>902</v>
      </c>
      <c r="C441" t="s">
        <v>8</v>
      </c>
      <c r="D441">
        <v>64</v>
      </c>
      <c r="E441" t="str">
        <f t="shared" si="403"/>
        <v>Senior</v>
      </c>
      <c r="F441" t="s">
        <v>37</v>
      </c>
      <c r="G441">
        <v>1</v>
      </c>
      <c r="H441" s="12">
        <v>5.23</v>
      </c>
      <c r="I441" s="12">
        <f t="shared" ref="I441" si="459">H441+4854</f>
        <v>4859.2299999999996</v>
      </c>
      <c r="J441" t="s">
        <v>4</v>
      </c>
      <c r="K441" s="1">
        <v>44606</v>
      </c>
      <c r="L441" s="1" t="str">
        <f t="shared" si="402"/>
        <v>February</v>
      </c>
      <c r="M441" s="1" t="str">
        <f t="shared" si="405"/>
        <v>Q1</v>
      </c>
      <c r="N441" t="s">
        <v>5</v>
      </c>
      <c r="O441" t="s">
        <v>1035</v>
      </c>
      <c r="P441" t="s">
        <v>1028</v>
      </c>
    </row>
    <row r="442" spans="1:16" x14ac:dyDescent="0.25">
      <c r="A442" t="s">
        <v>903</v>
      </c>
      <c r="B442" t="s">
        <v>904</v>
      </c>
      <c r="C442" t="s">
        <v>8</v>
      </c>
      <c r="D442">
        <v>50</v>
      </c>
      <c r="E442" t="str">
        <f t="shared" si="403"/>
        <v>Senior</v>
      </c>
      <c r="F442" t="s">
        <v>3</v>
      </c>
      <c r="G442">
        <v>2</v>
      </c>
      <c r="H442" s="12">
        <v>600.16</v>
      </c>
      <c r="I442" s="12">
        <f t="shared" ref="I442" si="460">H442+2000</f>
        <v>2600.16</v>
      </c>
      <c r="J442" t="s">
        <v>4</v>
      </c>
      <c r="K442" s="1">
        <v>44701</v>
      </c>
      <c r="L442" s="1" t="str">
        <f t="shared" si="402"/>
        <v>May</v>
      </c>
      <c r="M442" s="1" t="str">
        <f t="shared" si="405"/>
        <v>Q2</v>
      </c>
      <c r="N442" t="s">
        <v>51</v>
      </c>
      <c r="O442" t="s">
        <v>1036</v>
      </c>
      <c r="P442" t="s">
        <v>1028</v>
      </c>
    </row>
    <row r="443" spans="1:16" x14ac:dyDescent="0.25">
      <c r="A443" t="s">
        <v>905</v>
      </c>
      <c r="B443" t="s">
        <v>906</v>
      </c>
      <c r="C443" t="s">
        <v>8</v>
      </c>
      <c r="D443">
        <v>45</v>
      </c>
      <c r="E443" t="str">
        <f t="shared" si="403"/>
        <v>Adult</v>
      </c>
      <c r="F443" t="s">
        <v>3</v>
      </c>
      <c r="G443">
        <v>1</v>
      </c>
      <c r="H443" s="12">
        <v>300.08</v>
      </c>
      <c r="I443" s="12">
        <f t="shared" ref="I443" si="461">H443+4854</f>
        <v>5154.08</v>
      </c>
      <c r="J443" t="s">
        <v>4</v>
      </c>
      <c r="K443" s="1">
        <v>44849</v>
      </c>
      <c r="L443" s="1" t="str">
        <f t="shared" si="402"/>
        <v>October</v>
      </c>
      <c r="M443" s="1" t="str">
        <f t="shared" si="405"/>
        <v>Q4</v>
      </c>
      <c r="N443" t="s">
        <v>27</v>
      </c>
      <c r="O443" t="s">
        <v>1036</v>
      </c>
      <c r="P443" t="s">
        <v>1029</v>
      </c>
    </row>
    <row r="444" spans="1:16" x14ac:dyDescent="0.25">
      <c r="A444" t="s">
        <v>907</v>
      </c>
      <c r="B444" t="s">
        <v>908</v>
      </c>
      <c r="C444" t="s">
        <v>2</v>
      </c>
      <c r="D444">
        <v>29</v>
      </c>
      <c r="E444" t="str">
        <f t="shared" si="403"/>
        <v>Adult</v>
      </c>
      <c r="F444" t="s">
        <v>69</v>
      </c>
      <c r="G444">
        <v>4</v>
      </c>
      <c r="H444" s="12">
        <v>4200</v>
      </c>
      <c r="I444" s="12">
        <f t="shared" ref="I444" si="462">H444+2000</f>
        <v>6200</v>
      </c>
      <c r="J444" t="s">
        <v>10</v>
      </c>
      <c r="K444" s="1">
        <v>44594</v>
      </c>
      <c r="L444" s="1" t="str">
        <f t="shared" si="402"/>
        <v>February</v>
      </c>
      <c r="M444" s="1" t="str">
        <f t="shared" si="405"/>
        <v>Q1</v>
      </c>
      <c r="N444" t="s">
        <v>5</v>
      </c>
      <c r="O444" t="s">
        <v>1034</v>
      </c>
      <c r="P444" t="s">
        <v>1030</v>
      </c>
    </row>
    <row r="445" spans="1:16" x14ac:dyDescent="0.25">
      <c r="A445" t="s">
        <v>909</v>
      </c>
      <c r="B445" t="s">
        <v>910</v>
      </c>
      <c r="C445" t="s">
        <v>2</v>
      </c>
      <c r="D445">
        <v>33</v>
      </c>
      <c r="E445" t="str">
        <f t="shared" si="403"/>
        <v>Adult</v>
      </c>
      <c r="F445" t="s">
        <v>3</v>
      </c>
      <c r="G445">
        <v>1</v>
      </c>
      <c r="H445" s="12">
        <v>300.08</v>
      </c>
      <c r="I445" s="12">
        <f t="shared" ref="I445" si="463">H445+4854</f>
        <v>5154.08</v>
      </c>
      <c r="J445" t="s">
        <v>14</v>
      </c>
      <c r="K445" s="1">
        <v>44874</v>
      </c>
      <c r="L445" s="1" t="str">
        <f t="shared" si="402"/>
        <v>November</v>
      </c>
      <c r="M445" s="1" t="str">
        <f t="shared" si="405"/>
        <v>Q4</v>
      </c>
      <c r="N445" t="s">
        <v>30</v>
      </c>
      <c r="O445" t="s">
        <v>1034</v>
      </c>
      <c r="P445" t="s">
        <v>1031</v>
      </c>
    </row>
    <row r="446" spans="1:16" x14ac:dyDescent="0.25">
      <c r="A446" t="s">
        <v>911</v>
      </c>
      <c r="B446" t="s">
        <v>912</v>
      </c>
      <c r="C446" t="s">
        <v>8</v>
      </c>
      <c r="D446">
        <v>29</v>
      </c>
      <c r="E446" t="str">
        <f t="shared" si="403"/>
        <v>Adult</v>
      </c>
      <c r="F446" t="s">
        <v>37</v>
      </c>
      <c r="G446">
        <v>2</v>
      </c>
      <c r="H446" s="12">
        <v>10.46</v>
      </c>
      <c r="I446" s="12">
        <f t="shared" ref="I446" si="464">H446+2000</f>
        <v>2010.46</v>
      </c>
      <c r="J446" t="s">
        <v>14</v>
      </c>
      <c r="K446" s="1">
        <v>44570</v>
      </c>
      <c r="L446" s="1" t="str">
        <f t="shared" si="402"/>
        <v>January</v>
      </c>
      <c r="M446" s="1" t="str">
        <f t="shared" si="405"/>
        <v>Q1</v>
      </c>
      <c r="N446" t="s">
        <v>30</v>
      </c>
      <c r="O446" t="s">
        <v>1034</v>
      </c>
      <c r="P446" t="s">
        <v>1028</v>
      </c>
    </row>
    <row r="447" spans="1:16" x14ac:dyDescent="0.25">
      <c r="A447" t="s">
        <v>913</v>
      </c>
      <c r="B447" t="s">
        <v>914</v>
      </c>
      <c r="C447" t="s">
        <v>8</v>
      </c>
      <c r="D447">
        <v>65</v>
      </c>
      <c r="E447" t="str">
        <f t="shared" si="403"/>
        <v>Senior</v>
      </c>
      <c r="F447" t="s">
        <v>69</v>
      </c>
      <c r="G447">
        <v>3</v>
      </c>
      <c r="H447" s="12">
        <v>3150</v>
      </c>
      <c r="I447" s="12">
        <f t="shared" ref="I447" si="465">H447+4854</f>
        <v>8004</v>
      </c>
      <c r="J447" t="s">
        <v>4</v>
      </c>
      <c r="K447" s="1">
        <v>44887</v>
      </c>
      <c r="L447" s="1" t="str">
        <f t="shared" si="402"/>
        <v>November</v>
      </c>
      <c r="M447" s="1" t="str">
        <f t="shared" si="405"/>
        <v>Q4</v>
      </c>
      <c r="N447" t="s">
        <v>15</v>
      </c>
      <c r="O447" t="s">
        <v>1036</v>
      </c>
      <c r="P447" t="s">
        <v>1028</v>
      </c>
    </row>
    <row r="448" spans="1:16" x14ac:dyDescent="0.25">
      <c r="A448" t="s">
        <v>915</v>
      </c>
      <c r="B448" t="s">
        <v>916</v>
      </c>
      <c r="C448" t="s">
        <v>2</v>
      </c>
      <c r="D448">
        <v>66</v>
      </c>
      <c r="E448" t="str">
        <f t="shared" si="403"/>
        <v>Senior</v>
      </c>
      <c r="F448" t="s">
        <v>3</v>
      </c>
      <c r="G448">
        <v>1</v>
      </c>
      <c r="H448" s="12">
        <v>300.08</v>
      </c>
      <c r="I448" s="12">
        <f t="shared" ref="I448" si="466">H448+2000</f>
        <v>2300.08</v>
      </c>
      <c r="J448" t="s">
        <v>14</v>
      </c>
      <c r="K448" s="1">
        <v>44568</v>
      </c>
      <c r="L448" s="1" t="str">
        <f t="shared" si="402"/>
        <v>January</v>
      </c>
      <c r="M448" s="1" t="str">
        <f t="shared" si="405"/>
        <v>Q1</v>
      </c>
      <c r="N448" t="s">
        <v>15</v>
      </c>
      <c r="O448" t="s">
        <v>1036</v>
      </c>
      <c r="P448" t="s">
        <v>1029</v>
      </c>
    </row>
    <row r="449" spans="1:16" x14ac:dyDescent="0.25">
      <c r="A449" t="s">
        <v>917</v>
      </c>
      <c r="B449" t="s">
        <v>918</v>
      </c>
      <c r="C449" t="s">
        <v>8</v>
      </c>
      <c r="D449">
        <v>54</v>
      </c>
      <c r="E449" t="str">
        <f t="shared" si="403"/>
        <v>Senior</v>
      </c>
      <c r="F449" t="s">
        <v>26</v>
      </c>
      <c r="G449">
        <v>3</v>
      </c>
      <c r="H449" s="12">
        <v>121.98</v>
      </c>
      <c r="I449" s="12">
        <f t="shared" ref="I449" si="467">H449+4854</f>
        <v>4975.9799999999996</v>
      </c>
      <c r="J449" t="s">
        <v>4</v>
      </c>
      <c r="K449" s="1">
        <v>44827</v>
      </c>
      <c r="L449" s="1" t="str">
        <f t="shared" si="402"/>
        <v>September</v>
      </c>
      <c r="M449" s="1" t="str">
        <f t="shared" si="405"/>
        <v>Q3</v>
      </c>
      <c r="N449" t="s">
        <v>27</v>
      </c>
      <c r="O449" t="s">
        <v>1035</v>
      </c>
      <c r="P449" t="s">
        <v>1030</v>
      </c>
    </row>
    <row r="450" spans="1:16" x14ac:dyDescent="0.25">
      <c r="A450" t="s">
        <v>919</v>
      </c>
      <c r="B450" t="s">
        <v>920</v>
      </c>
      <c r="C450" t="s">
        <v>8</v>
      </c>
      <c r="D450">
        <v>44</v>
      </c>
      <c r="E450" t="str">
        <f t="shared" si="403"/>
        <v>Adult</v>
      </c>
      <c r="F450" t="s">
        <v>69</v>
      </c>
      <c r="G450">
        <v>4</v>
      </c>
      <c r="H450" s="12">
        <v>4200</v>
      </c>
      <c r="I450" s="12">
        <f t="shared" ref="I450" si="468">H450+2000</f>
        <v>6200</v>
      </c>
      <c r="J450" t="s">
        <v>4</v>
      </c>
      <c r="K450" s="1">
        <v>44736</v>
      </c>
      <c r="L450" s="1" t="str">
        <f t="shared" ref="L450:L500" si="469">TEXT(K450,"MMMM")</f>
        <v>June</v>
      </c>
      <c r="M450" s="1" t="str">
        <f t="shared" si="405"/>
        <v>Q2</v>
      </c>
      <c r="N450" t="s">
        <v>18</v>
      </c>
      <c r="O450" t="s">
        <v>1034</v>
      </c>
      <c r="P450" t="s">
        <v>1031</v>
      </c>
    </row>
    <row r="451" spans="1:16" x14ac:dyDescent="0.25">
      <c r="A451" t="s">
        <v>921</v>
      </c>
      <c r="B451" t="s">
        <v>922</v>
      </c>
      <c r="C451" t="s">
        <v>8</v>
      </c>
      <c r="D451">
        <v>46</v>
      </c>
      <c r="E451" t="str">
        <f t="shared" ref="E451:E500" si="470">IF(D451&gt;=50, "Senior", IF(D451&gt;=18, "Adult", "Teenager"))</f>
        <v>Adult</v>
      </c>
      <c r="F451" t="s">
        <v>43</v>
      </c>
      <c r="G451">
        <v>5</v>
      </c>
      <c r="H451" s="12">
        <v>179.2</v>
      </c>
      <c r="I451" s="12">
        <f t="shared" ref="I451" si="471">H451+4854</f>
        <v>5033.2</v>
      </c>
      <c r="J451" t="s">
        <v>14</v>
      </c>
      <c r="K451" s="1">
        <v>44746</v>
      </c>
      <c r="L451" s="1" t="str">
        <f t="shared" si="469"/>
        <v>July</v>
      </c>
      <c r="M451" s="1" t="str">
        <f t="shared" ref="M451:M500" si="472">"Q"&amp;ROUNDUP(MONTH(K451)/3,0)</f>
        <v>Q3</v>
      </c>
      <c r="N451" t="s">
        <v>5</v>
      </c>
      <c r="O451" t="s">
        <v>1034</v>
      </c>
      <c r="P451" t="s">
        <v>1028</v>
      </c>
    </row>
    <row r="452" spans="1:16" x14ac:dyDescent="0.25">
      <c r="A452" t="s">
        <v>923</v>
      </c>
      <c r="B452" t="s">
        <v>924</v>
      </c>
      <c r="C452" t="s">
        <v>8</v>
      </c>
      <c r="D452">
        <v>37</v>
      </c>
      <c r="E452" t="str">
        <f t="shared" si="470"/>
        <v>Adult</v>
      </c>
      <c r="F452" t="s">
        <v>37</v>
      </c>
      <c r="G452">
        <v>5</v>
      </c>
      <c r="H452" s="12">
        <v>26.15</v>
      </c>
      <c r="I452" s="12">
        <f t="shared" ref="I452" si="473">H452+2000</f>
        <v>2026.15</v>
      </c>
      <c r="J452" t="s">
        <v>14</v>
      </c>
      <c r="K452" s="1">
        <v>44796</v>
      </c>
      <c r="L452" s="1" t="str">
        <f t="shared" si="469"/>
        <v>August</v>
      </c>
      <c r="M452" s="1" t="str">
        <f t="shared" si="472"/>
        <v>Q3</v>
      </c>
      <c r="N452" t="s">
        <v>18</v>
      </c>
      <c r="O452" t="s">
        <v>1036</v>
      </c>
      <c r="P452" t="s">
        <v>1028</v>
      </c>
    </row>
    <row r="453" spans="1:16" x14ac:dyDescent="0.25">
      <c r="A453" t="s">
        <v>925</v>
      </c>
      <c r="B453" t="s">
        <v>926</v>
      </c>
      <c r="C453" t="s">
        <v>2</v>
      </c>
      <c r="D453">
        <v>22</v>
      </c>
      <c r="E453" t="str">
        <f t="shared" si="470"/>
        <v>Adult</v>
      </c>
      <c r="F453" t="s">
        <v>37</v>
      </c>
      <c r="G453">
        <v>5</v>
      </c>
      <c r="H453" s="12">
        <v>26.15</v>
      </c>
      <c r="I453" s="12">
        <f t="shared" ref="I453" si="474">H453+4854</f>
        <v>4880.1499999999996</v>
      </c>
      <c r="J453" t="s">
        <v>4</v>
      </c>
      <c r="K453" s="1">
        <v>44784</v>
      </c>
      <c r="L453" s="1" t="str">
        <f t="shared" si="469"/>
        <v>August</v>
      </c>
      <c r="M453" s="1" t="str">
        <f t="shared" si="472"/>
        <v>Q3</v>
      </c>
      <c r="N453" t="s">
        <v>15</v>
      </c>
      <c r="O453" t="s">
        <v>1036</v>
      </c>
      <c r="P453" t="s">
        <v>1029</v>
      </c>
    </row>
    <row r="454" spans="1:16" x14ac:dyDescent="0.25">
      <c r="A454" t="s">
        <v>927</v>
      </c>
      <c r="B454" t="s">
        <v>928</v>
      </c>
      <c r="C454" t="s">
        <v>2</v>
      </c>
      <c r="D454">
        <v>55</v>
      </c>
      <c r="E454" t="str">
        <f t="shared" si="470"/>
        <v>Senior</v>
      </c>
      <c r="F454" t="s">
        <v>26</v>
      </c>
      <c r="G454">
        <v>4</v>
      </c>
      <c r="H454" s="12">
        <v>162.63999999999999</v>
      </c>
      <c r="I454" s="12">
        <f t="shared" ref="I454" si="475">H454+2000</f>
        <v>2162.64</v>
      </c>
      <c r="J454" t="s">
        <v>14</v>
      </c>
      <c r="K454" s="1">
        <v>44775</v>
      </c>
      <c r="L454" s="1" t="str">
        <f t="shared" si="469"/>
        <v>August</v>
      </c>
      <c r="M454" s="1" t="str">
        <f t="shared" si="472"/>
        <v>Q3</v>
      </c>
      <c r="N454" t="s">
        <v>30</v>
      </c>
      <c r="O454" t="s">
        <v>1034</v>
      </c>
      <c r="P454" t="s">
        <v>1030</v>
      </c>
    </row>
    <row r="455" spans="1:16" x14ac:dyDescent="0.25">
      <c r="A455" t="s">
        <v>929</v>
      </c>
      <c r="B455" t="s">
        <v>930</v>
      </c>
      <c r="C455" t="s">
        <v>8</v>
      </c>
      <c r="D455">
        <v>41</v>
      </c>
      <c r="E455" t="str">
        <f t="shared" si="470"/>
        <v>Adult</v>
      </c>
      <c r="F455" t="s">
        <v>69</v>
      </c>
      <c r="G455">
        <v>2</v>
      </c>
      <c r="H455" s="12">
        <v>2100</v>
      </c>
      <c r="I455" s="12">
        <f t="shared" ref="I455" si="476">H455+4854</f>
        <v>6954</v>
      </c>
      <c r="J455" t="s">
        <v>14</v>
      </c>
      <c r="K455" s="1">
        <v>44749</v>
      </c>
      <c r="L455" s="1" t="str">
        <f t="shared" si="469"/>
        <v>July</v>
      </c>
      <c r="M455" s="1" t="str">
        <f t="shared" si="472"/>
        <v>Q3</v>
      </c>
      <c r="N455" t="s">
        <v>30</v>
      </c>
      <c r="O455" t="s">
        <v>1034</v>
      </c>
      <c r="P455" t="s">
        <v>1031</v>
      </c>
    </row>
    <row r="456" spans="1:16" x14ac:dyDescent="0.25">
      <c r="A456" t="s">
        <v>931</v>
      </c>
      <c r="B456" t="s">
        <v>932</v>
      </c>
      <c r="C456" t="s">
        <v>8</v>
      </c>
      <c r="D456">
        <v>42</v>
      </c>
      <c r="E456" t="str">
        <f t="shared" si="470"/>
        <v>Adult</v>
      </c>
      <c r="F456" t="s">
        <v>43</v>
      </c>
      <c r="G456">
        <v>3</v>
      </c>
      <c r="H456" s="12">
        <v>107.52</v>
      </c>
      <c r="I456" s="12">
        <f t="shared" ref="I456" si="477">H456+2000</f>
        <v>2107.52</v>
      </c>
      <c r="J456" t="s">
        <v>4</v>
      </c>
      <c r="K456" s="1">
        <v>44605</v>
      </c>
      <c r="L456" s="1" t="str">
        <f t="shared" si="469"/>
        <v>February</v>
      </c>
      <c r="M456" s="1" t="str">
        <f t="shared" si="472"/>
        <v>Q1</v>
      </c>
      <c r="N456" t="s">
        <v>51</v>
      </c>
      <c r="O456" t="s">
        <v>1035</v>
      </c>
      <c r="P456" t="s">
        <v>1028</v>
      </c>
    </row>
    <row r="457" spans="1:16" x14ac:dyDescent="0.25">
      <c r="A457" t="s">
        <v>933</v>
      </c>
      <c r="B457" t="s">
        <v>934</v>
      </c>
      <c r="C457" t="s">
        <v>8</v>
      </c>
      <c r="D457">
        <v>24</v>
      </c>
      <c r="E457" t="str">
        <f t="shared" si="470"/>
        <v>Adult</v>
      </c>
      <c r="F457" t="s">
        <v>9</v>
      </c>
      <c r="G457">
        <v>3</v>
      </c>
      <c r="H457" s="12">
        <v>1800.51</v>
      </c>
      <c r="I457" s="12">
        <f t="shared" ref="I457" si="478">H457+4854</f>
        <v>6654.51</v>
      </c>
      <c r="J457" t="s">
        <v>4</v>
      </c>
      <c r="K457" s="1">
        <v>44851</v>
      </c>
      <c r="L457" s="1" t="str">
        <f t="shared" si="469"/>
        <v>October</v>
      </c>
      <c r="M457" s="1" t="str">
        <f t="shared" si="472"/>
        <v>Q4</v>
      </c>
      <c r="N457" t="s">
        <v>56</v>
      </c>
      <c r="O457" t="s">
        <v>1036</v>
      </c>
      <c r="P457" t="s">
        <v>1028</v>
      </c>
    </row>
    <row r="458" spans="1:16" x14ac:dyDescent="0.25">
      <c r="A458" t="s">
        <v>935</v>
      </c>
      <c r="B458" t="s">
        <v>936</v>
      </c>
      <c r="C458" t="s">
        <v>2</v>
      </c>
      <c r="D458">
        <v>43</v>
      </c>
      <c r="E458" t="str">
        <f t="shared" si="470"/>
        <v>Adult</v>
      </c>
      <c r="F458" t="s">
        <v>26</v>
      </c>
      <c r="G458">
        <v>4</v>
      </c>
      <c r="H458" s="12">
        <v>162.63999999999999</v>
      </c>
      <c r="I458" s="12">
        <f t="shared" ref="I458" si="479">H458+2000</f>
        <v>2162.64</v>
      </c>
      <c r="J458" t="s">
        <v>14</v>
      </c>
      <c r="K458" s="1">
        <v>44879</v>
      </c>
      <c r="L458" s="1" t="str">
        <f t="shared" si="469"/>
        <v>November</v>
      </c>
      <c r="M458" s="1" t="str">
        <f t="shared" si="472"/>
        <v>Q4</v>
      </c>
      <c r="N458" t="s">
        <v>15</v>
      </c>
      <c r="O458" t="s">
        <v>1034</v>
      </c>
      <c r="P458" t="s">
        <v>1029</v>
      </c>
    </row>
    <row r="459" spans="1:16" x14ac:dyDescent="0.25">
      <c r="A459" t="s">
        <v>937</v>
      </c>
      <c r="B459" t="s">
        <v>938</v>
      </c>
      <c r="C459" t="s">
        <v>8</v>
      </c>
      <c r="D459">
        <v>40</v>
      </c>
      <c r="E459" t="str">
        <f t="shared" si="470"/>
        <v>Adult</v>
      </c>
      <c r="F459" t="s">
        <v>3</v>
      </c>
      <c r="G459">
        <v>3</v>
      </c>
      <c r="H459" s="12">
        <v>900.24</v>
      </c>
      <c r="I459" s="12">
        <f t="shared" ref="I459" si="480">H459+4854</f>
        <v>5754.24</v>
      </c>
      <c r="J459" t="s">
        <v>4</v>
      </c>
      <c r="K459" s="1">
        <v>44644</v>
      </c>
      <c r="L459" s="1" t="str">
        <f t="shared" si="469"/>
        <v>March</v>
      </c>
      <c r="M459" s="1" t="str">
        <f t="shared" si="472"/>
        <v>Q1</v>
      </c>
      <c r="N459" t="s">
        <v>46</v>
      </c>
      <c r="O459" t="s">
        <v>1036</v>
      </c>
      <c r="P459" t="s">
        <v>1030</v>
      </c>
    </row>
    <row r="460" spans="1:16" x14ac:dyDescent="0.25">
      <c r="A460" t="s">
        <v>939</v>
      </c>
      <c r="B460" t="s">
        <v>940</v>
      </c>
      <c r="C460" t="s">
        <v>2</v>
      </c>
      <c r="D460">
        <v>22</v>
      </c>
      <c r="E460" t="str">
        <f t="shared" si="470"/>
        <v>Adult</v>
      </c>
      <c r="F460" t="s">
        <v>26</v>
      </c>
      <c r="G460">
        <v>4</v>
      </c>
      <c r="H460" s="12">
        <v>162.63999999999999</v>
      </c>
      <c r="I460" s="12">
        <f t="shared" ref="I460" si="481">H460+2000</f>
        <v>2162.64</v>
      </c>
      <c r="J460" t="s">
        <v>14</v>
      </c>
      <c r="K460" s="1">
        <v>44611</v>
      </c>
      <c r="L460" s="1" t="str">
        <f t="shared" si="469"/>
        <v>February</v>
      </c>
      <c r="M460" s="1" t="str">
        <f t="shared" si="472"/>
        <v>Q1</v>
      </c>
      <c r="N460" t="s">
        <v>5</v>
      </c>
      <c r="O460" t="s">
        <v>1034</v>
      </c>
      <c r="P460" t="s">
        <v>1031</v>
      </c>
    </row>
    <row r="461" spans="1:16" x14ac:dyDescent="0.25">
      <c r="A461" t="s">
        <v>941</v>
      </c>
      <c r="B461" t="s">
        <v>942</v>
      </c>
      <c r="C461" t="s">
        <v>2</v>
      </c>
      <c r="D461">
        <v>27</v>
      </c>
      <c r="E461" t="str">
        <f t="shared" si="470"/>
        <v>Adult</v>
      </c>
      <c r="F461" t="s">
        <v>21</v>
      </c>
      <c r="G461">
        <v>1</v>
      </c>
      <c r="H461" s="12">
        <v>15.15</v>
      </c>
      <c r="I461" s="12">
        <f t="shared" ref="I461" si="482">H461+4854</f>
        <v>4869.1499999999996</v>
      </c>
      <c r="J461" t="s">
        <v>14</v>
      </c>
      <c r="K461" s="1">
        <v>44877</v>
      </c>
      <c r="L461" s="1" t="str">
        <f t="shared" si="469"/>
        <v>November</v>
      </c>
      <c r="M461" s="1" t="str">
        <f t="shared" si="472"/>
        <v>Q4</v>
      </c>
      <c r="N461" t="s">
        <v>11</v>
      </c>
      <c r="O461" t="s">
        <v>1035</v>
      </c>
      <c r="P461" t="s">
        <v>1028</v>
      </c>
    </row>
    <row r="462" spans="1:16" x14ac:dyDescent="0.25">
      <c r="A462" t="s">
        <v>943</v>
      </c>
      <c r="B462" t="s">
        <v>944</v>
      </c>
      <c r="C462" t="s">
        <v>2</v>
      </c>
      <c r="D462">
        <v>68</v>
      </c>
      <c r="E462" t="str">
        <f t="shared" si="470"/>
        <v>Senior</v>
      </c>
      <c r="F462" t="s">
        <v>26</v>
      </c>
      <c r="G462">
        <v>2</v>
      </c>
      <c r="H462" s="12">
        <v>81.319999999999993</v>
      </c>
      <c r="I462" s="12">
        <f t="shared" ref="I462" si="483">H462+2000</f>
        <v>2081.3200000000002</v>
      </c>
      <c r="J462" t="s">
        <v>4</v>
      </c>
      <c r="K462" s="1">
        <v>44664</v>
      </c>
      <c r="L462" s="1" t="str">
        <f t="shared" si="469"/>
        <v>April</v>
      </c>
      <c r="M462" s="1" t="str">
        <f t="shared" si="472"/>
        <v>Q2</v>
      </c>
      <c r="N462" t="s">
        <v>30</v>
      </c>
      <c r="O462" t="s">
        <v>1035</v>
      </c>
      <c r="P462" t="s">
        <v>1028</v>
      </c>
    </row>
    <row r="463" spans="1:16" x14ac:dyDescent="0.25">
      <c r="A463" t="s">
        <v>945</v>
      </c>
      <c r="B463" t="s">
        <v>946</v>
      </c>
      <c r="C463" t="s">
        <v>2</v>
      </c>
      <c r="D463">
        <v>48</v>
      </c>
      <c r="E463" t="str">
        <f t="shared" si="470"/>
        <v>Adult</v>
      </c>
      <c r="F463" t="s">
        <v>3</v>
      </c>
      <c r="G463">
        <v>2</v>
      </c>
      <c r="H463" s="12">
        <v>600.16</v>
      </c>
      <c r="I463" s="12">
        <f t="shared" ref="I463" si="484">H463+4854</f>
        <v>5454.16</v>
      </c>
      <c r="J463" t="s">
        <v>4</v>
      </c>
      <c r="K463" s="1">
        <v>44684</v>
      </c>
      <c r="L463" s="1" t="str">
        <f t="shared" si="469"/>
        <v>May</v>
      </c>
      <c r="M463" s="1" t="str">
        <f t="shared" si="472"/>
        <v>Q2</v>
      </c>
      <c r="N463" t="s">
        <v>18</v>
      </c>
      <c r="O463" t="s">
        <v>1034</v>
      </c>
      <c r="P463" t="s">
        <v>1029</v>
      </c>
    </row>
    <row r="464" spans="1:16" x14ac:dyDescent="0.25">
      <c r="A464" t="s">
        <v>947</v>
      </c>
      <c r="B464" t="s">
        <v>948</v>
      </c>
      <c r="C464" t="s">
        <v>2</v>
      </c>
      <c r="D464">
        <v>56</v>
      </c>
      <c r="E464" t="str">
        <f t="shared" si="470"/>
        <v>Senior</v>
      </c>
      <c r="F464" t="s">
        <v>3</v>
      </c>
      <c r="G464">
        <v>3</v>
      </c>
      <c r="H464" s="12">
        <v>900.24</v>
      </c>
      <c r="I464" s="12">
        <f t="shared" ref="I464" si="485">H464+2000</f>
        <v>2900.24</v>
      </c>
      <c r="J464" t="s">
        <v>14</v>
      </c>
      <c r="K464" s="1">
        <v>44675</v>
      </c>
      <c r="L464" s="1" t="str">
        <f t="shared" si="469"/>
        <v>April</v>
      </c>
      <c r="M464" s="1" t="str">
        <f t="shared" si="472"/>
        <v>Q2</v>
      </c>
      <c r="N464" t="s">
        <v>51</v>
      </c>
      <c r="O464" t="s">
        <v>1036</v>
      </c>
      <c r="P464" t="s">
        <v>1030</v>
      </c>
    </row>
    <row r="465" spans="1:16" x14ac:dyDescent="0.25">
      <c r="A465" t="s">
        <v>949</v>
      </c>
      <c r="B465" t="s">
        <v>950</v>
      </c>
      <c r="C465" t="s">
        <v>8</v>
      </c>
      <c r="D465">
        <v>25</v>
      </c>
      <c r="E465" t="str">
        <f t="shared" si="470"/>
        <v>Adult</v>
      </c>
      <c r="F465" t="s">
        <v>3</v>
      </c>
      <c r="G465">
        <v>3</v>
      </c>
      <c r="H465" s="12">
        <v>900.24</v>
      </c>
      <c r="I465" s="12">
        <f t="shared" ref="I465" si="486">H465+4854</f>
        <v>5754.24</v>
      </c>
      <c r="J465" t="s">
        <v>10</v>
      </c>
      <c r="K465" s="1">
        <v>44912</v>
      </c>
      <c r="L465" s="1" t="str">
        <f t="shared" si="469"/>
        <v>December</v>
      </c>
      <c r="M465" s="1" t="str">
        <f t="shared" si="472"/>
        <v>Q4</v>
      </c>
      <c r="N465" t="s">
        <v>5</v>
      </c>
      <c r="O465" t="s">
        <v>1034</v>
      </c>
      <c r="P465" t="s">
        <v>1031</v>
      </c>
    </row>
    <row r="466" spans="1:16" x14ac:dyDescent="0.25">
      <c r="A466" t="s">
        <v>951</v>
      </c>
      <c r="B466" t="s">
        <v>952</v>
      </c>
      <c r="C466" t="s">
        <v>8</v>
      </c>
      <c r="D466">
        <v>30</v>
      </c>
      <c r="E466" t="str">
        <f t="shared" si="470"/>
        <v>Adult</v>
      </c>
      <c r="F466" t="s">
        <v>37</v>
      </c>
      <c r="G466">
        <v>4</v>
      </c>
      <c r="H466" s="12">
        <v>20.92</v>
      </c>
      <c r="I466" s="12">
        <f t="shared" ref="I466" si="487">H466+2000</f>
        <v>2020.92</v>
      </c>
      <c r="J466" t="s">
        <v>14</v>
      </c>
      <c r="K466" s="1">
        <v>44884</v>
      </c>
      <c r="L466" s="1" t="str">
        <f t="shared" si="469"/>
        <v>November</v>
      </c>
      <c r="M466" s="1" t="str">
        <f t="shared" si="472"/>
        <v>Q4</v>
      </c>
      <c r="N466" t="s">
        <v>30</v>
      </c>
      <c r="O466" t="s">
        <v>1034</v>
      </c>
      <c r="P466" t="s">
        <v>1028</v>
      </c>
    </row>
    <row r="467" spans="1:16" x14ac:dyDescent="0.25">
      <c r="A467" t="s">
        <v>953</v>
      </c>
      <c r="B467" t="s">
        <v>954</v>
      </c>
      <c r="C467" t="s">
        <v>2</v>
      </c>
      <c r="D467">
        <v>49</v>
      </c>
      <c r="E467" t="str">
        <f t="shared" si="470"/>
        <v>Adult</v>
      </c>
      <c r="F467" t="s">
        <v>43</v>
      </c>
      <c r="G467">
        <v>5</v>
      </c>
      <c r="H467" s="12">
        <v>179.2</v>
      </c>
      <c r="I467" s="12">
        <f t="shared" ref="I467" si="488">H467+4854</f>
        <v>5033.2</v>
      </c>
      <c r="J467" t="s">
        <v>4</v>
      </c>
      <c r="K467" s="1">
        <v>44826</v>
      </c>
      <c r="L467" s="1" t="str">
        <f t="shared" si="469"/>
        <v>September</v>
      </c>
      <c r="M467" s="1" t="str">
        <f t="shared" si="472"/>
        <v>Q3</v>
      </c>
      <c r="N467" t="s">
        <v>18</v>
      </c>
      <c r="O467" t="s">
        <v>1036</v>
      </c>
      <c r="P467" t="s">
        <v>1028</v>
      </c>
    </row>
    <row r="468" spans="1:16" x14ac:dyDescent="0.25">
      <c r="A468" t="s">
        <v>955</v>
      </c>
      <c r="B468" t="s">
        <v>956</v>
      </c>
      <c r="C468" t="s">
        <v>8</v>
      </c>
      <c r="D468">
        <v>57</v>
      </c>
      <c r="E468" t="str">
        <f t="shared" si="470"/>
        <v>Senior</v>
      </c>
      <c r="F468" t="s">
        <v>3</v>
      </c>
      <c r="G468">
        <v>2</v>
      </c>
      <c r="H468" s="12">
        <v>600.16</v>
      </c>
      <c r="I468" s="12">
        <f t="shared" ref="I468" si="489">H468+2000</f>
        <v>2600.16</v>
      </c>
      <c r="J468" t="s">
        <v>4</v>
      </c>
      <c r="K468" s="1">
        <v>44636</v>
      </c>
      <c r="L468" s="1" t="str">
        <f t="shared" si="469"/>
        <v>March</v>
      </c>
      <c r="M468" s="1" t="str">
        <f t="shared" si="472"/>
        <v>Q1</v>
      </c>
      <c r="N468" t="s">
        <v>30</v>
      </c>
      <c r="O468" t="s">
        <v>1035</v>
      </c>
      <c r="P468" t="s">
        <v>1029</v>
      </c>
    </row>
    <row r="469" spans="1:16" x14ac:dyDescent="0.25">
      <c r="A469" t="s">
        <v>957</v>
      </c>
      <c r="B469" t="s">
        <v>958</v>
      </c>
      <c r="C469" t="s">
        <v>2</v>
      </c>
      <c r="D469">
        <v>46</v>
      </c>
      <c r="E469" t="str">
        <f t="shared" si="470"/>
        <v>Adult</v>
      </c>
      <c r="F469" t="s">
        <v>37</v>
      </c>
      <c r="G469">
        <v>4</v>
      </c>
      <c r="H469" s="12">
        <v>20.92</v>
      </c>
      <c r="I469" s="12">
        <f t="shared" ref="I469" si="490">H469+4854</f>
        <v>4874.92</v>
      </c>
      <c r="J469" t="s">
        <v>14</v>
      </c>
      <c r="K469" s="1">
        <v>44562</v>
      </c>
      <c r="L469" s="1" t="str">
        <f t="shared" si="469"/>
        <v>January</v>
      </c>
      <c r="M469" s="1" t="str">
        <f t="shared" si="472"/>
        <v>Q1</v>
      </c>
      <c r="N469" t="s">
        <v>30</v>
      </c>
      <c r="O469" t="s">
        <v>1034</v>
      </c>
      <c r="P469" t="s">
        <v>1030</v>
      </c>
    </row>
    <row r="470" spans="1:16" x14ac:dyDescent="0.25">
      <c r="A470" t="s">
        <v>959</v>
      </c>
      <c r="B470" t="s">
        <v>960</v>
      </c>
      <c r="C470" t="s">
        <v>8</v>
      </c>
      <c r="D470">
        <v>29</v>
      </c>
      <c r="E470" t="str">
        <f t="shared" si="470"/>
        <v>Adult</v>
      </c>
      <c r="F470" t="s">
        <v>37</v>
      </c>
      <c r="G470">
        <v>3</v>
      </c>
      <c r="H470" s="12">
        <v>15.69</v>
      </c>
      <c r="I470" s="12">
        <f t="shared" ref="I470" si="491">H470+2000</f>
        <v>2015.69</v>
      </c>
      <c r="J470" t="s">
        <v>14</v>
      </c>
      <c r="K470" s="1">
        <v>44765</v>
      </c>
      <c r="L470" s="1" t="str">
        <f t="shared" si="469"/>
        <v>July</v>
      </c>
      <c r="M470" s="1" t="str">
        <f t="shared" si="472"/>
        <v>Q3</v>
      </c>
      <c r="N470" t="s">
        <v>5</v>
      </c>
      <c r="O470" t="s">
        <v>1034</v>
      </c>
      <c r="P470" t="s">
        <v>1031</v>
      </c>
    </row>
    <row r="471" spans="1:16" x14ac:dyDescent="0.25">
      <c r="A471" t="s">
        <v>961</v>
      </c>
      <c r="B471" t="s">
        <v>962</v>
      </c>
      <c r="C471" t="s">
        <v>2</v>
      </c>
      <c r="D471">
        <v>16</v>
      </c>
      <c r="E471" t="str">
        <f t="shared" si="470"/>
        <v>Teenager</v>
      </c>
      <c r="F471" t="s">
        <v>26</v>
      </c>
      <c r="G471">
        <v>1</v>
      </c>
      <c r="H471" s="12">
        <v>40.659999999999997</v>
      </c>
      <c r="I471" s="12">
        <f t="shared" ref="I471" si="492">H471+4854</f>
        <v>4894.66</v>
      </c>
      <c r="J471" t="s">
        <v>10</v>
      </c>
      <c r="K471" s="1">
        <v>44917</v>
      </c>
      <c r="L471" s="1" t="str">
        <f t="shared" si="469"/>
        <v>December</v>
      </c>
      <c r="M471" s="1" t="str">
        <f t="shared" si="472"/>
        <v>Q4</v>
      </c>
      <c r="N471" t="s">
        <v>15</v>
      </c>
      <c r="O471" t="s">
        <v>1034</v>
      </c>
      <c r="P471" t="s">
        <v>1028</v>
      </c>
    </row>
    <row r="472" spans="1:16" x14ac:dyDescent="0.25">
      <c r="A472" t="s">
        <v>963</v>
      </c>
      <c r="B472" t="s">
        <v>964</v>
      </c>
      <c r="C472" t="s">
        <v>2</v>
      </c>
      <c r="D472">
        <v>42</v>
      </c>
      <c r="E472" t="str">
        <f t="shared" si="470"/>
        <v>Adult</v>
      </c>
      <c r="F472" t="s">
        <v>26</v>
      </c>
      <c r="G472">
        <v>2</v>
      </c>
      <c r="H472" s="12">
        <v>81.319999999999993</v>
      </c>
      <c r="I472" s="12">
        <f t="shared" ref="I472" si="493">H472+2000</f>
        <v>2081.3200000000002</v>
      </c>
      <c r="J472" t="s">
        <v>10</v>
      </c>
      <c r="K472" s="1">
        <v>44629</v>
      </c>
      <c r="L472" s="1" t="str">
        <f t="shared" si="469"/>
        <v>March</v>
      </c>
      <c r="M472" s="1" t="str">
        <f t="shared" si="472"/>
        <v>Q1</v>
      </c>
      <c r="N472" t="s">
        <v>5</v>
      </c>
      <c r="O472" t="s">
        <v>1034</v>
      </c>
      <c r="P472" t="s">
        <v>1028</v>
      </c>
    </row>
    <row r="473" spans="1:16" x14ac:dyDescent="0.25">
      <c r="A473" t="s">
        <v>965</v>
      </c>
      <c r="B473" t="s">
        <v>966</v>
      </c>
      <c r="C473" t="s">
        <v>2</v>
      </c>
      <c r="D473">
        <v>38</v>
      </c>
      <c r="E473" t="str">
        <f t="shared" si="470"/>
        <v>Adult</v>
      </c>
      <c r="F473" t="s">
        <v>43</v>
      </c>
      <c r="G473">
        <v>1</v>
      </c>
      <c r="H473" s="12">
        <v>35.840000000000003</v>
      </c>
      <c r="I473" s="12">
        <f t="shared" ref="I473" si="494">H473+4854</f>
        <v>4889.84</v>
      </c>
      <c r="J473" t="s">
        <v>4</v>
      </c>
      <c r="K473" s="1">
        <v>44612</v>
      </c>
      <c r="L473" s="1" t="str">
        <f t="shared" si="469"/>
        <v>February</v>
      </c>
      <c r="M473" s="1" t="str">
        <f t="shared" si="472"/>
        <v>Q1</v>
      </c>
      <c r="N473" t="s">
        <v>5</v>
      </c>
      <c r="O473" t="s">
        <v>1034</v>
      </c>
      <c r="P473" t="s">
        <v>1029</v>
      </c>
    </row>
    <row r="474" spans="1:16" x14ac:dyDescent="0.25">
      <c r="A474" t="s">
        <v>967</v>
      </c>
      <c r="B474" t="s">
        <v>968</v>
      </c>
      <c r="C474" t="s">
        <v>2</v>
      </c>
      <c r="D474">
        <v>46</v>
      </c>
      <c r="E474" t="str">
        <f t="shared" si="470"/>
        <v>Adult</v>
      </c>
      <c r="F474" t="s">
        <v>3</v>
      </c>
      <c r="G474">
        <v>2</v>
      </c>
      <c r="H474" s="12">
        <v>600.16</v>
      </c>
      <c r="I474" s="12">
        <f t="shared" ref="I474" si="495">H474+2000</f>
        <v>2600.16</v>
      </c>
      <c r="J474" t="s">
        <v>10</v>
      </c>
      <c r="K474" s="1">
        <v>44879</v>
      </c>
      <c r="L474" s="1" t="str">
        <f t="shared" si="469"/>
        <v>November</v>
      </c>
      <c r="M474" s="1" t="str">
        <f t="shared" si="472"/>
        <v>Q4</v>
      </c>
      <c r="N474" t="s">
        <v>15</v>
      </c>
      <c r="O474" t="s">
        <v>1034</v>
      </c>
      <c r="P474" t="s">
        <v>1030</v>
      </c>
    </row>
    <row r="475" spans="1:16" x14ac:dyDescent="0.25">
      <c r="A475" t="s">
        <v>969</v>
      </c>
      <c r="B475" t="s">
        <v>970</v>
      </c>
      <c r="C475" t="s">
        <v>8</v>
      </c>
      <c r="D475">
        <v>31</v>
      </c>
      <c r="E475" t="str">
        <f t="shared" si="470"/>
        <v>Adult</v>
      </c>
      <c r="F475" t="s">
        <v>26</v>
      </c>
      <c r="G475">
        <v>3</v>
      </c>
      <c r="H475" s="12">
        <v>121.98</v>
      </c>
      <c r="I475" s="12">
        <f t="shared" ref="I475" si="496">H475+4854</f>
        <v>4975.9799999999996</v>
      </c>
      <c r="J475" t="s">
        <v>10</v>
      </c>
      <c r="K475" s="1">
        <v>44584</v>
      </c>
      <c r="L475" s="1" t="str">
        <f t="shared" si="469"/>
        <v>January</v>
      </c>
      <c r="M475" s="1" t="str">
        <f t="shared" si="472"/>
        <v>Q1</v>
      </c>
      <c r="N475" t="s">
        <v>18</v>
      </c>
      <c r="O475" t="s">
        <v>1034</v>
      </c>
      <c r="P475" t="s">
        <v>1031</v>
      </c>
    </row>
    <row r="476" spans="1:16" x14ac:dyDescent="0.25">
      <c r="A476" t="s">
        <v>971</v>
      </c>
      <c r="B476" t="s">
        <v>972</v>
      </c>
      <c r="C476" t="s">
        <v>8</v>
      </c>
      <c r="D476">
        <v>26</v>
      </c>
      <c r="E476" t="str">
        <f t="shared" si="470"/>
        <v>Adult</v>
      </c>
      <c r="F476" t="s">
        <v>3</v>
      </c>
      <c r="G476">
        <v>5</v>
      </c>
      <c r="H476" s="12">
        <v>1500.4</v>
      </c>
      <c r="I476" s="12">
        <f t="shared" ref="I476" si="497">H476+2000</f>
        <v>3500.4</v>
      </c>
      <c r="J476" t="s">
        <v>14</v>
      </c>
      <c r="K476" s="1">
        <v>44577</v>
      </c>
      <c r="L476" s="1" t="str">
        <f t="shared" si="469"/>
        <v>January</v>
      </c>
      <c r="M476" s="1" t="str">
        <f t="shared" si="472"/>
        <v>Q1</v>
      </c>
      <c r="N476" t="s">
        <v>30</v>
      </c>
      <c r="O476" t="s">
        <v>1036</v>
      </c>
      <c r="P476" t="s">
        <v>1028</v>
      </c>
    </row>
    <row r="477" spans="1:16" x14ac:dyDescent="0.25">
      <c r="A477" t="s">
        <v>973</v>
      </c>
      <c r="B477" t="s">
        <v>974</v>
      </c>
      <c r="C477" t="s">
        <v>2</v>
      </c>
      <c r="D477">
        <v>48</v>
      </c>
      <c r="E477" t="str">
        <f t="shared" si="470"/>
        <v>Adult</v>
      </c>
      <c r="F477" t="s">
        <v>26</v>
      </c>
      <c r="G477">
        <v>3</v>
      </c>
      <c r="H477" s="12">
        <v>121.98</v>
      </c>
      <c r="I477" s="12">
        <f t="shared" ref="I477" si="498">H477+4854</f>
        <v>4975.9799999999996</v>
      </c>
      <c r="J477" t="s">
        <v>14</v>
      </c>
      <c r="K477" s="1">
        <v>44653</v>
      </c>
      <c r="L477" s="1" t="str">
        <f t="shared" si="469"/>
        <v>April</v>
      </c>
      <c r="M477" s="1" t="str">
        <f t="shared" si="472"/>
        <v>Q2</v>
      </c>
      <c r="N477" t="s">
        <v>30</v>
      </c>
      <c r="O477" t="s">
        <v>1036</v>
      </c>
      <c r="P477" t="s">
        <v>1028</v>
      </c>
    </row>
    <row r="478" spans="1:16" x14ac:dyDescent="0.25">
      <c r="A478" t="s">
        <v>975</v>
      </c>
      <c r="B478" t="s">
        <v>976</v>
      </c>
      <c r="C478" t="s">
        <v>8</v>
      </c>
      <c r="D478">
        <v>30</v>
      </c>
      <c r="E478" t="str">
        <f t="shared" si="470"/>
        <v>Adult</v>
      </c>
      <c r="F478" t="s">
        <v>21</v>
      </c>
      <c r="G478">
        <v>5</v>
      </c>
      <c r="H478" s="12">
        <v>75.75</v>
      </c>
      <c r="I478" s="12">
        <f t="shared" ref="I478" si="499">H478+2000</f>
        <v>2075.75</v>
      </c>
      <c r="J478" t="s">
        <v>4</v>
      </c>
      <c r="K478" s="1">
        <v>44850</v>
      </c>
      <c r="L478" s="1" t="str">
        <f t="shared" si="469"/>
        <v>October</v>
      </c>
      <c r="M478" s="1" t="str">
        <f t="shared" si="472"/>
        <v>Q4</v>
      </c>
      <c r="N478" t="s">
        <v>5</v>
      </c>
      <c r="O478" t="s">
        <v>1036</v>
      </c>
      <c r="P478" t="s">
        <v>1029</v>
      </c>
    </row>
    <row r="479" spans="1:16" x14ac:dyDescent="0.25">
      <c r="A479" t="s">
        <v>977</v>
      </c>
      <c r="B479" t="s">
        <v>978</v>
      </c>
      <c r="C479" t="s">
        <v>8</v>
      </c>
      <c r="D479">
        <v>56</v>
      </c>
      <c r="E479" t="str">
        <f t="shared" si="470"/>
        <v>Senior</v>
      </c>
      <c r="F479" t="s">
        <v>3</v>
      </c>
      <c r="G479">
        <v>1</v>
      </c>
      <c r="H479" s="12">
        <v>300.08</v>
      </c>
      <c r="I479" s="12">
        <f t="shared" ref="I479" si="500">H479+4854</f>
        <v>5154.08</v>
      </c>
      <c r="J479" t="s">
        <v>14</v>
      </c>
      <c r="K479" s="1">
        <v>44579</v>
      </c>
      <c r="L479" s="1" t="str">
        <f t="shared" si="469"/>
        <v>January</v>
      </c>
      <c r="M479" s="1" t="str">
        <f t="shared" si="472"/>
        <v>Q1</v>
      </c>
      <c r="N479" t="s">
        <v>5</v>
      </c>
      <c r="O479" t="s">
        <v>1034</v>
      </c>
      <c r="P479" t="s">
        <v>1030</v>
      </c>
    </row>
    <row r="480" spans="1:16" x14ac:dyDescent="0.25">
      <c r="A480" t="s">
        <v>979</v>
      </c>
      <c r="B480" t="s">
        <v>980</v>
      </c>
      <c r="C480" t="s">
        <v>8</v>
      </c>
      <c r="D480">
        <v>65</v>
      </c>
      <c r="E480" t="str">
        <f t="shared" si="470"/>
        <v>Senior</v>
      </c>
      <c r="F480" t="s">
        <v>37</v>
      </c>
      <c r="G480">
        <v>2</v>
      </c>
      <c r="H480" s="12">
        <v>10.46</v>
      </c>
      <c r="I480" s="12">
        <f t="shared" ref="I480" si="501">H480+2000</f>
        <v>2010.46</v>
      </c>
      <c r="J480" t="s">
        <v>14</v>
      </c>
      <c r="K480" s="1">
        <v>44831</v>
      </c>
      <c r="L480" s="1" t="str">
        <f t="shared" si="469"/>
        <v>September</v>
      </c>
      <c r="M480" s="1" t="str">
        <f t="shared" si="472"/>
        <v>Q3</v>
      </c>
      <c r="N480" t="s">
        <v>15</v>
      </c>
      <c r="O480" t="s">
        <v>1034</v>
      </c>
      <c r="P480" t="s">
        <v>1031</v>
      </c>
    </row>
    <row r="481" spans="1:16" x14ac:dyDescent="0.25">
      <c r="A481" t="s">
        <v>981</v>
      </c>
      <c r="B481" t="s">
        <v>982</v>
      </c>
      <c r="C481" t="s">
        <v>2</v>
      </c>
      <c r="D481">
        <v>53</v>
      </c>
      <c r="E481" t="str">
        <f t="shared" si="470"/>
        <v>Senior</v>
      </c>
      <c r="F481" t="s">
        <v>3</v>
      </c>
      <c r="G481">
        <v>2</v>
      </c>
      <c r="H481" s="12">
        <v>600.16</v>
      </c>
      <c r="I481" s="12">
        <f t="shared" ref="I481" si="502">H481+4854</f>
        <v>5454.16</v>
      </c>
      <c r="J481" t="s">
        <v>4</v>
      </c>
      <c r="K481" s="1">
        <v>44592</v>
      </c>
      <c r="L481" s="1" t="str">
        <f t="shared" si="469"/>
        <v>January</v>
      </c>
      <c r="M481" s="1" t="str">
        <f t="shared" si="472"/>
        <v>Q1</v>
      </c>
      <c r="N481" t="s">
        <v>30</v>
      </c>
      <c r="O481" t="s">
        <v>1034</v>
      </c>
      <c r="P481" t="s">
        <v>1028</v>
      </c>
    </row>
    <row r="482" spans="1:16" x14ac:dyDescent="0.25">
      <c r="A482" t="s">
        <v>983</v>
      </c>
      <c r="B482" t="s">
        <v>984</v>
      </c>
      <c r="C482" t="s">
        <v>2</v>
      </c>
      <c r="D482">
        <v>43</v>
      </c>
      <c r="E482" t="str">
        <f t="shared" si="470"/>
        <v>Adult</v>
      </c>
      <c r="F482" t="s">
        <v>3</v>
      </c>
      <c r="G482">
        <v>3</v>
      </c>
      <c r="H482" s="12">
        <v>900.24</v>
      </c>
      <c r="I482" s="12">
        <f t="shared" ref="I482" si="503">H482+2000</f>
        <v>2900.24</v>
      </c>
      <c r="J482" t="s">
        <v>14</v>
      </c>
      <c r="K482" s="1">
        <v>44905</v>
      </c>
      <c r="L482" s="1" t="str">
        <f t="shared" si="469"/>
        <v>December</v>
      </c>
      <c r="M482" s="1" t="str">
        <f t="shared" si="472"/>
        <v>Q4</v>
      </c>
      <c r="N482" t="s">
        <v>5</v>
      </c>
      <c r="O482" t="s">
        <v>1035</v>
      </c>
      <c r="P482" t="s">
        <v>1028</v>
      </c>
    </row>
    <row r="483" spans="1:16" x14ac:dyDescent="0.25">
      <c r="A483" t="s">
        <v>985</v>
      </c>
      <c r="B483" t="s">
        <v>986</v>
      </c>
      <c r="C483" t="s">
        <v>8</v>
      </c>
      <c r="D483">
        <v>26</v>
      </c>
      <c r="E483" t="str">
        <f t="shared" si="470"/>
        <v>Adult</v>
      </c>
      <c r="F483" t="s">
        <v>37</v>
      </c>
      <c r="G483">
        <v>2</v>
      </c>
      <c r="H483" s="12">
        <v>10.46</v>
      </c>
      <c r="I483" s="12">
        <f t="shared" ref="I483" si="504">H483+4854</f>
        <v>4864.46</v>
      </c>
      <c r="J483" t="s">
        <v>14</v>
      </c>
      <c r="K483" s="1">
        <v>44659</v>
      </c>
      <c r="L483" s="1" t="str">
        <f t="shared" si="469"/>
        <v>April</v>
      </c>
      <c r="M483" s="1" t="str">
        <f t="shared" si="472"/>
        <v>Q2</v>
      </c>
      <c r="N483" t="s">
        <v>15</v>
      </c>
      <c r="O483" t="s">
        <v>1036</v>
      </c>
      <c r="P483" t="s">
        <v>1029</v>
      </c>
    </row>
    <row r="484" spans="1:16" x14ac:dyDescent="0.25">
      <c r="A484" t="s">
        <v>987</v>
      </c>
      <c r="B484" t="s">
        <v>988</v>
      </c>
      <c r="C484" t="s">
        <v>8</v>
      </c>
      <c r="D484">
        <v>23</v>
      </c>
      <c r="E484" t="str">
        <f t="shared" si="470"/>
        <v>Adult</v>
      </c>
      <c r="F484" t="s">
        <v>3</v>
      </c>
      <c r="G484">
        <v>5</v>
      </c>
      <c r="H484" s="12">
        <v>1500.4</v>
      </c>
      <c r="I484" s="12">
        <f t="shared" ref="I484" si="505">H484+2000</f>
        <v>3500.4</v>
      </c>
      <c r="J484" t="s">
        <v>10</v>
      </c>
      <c r="K484" s="1">
        <v>44778</v>
      </c>
      <c r="L484" s="1" t="str">
        <f t="shared" si="469"/>
        <v>August</v>
      </c>
      <c r="M484" s="1" t="str">
        <f t="shared" si="472"/>
        <v>Q3</v>
      </c>
      <c r="N484" t="s">
        <v>15</v>
      </c>
      <c r="O484" t="s">
        <v>1036</v>
      </c>
      <c r="P484" t="s">
        <v>1030</v>
      </c>
    </row>
    <row r="485" spans="1:16" x14ac:dyDescent="0.25">
      <c r="A485" t="s">
        <v>989</v>
      </c>
      <c r="B485" t="s">
        <v>990</v>
      </c>
      <c r="C485" t="s">
        <v>2</v>
      </c>
      <c r="D485">
        <v>54</v>
      </c>
      <c r="E485" t="str">
        <f t="shared" si="470"/>
        <v>Senior</v>
      </c>
      <c r="F485" t="s">
        <v>9</v>
      </c>
      <c r="G485">
        <v>4</v>
      </c>
      <c r="H485" s="12">
        <v>2400.6799999999998</v>
      </c>
      <c r="I485" s="12">
        <f t="shared" ref="I485" si="506">H485+4854</f>
        <v>7254.68</v>
      </c>
      <c r="J485" t="s">
        <v>4</v>
      </c>
      <c r="K485" s="1">
        <v>44568</v>
      </c>
      <c r="L485" s="1" t="str">
        <f t="shared" si="469"/>
        <v>January</v>
      </c>
      <c r="M485" s="1" t="str">
        <f t="shared" si="472"/>
        <v>Q1</v>
      </c>
      <c r="N485" t="s">
        <v>15</v>
      </c>
      <c r="O485" t="s">
        <v>1034</v>
      </c>
      <c r="P485" t="s">
        <v>1031</v>
      </c>
    </row>
    <row r="486" spans="1:16" x14ac:dyDescent="0.25">
      <c r="A486" t="s">
        <v>991</v>
      </c>
      <c r="B486" t="s">
        <v>992</v>
      </c>
      <c r="C486" t="s">
        <v>8</v>
      </c>
      <c r="D486">
        <v>56</v>
      </c>
      <c r="E486" t="str">
        <f t="shared" si="470"/>
        <v>Senior</v>
      </c>
      <c r="F486" t="s">
        <v>3</v>
      </c>
      <c r="G486">
        <v>4</v>
      </c>
      <c r="H486" s="12">
        <v>1200.32</v>
      </c>
      <c r="I486" s="12">
        <f t="shared" ref="I486" si="507">H486+2000</f>
        <v>3200.3199999999997</v>
      </c>
      <c r="J486" t="s">
        <v>14</v>
      </c>
      <c r="K486" s="1">
        <v>44740</v>
      </c>
      <c r="L486" s="1" t="str">
        <f t="shared" si="469"/>
        <v>June</v>
      </c>
      <c r="M486" s="1" t="str">
        <f t="shared" si="472"/>
        <v>Q2</v>
      </c>
      <c r="N486" t="s">
        <v>5</v>
      </c>
      <c r="O486" t="s">
        <v>1036</v>
      </c>
      <c r="P486" t="s">
        <v>1028</v>
      </c>
    </row>
    <row r="487" spans="1:16" x14ac:dyDescent="0.25">
      <c r="A487" t="s">
        <v>993</v>
      </c>
      <c r="B487" t="s">
        <v>994</v>
      </c>
      <c r="C487" t="s">
        <v>2</v>
      </c>
      <c r="D487">
        <v>37</v>
      </c>
      <c r="E487" t="str">
        <f t="shared" si="470"/>
        <v>Adult</v>
      </c>
      <c r="F487" t="s">
        <v>43</v>
      </c>
      <c r="G487">
        <v>2</v>
      </c>
      <c r="H487" s="12">
        <v>71.680000000000007</v>
      </c>
      <c r="I487" s="12">
        <f t="shared" ref="I487" si="508">H487+4854</f>
        <v>4925.68</v>
      </c>
      <c r="J487" t="s">
        <v>14</v>
      </c>
      <c r="K487" s="1">
        <v>44716</v>
      </c>
      <c r="L487" s="1" t="str">
        <f t="shared" si="469"/>
        <v>June</v>
      </c>
      <c r="M487" s="1" t="str">
        <f t="shared" si="472"/>
        <v>Q2</v>
      </c>
      <c r="N487" t="s">
        <v>30</v>
      </c>
      <c r="O487" t="s">
        <v>1034</v>
      </c>
      <c r="P487" t="s">
        <v>1028</v>
      </c>
    </row>
    <row r="488" spans="1:16" x14ac:dyDescent="0.25">
      <c r="A488" t="s">
        <v>995</v>
      </c>
      <c r="B488" t="s">
        <v>996</v>
      </c>
      <c r="C488" t="s">
        <v>8</v>
      </c>
      <c r="D488">
        <v>48</v>
      </c>
      <c r="E488" t="str">
        <f t="shared" si="470"/>
        <v>Adult</v>
      </c>
      <c r="F488" t="s">
        <v>3</v>
      </c>
      <c r="G488">
        <v>3</v>
      </c>
      <c r="H488" s="12">
        <v>900.24</v>
      </c>
      <c r="I488" s="12">
        <f t="shared" ref="I488" si="509">H488+2000</f>
        <v>2900.24</v>
      </c>
      <c r="J488" t="s">
        <v>10</v>
      </c>
      <c r="K488" s="1">
        <v>44767</v>
      </c>
      <c r="L488" s="1" t="str">
        <f t="shared" si="469"/>
        <v>July</v>
      </c>
      <c r="M488" s="1" t="str">
        <f t="shared" si="472"/>
        <v>Q3</v>
      </c>
      <c r="N488" t="s">
        <v>30</v>
      </c>
      <c r="O488" t="s">
        <v>1034</v>
      </c>
      <c r="P488" t="s">
        <v>1029</v>
      </c>
    </row>
    <row r="489" spans="1:16" x14ac:dyDescent="0.25">
      <c r="A489" t="s">
        <v>997</v>
      </c>
      <c r="B489" t="s">
        <v>998</v>
      </c>
      <c r="C489" t="s">
        <v>8</v>
      </c>
      <c r="D489">
        <v>56</v>
      </c>
      <c r="E489" t="str">
        <f t="shared" si="470"/>
        <v>Senior</v>
      </c>
      <c r="F489" t="s">
        <v>37</v>
      </c>
      <c r="G489">
        <v>2</v>
      </c>
      <c r="H489" s="12">
        <v>10.46</v>
      </c>
      <c r="I489" s="12">
        <f t="shared" ref="I489" si="510">H489+4854</f>
        <v>4864.46</v>
      </c>
      <c r="J489" t="s">
        <v>10</v>
      </c>
      <c r="K489" s="1">
        <v>44606</v>
      </c>
      <c r="L489" s="1" t="str">
        <f t="shared" si="469"/>
        <v>February</v>
      </c>
      <c r="M489" s="1" t="str">
        <f t="shared" si="472"/>
        <v>Q1</v>
      </c>
      <c r="N489" t="s">
        <v>40</v>
      </c>
      <c r="O489" t="s">
        <v>1036</v>
      </c>
      <c r="P489" t="s">
        <v>1030</v>
      </c>
    </row>
    <row r="490" spans="1:16" x14ac:dyDescent="0.25">
      <c r="A490" t="s">
        <v>999</v>
      </c>
      <c r="B490" t="s">
        <v>1000</v>
      </c>
      <c r="C490" t="s">
        <v>2</v>
      </c>
      <c r="D490">
        <v>58</v>
      </c>
      <c r="E490" t="str">
        <f t="shared" si="470"/>
        <v>Senior</v>
      </c>
      <c r="F490" t="s">
        <v>158</v>
      </c>
      <c r="G490">
        <v>2</v>
      </c>
      <c r="H490" s="12">
        <v>23.46</v>
      </c>
      <c r="I490" s="12">
        <f t="shared" ref="I490" si="511">H490+2000</f>
        <v>2023.46</v>
      </c>
      <c r="J490" t="s">
        <v>14</v>
      </c>
      <c r="K490" s="1">
        <v>44770</v>
      </c>
      <c r="L490" s="1" t="str">
        <f t="shared" si="469"/>
        <v>July</v>
      </c>
      <c r="M490" s="1" t="str">
        <f t="shared" si="472"/>
        <v>Q3</v>
      </c>
      <c r="N490" t="s">
        <v>5</v>
      </c>
      <c r="O490" t="s">
        <v>1036</v>
      </c>
      <c r="P490" t="s">
        <v>1031</v>
      </c>
    </row>
    <row r="491" spans="1:16" x14ac:dyDescent="0.25">
      <c r="A491" t="s">
        <v>1001</v>
      </c>
      <c r="B491" t="s">
        <v>1002</v>
      </c>
      <c r="C491" t="s">
        <v>2</v>
      </c>
      <c r="D491">
        <v>40</v>
      </c>
      <c r="E491" t="str">
        <f t="shared" si="470"/>
        <v>Adult</v>
      </c>
      <c r="F491" t="s">
        <v>37</v>
      </c>
      <c r="G491">
        <v>3</v>
      </c>
      <c r="H491" s="12">
        <v>15.69</v>
      </c>
      <c r="I491" s="12">
        <f t="shared" ref="I491" si="512">H491+4854</f>
        <v>4869.6899999999996</v>
      </c>
      <c r="J491" t="s">
        <v>4</v>
      </c>
      <c r="K491" s="1">
        <v>44813</v>
      </c>
      <c r="L491" s="1" t="str">
        <f t="shared" si="469"/>
        <v>September</v>
      </c>
      <c r="M491" s="1" t="str">
        <f t="shared" si="472"/>
        <v>Q3</v>
      </c>
      <c r="N491" t="s">
        <v>5</v>
      </c>
      <c r="O491" t="s">
        <v>1036</v>
      </c>
      <c r="P491" t="s">
        <v>1028</v>
      </c>
    </row>
    <row r="492" spans="1:16" x14ac:dyDescent="0.25">
      <c r="A492" t="s">
        <v>1003</v>
      </c>
      <c r="B492" t="s">
        <v>1004</v>
      </c>
      <c r="C492" t="s">
        <v>2</v>
      </c>
      <c r="D492">
        <v>38</v>
      </c>
      <c r="E492" t="str">
        <f t="shared" si="470"/>
        <v>Adult</v>
      </c>
      <c r="F492" t="s">
        <v>9</v>
      </c>
      <c r="G492">
        <v>5</v>
      </c>
      <c r="H492" s="12">
        <v>3000.85</v>
      </c>
      <c r="I492" s="12">
        <f t="shared" ref="I492" si="513">H492+2000</f>
        <v>5000.8500000000004</v>
      </c>
      <c r="J492" t="s">
        <v>10</v>
      </c>
      <c r="K492" s="1">
        <v>44639</v>
      </c>
      <c r="L492" s="1" t="str">
        <f t="shared" si="469"/>
        <v>March</v>
      </c>
      <c r="M492" s="1" t="str">
        <f t="shared" si="472"/>
        <v>Q1</v>
      </c>
      <c r="N492" t="s">
        <v>5</v>
      </c>
      <c r="O492" t="s">
        <v>1036</v>
      </c>
      <c r="P492" t="s">
        <v>1028</v>
      </c>
    </row>
    <row r="493" spans="1:16" x14ac:dyDescent="0.25">
      <c r="A493" t="s">
        <v>1005</v>
      </c>
      <c r="B493" t="s">
        <v>1006</v>
      </c>
      <c r="C493" t="s">
        <v>2</v>
      </c>
      <c r="D493">
        <v>40</v>
      </c>
      <c r="E493" t="str">
        <f t="shared" si="470"/>
        <v>Adult</v>
      </c>
      <c r="F493" t="s">
        <v>26</v>
      </c>
      <c r="G493">
        <v>3</v>
      </c>
      <c r="H493" s="12">
        <v>121.98</v>
      </c>
      <c r="I493" s="12">
        <f t="shared" ref="I493" si="514">H493+4854</f>
        <v>4975.9799999999996</v>
      </c>
      <c r="J493" t="s">
        <v>4</v>
      </c>
      <c r="K493" s="1">
        <v>44920</v>
      </c>
      <c r="L493" s="1" t="str">
        <f t="shared" si="469"/>
        <v>December</v>
      </c>
      <c r="M493" s="1" t="str">
        <f t="shared" si="472"/>
        <v>Q4</v>
      </c>
      <c r="N493" t="s">
        <v>5</v>
      </c>
      <c r="O493" t="s">
        <v>1034</v>
      </c>
      <c r="P493" t="s">
        <v>1029</v>
      </c>
    </row>
    <row r="494" spans="1:16" x14ac:dyDescent="0.25">
      <c r="A494" t="s">
        <v>1007</v>
      </c>
      <c r="B494" t="s">
        <v>1008</v>
      </c>
      <c r="C494" t="s">
        <v>8</v>
      </c>
      <c r="D494">
        <v>64</v>
      </c>
      <c r="E494" t="str">
        <f t="shared" si="470"/>
        <v>Senior</v>
      </c>
      <c r="F494" t="s">
        <v>43</v>
      </c>
      <c r="G494">
        <v>1</v>
      </c>
      <c r="H494" s="12">
        <v>35.840000000000003</v>
      </c>
      <c r="I494" s="12">
        <f t="shared" ref="I494" si="515">H494+2000</f>
        <v>2035.84</v>
      </c>
      <c r="J494" t="s">
        <v>14</v>
      </c>
      <c r="K494" s="1">
        <v>44824</v>
      </c>
      <c r="L494" s="1" t="str">
        <f t="shared" si="469"/>
        <v>September</v>
      </c>
      <c r="M494" s="1" t="str">
        <f t="shared" si="472"/>
        <v>Q3</v>
      </c>
      <c r="N494" t="s">
        <v>30</v>
      </c>
      <c r="O494" t="s">
        <v>1034</v>
      </c>
      <c r="P494" t="s">
        <v>1030</v>
      </c>
    </row>
    <row r="495" spans="1:16" x14ac:dyDescent="0.25">
      <c r="A495" t="s">
        <v>1009</v>
      </c>
      <c r="B495" t="s">
        <v>1010</v>
      </c>
      <c r="C495" t="s">
        <v>8</v>
      </c>
      <c r="D495">
        <v>28</v>
      </c>
      <c r="E495" t="str">
        <f t="shared" si="470"/>
        <v>Adult</v>
      </c>
      <c r="F495" t="s">
        <v>158</v>
      </c>
      <c r="G495">
        <v>5</v>
      </c>
      <c r="H495" s="12">
        <v>58.65</v>
      </c>
      <c r="I495" s="12">
        <f t="shared" ref="I495" si="516">H495+4854</f>
        <v>4912.6499999999996</v>
      </c>
      <c r="J495" t="s">
        <v>10</v>
      </c>
      <c r="K495" s="1">
        <v>44663</v>
      </c>
      <c r="L495" s="1" t="str">
        <f t="shared" si="469"/>
        <v>April</v>
      </c>
      <c r="M495" s="1" t="str">
        <f t="shared" si="472"/>
        <v>Q2</v>
      </c>
      <c r="N495" t="s">
        <v>30</v>
      </c>
      <c r="O495" t="s">
        <v>1034</v>
      </c>
      <c r="P495" t="s">
        <v>1031</v>
      </c>
    </row>
    <row r="496" spans="1:16" x14ac:dyDescent="0.25">
      <c r="A496" t="s">
        <v>1011</v>
      </c>
      <c r="B496" t="s">
        <v>1012</v>
      </c>
      <c r="C496" t="s">
        <v>8</v>
      </c>
      <c r="D496">
        <v>49</v>
      </c>
      <c r="E496" t="str">
        <f t="shared" si="470"/>
        <v>Adult</v>
      </c>
      <c r="F496" t="s">
        <v>26</v>
      </c>
      <c r="G496">
        <v>4</v>
      </c>
      <c r="H496" s="12">
        <v>162.63999999999999</v>
      </c>
      <c r="I496" s="12">
        <f t="shared" ref="I496" si="517">H496+2000</f>
        <v>2162.64</v>
      </c>
      <c r="J496" t="s">
        <v>10</v>
      </c>
      <c r="K496" s="1">
        <v>44837</v>
      </c>
      <c r="L496" s="1" t="str">
        <f t="shared" si="469"/>
        <v>October</v>
      </c>
      <c r="M496" s="1" t="str">
        <f t="shared" si="472"/>
        <v>Q4</v>
      </c>
      <c r="N496" t="s">
        <v>51</v>
      </c>
      <c r="O496" t="s">
        <v>1036</v>
      </c>
      <c r="P496" t="s">
        <v>1028</v>
      </c>
    </row>
    <row r="497" spans="1:16" x14ac:dyDescent="0.25">
      <c r="A497" t="s">
        <v>1013</v>
      </c>
      <c r="B497" t="s">
        <v>1014</v>
      </c>
      <c r="C497" t="s">
        <v>8</v>
      </c>
      <c r="D497">
        <v>51</v>
      </c>
      <c r="E497" t="str">
        <f t="shared" si="470"/>
        <v>Senior</v>
      </c>
      <c r="F497" t="s">
        <v>37</v>
      </c>
      <c r="G497">
        <v>3</v>
      </c>
      <c r="H497" s="12">
        <v>15.69</v>
      </c>
      <c r="I497" s="12">
        <f t="shared" ref="I497" si="518">H497+4854</f>
        <v>4869.6899999999996</v>
      </c>
      <c r="J497" t="s">
        <v>14</v>
      </c>
      <c r="K497" s="1">
        <v>44725</v>
      </c>
      <c r="L497" s="1" t="str">
        <f t="shared" si="469"/>
        <v>June</v>
      </c>
      <c r="M497" s="1" t="str">
        <f t="shared" si="472"/>
        <v>Q2</v>
      </c>
      <c r="N497" t="s">
        <v>15</v>
      </c>
      <c r="O497" t="s">
        <v>1034</v>
      </c>
      <c r="P497" t="s">
        <v>1028</v>
      </c>
    </row>
    <row r="498" spans="1:16" x14ac:dyDescent="0.25">
      <c r="A498" t="s">
        <v>1015</v>
      </c>
      <c r="B498" t="s">
        <v>1016</v>
      </c>
      <c r="C498" t="s">
        <v>8</v>
      </c>
      <c r="D498">
        <v>22</v>
      </c>
      <c r="E498" t="str">
        <f t="shared" si="470"/>
        <v>Adult</v>
      </c>
      <c r="F498" t="s">
        <v>3</v>
      </c>
      <c r="G498">
        <v>3</v>
      </c>
      <c r="H498" s="12">
        <v>900.24</v>
      </c>
      <c r="I498" s="12">
        <f t="shared" ref="I498" si="519">H498+2000</f>
        <v>2900.24</v>
      </c>
      <c r="J498" t="s">
        <v>4</v>
      </c>
      <c r="K498" s="1">
        <v>44743</v>
      </c>
      <c r="L498" s="1" t="str">
        <f t="shared" si="469"/>
        <v>July</v>
      </c>
      <c r="M498" s="1" t="str">
        <f t="shared" si="472"/>
        <v>Q3</v>
      </c>
      <c r="N498" t="s">
        <v>15</v>
      </c>
      <c r="O498" t="s">
        <v>1035</v>
      </c>
      <c r="P498" t="s">
        <v>1029</v>
      </c>
    </row>
    <row r="499" spans="1:16" x14ac:dyDescent="0.25">
      <c r="A499" t="s">
        <v>1017</v>
      </c>
      <c r="B499" t="s">
        <v>1018</v>
      </c>
      <c r="C499" t="s">
        <v>2</v>
      </c>
      <c r="D499">
        <v>67</v>
      </c>
      <c r="E499" t="str">
        <f t="shared" si="470"/>
        <v>Senior</v>
      </c>
      <c r="F499" t="s">
        <v>3</v>
      </c>
      <c r="G499">
        <v>5</v>
      </c>
      <c r="H499" s="12">
        <v>1500.4</v>
      </c>
      <c r="I499" s="12">
        <f t="shared" ref="I499" si="520">H499+4854</f>
        <v>6354.4</v>
      </c>
      <c r="J499" t="s">
        <v>10</v>
      </c>
      <c r="K499" s="1">
        <v>44750</v>
      </c>
      <c r="L499" s="1" t="str">
        <f t="shared" si="469"/>
        <v>July</v>
      </c>
      <c r="M499" s="1" t="str">
        <f t="shared" si="472"/>
        <v>Q3</v>
      </c>
      <c r="N499" t="s">
        <v>51</v>
      </c>
      <c r="O499" t="s">
        <v>1034</v>
      </c>
      <c r="P499" t="s">
        <v>1030</v>
      </c>
    </row>
    <row r="500" spans="1:16" x14ac:dyDescent="0.25">
      <c r="A500" t="s">
        <v>1019</v>
      </c>
      <c r="B500" t="s">
        <v>1020</v>
      </c>
      <c r="C500" t="s">
        <v>2</v>
      </c>
      <c r="D500">
        <v>22</v>
      </c>
      <c r="E500" t="str">
        <f t="shared" si="470"/>
        <v>Adult</v>
      </c>
      <c r="F500" t="s">
        <v>43</v>
      </c>
      <c r="G500">
        <v>2</v>
      </c>
      <c r="H500" s="12">
        <v>71.680000000000007</v>
      </c>
      <c r="I500" s="12">
        <f t="shared" ref="I500" si="521">H500+2000</f>
        <v>2071.6799999999998</v>
      </c>
      <c r="J500" t="s">
        <v>4</v>
      </c>
      <c r="K500" s="1">
        <v>44594</v>
      </c>
      <c r="L500" s="1" t="str">
        <f t="shared" si="469"/>
        <v>February</v>
      </c>
      <c r="M500" s="1" t="str">
        <f t="shared" si="472"/>
        <v>Q1</v>
      </c>
      <c r="N500" t="s">
        <v>27</v>
      </c>
      <c r="O500" t="s">
        <v>1036</v>
      </c>
      <c r="P500" t="s">
        <v>1031</v>
      </c>
    </row>
    <row r="501" spans="1:16" x14ac:dyDescent="0.25">
      <c r="H501" s="3"/>
      <c r="I501" s="4"/>
      <c r="J501" s="5"/>
      <c r="L501" s="1"/>
      <c r="M501" s="1"/>
    </row>
    <row r="502" spans="1:16" x14ac:dyDescent="0.25">
      <c r="H502" s="6"/>
      <c r="I502" s="7"/>
      <c r="J502" s="8"/>
      <c r="L502" s="1"/>
      <c r="M502" s="1"/>
    </row>
    <row r="503" spans="1:16" x14ac:dyDescent="0.25">
      <c r="H503" s="6"/>
      <c r="I503" s="7"/>
      <c r="J503" s="8"/>
      <c r="L503" s="1"/>
      <c r="M503" s="1"/>
    </row>
    <row r="504" spans="1:16" x14ac:dyDescent="0.25">
      <c r="H504" s="6"/>
      <c r="I504" s="7"/>
      <c r="J504" s="8"/>
    </row>
    <row r="505" spans="1:16" x14ac:dyDescent="0.25">
      <c r="H505" s="6"/>
      <c r="I505" s="7"/>
      <c r="J505" s="8"/>
    </row>
    <row r="506" spans="1:16" x14ac:dyDescent="0.25">
      <c r="H506" s="6"/>
      <c r="I506" s="7"/>
      <c r="J506" s="8"/>
    </row>
    <row r="507" spans="1:16" x14ac:dyDescent="0.25">
      <c r="H507" s="6"/>
      <c r="I507" s="7"/>
      <c r="J507" s="8"/>
    </row>
    <row r="508" spans="1:16" x14ac:dyDescent="0.25">
      <c r="H508" s="6"/>
      <c r="I508" s="7"/>
      <c r="J508" s="8"/>
    </row>
    <row r="509" spans="1:16" x14ac:dyDescent="0.25">
      <c r="H509" s="6"/>
      <c r="I509" s="7"/>
      <c r="J509" s="8"/>
    </row>
    <row r="510" spans="1:16" x14ac:dyDescent="0.25">
      <c r="H510" s="6"/>
      <c r="I510" s="7"/>
      <c r="J510" s="8"/>
    </row>
    <row r="511" spans="1:16" x14ac:dyDescent="0.25">
      <c r="H511" s="6"/>
      <c r="I511" s="7"/>
      <c r="J511" s="8"/>
    </row>
    <row r="512" spans="1:16" x14ac:dyDescent="0.25">
      <c r="H512" s="6"/>
      <c r="I512" s="7"/>
      <c r="J512" s="8"/>
    </row>
    <row r="513" spans="8:10" x14ac:dyDescent="0.25">
      <c r="H513" s="6"/>
      <c r="I513" s="7"/>
      <c r="J513" s="8"/>
    </row>
    <row r="514" spans="8:10" x14ac:dyDescent="0.25">
      <c r="H514" s="6"/>
      <c r="I514" s="7"/>
      <c r="J514" s="8"/>
    </row>
    <row r="515" spans="8:10" x14ac:dyDescent="0.25">
      <c r="H515" s="6"/>
      <c r="I515" s="7"/>
      <c r="J515" s="8"/>
    </row>
    <row r="516" spans="8:10" x14ac:dyDescent="0.25">
      <c r="H516" s="6"/>
      <c r="I516" s="7"/>
      <c r="J516" s="8"/>
    </row>
    <row r="517" spans="8:10" x14ac:dyDescent="0.25">
      <c r="H517" s="6"/>
      <c r="I517" s="7"/>
      <c r="J517" s="8"/>
    </row>
    <row r="518" spans="8:10" x14ac:dyDescent="0.25">
      <c r="H518" s="9"/>
      <c r="I518" s="10"/>
      <c r="J518" s="11"/>
    </row>
  </sheetData>
  <conditionalFormatting sqref="A1:A1048576">
    <cfRule type="duplicateValues" dxfId="9" priority="1"/>
    <cfRule type="duplicateValues" dxfId="8" priority="5"/>
  </conditionalFormatting>
  <conditionalFormatting sqref="B1:B1048576">
    <cfRule type="duplicateValues" dxfId="7" priority="2"/>
  </conditionalFormatting>
  <conditionalFormatting sqref="B11">
    <cfRule type="duplicateValues" dxfId="6" priority="3"/>
  </conditionalFormatting>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07C0-D274-47AE-B331-5156780D9D92}">
  <dimension ref="A2:R22"/>
  <sheetViews>
    <sheetView showGridLines="0" workbookViewId="0">
      <selection activeCell="D8" sqref="D8"/>
    </sheetView>
  </sheetViews>
  <sheetFormatPr defaultRowHeight="15" x14ac:dyDescent="0.25"/>
  <cols>
    <col min="1" max="1" width="13.140625" bestFit="1" customWidth="1"/>
    <col min="2" max="2" width="12.7109375" bestFit="1" customWidth="1"/>
  </cols>
  <sheetData>
    <row r="2" spans="1:18" ht="20.25" x14ac:dyDescent="0.3">
      <c r="D2" s="20"/>
      <c r="E2" s="25" t="s">
        <v>1087</v>
      </c>
      <c r="F2" s="20"/>
      <c r="G2" s="20"/>
      <c r="H2" s="20"/>
      <c r="I2" s="20"/>
      <c r="J2" s="20"/>
      <c r="K2" s="20"/>
      <c r="L2" s="20"/>
      <c r="M2" s="20"/>
      <c r="N2" s="20"/>
      <c r="O2" s="20"/>
      <c r="P2" s="20"/>
      <c r="Q2" s="20"/>
      <c r="R2" s="20"/>
    </row>
    <row r="3" spans="1:18" x14ac:dyDescent="0.25">
      <c r="A3" s="33" t="s">
        <v>1041</v>
      </c>
      <c r="B3" s="33" t="s">
        <v>1040</v>
      </c>
    </row>
    <row r="4" spans="1:18" x14ac:dyDescent="0.25">
      <c r="A4" s="23" t="s">
        <v>1082</v>
      </c>
      <c r="B4" s="24">
        <v>1245408.0599999975</v>
      </c>
    </row>
    <row r="5" spans="1:18" x14ac:dyDescent="0.25">
      <c r="A5" s="23" t="s">
        <v>1083</v>
      </c>
      <c r="B5" s="24">
        <v>721668.5899999995</v>
      </c>
    </row>
    <row r="6" spans="1:18" x14ac:dyDescent="0.25">
      <c r="A6" s="23" t="s">
        <v>1084</v>
      </c>
      <c r="B6" s="24">
        <v>63571.950000000012</v>
      </c>
    </row>
    <row r="7" spans="1:18" x14ac:dyDescent="0.25">
      <c r="A7" s="34" t="s">
        <v>1054</v>
      </c>
      <c r="B7" s="33">
        <v>2030648.5999999971</v>
      </c>
    </row>
    <row r="13" spans="1:18" ht="18.75" x14ac:dyDescent="0.3">
      <c r="A13" s="43" t="s">
        <v>1082</v>
      </c>
      <c r="B13" s="29">
        <v>1245408.0599999975</v>
      </c>
    </row>
    <row r="14" spans="1:18" ht="18.75" x14ac:dyDescent="0.3">
      <c r="A14" s="43" t="s">
        <v>1083</v>
      </c>
      <c r="B14" s="29">
        <v>721668.5899999995</v>
      </c>
    </row>
    <row r="15" spans="1:18" ht="18.75" x14ac:dyDescent="0.3">
      <c r="A15" s="43" t="s">
        <v>1084</v>
      </c>
      <c r="B15" s="29">
        <v>63571.950000000012</v>
      </c>
    </row>
    <row r="18" spans="1:4" ht="17.25" x14ac:dyDescent="0.3">
      <c r="A18" s="46" t="s">
        <v>1088</v>
      </c>
      <c r="B18" s="46"/>
      <c r="C18" s="46"/>
      <c r="D18" s="46"/>
    </row>
    <row r="22" spans="1:4" ht="18.75" x14ac:dyDescent="0.3">
      <c r="B22" s="44"/>
      <c r="C22" s="44"/>
      <c r="D22" s="45"/>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DD104-1D88-42E3-B4A9-5D3950E7CB82}">
  <dimension ref="A2:N17"/>
  <sheetViews>
    <sheetView showGridLines="0" workbookViewId="0">
      <selection activeCell="Q10" sqref="Q10"/>
    </sheetView>
  </sheetViews>
  <sheetFormatPr defaultRowHeight="15" x14ac:dyDescent="0.25"/>
  <cols>
    <col min="1" max="1" width="13.140625" bestFit="1" customWidth="1"/>
    <col min="2" max="2" width="12.7109375" bestFit="1" customWidth="1"/>
  </cols>
  <sheetData>
    <row r="2" spans="1:14" ht="20.25" x14ac:dyDescent="0.3">
      <c r="E2" s="20"/>
      <c r="F2" s="25" t="s">
        <v>1089</v>
      </c>
      <c r="G2" s="20"/>
      <c r="H2" s="20"/>
      <c r="I2" s="20"/>
      <c r="J2" s="20"/>
      <c r="K2" s="20"/>
      <c r="L2" s="20"/>
      <c r="M2" s="20"/>
      <c r="N2" s="20"/>
    </row>
    <row r="3" spans="1:14" x14ac:dyDescent="0.25">
      <c r="A3" s="33" t="s">
        <v>1041</v>
      </c>
      <c r="B3" s="33" t="s">
        <v>1040</v>
      </c>
    </row>
    <row r="4" spans="1:14" x14ac:dyDescent="0.25">
      <c r="A4" s="23" t="s">
        <v>2</v>
      </c>
      <c r="B4" s="24">
        <v>1190296.549999998</v>
      </c>
    </row>
    <row r="5" spans="1:14" x14ac:dyDescent="0.25">
      <c r="A5" s="23" t="s">
        <v>8</v>
      </c>
      <c r="B5" s="24">
        <v>840352.0499999997</v>
      </c>
    </row>
    <row r="6" spans="1:14" x14ac:dyDescent="0.25">
      <c r="A6" s="34" t="s">
        <v>1054</v>
      </c>
      <c r="B6" s="33">
        <v>2030648.5999999978</v>
      </c>
    </row>
    <row r="12" spans="1:14" ht="18.75" x14ac:dyDescent="0.3">
      <c r="A12" s="28" t="s">
        <v>1085</v>
      </c>
      <c r="B12" s="40">
        <v>0.41</v>
      </c>
    </row>
    <row r="13" spans="1:14" ht="18.75" x14ac:dyDescent="0.3">
      <c r="A13" s="28" t="s">
        <v>1086</v>
      </c>
      <c r="B13" s="40">
        <v>0.59</v>
      </c>
    </row>
    <row r="17" spans="1:5" ht="17.25" x14ac:dyDescent="0.3">
      <c r="A17" s="46" t="s">
        <v>1090</v>
      </c>
      <c r="B17" s="46"/>
      <c r="C17" s="46"/>
      <c r="D17" s="47"/>
      <c r="E17" s="2"/>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F6F9-1640-450F-A06B-71347A53817D}">
  <dimension ref="A2:M7"/>
  <sheetViews>
    <sheetView showGridLines="0" workbookViewId="0">
      <selection activeCell="D16" sqref="D16"/>
    </sheetView>
  </sheetViews>
  <sheetFormatPr defaultRowHeight="15" x14ac:dyDescent="0.25"/>
  <cols>
    <col min="1" max="1" width="13.140625" bestFit="1" customWidth="1"/>
    <col min="2" max="2" width="12.7109375" bestFit="1" customWidth="1"/>
  </cols>
  <sheetData>
    <row r="2" spans="1:13" ht="20.25" x14ac:dyDescent="0.3">
      <c r="E2" s="35"/>
      <c r="F2" s="38" t="s">
        <v>1092</v>
      </c>
      <c r="G2" s="35"/>
      <c r="H2" s="35"/>
      <c r="I2" s="35"/>
      <c r="J2" s="35"/>
      <c r="K2" s="35"/>
      <c r="L2" s="35"/>
      <c r="M2" s="35"/>
    </row>
    <row r="3" spans="1:13" x14ac:dyDescent="0.25">
      <c r="A3" s="33" t="s">
        <v>1041</v>
      </c>
      <c r="B3" s="33" t="s">
        <v>1040</v>
      </c>
    </row>
    <row r="4" spans="1:13" x14ac:dyDescent="0.25">
      <c r="A4" s="23" t="s">
        <v>14</v>
      </c>
      <c r="B4" s="24">
        <v>822480.52999999968</v>
      </c>
    </row>
    <row r="5" spans="1:13" x14ac:dyDescent="0.25">
      <c r="A5" s="23" t="s">
        <v>4</v>
      </c>
      <c r="B5" s="24">
        <v>768554.08000000007</v>
      </c>
    </row>
    <row r="6" spans="1:13" x14ac:dyDescent="0.25">
      <c r="A6" s="23" t="s">
        <v>10</v>
      </c>
      <c r="B6" s="24">
        <v>439613.99</v>
      </c>
    </row>
    <row r="7" spans="1:13" x14ac:dyDescent="0.25">
      <c r="A7" s="34" t="s">
        <v>1054</v>
      </c>
      <c r="B7" s="33">
        <v>2030648.5999999999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2440-916F-4B6C-8684-651CFFC48921}">
  <dimension ref="A1"/>
  <sheetViews>
    <sheetView showGridLines="0" tabSelected="1" workbookViewId="0">
      <selection activeCell="T3" sqref="T3"/>
    </sheetView>
  </sheetViews>
  <sheetFormatPr defaultRowHeight="15" x14ac:dyDescent="0.25"/>
  <cols>
    <col min="1" max="16384" width="9.140625" style="5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56FF-904A-4BBC-9A37-C53500786BA4}">
  <dimension ref="A1:B17"/>
  <sheetViews>
    <sheetView showGridLines="0" workbookViewId="0">
      <selection activeCell="L12" sqref="L12"/>
    </sheetView>
  </sheetViews>
  <sheetFormatPr defaultRowHeight="14.25" x14ac:dyDescent="0.2"/>
  <cols>
    <col min="1" max="16384" width="9.140625" style="13"/>
  </cols>
  <sheetData>
    <row r="1" spans="1:2" s="62" customFormat="1" ht="15" x14ac:dyDescent="0.25">
      <c r="A1" s="61"/>
    </row>
    <row r="2" spans="1:2" s="62" customFormat="1" ht="15" x14ac:dyDescent="0.25"/>
    <row r="3" spans="1:2" s="62" customFormat="1" ht="15" x14ac:dyDescent="0.25"/>
    <row r="4" spans="1:2" s="60" customFormat="1" x14ac:dyDescent="0.25"/>
    <row r="6" spans="1:2" ht="18" x14ac:dyDescent="0.25">
      <c r="A6" s="14"/>
    </row>
    <row r="7" spans="1:2" ht="15" x14ac:dyDescent="0.25">
      <c r="A7" s="55">
        <v>1</v>
      </c>
      <c r="B7" s="15" t="s">
        <v>1063</v>
      </c>
    </row>
    <row r="8" spans="1:2" ht="15" x14ac:dyDescent="0.25">
      <c r="A8" s="55">
        <v>2</v>
      </c>
      <c r="B8" s="15" t="s">
        <v>1062</v>
      </c>
    </row>
    <row r="9" spans="1:2" ht="15" x14ac:dyDescent="0.25">
      <c r="A9" s="55">
        <v>3</v>
      </c>
      <c r="B9" s="15" t="s">
        <v>1032</v>
      </c>
    </row>
    <row r="10" spans="1:2" ht="15" x14ac:dyDescent="0.25">
      <c r="A10" s="55">
        <v>4</v>
      </c>
      <c r="B10" s="15" t="s">
        <v>1070</v>
      </c>
    </row>
    <row r="11" spans="1:2" ht="15" x14ac:dyDescent="0.25">
      <c r="A11" s="55">
        <v>5</v>
      </c>
      <c r="B11" s="16" t="s">
        <v>1033</v>
      </c>
    </row>
    <row r="12" spans="1:2" ht="15" x14ac:dyDescent="0.25">
      <c r="A12" s="55">
        <v>6</v>
      </c>
      <c r="B12" s="16" t="s">
        <v>1071</v>
      </c>
    </row>
    <row r="13" spans="1:2" ht="15" x14ac:dyDescent="0.25">
      <c r="A13" s="55">
        <v>7</v>
      </c>
      <c r="B13" s="16" t="s">
        <v>1076</v>
      </c>
    </row>
    <row r="14" spans="1:2" s="54" customFormat="1" ht="15" x14ac:dyDescent="0.25">
      <c r="A14" s="56">
        <v>8</v>
      </c>
      <c r="B14" s="16" t="s">
        <v>1087</v>
      </c>
    </row>
    <row r="15" spans="1:2" ht="15" x14ac:dyDescent="0.25">
      <c r="A15" s="55">
        <v>9</v>
      </c>
      <c r="B15" s="15" t="s">
        <v>1091</v>
      </c>
    </row>
    <row r="16" spans="1:2" ht="15" x14ac:dyDescent="0.25">
      <c r="A16" s="55">
        <v>10</v>
      </c>
      <c r="B16" s="15" t="s">
        <v>1092</v>
      </c>
    </row>
    <row r="17" spans="1:1" ht="15" x14ac:dyDescent="0.25">
      <c r="A17" s="17"/>
    </row>
  </sheetData>
  <mergeCells count="1">
    <mergeCell ref="A1:XFD3"/>
  </mergeCells>
  <conditionalFormatting sqref="B9:B12">
    <cfRule type="containsText" dxfId="5" priority="1" operator="containsText" text=" WHAT IS THE HIGHEST AND LOWEST SALES IN PARTICULAR YEAR?">
      <formula>NOT(ISERROR(SEARCH(" WHAT IS THE HIGHEST AND LOWEST SALES IN PARTICULAR YEAR?",B9)))</formula>
    </cfRule>
    <cfRule type="containsText" dxfId="4" priority="2" operator="containsText" text=" WHAT IS THE HIGHEST AND LOWEST SALES IN PARTICULAR YEAR?">
      <formula>NOT(ISERROR(SEARCH(" WHAT IS THE HIGHEST AND LOWEST SALES IN PARTICULAR YEAR?",B9)))</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633D2-4E00-43FF-989F-F1CD355C49A9}">
  <dimension ref="A2:N16"/>
  <sheetViews>
    <sheetView showGridLines="0" workbookViewId="0">
      <selection activeCell="O19" sqref="O19"/>
    </sheetView>
  </sheetViews>
  <sheetFormatPr defaultRowHeight="20.25" x14ac:dyDescent="0.3"/>
  <cols>
    <col min="1" max="1" width="13.140625" bestFit="1" customWidth="1"/>
    <col min="2" max="2" width="12.7109375" bestFit="1" customWidth="1"/>
    <col min="3" max="3" width="18.5703125" bestFit="1" customWidth="1"/>
    <col min="4" max="4" width="9.140625" style="18"/>
  </cols>
  <sheetData>
    <row r="2" spans="1:14" ht="20.25" customHeight="1" x14ac:dyDescent="0.3">
      <c r="D2"/>
      <c r="E2" s="19" t="s">
        <v>1063</v>
      </c>
      <c r="F2" s="20"/>
      <c r="G2" s="20"/>
      <c r="H2" s="20"/>
      <c r="I2" s="20"/>
      <c r="J2" s="20"/>
      <c r="K2" s="20"/>
      <c r="L2" s="20"/>
      <c r="M2" s="20"/>
      <c r="N2" s="20"/>
    </row>
    <row r="3" spans="1:14" ht="15" customHeight="1" x14ac:dyDescent="0.25">
      <c r="A3" s="30" t="s">
        <v>1041</v>
      </c>
      <c r="B3" s="30" t="s">
        <v>1040</v>
      </c>
      <c r="C3" s="30" t="s">
        <v>1061</v>
      </c>
      <c r="D3"/>
    </row>
    <row r="4" spans="1:14" ht="15" customHeight="1" x14ac:dyDescent="0.25">
      <c r="A4" s="21" t="s">
        <v>1042</v>
      </c>
      <c r="B4" s="22">
        <v>222950.34999999998</v>
      </c>
      <c r="C4" s="22">
        <v>52</v>
      </c>
      <c r="D4"/>
    </row>
    <row r="5" spans="1:14" ht="15" x14ac:dyDescent="0.25">
      <c r="A5" s="21" t="s">
        <v>1043</v>
      </c>
      <c r="B5" s="22">
        <v>227414.91000000006</v>
      </c>
      <c r="C5" s="22">
        <v>56</v>
      </c>
      <c r="D5"/>
    </row>
    <row r="6" spans="1:14" ht="15" x14ac:dyDescent="0.25">
      <c r="A6" s="21" t="s">
        <v>1044</v>
      </c>
      <c r="B6" s="22">
        <v>141790.01000000004</v>
      </c>
      <c r="C6" s="22">
        <v>37</v>
      </c>
      <c r="D6"/>
    </row>
    <row r="7" spans="1:14" ht="15" x14ac:dyDescent="0.25">
      <c r="A7" s="21" t="s">
        <v>1045</v>
      </c>
      <c r="B7" s="22">
        <v>132409.43000000002</v>
      </c>
      <c r="C7" s="22">
        <v>35</v>
      </c>
      <c r="D7"/>
    </row>
    <row r="8" spans="1:14" ht="15" x14ac:dyDescent="0.25">
      <c r="A8" s="21" t="s">
        <v>1046</v>
      </c>
      <c r="B8" s="22">
        <v>112036.35</v>
      </c>
      <c r="C8" s="22">
        <v>27</v>
      </c>
      <c r="D8"/>
    </row>
    <row r="9" spans="1:14" ht="15" x14ac:dyDescent="0.25">
      <c r="A9" s="21" t="s">
        <v>1047</v>
      </c>
      <c r="B9" s="22">
        <v>171134.34000000003</v>
      </c>
      <c r="C9" s="22">
        <v>42</v>
      </c>
      <c r="D9"/>
    </row>
    <row r="10" spans="1:14" ht="15" x14ac:dyDescent="0.25">
      <c r="A10" s="21" t="s">
        <v>1048</v>
      </c>
      <c r="B10" s="22">
        <v>179374.80999999994</v>
      </c>
      <c r="C10" s="22">
        <v>46</v>
      </c>
      <c r="D10"/>
    </row>
    <row r="11" spans="1:14" ht="15" x14ac:dyDescent="0.25">
      <c r="A11" s="21" t="s">
        <v>1049</v>
      </c>
      <c r="B11" s="22">
        <v>150113.23000000001</v>
      </c>
      <c r="C11" s="22">
        <v>39</v>
      </c>
      <c r="D11"/>
    </row>
    <row r="12" spans="1:14" ht="15" x14ac:dyDescent="0.25">
      <c r="A12" s="21" t="s">
        <v>1050</v>
      </c>
      <c r="B12" s="22">
        <v>161207.93000000002</v>
      </c>
      <c r="C12" s="22">
        <v>42</v>
      </c>
      <c r="D12"/>
    </row>
    <row r="13" spans="1:14" ht="15" x14ac:dyDescent="0.25">
      <c r="A13" s="21" t="s">
        <v>1051</v>
      </c>
      <c r="B13" s="22">
        <v>174038.03000000003</v>
      </c>
      <c r="C13" s="22">
        <v>37</v>
      </c>
      <c r="D13"/>
    </row>
    <row r="14" spans="1:14" ht="15" x14ac:dyDescent="0.25">
      <c r="A14" s="21" t="s">
        <v>1052</v>
      </c>
      <c r="B14" s="22">
        <v>172804.37999999998</v>
      </c>
      <c r="C14" s="22">
        <v>42</v>
      </c>
      <c r="D14"/>
    </row>
    <row r="15" spans="1:14" ht="15" x14ac:dyDescent="0.25">
      <c r="A15" s="21" t="s">
        <v>1053</v>
      </c>
      <c r="B15" s="22">
        <v>185374.83000000005</v>
      </c>
      <c r="C15" s="22">
        <v>44</v>
      </c>
      <c r="D15"/>
    </row>
    <row r="16" spans="1:14" x14ac:dyDescent="0.3">
      <c r="A16" s="31" t="s">
        <v>1054</v>
      </c>
      <c r="B16" s="30">
        <v>2030648.5999999961</v>
      </c>
      <c r="C16" s="30">
        <v>499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4273-5E98-42DC-B53F-E6E105962E03}">
  <dimension ref="A2:Q17"/>
  <sheetViews>
    <sheetView showGridLines="0" workbookViewId="0">
      <selection activeCell="R9" sqref="R9"/>
    </sheetView>
  </sheetViews>
  <sheetFormatPr defaultRowHeight="15" x14ac:dyDescent="0.25"/>
  <cols>
    <col min="1" max="1" width="16.28515625" bestFit="1" customWidth="1"/>
    <col min="2" max="2" width="12.5703125" bestFit="1" customWidth="1"/>
  </cols>
  <sheetData>
    <row r="2" spans="1:17" ht="20.25" x14ac:dyDescent="0.3">
      <c r="E2" s="19" t="s">
        <v>1062</v>
      </c>
      <c r="F2" s="26"/>
      <c r="G2" s="20"/>
      <c r="H2" s="26"/>
      <c r="I2" s="26"/>
      <c r="J2" s="26"/>
      <c r="K2" s="26"/>
      <c r="L2" s="26"/>
      <c r="M2" s="26"/>
      <c r="N2" s="26"/>
      <c r="O2" s="20"/>
      <c r="P2" s="20"/>
      <c r="Q2" s="20"/>
    </row>
    <row r="3" spans="1:17" x14ac:dyDescent="0.25">
      <c r="A3" s="30" t="s">
        <v>1041</v>
      </c>
      <c r="B3" s="30" t="s">
        <v>1064</v>
      </c>
    </row>
    <row r="4" spans="1:17" x14ac:dyDescent="0.25">
      <c r="A4" s="23" t="s">
        <v>3</v>
      </c>
      <c r="B4" s="24">
        <v>141637.76000000015</v>
      </c>
    </row>
    <row r="5" spans="1:17" x14ac:dyDescent="0.25">
      <c r="A5" s="23" t="s">
        <v>9</v>
      </c>
      <c r="B5" s="24">
        <v>88224.989999999947</v>
      </c>
    </row>
    <row r="6" spans="1:17" x14ac:dyDescent="0.25">
      <c r="A6" s="23" t="s">
        <v>69</v>
      </c>
      <c r="B6" s="24">
        <v>72450</v>
      </c>
    </row>
    <row r="7" spans="1:17" x14ac:dyDescent="0.25">
      <c r="A7" s="23" t="s">
        <v>26</v>
      </c>
      <c r="B7" s="24">
        <v>10693.579999999987</v>
      </c>
    </row>
    <row r="8" spans="1:17" x14ac:dyDescent="0.25">
      <c r="A8" s="23" t="s">
        <v>43</v>
      </c>
      <c r="B8" s="24">
        <v>5089.2800000000007</v>
      </c>
    </row>
    <row r="9" spans="1:17" x14ac:dyDescent="0.25">
      <c r="A9" s="23" t="s">
        <v>21</v>
      </c>
      <c r="B9" s="24">
        <v>1424.1000000000004</v>
      </c>
    </row>
    <row r="10" spans="1:17" x14ac:dyDescent="0.25">
      <c r="A10" s="23" t="s">
        <v>158</v>
      </c>
      <c r="B10" s="24">
        <v>1243.3800000000003</v>
      </c>
    </row>
    <row r="11" spans="1:17" x14ac:dyDescent="0.25">
      <c r="A11" s="23" t="s">
        <v>37</v>
      </c>
      <c r="B11" s="24">
        <v>1239.5100000000011</v>
      </c>
    </row>
    <row r="12" spans="1:17" x14ac:dyDescent="0.25">
      <c r="A12" s="31" t="s">
        <v>1054</v>
      </c>
      <c r="B12" s="30">
        <v>322002.60000000015</v>
      </c>
    </row>
    <row r="17" spans="1:2" ht="18.75" x14ac:dyDescent="0.3">
      <c r="A17" s="41" t="s">
        <v>1065</v>
      </c>
      <c r="B17" s="42">
        <v>322002.60000000015</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5B941-F23A-4FF2-8E43-0073F12B2AD8}">
  <dimension ref="A3:O18"/>
  <sheetViews>
    <sheetView showGridLines="0" workbookViewId="0">
      <selection activeCell="A17" sqref="A17:B18"/>
    </sheetView>
  </sheetViews>
  <sheetFormatPr defaultRowHeight="15" x14ac:dyDescent="0.25"/>
  <cols>
    <col min="1" max="1" width="16.28515625" bestFit="1" customWidth="1"/>
    <col min="2" max="2" width="12.7109375" bestFit="1" customWidth="1"/>
    <col min="3" max="3" width="9.85546875" bestFit="1" customWidth="1"/>
  </cols>
  <sheetData>
    <row r="3" spans="1:15" ht="20.25" x14ac:dyDescent="0.3">
      <c r="A3" s="30" t="s">
        <v>1041</v>
      </c>
      <c r="B3" s="30" t="s">
        <v>1040</v>
      </c>
      <c r="D3" s="20"/>
      <c r="E3" s="19" t="s">
        <v>1032</v>
      </c>
      <c r="F3" s="32"/>
      <c r="G3" s="20"/>
      <c r="H3" s="20"/>
      <c r="I3" s="20"/>
      <c r="J3" s="20"/>
      <c r="K3" s="20"/>
      <c r="L3" s="20"/>
      <c r="M3" s="20"/>
      <c r="N3" s="20"/>
      <c r="O3" s="20"/>
    </row>
    <row r="4" spans="1:15" x14ac:dyDescent="0.25">
      <c r="A4" s="23" t="s">
        <v>21</v>
      </c>
      <c r="B4" s="24">
        <v>93380.099999999977</v>
      </c>
    </row>
    <row r="5" spans="1:15" x14ac:dyDescent="0.25">
      <c r="A5" s="23" t="s">
        <v>158</v>
      </c>
      <c r="B5" s="24">
        <v>106053.38</v>
      </c>
    </row>
    <row r="6" spans="1:15" x14ac:dyDescent="0.25">
      <c r="A6" s="23" t="s">
        <v>69</v>
      </c>
      <c r="B6" s="24">
        <v>155552</v>
      </c>
    </row>
    <row r="7" spans="1:15" x14ac:dyDescent="0.25">
      <c r="A7" s="23" t="s">
        <v>43</v>
      </c>
      <c r="B7" s="24">
        <v>165023.27999999997</v>
      </c>
    </row>
    <row r="8" spans="1:15" x14ac:dyDescent="0.25">
      <c r="A8" s="23" t="s">
        <v>9</v>
      </c>
      <c r="B8" s="24">
        <v>248720.99000000011</v>
      </c>
    </row>
    <row r="9" spans="1:15" x14ac:dyDescent="0.25">
      <c r="A9" s="23" t="s">
        <v>26</v>
      </c>
      <c r="B9" s="24">
        <v>271437.58000000019</v>
      </c>
    </row>
    <row r="10" spans="1:15" x14ac:dyDescent="0.25">
      <c r="A10" s="23" t="s">
        <v>37</v>
      </c>
      <c r="B10" s="24">
        <v>315647.51000000024</v>
      </c>
    </row>
    <row r="11" spans="1:15" x14ac:dyDescent="0.25">
      <c r="A11" s="23" t="s">
        <v>3</v>
      </c>
      <c r="B11" s="24">
        <v>674833.75999999989</v>
      </c>
    </row>
    <row r="12" spans="1:15" x14ac:dyDescent="0.25">
      <c r="A12" s="31" t="s">
        <v>1054</v>
      </c>
      <c r="B12" s="30">
        <v>2030648.6000000003</v>
      </c>
    </row>
    <row r="17" spans="1:3" ht="18.75" x14ac:dyDescent="0.3">
      <c r="A17" s="28" t="s">
        <v>1066</v>
      </c>
      <c r="B17" s="29" t="s">
        <v>1068</v>
      </c>
      <c r="C17" s="29">
        <v>461927</v>
      </c>
    </row>
    <row r="18" spans="1:3" ht="18.75" x14ac:dyDescent="0.3">
      <c r="A18" s="28" t="s">
        <v>1067</v>
      </c>
      <c r="B18" s="29" t="s">
        <v>1069</v>
      </c>
      <c r="C18" s="29">
        <v>20765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A09C-5173-4D1F-9EF4-D47D68284C17}">
  <dimension ref="A3:N9"/>
  <sheetViews>
    <sheetView showGridLines="0" workbookViewId="0">
      <selection activeCell="J23" sqref="J23"/>
    </sheetView>
  </sheetViews>
  <sheetFormatPr defaultRowHeight="15" x14ac:dyDescent="0.25"/>
  <cols>
    <col min="1" max="1" width="15" bestFit="1" customWidth="1"/>
    <col min="2" max="2" width="12.7109375" bestFit="1" customWidth="1"/>
  </cols>
  <sheetData>
    <row r="3" spans="1:14" ht="20.25" x14ac:dyDescent="0.3">
      <c r="A3" s="33" t="s">
        <v>1041</v>
      </c>
      <c r="B3" s="33" t="s">
        <v>1040</v>
      </c>
      <c r="D3" s="20"/>
      <c r="E3" s="19" t="s">
        <v>1070</v>
      </c>
      <c r="F3" s="20"/>
      <c r="G3" s="20"/>
      <c r="H3" s="20"/>
      <c r="I3" s="20"/>
      <c r="J3" s="20"/>
      <c r="K3" s="20"/>
      <c r="L3" s="20"/>
      <c r="M3" s="20"/>
      <c r="N3" s="20"/>
    </row>
    <row r="4" spans="1:14" x14ac:dyDescent="0.25">
      <c r="A4" s="23" t="s">
        <v>5</v>
      </c>
      <c r="B4" s="24">
        <v>492107.31000000011</v>
      </c>
    </row>
    <row r="5" spans="1:14" x14ac:dyDescent="0.25">
      <c r="A5" s="23" t="s">
        <v>30</v>
      </c>
      <c r="B5" s="24">
        <v>347129.78000000009</v>
      </c>
    </row>
    <row r="6" spans="1:14" x14ac:dyDescent="0.25">
      <c r="A6" s="23" t="s">
        <v>15</v>
      </c>
      <c r="B6" s="24">
        <v>266715.23999999993</v>
      </c>
    </row>
    <row r="7" spans="1:14" x14ac:dyDescent="0.25">
      <c r="A7" s="23" t="s">
        <v>18</v>
      </c>
      <c r="B7" s="24">
        <v>223089.58999999994</v>
      </c>
    </row>
    <row r="8" spans="1:14" x14ac:dyDescent="0.25">
      <c r="A8" s="23" t="s">
        <v>27</v>
      </c>
      <c r="B8" s="24">
        <v>157887.58999999997</v>
      </c>
    </row>
    <row r="9" spans="1:14" x14ac:dyDescent="0.25">
      <c r="A9" s="34" t="s">
        <v>1054</v>
      </c>
      <c r="B9" s="33">
        <v>1486929.51</v>
      </c>
    </row>
  </sheetData>
  <conditionalFormatting sqref="E3">
    <cfRule type="containsText" dxfId="3" priority="1" operator="containsText" text=" WHAT IS THE HIGHEST AND LOWEST SALES IN PARTICULAR YEAR?">
      <formula>NOT(ISERROR(SEARCH(" WHAT IS THE HIGHEST AND LOWEST SALES IN PARTICULAR YEAR?",E3)))</formula>
    </cfRule>
    <cfRule type="containsText" dxfId="2" priority="2" operator="containsText" text=" WHAT IS THE HIGHEST AND LOWEST SALES IN PARTICULAR YEAR?">
      <formula>NOT(ISERROR(SEARCH(" WHAT IS THE HIGHEST AND LOWEST SALES IN PARTICULAR YEAR?",E3)))</formula>
    </cfRule>
  </conditionalFormatting>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6F7E-2505-4AE2-8993-CDA0E27F886A}">
  <dimension ref="A2:P19"/>
  <sheetViews>
    <sheetView showGridLines="0" workbookViewId="0">
      <selection activeCell="E16" sqref="E16"/>
    </sheetView>
  </sheetViews>
  <sheetFormatPr defaultRowHeight="15" x14ac:dyDescent="0.25"/>
  <cols>
    <col min="1" max="1" width="17.7109375" bestFit="1" customWidth="1"/>
    <col min="2" max="3" width="12.7109375" bestFit="1" customWidth="1"/>
  </cols>
  <sheetData>
    <row r="2" spans="1:16" ht="20.25" x14ac:dyDescent="0.3">
      <c r="E2" s="20"/>
      <c r="F2" s="48" t="s">
        <v>1033</v>
      </c>
      <c r="G2" s="20"/>
      <c r="H2" s="20"/>
      <c r="I2" s="20"/>
      <c r="J2" s="20"/>
      <c r="K2" s="20"/>
      <c r="L2" s="20"/>
      <c r="M2" s="20"/>
      <c r="N2" s="20"/>
      <c r="O2" s="20"/>
      <c r="P2" s="20"/>
    </row>
    <row r="3" spans="1:16" x14ac:dyDescent="0.25">
      <c r="A3" s="33" t="s">
        <v>1041</v>
      </c>
      <c r="B3" s="33" t="s">
        <v>1040</v>
      </c>
    </row>
    <row r="4" spans="1:16" x14ac:dyDescent="0.25">
      <c r="A4" s="23" t="s">
        <v>5</v>
      </c>
      <c r="B4" s="24">
        <v>492107.31000000011</v>
      </c>
    </row>
    <row r="5" spans="1:16" x14ac:dyDescent="0.25">
      <c r="A5" s="23" t="s">
        <v>30</v>
      </c>
      <c r="B5" s="24">
        <v>347129.78000000009</v>
      </c>
    </row>
    <row r="6" spans="1:16" x14ac:dyDescent="0.25">
      <c r="A6" s="23" t="s">
        <v>15</v>
      </c>
      <c r="B6" s="24">
        <v>266715.23999999993</v>
      </c>
    </row>
    <row r="7" spans="1:16" x14ac:dyDescent="0.25">
      <c r="A7" s="23" t="s">
        <v>18</v>
      </c>
      <c r="B7" s="24">
        <v>223089.58999999994</v>
      </c>
    </row>
    <row r="8" spans="1:16" x14ac:dyDescent="0.25">
      <c r="A8" s="23" t="s">
        <v>27</v>
      </c>
      <c r="B8" s="24">
        <v>157887.58999999997</v>
      </c>
    </row>
    <row r="9" spans="1:16" x14ac:dyDescent="0.25">
      <c r="A9" s="23" t="s">
        <v>40</v>
      </c>
      <c r="B9" s="24">
        <v>125066.48999999999</v>
      </c>
    </row>
    <row r="10" spans="1:16" x14ac:dyDescent="0.25">
      <c r="A10" s="23" t="s">
        <v>46</v>
      </c>
      <c r="B10" s="24">
        <v>121515.90999999999</v>
      </c>
    </row>
    <row r="11" spans="1:16" x14ac:dyDescent="0.25">
      <c r="A11" s="23" t="s">
        <v>56</v>
      </c>
      <c r="B11" s="24">
        <v>102273.21999999999</v>
      </c>
    </row>
    <row r="12" spans="1:16" x14ac:dyDescent="0.25">
      <c r="A12" s="23" t="s">
        <v>51</v>
      </c>
      <c r="B12" s="24">
        <v>97527.44</v>
      </c>
    </row>
    <row r="13" spans="1:16" x14ac:dyDescent="0.25">
      <c r="A13" s="23" t="s">
        <v>11</v>
      </c>
      <c r="B13" s="24">
        <v>97336.030000000013</v>
      </c>
    </row>
    <row r="14" spans="1:16" x14ac:dyDescent="0.25">
      <c r="A14" s="34" t="s">
        <v>1054</v>
      </c>
      <c r="B14" s="33">
        <v>2030648.5999999999</v>
      </c>
    </row>
    <row r="18" spans="1:3" ht="18.75" x14ac:dyDescent="0.3">
      <c r="A18" s="28" t="s">
        <v>1096</v>
      </c>
      <c r="B18" s="49" t="s">
        <v>5</v>
      </c>
      <c r="C18" s="50">
        <v>492107.31000000011</v>
      </c>
    </row>
    <row r="19" spans="1:3" ht="18.75" x14ac:dyDescent="0.3">
      <c r="A19" s="28" t="s">
        <v>1097</v>
      </c>
      <c r="B19" s="49" t="s">
        <v>11</v>
      </c>
      <c r="C19" s="50">
        <v>97336.030000000013</v>
      </c>
    </row>
  </sheetData>
  <conditionalFormatting sqref="F2">
    <cfRule type="containsText" dxfId="1" priority="1" operator="containsText" text=" WHAT IS THE HIGHEST AND LOWEST SALES IN PARTICULAR YEAR?">
      <formula>NOT(ISERROR(SEARCH(" WHAT IS THE HIGHEST AND LOWEST SALES IN PARTICULAR YEAR?",F2)))</formula>
    </cfRule>
    <cfRule type="containsText" dxfId="0" priority="2" operator="containsText" text=" WHAT IS THE HIGHEST AND LOWEST SALES IN PARTICULAR YEAR?">
      <formula>NOT(ISERROR(SEARCH(" WHAT IS THE HIGHEST AND LOWEST SALES IN PARTICULAR YEAR?",F2)))</formula>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D09B-4050-43A5-8495-6956B02277A2}">
  <dimension ref="A2:Q25"/>
  <sheetViews>
    <sheetView showGridLines="0" workbookViewId="0">
      <selection activeCell="B6" sqref="B6"/>
    </sheetView>
  </sheetViews>
  <sheetFormatPr defaultRowHeight="15" x14ac:dyDescent="0.25"/>
  <cols>
    <col min="1" max="1" width="15.7109375" bestFit="1" customWidth="1"/>
    <col min="2" max="2" width="12.7109375" bestFit="1" customWidth="1"/>
    <col min="3" max="3" width="11.28515625" bestFit="1" customWidth="1"/>
  </cols>
  <sheetData>
    <row r="2" spans="1:17" ht="20.25" x14ac:dyDescent="0.3">
      <c r="C2" s="2"/>
      <c r="D2" s="20"/>
      <c r="E2" s="27" t="s">
        <v>1071</v>
      </c>
      <c r="F2" s="20"/>
      <c r="G2" s="20"/>
      <c r="H2" s="20"/>
      <c r="I2" s="20"/>
      <c r="J2" s="20"/>
      <c r="K2" s="20"/>
      <c r="L2" s="20"/>
      <c r="M2" s="20"/>
      <c r="N2" s="20"/>
      <c r="O2" s="20"/>
      <c r="P2" s="20"/>
      <c r="Q2" s="20"/>
    </row>
    <row r="3" spans="1:17" s="36" customFormat="1" x14ac:dyDescent="0.25">
      <c r="A3" s="33" t="s">
        <v>1041</v>
      </c>
      <c r="B3" s="33" t="s">
        <v>1040</v>
      </c>
    </row>
    <row r="4" spans="1:17" x14ac:dyDescent="0.25">
      <c r="A4" s="23" t="s">
        <v>1035</v>
      </c>
      <c r="B4" s="24">
        <v>207138.09</v>
      </c>
    </row>
    <row r="5" spans="1:17" x14ac:dyDescent="0.25">
      <c r="A5" s="37" t="s">
        <v>1028</v>
      </c>
      <c r="B5" s="24">
        <v>79826.290000000008</v>
      </c>
    </row>
    <row r="6" spans="1:17" x14ac:dyDescent="0.25">
      <c r="A6" s="37" t="s">
        <v>1029</v>
      </c>
      <c r="B6" s="24">
        <v>49196.840000000004</v>
      </c>
    </row>
    <row r="7" spans="1:17" x14ac:dyDescent="0.25">
      <c r="A7" s="37" t="s">
        <v>1030</v>
      </c>
      <c r="B7" s="24">
        <v>43972.689999999988</v>
      </c>
    </row>
    <row r="8" spans="1:17" x14ac:dyDescent="0.25">
      <c r="A8" s="37" t="s">
        <v>1031</v>
      </c>
      <c r="B8" s="24">
        <v>34142.269999999997</v>
      </c>
    </row>
    <row r="9" spans="1:17" x14ac:dyDescent="0.25">
      <c r="A9" s="23" t="s">
        <v>1034</v>
      </c>
      <c r="B9" s="24">
        <v>1225216.49</v>
      </c>
    </row>
    <row r="10" spans="1:17" x14ac:dyDescent="0.25">
      <c r="A10" s="37" t="s">
        <v>1028</v>
      </c>
      <c r="B10" s="24">
        <v>455211.97999999992</v>
      </c>
    </row>
    <row r="11" spans="1:17" x14ac:dyDescent="0.25">
      <c r="A11" s="37" t="s">
        <v>1031</v>
      </c>
      <c r="B11" s="24">
        <v>283522.22000000003</v>
      </c>
    </row>
    <row r="12" spans="1:17" x14ac:dyDescent="0.25">
      <c r="A12" s="37" t="s">
        <v>1030</v>
      </c>
      <c r="B12" s="24">
        <v>259694.49000000005</v>
      </c>
    </row>
    <row r="13" spans="1:17" x14ac:dyDescent="0.25">
      <c r="A13" s="37" t="s">
        <v>1029</v>
      </c>
      <c r="B13" s="24">
        <v>226787.80000000002</v>
      </c>
    </row>
    <row r="14" spans="1:17" x14ac:dyDescent="0.25">
      <c r="A14" s="23" t="s">
        <v>1036</v>
      </c>
      <c r="B14" s="24">
        <v>598294.02</v>
      </c>
    </row>
    <row r="15" spans="1:17" x14ac:dyDescent="0.25">
      <c r="A15" s="37" t="s">
        <v>1028</v>
      </c>
      <c r="B15" s="24">
        <v>267057.80000000005</v>
      </c>
    </row>
    <row r="16" spans="1:17" x14ac:dyDescent="0.25">
      <c r="A16" s="37" t="s">
        <v>1029</v>
      </c>
      <c r="B16" s="24">
        <v>124106.52</v>
      </c>
    </row>
    <row r="17" spans="1:3" x14ac:dyDescent="0.25">
      <c r="A17" s="37" t="s">
        <v>1031</v>
      </c>
      <c r="B17" s="24">
        <v>112262.25</v>
      </c>
    </row>
    <row r="18" spans="1:3" x14ac:dyDescent="0.25">
      <c r="A18" s="37" t="s">
        <v>1030</v>
      </c>
      <c r="B18" s="24">
        <v>94867.45</v>
      </c>
    </row>
    <row r="19" spans="1:3" x14ac:dyDescent="0.25">
      <c r="A19" s="34" t="s">
        <v>1054</v>
      </c>
      <c r="B19" s="33">
        <v>2030648.6</v>
      </c>
    </row>
    <row r="23" spans="1:3" ht="18.75" x14ac:dyDescent="0.3">
      <c r="A23" s="63" t="s">
        <v>1094</v>
      </c>
      <c r="B23" s="63"/>
      <c r="C23" s="39">
        <v>207138.09</v>
      </c>
    </row>
    <row r="24" spans="1:3" ht="18.75" x14ac:dyDescent="0.3">
      <c r="A24" s="63" t="s">
        <v>1093</v>
      </c>
      <c r="B24" s="63"/>
      <c r="C24" s="39">
        <v>1225216.49</v>
      </c>
    </row>
    <row r="25" spans="1:3" ht="18.75" x14ac:dyDescent="0.3">
      <c r="A25" s="63" t="s">
        <v>1095</v>
      </c>
      <c r="B25" s="63"/>
      <c r="C25" s="39">
        <v>598294.02</v>
      </c>
    </row>
  </sheetData>
  <mergeCells count="3">
    <mergeCell ref="A23:B23"/>
    <mergeCell ref="A24:B24"/>
    <mergeCell ref="A25:B25"/>
  </mergeCell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93239-8BDA-41DF-9C3E-429C31DB9694}">
  <dimension ref="A2:M17"/>
  <sheetViews>
    <sheetView showGridLines="0" workbookViewId="0">
      <selection activeCell="D5" sqref="D5"/>
    </sheetView>
  </sheetViews>
  <sheetFormatPr defaultRowHeight="15" x14ac:dyDescent="0.25"/>
  <cols>
    <col min="1" max="1" width="13.140625" bestFit="1" customWidth="1"/>
    <col min="2" max="2" width="12.7109375" bestFit="1" customWidth="1"/>
    <col min="3" max="3" width="14.28515625" bestFit="1" customWidth="1"/>
  </cols>
  <sheetData>
    <row r="2" spans="1:13" ht="20.25" x14ac:dyDescent="0.3">
      <c r="F2" s="27"/>
      <c r="G2" s="27" t="s">
        <v>1077</v>
      </c>
      <c r="H2" s="27"/>
      <c r="I2" s="27"/>
      <c r="J2" s="27"/>
      <c r="K2" s="27"/>
      <c r="L2" s="27"/>
      <c r="M2" s="27"/>
    </row>
    <row r="3" spans="1:13" x14ac:dyDescent="0.25">
      <c r="A3" s="33" t="s">
        <v>1041</v>
      </c>
      <c r="B3" s="33" t="s">
        <v>1040</v>
      </c>
    </row>
    <row r="4" spans="1:13" x14ac:dyDescent="0.25">
      <c r="A4" s="23" t="s">
        <v>1072</v>
      </c>
      <c r="B4" s="24">
        <v>592155.27000000014</v>
      </c>
    </row>
    <row r="5" spans="1:13" x14ac:dyDescent="0.25">
      <c r="A5" s="23" t="s">
        <v>1073</v>
      </c>
      <c r="B5" s="24">
        <v>415580.12</v>
      </c>
    </row>
    <row r="6" spans="1:13" x14ac:dyDescent="0.25">
      <c r="A6" s="23" t="s">
        <v>1074</v>
      </c>
      <c r="B6" s="24">
        <v>490695.97000000032</v>
      </c>
    </row>
    <row r="7" spans="1:13" x14ac:dyDescent="0.25">
      <c r="A7" s="23" t="s">
        <v>1075</v>
      </c>
      <c r="B7" s="24">
        <v>532217.24000000022</v>
      </c>
    </row>
    <row r="8" spans="1:13" x14ac:dyDescent="0.25">
      <c r="A8" s="34" t="s">
        <v>1054</v>
      </c>
      <c r="B8" s="33">
        <v>2030648.6000000006</v>
      </c>
    </row>
    <row r="14" spans="1:13" ht="18.75" x14ac:dyDescent="0.3">
      <c r="A14" s="63" t="s">
        <v>1078</v>
      </c>
      <c r="B14" s="63"/>
      <c r="C14" s="58">
        <v>592155.27</v>
      </c>
      <c r="D14" s="57">
        <v>0.28999999999999998</v>
      </c>
    </row>
    <row r="15" spans="1:13" ht="18.75" x14ac:dyDescent="0.3">
      <c r="A15" s="63" t="s">
        <v>1079</v>
      </c>
      <c r="B15" s="63"/>
      <c r="C15" s="58">
        <v>415580.12</v>
      </c>
      <c r="D15" s="57">
        <v>0.21</v>
      </c>
    </row>
    <row r="16" spans="1:13" ht="18.75" x14ac:dyDescent="0.3">
      <c r="A16" s="63" t="s">
        <v>1080</v>
      </c>
      <c r="B16" s="63"/>
      <c r="C16" s="58">
        <v>490695.97000000032</v>
      </c>
      <c r="D16" s="57">
        <v>0.24</v>
      </c>
    </row>
    <row r="17" spans="1:4" ht="18.75" x14ac:dyDescent="0.3">
      <c r="A17" s="63" t="s">
        <v>1081</v>
      </c>
      <c r="B17" s="63"/>
      <c r="C17" s="58">
        <v>532217.24000000022</v>
      </c>
      <c r="D17" s="57">
        <v>0.26</v>
      </c>
    </row>
  </sheetData>
  <mergeCells count="4">
    <mergeCell ref="A14:B14"/>
    <mergeCell ref="A15:B15"/>
    <mergeCell ref="A16:B16"/>
    <mergeCell ref="A17:B17"/>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DATA SET</vt:lpstr>
      <vt:lpstr>QUESTIONS</vt:lpstr>
      <vt:lpstr>1. COMPARE ORDERS Vs SALES</vt:lpstr>
      <vt:lpstr>2. SUM OF EACH CATEGORY  </vt:lpstr>
      <vt:lpstr>3. CATEGORY HIGHEST  Vs LOWEST</vt:lpstr>
      <vt:lpstr>4. LIST OF TOP 5 MALLS</vt:lpstr>
      <vt:lpstr>5. SHOPPING MALL SALES</vt:lpstr>
      <vt:lpstr>6. SALES OF THE REGIONS </vt:lpstr>
      <vt:lpstr>7. EACH QUARTERS SALES</vt:lpstr>
      <vt:lpstr>8. LARGEST CUSTOMER SEGMENT</vt:lpstr>
      <vt:lpstr>9. SALES MALE Vs FEMALE</vt:lpstr>
      <vt:lpstr>10. MODE OF PAYMENT</vt:lpstr>
      <vt:lpstr>DASHBOARD</vt:lpstr>
      <vt:lpstr>WY</vt:lpstr>
      <vt:lpstr>XB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SATABDI DEY</dc:creator>
  <cp:lastModifiedBy>Satabdi Dey</cp:lastModifiedBy>
  <dcterms:created xsi:type="dcterms:W3CDTF">2023-04-04T23:00:25Z</dcterms:created>
  <dcterms:modified xsi:type="dcterms:W3CDTF">2023-09-23T16:55:30Z</dcterms:modified>
</cp:coreProperties>
</file>