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gjx\OneDrive\Documents\PhD\TA\FST 117\Discussion Week 4\"/>
    </mc:Choice>
  </mc:AlternateContent>
  <xr:revisionPtr revIDLastSave="0" documentId="13_ncr:1_{F1215B13-0CBA-4F80-93FC-F09E05BB1637}" xr6:coauthVersionLast="47" xr6:coauthVersionMax="47" xr10:uidLastSave="{00000000-0000-0000-0000-000000000000}"/>
  <bookViews>
    <workbookView minimized="1" xWindow="705" yWindow="705" windowWidth="16875" windowHeight="10433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" i="2" l="1"/>
  <c r="Q5" i="2"/>
  <c r="N10" i="2"/>
  <c r="Q2" i="2"/>
  <c r="N7" i="2"/>
  <c r="O3" i="2"/>
  <c r="O12" i="2"/>
  <c r="O13" i="2"/>
  <c r="O14" i="2"/>
  <c r="O15" i="2"/>
  <c r="O16" i="2"/>
  <c r="O18" i="2"/>
  <c r="O21" i="2"/>
  <c r="O24" i="2"/>
  <c r="O25" i="2"/>
  <c r="O26" i="2"/>
  <c r="O27" i="2"/>
  <c r="O28" i="2"/>
  <c r="O30" i="2"/>
  <c r="O33" i="2"/>
  <c r="O35" i="2"/>
  <c r="O36" i="2"/>
  <c r="O37" i="2"/>
  <c r="O38" i="2"/>
  <c r="O39" i="2"/>
  <c r="O40" i="2"/>
  <c r="O43" i="2"/>
  <c r="O45" i="2"/>
  <c r="O47" i="2"/>
  <c r="O51" i="2"/>
  <c r="O52" i="2"/>
  <c r="O54" i="2"/>
  <c r="O56" i="2"/>
  <c r="O60" i="2"/>
  <c r="O61" i="2"/>
  <c r="O62" i="2"/>
  <c r="O63" i="2"/>
  <c r="O64" i="2"/>
  <c r="O67" i="2"/>
  <c r="O68" i="2"/>
  <c r="O72" i="2"/>
  <c r="O73" i="2"/>
  <c r="O74" i="2"/>
  <c r="O75" i="2"/>
  <c r="O76" i="2"/>
  <c r="O79" i="2"/>
  <c r="O80" i="2"/>
  <c r="O83" i="2"/>
  <c r="O84" i="2"/>
  <c r="O85" i="2"/>
  <c r="O86" i="2"/>
  <c r="O88" i="2"/>
  <c r="O94" i="2"/>
  <c r="O95" i="2"/>
  <c r="O96" i="2"/>
  <c r="O97" i="2"/>
  <c r="O98" i="2"/>
  <c r="O99" i="2"/>
  <c r="O100" i="2"/>
  <c r="O106" i="2"/>
  <c r="O109" i="2"/>
  <c r="O110" i="2"/>
  <c r="O111" i="2"/>
  <c r="O112" i="2"/>
  <c r="O115" i="2"/>
  <c r="O117" i="2"/>
  <c r="O119" i="2"/>
  <c r="O120" i="2"/>
  <c r="O121" i="2"/>
  <c r="O2" i="2"/>
  <c r="N3" i="2"/>
  <c r="O50" i="2" s="1"/>
  <c r="N4" i="2"/>
  <c r="N2" i="2"/>
  <c r="O4" i="2" s="1"/>
  <c r="K4" i="2"/>
  <c r="K5" i="2"/>
  <c r="K6" i="2"/>
  <c r="K7" i="2"/>
  <c r="K8" i="2"/>
  <c r="K9" i="2"/>
  <c r="K10" i="2"/>
  <c r="K11" i="2"/>
  <c r="K16" i="2"/>
  <c r="K17" i="2"/>
  <c r="K18" i="2"/>
  <c r="K19" i="2"/>
  <c r="K20" i="2"/>
  <c r="K21" i="2"/>
  <c r="K22" i="2"/>
  <c r="K23" i="2"/>
  <c r="K28" i="2"/>
  <c r="K29" i="2"/>
  <c r="K30" i="2"/>
  <c r="K31" i="2"/>
  <c r="K32" i="2"/>
  <c r="K33" i="2"/>
  <c r="K34" i="2"/>
  <c r="K35" i="2"/>
  <c r="K40" i="2"/>
  <c r="K41" i="2"/>
  <c r="K42" i="2"/>
  <c r="K43" i="2"/>
  <c r="K44" i="2"/>
  <c r="K45" i="2"/>
  <c r="K46" i="2"/>
  <c r="K47" i="2"/>
  <c r="K52" i="2"/>
  <c r="K53" i="2"/>
  <c r="K54" i="2"/>
  <c r="K55" i="2"/>
  <c r="K56" i="2"/>
  <c r="K57" i="2"/>
  <c r="K58" i="2"/>
  <c r="K59" i="2"/>
  <c r="K64" i="2"/>
  <c r="K65" i="2"/>
  <c r="K66" i="2"/>
  <c r="K67" i="2"/>
  <c r="K68" i="2"/>
  <c r="K69" i="2"/>
  <c r="K70" i="2"/>
  <c r="K71" i="2"/>
  <c r="K76" i="2"/>
  <c r="K77" i="2"/>
  <c r="K78" i="2"/>
  <c r="K79" i="2"/>
  <c r="K80" i="2"/>
  <c r="K81" i="2"/>
  <c r="K82" i="2"/>
  <c r="K83" i="2"/>
  <c r="K88" i="2"/>
  <c r="K89" i="2"/>
  <c r="K90" i="2"/>
  <c r="K91" i="2"/>
  <c r="K92" i="2"/>
  <c r="K93" i="2"/>
  <c r="K94" i="2"/>
  <c r="K95" i="2"/>
  <c r="K100" i="2"/>
  <c r="K101" i="2"/>
  <c r="K102" i="2"/>
  <c r="K103" i="2"/>
  <c r="K104" i="2"/>
  <c r="K105" i="2"/>
  <c r="K106" i="2"/>
  <c r="K107" i="2"/>
  <c r="K112" i="2"/>
  <c r="K113" i="2"/>
  <c r="K114" i="2"/>
  <c r="K115" i="2"/>
  <c r="K116" i="2"/>
  <c r="K117" i="2"/>
  <c r="K118" i="2"/>
  <c r="K119" i="2"/>
  <c r="J2" i="2"/>
  <c r="K12" i="2" s="1"/>
  <c r="O87" i="2" l="1"/>
  <c r="O71" i="2"/>
  <c r="O29" i="2"/>
  <c r="O53" i="2"/>
  <c r="O65" i="2"/>
  <c r="O113" i="2"/>
  <c r="O42" i="2"/>
  <c r="O78" i="2"/>
  <c r="O19" i="2"/>
  <c r="O91" i="2"/>
  <c r="O103" i="2"/>
  <c r="O92" i="2"/>
  <c r="O104" i="2"/>
  <c r="O116" i="2"/>
  <c r="O69" i="2"/>
  <c r="O81" i="2"/>
  <c r="O22" i="2"/>
  <c r="O34" i="2"/>
  <c r="O46" i="2"/>
  <c r="O58" i="2"/>
  <c r="O59" i="2"/>
  <c r="O7" i="2"/>
  <c r="O10" i="2"/>
  <c r="O108" i="2"/>
  <c r="O49" i="2"/>
  <c r="O5" i="2"/>
  <c r="O17" i="2"/>
  <c r="O41" i="2"/>
  <c r="O77" i="2"/>
  <c r="O66" i="2"/>
  <c r="O90" i="2"/>
  <c r="O102" i="2"/>
  <c r="O114" i="2"/>
  <c r="O31" i="2"/>
  <c r="O55" i="2"/>
  <c r="O8" i="2"/>
  <c r="O20" i="2"/>
  <c r="O32" i="2"/>
  <c r="O44" i="2"/>
  <c r="O57" i="2"/>
  <c r="O93" i="2"/>
  <c r="O105" i="2"/>
  <c r="O70" i="2"/>
  <c r="O82" i="2"/>
  <c r="O118" i="2"/>
  <c r="O11" i="2"/>
  <c r="O23" i="2"/>
  <c r="O107" i="2"/>
  <c r="O48" i="2"/>
  <c r="O9" i="2"/>
  <c r="O6" i="2"/>
  <c r="K111" i="2"/>
  <c r="K99" i="2"/>
  <c r="K87" i="2"/>
  <c r="K75" i="2"/>
  <c r="K63" i="2"/>
  <c r="K51" i="2"/>
  <c r="K39" i="2"/>
  <c r="K27" i="2"/>
  <c r="K15" i="2"/>
  <c r="K3" i="2"/>
  <c r="K2" i="2"/>
  <c r="K110" i="2"/>
  <c r="K98" i="2"/>
  <c r="K86" i="2"/>
  <c r="K74" i="2"/>
  <c r="K62" i="2"/>
  <c r="K50" i="2"/>
  <c r="K38" i="2"/>
  <c r="K26" i="2"/>
  <c r="K14" i="2"/>
  <c r="K121" i="2"/>
  <c r="K109" i="2"/>
  <c r="K97" i="2"/>
  <c r="K85" i="2"/>
  <c r="K73" i="2"/>
  <c r="K61" i="2"/>
  <c r="K49" i="2"/>
  <c r="K37" i="2"/>
  <c r="K25" i="2"/>
  <c r="K13" i="2"/>
  <c r="K120" i="2"/>
  <c r="K108" i="2"/>
  <c r="K96" i="2"/>
  <c r="K84" i="2"/>
  <c r="K72" i="2"/>
  <c r="K60" i="2"/>
  <c r="K48" i="2"/>
  <c r="K36" i="2"/>
  <c r="K24" i="2"/>
  <c r="O101" i="2"/>
  <c r="O89" i="2"/>
  <c r="J5" i="2" l="1"/>
</calcChain>
</file>

<file path=xl/sharedStrings.xml><?xml version="1.0" encoding="utf-8"?>
<sst xmlns="http://schemas.openxmlformats.org/spreadsheetml/2006/main" count="138" uniqueCount="17">
  <si>
    <t>Session</t>
  </si>
  <si>
    <t>Panelist</t>
  </si>
  <si>
    <t>Sample</t>
  </si>
  <si>
    <t>gender</t>
  </si>
  <si>
    <t>thickness</t>
  </si>
  <si>
    <t>slipperiness</t>
  </si>
  <si>
    <t>stickiness</t>
  </si>
  <si>
    <t>male</t>
  </si>
  <si>
    <t>female</t>
  </si>
  <si>
    <t>Mean</t>
  </si>
  <si>
    <t>Square of difference of means</t>
  </si>
  <si>
    <t>Sum of squares</t>
  </si>
  <si>
    <t>Mean SS</t>
  </si>
  <si>
    <t>Mean treatment</t>
  </si>
  <si>
    <t>Square of error</t>
  </si>
  <si>
    <t>Treatment</t>
  </si>
  <si>
    <t>F-value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</si>
</sst>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EA2A-2FD8-4393-960A-E4ADD20A8A95}">
  <dimension ref="A1:Q121"/>
  <sheetViews>
    <sheetView tabSelected="1" workbookViewId="0">
      <selection activeCell="Q14" sqref="Q14"/>
    </sheetView>
  </sheetViews>
  <sheetFormatPr defaultRowHeight="14.25" x14ac:dyDescent="0.45"/>
  <cols>
    <col min="10" max="10" width="12.6640625" bestFit="1" customWidth="1"/>
    <col min="11" max="11" width="24.46484375" customWidth="1"/>
    <col min="13" max="14" width="13.796875" bestFit="1" customWidth="1"/>
    <col min="15" max="15" width="12.59765625" bestFit="1" customWidth="1"/>
    <col min="16" max="16" width="12.6640625" bestFit="1" customWidth="1"/>
  </cols>
  <sheetData>
    <row r="1" spans="1:17" x14ac:dyDescent="0.45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  <c r="F1" s="1" t="s">
        <v>4</v>
      </c>
      <c r="G1" s="1" t="s">
        <v>3</v>
      </c>
      <c r="J1" s="1" t="s">
        <v>9</v>
      </c>
      <c r="K1" s="1" t="s">
        <v>10</v>
      </c>
      <c r="M1" s="1" t="s">
        <v>2</v>
      </c>
      <c r="N1" s="1" t="s">
        <v>13</v>
      </c>
      <c r="O1" s="1" t="s">
        <v>14</v>
      </c>
      <c r="Q1" s="1" t="s">
        <v>15</v>
      </c>
    </row>
    <row r="2" spans="1:17" x14ac:dyDescent="0.45">
      <c r="A2" s="1">
        <v>1</v>
      </c>
      <c r="B2" s="1">
        <v>1</v>
      </c>
      <c r="C2" s="1">
        <v>2</v>
      </c>
      <c r="D2" s="1">
        <v>11.1</v>
      </c>
      <c r="E2" s="1">
        <v>9</v>
      </c>
      <c r="F2" s="1">
        <v>9.1</v>
      </c>
      <c r="G2" s="1" t="s">
        <v>7</v>
      </c>
      <c r="J2">
        <f>AVERAGE(F:F)</f>
        <v>12.370000000000001</v>
      </c>
      <c r="K2">
        <f>(F2-$J$2)^2</f>
        <v>10.692900000000009</v>
      </c>
      <c r="M2">
        <v>1</v>
      </c>
      <c r="N2">
        <f>AVERAGEIFS($F:$F,$C:$C,M2)</f>
        <v>12.982499999999998</v>
      </c>
      <c r="O2">
        <f>(F2-(VLOOKUP(C2,$M$2:$N$4,2)))^2</f>
        <v>4.5689062500000048</v>
      </c>
      <c r="Q2">
        <f>J5-N7</f>
        <v>77.12449999999933</v>
      </c>
    </row>
    <row r="3" spans="1:17" x14ac:dyDescent="0.45">
      <c r="A3" s="1">
        <v>1</v>
      </c>
      <c r="B3" s="1">
        <v>1</v>
      </c>
      <c r="C3" s="1">
        <v>3</v>
      </c>
      <c r="D3" s="1">
        <v>14.9</v>
      </c>
      <c r="E3" s="1">
        <v>9.1</v>
      </c>
      <c r="F3" s="1">
        <v>13.5</v>
      </c>
      <c r="G3" s="1" t="s">
        <v>7</v>
      </c>
      <c r="K3">
        <f t="shared" ref="K3:K66" si="0">(F3-$J$2)^2</f>
        <v>1.2768999999999977</v>
      </c>
      <c r="M3">
        <v>2</v>
      </c>
      <c r="N3">
        <f t="shared" ref="N3:N4" si="1">AVERAGEIFS($F:$F,$C:$C,M3)</f>
        <v>11.237500000000001</v>
      </c>
      <c r="O3">
        <f>(F3-(VLOOKUP(C3,$M$2:$N$4,2)))^2</f>
        <v>0.37209999999999499</v>
      </c>
    </row>
    <row r="4" spans="1:17" x14ac:dyDescent="0.45">
      <c r="A4" s="1">
        <v>1</v>
      </c>
      <c r="B4" s="1">
        <v>1</v>
      </c>
      <c r="C4" s="1">
        <v>1</v>
      </c>
      <c r="D4" s="1">
        <v>13.7</v>
      </c>
      <c r="E4" s="1">
        <v>14.9</v>
      </c>
      <c r="F4" s="1">
        <v>14.8</v>
      </c>
      <c r="G4" s="1" t="s">
        <v>7</v>
      </c>
      <c r="J4" s="1" t="s">
        <v>11</v>
      </c>
      <c r="K4">
        <f t="shared" si="0"/>
        <v>5.9048999999999987</v>
      </c>
      <c r="M4">
        <v>3</v>
      </c>
      <c r="N4">
        <f t="shared" si="1"/>
        <v>12.890000000000004</v>
      </c>
      <c r="O4">
        <f>(F4-(VLOOKUP(C4,$M$2:$N$4,2)))^2</f>
        <v>3.3033062500000092</v>
      </c>
      <c r="Q4" t="s">
        <v>12</v>
      </c>
    </row>
    <row r="5" spans="1:17" x14ac:dyDescent="0.45">
      <c r="A5" s="1">
        <v>1</v>
      </c>
      <c r="B5" s="1">
        <v>2</v>
      </c>
      <c r="C5" s="1">
        <v>2</v>
      </c>
      <c r="D5" s="1">
        <v>11</v>
      </c>
      <c r="E5" s="1">
        <v>9</v>
      </c>
      <c r="F5" s="1">
        <v>12</v>
      </c>
      <c r="G5" s="1" t="s">
        <v>7</v>
      </c>
      <c r="J5">
        <f>SUM(K:K)</f>
        <v>893.99199999999928</v>
      </c>
      <c r="K5">
        <f t="shared" si="0"/>
        <v>0.13690000000000074</v>
      </c>
      <c r="O5">
        <f>(F5-(VLOOKUP(C5,$M$2:$N$4,2)))^2</f>
        <v>0.5814062499999989</v>
      </c>
      <c r="Q5">
        <f>Q2/2</f>
        <v>38.562249999999665</v>
      </c>
    </row>
    <row r="6" spans="1:17" x14ac:dyDescent="0.45">
      <c r="A6" s="1">
        <v>1</v>
      </c>
      <c r="B6" s="1">
        <v>2</v>
      </c>
      <c r="C6" s="1">
        <v>1</v>
      </c>
      <c r="D6" s="1">
        <v>13.9</v>
      </c>
      <c r="E6" s="1">
        <v>11</v>
      </c>
      <c r="F6" s="1">
        <v>13</v>
      </c>
      <c r="G6" s="1" t="s">
        <v>7</v>
      </c>
      <c r="K6">
        <f t="shared" si="0"/>
        <v>0.39689999999999875</v>
      </c>
      <c r="N6" s="1" t="s">
        <v>11</v>
      </c>
      <c r="O6">
        <f>(F6-(VLOOKUP(C6,$M$2:$N$4,2)))^2</f>
        <v>3.0625000000006466E-4</v>
      </c>
    </row>
    <row r="7" spans="1:17" x14ac:dyDescent="0.45">
      <c r="A7" s="1">
        <v>1</v>
      </c>
      <c r="B7" s="1">
        <v>2</v>
      </c>
      <c r="C7" s="1">
        <v>3</v>
      </c>
      <c r="D7" s="1">
        <v>13.5</v>
      </c>
      <c r="E7" s="1">
        <v>5</v>
      </c>
      <c r="F7" s="1">
        <v>11</v>
      </c>
      <c r="G7" s="1" t="s">
        <v>7</v>
      </c>
      <c r="J7" s="1"/>
      <c r="K7">
        <f t="shared" si="0"/>
        <v>1.8769000000000027</v>
      </c>
      <c r="N7">
        <f>SUM(O:O)</f>
        <v>816.86749999999995</v>
      </c>
      <c r="O7">
        <f>(F7-(VLOOKUP(C7,$M$2:$N$4,2)))^2</f>
        <v>3.5721000000000154</v>
      </c>
    </row>
    <row r="8" spans="1:17" x14ac:dyDescent="0.45">
      <c r="A8" s="1">
        <v>1</v>
      </c>
      <c r="B8" s="1">
        <v>4</v>
      </c>
      <c r="C8" s="1">
        <v>2</v>
      </c>
      <c r="D8" s="1">
        <v>13.4</v>
      </c>
      <c r="E8" s="1">
        <v>12.5</v>
      </c>
      <c r="F8" s="1">
        <v>13.9</v>
      </c>
      <c r="G8" s="1" t="s">
        <v>7</v>
      </c>
      <c r="K8">
        <f t="shared" si="0"/>
        <v>2.3408999999999982</v>
      </c>
      <c r="O8">
        <f>(F8-(VLOOKUP(C8,$M$2:$N$4,2)))^2</f>
        <v>7.0889062499999982</v>
      </c>
    </row>
    <row r="9" spans="1:17" x14ac:dyDescent="0.45">
      <c r="A9" s="1">
        <v>1</v>
      </c>
      <c r="B9" s="1">
        <v>4</v>
      </c>
      <c r="C9" s="1">
        <v>1</v>
      </c>
      <c r="D9" s="1">
        <v>11.9</v>
      </c>
      <c r="E9" s="1">
        <v>13.9</v>
      </c>
      <c r="F9" s="1">
        <v>13.9</v>
      </c>
      <c r="G9" s="1" t="s">
        <v>7</v>
      </c>
      <c r="K9">
        <f t="shared" si="0"/>
        <v>2.3408999999999982</v>
      </c>
      <c r="N9" t="s">
        <v>12</v>
      </c>
      <c r="O9">
        <f>(F9-(VLOOKUP(C9,$M$2:$N$4,2)))^2</f>
        <v>0.84180625000000409</v>
      </c>
      <c r="Q9" t="s">
        <v>16</v>
      </c>
    </row>
    <row r="10" spans="1:17" x14ac:dyDescent="0.45">
      <c r="A10" s="1">
        <v>1</v>
      </c>
      <c r="B10" s="1">
        <v>4</v>
      </c>
      <c r="C10" s="1">
        <v>3</v>
      </c>
      <c r="D10" s="1">
        <v>13.9</v>
      </c>
      <c r="E10" s="1">
        <v>11.7</v>
      </c>
      <c r="F10" s="1">
        <v>10.1</v>
      </c>
      <c r="G10" s="1" t="s">
        <v>7</v>
      </c>
      <c r="K10">
        <f t="shared" si="0"/>
        <v>5.152900000000006</v>
      </c>
      <c r="N10">
        <f>N7/117</f>
        <v>6.9817735042735034</v>
      </c>
      <c r="O10">
        <f>(F10-(VLOOKUP(C10,$M$2:$N$4,2)))^2</f>
        <v>7.7841000000000253</v>
      </c>
      <c r="Q10">
        <f>Q5/N10</f>
        <v>5.5232742764278919</v>
      </c>
    </row>
    <row r="11" spans="1:17" x14ac:dyDescent="0.45">
      <c r="A11" s="1">
        <v>1</v>
      </c>
      <c r="B11" s="1">
        <v>5</v>
      </c>
      <c r="C11" s="1">
        <v>2</v>
      </c>
      <c r="D11" s="1">
        <v>11</v>
      </c>
      <c r="E11" s="1">
        <v>12.2</v>
      </c>
      <c r="F11" s="1">
        <v>11.5</v>
      </c>
      <c r="G11" s="1" t="s">
        <v>7</v>
      </c>
      <c r="K11">
        <f t="shared" si="0"/>
        <v>0.75690000000000168</v>
      </c>
      <c r="O11">
        <f>(F11-(VLOOKUP(C11,$M$2:$N$4,2)))^2</f>
        <v>6.8906249999999628E-2</v>
      </c>
    </row>
    <row r="12" spans="1:17" x14ac:dyDescent="0.45">
      <c r="A12" s="1">
        <v>1</v>
      </c>
      <c r="B12" s="1">
        <v>5</v>
      </c>
      <c r="C12" s="1">
        <v>1</v>
      </c>
      <c r="D12" s="1">
        <v>13.1</v>
      </c>
      <c r="E12" s="1">
        <v>14</v>
      </c>
      <c r="F12" s="1">
        <v>13.9</v>
      </c>
      <c r="G12" s="1" t="s">
        <v>7</v>
      </c>
      <c r="K12">
        <f t="shared" si="0"/>
        <v>2.3408999999999982</v>
      </c>
      <c r="O12">
        <f>(F12-(VLOOKUP(C12,$M$2:$N$4,2)))^2</f>
        <v>0.84180625000000409</v>
      </c>
    </row>
    <row r="13" spans="1:17" x14ac:dyDescent="0.45">
      <c r="A13" s="1">
        <v>1</v>
      </c>
      <c r="B13" s="1">
        <v>5</v>
      </c>
      <c r="C13" s="1">
        <v>3</v>
      </c>
      <c r="D13" s="1">
        <v>13.3</v>
      </c>
      <c r="E13" s="1">
        <v>14</v>
      </c>
      <c r="F13" s="1">
        <v>13.4</v>
      </c>
      <c r="G13" s="1" t="s">
        <v>7</v>
      </c>
      <c r="K13">
        <f t="shared" si="0"/>
        <v>1.0608999999999986</v>
      </c>
      <c r="O13">
        <f>(F13-(VLOOKUP(C13,$M$2:$N$4,2)))^2</f>
        <v>0.26009999999999617</v>
      </c>
    </row>
    <row r="14" spans="1:17" x14ac:dyDescent="0.45">
      <c r="A14" s="1">
        <v>1</v>
      </c>
      <c r="B14" s="1">
        <v>6</v>
      </c>
      <c r="C14" s="1">
        <v>3</v>
      </c>
      <c r="D14" s="1">
        <v>13.1</v>
      </c>
      <c r="E14" s="1">
        <v>13</v>
      </c>
      <c r="F14" s="1">
        <v>13.9</v>
      </c>
      <c r="G14" s="1" t="s">
        <v>8</v>
      </c>
      <c r="K14">
        <f t="shared" si="0"/>
        <v>2.3408999999999982</v>
      </c>
      <c r="O14">
        <f>(F14-(VLOOKUP(C14,$M$2:$N$4,2)))^2</f>
        <v>1.0200999999999925</v>
      </c>
    </row>
    <row r="15" spans="1:17" x14ac:dyDescent="0.45">
      <c r="A15" s="1">
        <v>1</v>
      </c>
      <c r="B15" s="1">
        <v>6</v>
      </c>
      <c r="C15" s="1">
        <v>2</v>
      </c>
      <c r="D15" s="1">
        <v>14</v>
      </c>
      <c r="E15" s="1">
        <v>13.7</v>
      </c>
      <c r="F15" s="1">
        <v>14</v>
      </c>
      <c r="G15" s="1" t="s">
        <v>8</v>
      </c>
      <c r="K15">
        <f t="shared" si="0"/>
        <v>2.6568999999999967</v>
      </c>
      <c r="O15">
        <f>(F15-(VLOOKUP(C15,$M$2:$N$4,2)))^2</f>
        <v>7.6314062499999959</v>
      </c>
    </row>
    <row r="16" spans="1:17" x14ac:dyDescent="0.45">
      <c r="A16" s="1">
        <v>1</v>
      </c>
      <c r="B16" s="1">
        <v>6</v>
      </c>
      <c r="C16" s="1">
        <v>1</v>
      </c>
      <c r="D16" s="1">
        <v>14.9</v>
      </c>
      <c r="E16" s="1">
        <v>14</v>
      </c>
      <c r="F16" s="1">
        <v>14.6</v>
      </c>
      <c r="G16" s="1" t="s">
        <v>8</v>
      </c>
      <c r="K16">
        <f t="shared" si="0"/>
        <v>4.9728999999999939</v>
      </c>
      <c r="O16">
        <f>(F16-(VLOOKUP(C16,$M$2:$N$4,2)))^2</f>
        <v>2.6163062500000049</v>
      </c>
    </row>
    <row r="17" spans="1:15" x14ac:dyDescent="0.45">
      <c r="A17" s="1">
        <v>1</v>
      </c>
      <c r="B17" s="1">
        <v>7</v>
      </c>
      <c r="C17" s="1">
        <v>2</v>
      </c>
      <c r="D17" s="1">
        <v>10.9</v>
      </c>
      <c r="E17" s="1">
        <v>9.6999999999999993</v>
      </c>
      <c r="F17" s="1">
        <v>10.199999999999999</v>
      </c>
      <c r="G17" s="1" t="s">
        <v>8</v>
      </c>
      <c r="K17">
        <f t="shared" si="0"/>
        <v>4.708900000000007</v>
      </c>
      <c r="O17">
        <f>(F17-(VLOOKUP(C17,$M$2:$N$4,2)))^2</f>
        <v>1.0764062500000029</v>
      </c>
    </row>
    <row r="18" spans="1:15" x14ac:dyDescent="0.45">
      <c r="A18" s="1">
        <v>1</v>
      </c>
      <c r="B18" s="1">
        <v>7</v>
      </c>
      <c r="C18" s="1">
        <v>1</v>
      </c>
      <c r="D18" s="1">
        <v>13.9</v>
      </c>
      <c r="E18" s="1">
        <v>14.2</v>
      </c>
      <c r="F18" s="1">
        <v>14.2</v>
      </c>
      <c r="G18" s="1" t="s">
        <v>8</v>
      </c>
      <c r="K18">
        <f t="shared" si="0"/>
        <v>3.3488999999999938</v>
      </c>
      <c r="O18">
        <f>(F18-(VLOOKUP(C18,$M$2:$N$4,2)))^2</f>
        <v>1.4823062500000028</v>
      </c>
    </row>
    <row r="19" spans="1:15" x14ac:dyDescent="0.45">
      <c r="A19" s="1">
        <v>1</v>
      </c>
      <c r="B19" s="1">
        <v>7</v>
      </c>
      <c r="C19" s="1">
        <v>3</v>
      </c>
      <c r="D19" s="1">
        <v>14.5</v>
      </c>
      <c r="E19" s="1">
        <v>14.6</v>
      </c>
      <c r="F19" s="1">
        <v>14.9</v>
      </c>
      <c r="G19" s="1" t="s">
        <v>8</v>
      </c>
      <c r="K19">
        <f t="shared" si="0"/>
        <v>6.4008999999999965</v>
      </c>
      <c r="O19">
        <f>(F19-(VLOOKUP(C19,$M$2:$N$4,2)))^2</f>
        <v>4.0400999999999847</v>
      </c>
    </row>
    <row r="20" spans="1:15" x14ac:dyDescent="0.45">
      <c r="A20" s="1">
        <v>1</v>
      </c>
      <c r="B20" s="1">
        <v>8</v>
      </c>
      <c r="C20" s="1">
        <v>2</v>
      </c>
      <c r="D20" s="1">
        <v>10</v>
      </c>
      <c r="E20" s="1">
        <v>8</v>
      </c>
      <c r="F20" s="1">
        <v>11</v>
      </c>
      <c r="G20" s="1" t="s">
        <v>8</v>
      </c>
      <c r="K20">
        <f t="shared" si="0"/>
        <v>1.8769000000000027</v>
      </c>
      <c r="O20">
        <f>(F20-(VLOOKUP(C20,$M$2:$N$4,2)))^2</f>
        <v>5.6406250000000338E-2</v>
      </c>
    </row>
    <row r="21" spans="1:15" x14ac:dyDescent="0.45">
      <c r="A21" s="1">
        <v>1</v>
      </c>
      <c r="B21" s="1">
        <v>8</v>
      </c>
      <c r="C21" s="1">
        <v>1</v>
      </c>
      <c r="D21" s="1">
        <v>11.9</v>
      </c>
      <c r="E21" s="1">
        <v>11</v>
      </c>
      <c r="F21" s="1">
        <v>12.5</v>
      </c>
      <c r="G21" s="1" t="s">
        <v>8</v>
      </c>
      <c r="K21">
        <f t="shared" si="0"/>
        <v>1.6899999999999742E-2</v>
      </c>
      <c r="O21">
        <f>(F21-(VLOOKUP(C21,$M$2:$N$4,2)))^2</f>
        <v>0.23280624999999822</v>
      </c>
    </row>
    <row r="22" spans="1:15" x14ac:dyDescent="0.45">
      <c r="A22" s="1">
        <v>1</v>
      </c>
      <c r="B22" s="1">
        <v>8</v>
      </c>
      <c r="C22" s="1">
        <v>3</v>
      </c>
      <c r="D22" s="1">
        <v>13.9</v>
      </c>
      <c r="E22" s="1">
        <v>13.9</v>
      </c>
      <c r="F22" s="1">
        <v>13.8</v>
      </c>
      <c r="G22" s="1" t="s">
        <v>8</v>
      </c>
      <c r="K22">
        <f t="shared" si="0"/>
        <v>2.0448999999999993</v>
      </c>
      <c r="O22">
        <f>(F22-(VLOOKUP(C22,$M$2:$N$4,2)))^2</f>
        <v>0.82809999999999384</v>
      </c>
    </row>
    <row r="23" spans="1:15" x14ac:dyDescent="0.45">
      <c r="A23" s="1">
        <v>1</v>
      </c>
      <c r="B23" s="1">
        <v>9</v>
      </c>
      <c r="C23" s="1">
        <v>2</v>
      </c>
      <c r="D23" s="1">
        <v>10.1</v>
      </c>
      <c r="E23" s="1">
        <v>4.2</v>
      </c>
      <c r="F23" s="1">
        <v>9.6999999999999993</v>
      </c>
      <c r="G23" s="1" t="s">
        <v>8</v>
      </c>
      <c r="K23">
        <f t="shared" si="0"/>
        <v>7.1289000000000087</v>
      </c>
      <c r="O23">
        <f>(F23-(VLOOKUP(C23,$M$2:$N$4,2)))^2</f>
        <v>2.3639062500000043</v>
      </c>
    </row>
    <row r="24" spans="1:15" x14ac:dyDescent="0.45">
      <c r="A24" s="1">
        <v>1</v>
      </c>
      <c r="B24" s="1">
        <v>9</v>
      </c>
      <c r="C24" s="1">
        <v>1</v>
      </c>
      <c r="D24" s="1">
        <v>12.1</v>
      </c>
      <c r="E24" s="1">
        <v>11.7</v>
      </c>
      <c r="F24" s="1">
        <v>4.9000000000000004</v>
      </c>
      <c r="G24" s="1" t="s">
        <v>8</v>
      </c>
      <c r="K24">
        <f t="shared" si="0"/>
        <v>55.800900000000013</v>
      </c>
      <c r="O24">
        <f>(F24-(VLOOKUP(C24,$M$2:$N$4,2)))^2</f>
        <v>65.326806249999962</v>
      </c>
    </row>
    <row r="25" spans="1:15" x14ac:dyDescent="0.45">
      <c r="A25" s="1">
        <v>1</v>
      </c>
      <c r="B25" s="1">
        <v>9</v>
      </c>
      <c r="C25" s="1">
        <v>3</v>
      </c>
      <c r="D25" s="1">
        <v>15</v>
      </c>
      <c r="E25" s="1">
        <v>1.4</v>
      </c>
      <c r="F25" s="1">
        <v>13.9</v>
      </c>
      <c r="G25" s="1" t="s">
        <v>8</v>
      </c>
      <c r="K25">
        <f t="shared" si="0"/>
        <v>2.3408999999999982</v>
      </c>
      <c r="O25">
        <f>(F25-(VLOOKUP(C25,$M$2:$N$4,2)))^2</f>
        <v>1.0200999999999925</v>
      </c>
    </row>
    <row r="26" spans="1:15" x14ac:dyDescent="0.45">
      <c r="A26" s="1">
        <v>1</v>
      </c>
      <c r="B26" s="1">
        <v>10</v>
      </c>
      <c r="C26" s="1">
        <v>3</v>
      </c>
      <c r="D26" s="1">
        <v>13.8</v>
      </c>
      <c r="E26" s="1">
        <v>14.3</v>
      </c>
      <c r="F26" s="1">
        <v>13.7</v>
      </c>
      <c r="G26" s="1" t="s">
        <v>8</v>
      </c>
      <c r="K26">
        <f t="shared" si="0"/>
        <v>1.7688999999999955</v>
      </c>
      <c r="O26">
        <f>(F26-(VLOOKUP(C26,$M$2:$N$4,2)))^2</f>
        <v>0.65609999999999213</v>
      </c>
    </row>
    <row r="27" spans="1:15" x14ac:dyDescent="0.45">
      <c r="A27" s="1">
        <v>1</v>
      </c>
      <c r="B27" s="1">
        <v>10</v>
      </c>
      <c r="C27" s="1">
        <v>2</v>
      </c>
      <c r="D27" s="1">
        <v>11.9</v>
      </c>
      <c r="E27" s="1">
        <v>11.5</v>
      </c>
      <c r="F27" s="1">
        <v>10.9</v>
      </c>
      <c r="G27" s="1" t="s">
        <v>8</v>
      </c>
      <c r="K27">
        <f t="shared" si="0"/>
        <v>2.160900000000002</v>
      </c>
      <c r="O27">
        <f>(F27-(VLOOKUP(C27,$M$2:$N$4,2)))^2</f>
        <v>0.11390625000000024</v>
      </c>
    </row>
    <row r="28" spans="1:15" x14ac:dyDescent="0.45">
      <c r="A28" s="1">
        <v>1</v>
      </c>
      <c r="B28" s="1">
        <v>10</v>
      </c>
      <c r="C28" s="1">
        <v>1</v>
      </c>
      <c r="D28" s="1">
        <v>14.4</v>
      </c>
      <c r="E28" s="1">
        <v>14.3</v>
      </c>
      <c r="F28" s="1">
        <v>14.7</v>
      </c>
      <c r="G28" s="1" t="s">
        <v>8</v>
      </c>
      <c r="K28">
        <f t="shared" si="0"/>
        <v>5.4288999999999916</v>
      </c>
      <c r="O28">
        <f>(F28-(VLOOKUP(C28,$M$2:$N$4,2)))^2</f>
        <v>2.949806250000004</v>
      </c>
    </row>
    <row r="29" spans="1:15" x14ac:dyDescent="0.45">
      <c r="A29" s="1">
        <v>1</v>
      </c>
      <c r="B29" s="1">
        <v>11</v>
      </c>
      <c r="C29" s="1">
        <v>3</v>
      </c>
      <c r="D29" s="1">
        <v>14</v>
      </c>
      <c r="E29" s="1">
        <v>14</v>
      </c>
      <c r="F29" s="1">
        <v>15</v>
      </c>
      <c r="G29" s="1" t="s">
        <v>8</v>
      </c>
      <c r="K29">
        <f t="shared" si="0"/>
        <v>6.9168999999999947</v>
      </c>
      <c r="O29">
        <f>(F29-(VLOOKUP(C29,$M$2:$N$4,2)))^2</f>
        <v>4.4520999999999828</v>
      </c>
    </row>
    <row r="30" spans="1:15" x14ac:dyDescent="0.45">
      <c r="A30" s="1">
        <v>1</v>
      </c>
      <c r="B30" s="1">
        <v>11</v>
      </c>
      <c r="C30" s="1">
        <v>1</v>
      </c>
      <c r="D30" s="1">
        <v>15</v>
      </c>
      <c r="E30" s="1">
        <v>14</v>
      </c>
      <c r="F30" s="1">
        <v>15</v>
      </c>
      <c r="G30" s="1" t="s">
        <v>8</v>
      </c>
      <c r="K30">
        <f t="shared" si="0"/>
        <v>6.9168999999999947</v>
      </c>
      <c r="O30">
        <f>(F30-(VLOOKUP(C30,$M$2:$N$4,2)))^2</f>
        <v>4.0703062500000078</v>
      </c>
    </row>
    <row r="31" spans="1:15" x14ac:dyDescent="0.45">
      <c r="A31" s="1">
        <v>1</v>
      </c>
      <c r="B31" s="1">
        <v>11</v>
      </c>
      <c r="C31" s="1">
        <v>2</v>
      </c>
      <c r="D31" s="1">
        <v>15</v>
      </c>
      <c r="E31" s="1">
        <v>14</v>
      </c>
      <c r="F31" s="1">
        <v>15</v>
      </c>
      <c r="G31" s="1" t="s">
        <v>8</v>
      </c>
      <c r="K31">
        <f t="shared" si="0"/>
        <v>6.9168999999999947</v>
      </c>
      <c r="O31">
        <f>(F31-(VLOOKUP(C31,$M$2:$N$4,2)))^2</f>
        <v>14.156406249999995</v>
      </c>
    </row>
    <row r="32" spans="1:15" x14ac:dyDescent="0.45">
      <c r="A32" s="1">
        <v>2</v>
      </c>
      <c r="B32" s="1">
        <v>1</v>
      </c>
      <c r="C32" s="1">
        <v>2</v>
      </c>
      <c r="D32" s="1">
        <v>11.1</v>
      </c>
      <c r="E32" s="1">
        <v>8</v>
      </c>
      <c r="F32" s="1">
        <v>10.1</v>
      </c>
      <c r="G32" s="1" t="s">
        <v>7</v>
      </c>
      <c r="K32">
        <f t="shared" si="0"/>
        <v>5.152900000000006</v>
      </c>
      <c r="O32">
        <f>(F32-(VLOOKUP(C32,$M$2:$N$4,2)))^2</f>
        <v>1.2939062500000025</v>
      </c>
    </row>
    <row r="33" spans="1:15" x14ac:dyDescent="0.45">
      <c r="A33" s="1">
        <v>2</v>
      </c>
      <c r="B33" s="1">
        <v>1</v>
      </c>
      <c r="C33" s="1">
        <v>1</v>
      </c>
      <c r="D33" s="1">
        <v>13.6</v>
      </c>
      <c r="E33" s="1">
        <v>14.9</v>
      </c>
      <c r="F33" s="1">
        <v>14.9</v>
      </c>
      <c r="G33" s="1" t="s">
        <v>7</v>
      </c>
      <c r="K33">
        <f t="shared" si="0"/>
        <v>6.4008999999999965</v>
      </c>
      <c r="O33">
        <f>(F33-(VLOOKUP(C33,$M$2:$N$4,2)))^2</f>
        <v>3.6768062500000083</v>
      </c>
    </row>
    <row r="34" spans="1:15" x14ac:dyDescent="0.45">
      <c r="A34" s="1">
        <v>2</v>
      </c>
      <c r="B34" s="1">
        <v>1</v>
      </c>
      <c r="C34" s="1">
        <v>3</v>
      </c>
      <c r="D34" s="1">
        <v>14.9</v>
      </c>
      <c r="E34" s="1">
        <v>8.9</v>
      </c>
      <c r="F34" s="1">
        <v>13.7</v>
      </c>
      <c r="G34" s="1" t="s">
        <v>7</v>
      </c>
      <c r="K34">
        <f t="shared" si="0"/>
        <v>1.7688999999999955</v>
      </c>
      <c r="O34">
        <f>(F34-(VLOOKUP(C34,$M$2:$N$4,2)))^2</f>
        <v>0.65609999999999213</v>
      </c>
    </row>
    <row r="35" spans="1:15" x14ac:dyDescent="0.45">
      <c r="A35" s="1">
        <v>2</v>
      </c>
      <c r="B35" s="1">
        <v>2</v>
      </c>
      <c r="C35" s="1">
        <v>1</v>
      </c>
      <c r="D35" s="1">
        <v>11</v>
      </c>
      <c r="E35" s="1">
        <v>11</v>
      </c>
      <c r="F35" s="1">
        <v>13.1</v>
      </c>
      <c r="G35" s="1" t="s">
        <v>7</v>
      </c>
      <c r="K35">
        <f t="shared" si="0"/>
        <v>0.53289999999999804</v>
      </c>
      <c r="O35">
        <f>(F35-(VLOOKUP(C35,$M$2:$N$4,2)))^2</f>
        <v>1.3806250000000351E-2</v>
      </c>
    </row>
    <row r="36" spans="1:15" x14ac:dyDescent="0.45">
      <c r="A36" s="1">
        <v>2</v>
      </c>
      <c r="B36" s="1">
        <v>2</v>
      </c>
      <c r="C36" s="1">
        <v>2</v>
      </c>
      <c r="D36" s="1">
        <v>6</v>
      </c>
      <c r="E36" s="1">
        <v>9</v>
      </c>
      <c r="F36" s="1">
        <v>4</v>
      </c>
      <c r="G36" s="1" t="s">
        <v>7</v>
      </c>
      <c r="K36">
        <f t="shared" si="0"/>
        <v>70.056900000000013</v>
      </c>
      <c r="O36">
        <f>(F36-(VLOOKUP(C36,$M$2:$N$4,2)))^2</f>
        <v>52.381406250000012</v>
      </c>
    </row>
    <row r="37" spans="1:15" x14ac:dyDescent="0.45">
      <c r="A37" s="1">
        <v>2</v>
      </c>
      <c r="B37" s="1">
        <v>2</v>
      </c>
      <c r="C37" s="1">
        <v>3</v>
      </c>
      <c r="D37" s="1">
        <v>12</v>
      </c>
      <c r="E37" s="1">
        <v>9</v>
      </c>
      <c r="F37" s="1">
        <v>13</v>
      </c>
      <c r="G37" s="1" t="s">
        <v>7</v>
      </c>
      <c r="K37">
        <f t="shared" si="0"/>
        <v>0.39689999999999875</v>
      </c>
      <c r="O37">
        <f>(F37-(VLOOKUP(C37,$M$2:$N$4,2)))^2</f>
        <v>1.2099999999999094E-2</v>
      </c>
    </row>
    <row r="38" spans="1:15" x14ac:dyDescent="0.45">
      <c r="A38" s="1">
        <v>2</v>
      </c>
      <c r="B38" s="1">
        <v>5</v>
      </c>
      <c r="C38" s="1">
        <v>3</v>
      </c>
      <c r="D38" s="1">
        <v>13</v>
      </c>
      <c r="E38" s="1">
        <v>13.1</v>
      </c>
      <c r="F38" s="1">
        <v>13.3</v>
      </c>
      <c r="G38" s="1" t="s">
        <v>7</v>
      </c>
      <c r="K38">
        <f t="shared" si="0"/>
        <v>0.86489999999999945</v>
      </c>
      <c r="O38">
        <f>(F38-(VLOOKUP(C38,$M$2:$N$4,2)))^2</f>
        <v>0.1680999999999972</v>
      </c>
    </row>
    <row r="39" spans="1:15" x14ac:dyDescent="0.45">
      <c r="A39" s="1">
        <v>2</v>
      </c>
      <c r="B39" s="1">
        <v>5</v>
      </c>
      <c r="C39" s="1">
        <v>2</v>
      </c>
      <c r="D39" s="1">
        <v>13.1</v>
      </c>
      <c r="E39" s="1">
        <v>12.8</v>
      </c>
      <c r="F39" s="1">
        <v>13.8</v>
      </c>
      <c r="G39" s="1" t="s">
        <v>7</v>
      </c>
      <c r="K39">
        <f t="shared" si="0"/>
        <v>2.0448999999999993</v>
      </c>
      <c r="O39">
        <f>(F39-(VLOOKUP(C39,$M$2:$N$4,2)))^2</f>
        <v>6.56640625</v>
      </c>
    </row>
    <row r="40" spans="1:15" x14ac:dyDescent="0.45">
      <c r="A40" s="1">
        <v>2</v>
      </c>
      <c r="B40" s="1">
        <v>5</v>
      </c>
      <c r="C40" s="1">
        <v>1</v>
      </c>
      <c r="D40" s="1">
        <v>14</v>
      </c>
      <c r="E40" s="1">
        <v>14</v>
      </c>
      <c r="F40" s="1">
        <v>14.2</v>
      </c>
      <c r="G40" s="1" t="s">
        <v>7</v>
      </c>
      <c r="K40">
        <f t="shared" si="0"/>
        <v>3.3488999999999938</v>
      </c>
      <c r="O40">
        <f>(F40-(VLOOKUP(C40,$M$2:$N$4,2)))^2</f>
        <v>1.4823062500000028</v>
      </c>
    </row>
    <row r="41" spans="1:15" x14ac:dyDescent="0.45">
      <c r="A41" s="1">
        <v>2</v>
      </c>
      <c r="B41" s="1">
        <v>6</v>
      </c>
      <c r="C41" s="1">
        <v>2</v>
      </c>
      <c r="D41" s="1">
        <v>10.4</v>
      </c>
      <c r="E41" s="1">
        <v>10.1</v>
      </c>
      <c r="F41" s="1">
        <v>12</v>
      </c>
      <c r="G41" s="1" t="s">
        <v>8</v>
      </c>
      <c r="K41">
        <f t="shared" si="0"/>
        <v>0.13690000000000074</v>
      </c>
      <c r="O41">
        <f>(F41-(VLOOKUP(C41,$M$2:$N$4,2)))^2</f>
        <v>0.5814062499999989</v>
      </c>
    </row>
    <row r="42" spans="1:15" x14ac:dyDescent="0.45">
      <c r="A42" s="1">
        <v>2</v>
      </c>
      <c r="B42" s="1">
        <v>6</v>
      </c>
      <c r="C42" s="1">
        <v>3</v>
      </c>
      <c r="D42" s="1">
        <v>13.1</v>
      </c>
      <c r="E42" s="1">
        <v>13.1</v>
      </c>
      <c r="F42" s="1">
        <v>12.4</v>
      </c>
      <c r="G42" s="1" t="s">
        <v>8</v>
      </c>
      <c r="K42">
        <f t="shared" si="0"/>
        <v>8.9999999999996159E-4</v>
      </c>
      <c r="O42">
        <f>(F42-(VLOOKUP(C42,$M$2:$N$4,2)))^2</f>
        <v>0.2401000000000037</v>
      </c>
    </row>
    <row r="43" spans="1:15" x14ac:dyDescent="0.45">
      <c r="A43" s="1">
        <v>2</v>
      </c>
      <c r="B43" s="1">
        <v>6</v>
      </c>
      <c r="C43" s="1">
        <v>1</v>
      </c>
      <c r="D43" s="1">
        <v>13.8</v>
      </c>
      <c r="E43" s="1">
        <v>13</v>
      </c>
      <c r="F43" s="1">
        <v>14.6</v>
      </c>
      <c r="G43" s="1" t="s">
        <v>8</v>
      </c>
      <c r="K43">
        <f t="shared" si="0"/>
        <v>4.9728999999999939</v>
      </c>
      <c r="O43">
        <f>(F43-(VLOOKUP(C43,$M$2:$N$4,2)))^2</f>
        <v>2.6163062500000049</v>
      </c>
    </row>
    <row r="44" spans="1:15" x14ac:dyDescent="0.45">
      <c r="A44" s="1">
        <v>2</v>
      </c>
      <c r="B44" s="1">
        <v>7</v>
      </c>
      <c r="C44" s="1">
        <v>2</v>
      </c>
      <c r="D44" s="1">
        <v>11.5</v>
      </c>
      <c r="E44" s="1">
        <v>12.8</v>
      </c>
      <c r="F44" s="1">
        <v>11.6</v>
      </c>
      <c r="G44" s="1" t="s">
        <v>8</v>
      </c>
      <c r="K44">
        <f t="shared" si="0"/>
        <v>0.59290000000000209</v>
      </c>
      <c r="O44">
        <f>(F44-(VLOOKUP(C44,$M$2:$N$4,2)))^2</f>
        <v>0.13140624999999923</v>
      </c>
    </row>
    <row r="45" spans="1:15" x14ac:dyDescent="0.45">
      <c r="A45" s="1">
        <v>2</v>
      </c>
      <c r="B45" s="1">
        <v>7</v>
      </c>
      <c r="C45" s="1">
        <v>1</v>
      </c>
      <c r="D45" s="1">
        <v>13.3</v>
      </c>
      <c r="E45" s="1">
        <v>14.8</v>
      </c>
      <c r="F45" s="1">
        <v>14.9</v>
      </c>
      <c r="G45" s="1" t="s">
        <v>8</v>
      </c>
      <c r="K45">
        <f t="shared" si="0"/>
        <v>6.4008999999999965</v>
      </c>
      <c r="O45">
        <f>(F45-(VLOOKUP(C45,$M$2:$N$4,2)))^2</f>
        <v>3.6768062500000083</v>
      </c>
    </row>
    <row r="46" spans="1:15" x14ac:dyDescent="0.45">
      <c r="A46" s="1">
        <v>2</v>
      </c>
      <c r="B46" s="1">
        <v>7</v>
      </c>
      <c r="C46" s="1">
        <v>3</v>
      </c>
      <c r="D46" s="1">
        <v>14.9</v>
      </c>
      <c r="E46" s="1">
        <v>14.9</v>
      </c>
      <c r="F46" s="1">
        <v>14.9</v>
      </c>
      <c r="G46" s="1" t="s">
        <v>8</v>
      </c>
      <c r="K46">
        <f t="shared" si="0"/>
        <v>6.4008999999999965</v>
      </c>
      <c r="O46">
        <f>(F46-(VLOOKUP(C46,$M$2:$N$4,2)))^2</f>
        <v>4.0400999999999847</v>
      </c>
    </row>
    <row r="47" spans="1:15" x14ac:dyDescent="0.45">
      <c r="A47" s="1">
        <v>2</v>
      </c>
      <c r="B47" s="1">
        <v>8</v>
      </c>
      <c r="C47" s="1">
        <v>1</v>
      </c>
      <c r="D47" s="1">
        <v>13</v>
      </c>
      <c r="E47" s="1">
        <v>13.5</v>
      </c>
      <c r="F47" s="1">
        <v>13.9</v>
      </c>
      <c r="G47" s="1" t="s">
        <v>8</v>
      </c>
      <c r="K47">
        <f t="shared" si="0"/>
        <v>2.3408999999999982</v>
      </c>
      <c r="O47">
        <f>(F47-(VLOOKUP(C47,$M$2:$N$4,2)))^2</f>
        <v>0.84180625000000409</v>
      </c>
    </row>
    <row r="48" spans="1:15" x14ac:dyDescent="0.45">
      <c r="A48" s="1">
        <v>2</v>
      </c>
      <c r="B48" s="1">
        <v>8</v>
      </c>
      <c r="C48" s="1">
        <v>2</v>
      </c>
      <c r="D48" s="1">
        <v>13.7</v>
      </c>
      <c r="E48" s="1">
        <v>10.9</v>
      </c>
      <c r="F48" s="1">
        <v>13.9</v>
      </c>
      <c r="G48" s="1" t="s">
        <v>8</v>
      </c>
      <c r="K48">
        <f t="shared" si="0"/>
        <v>2.3408999999999982</v>
      </c>
      <c r="O48">
        <f>(F48-(VLOOKUP(C48,$M$2:$N$4,2)))^2</f>
        <v>7.0889062499999982</v>
      </c>
    </row>
    <row r="49" spans="1:15" x14ac:dyDescent="0.45">
      <c r="A49" s="1">
        <v>2</v>
      </c>
      <c r="B49" s="1">
        <v>8</v>
      </c>
      <c r="C49" s="1">
        <v>3</v>
      </c>
      <c r="D49" s="1">
        <v>13.5</v>
      </c>
      <c r="E49" s="1">
        <v>14</v>
      </c>
      <c r="F49" s="1">
        <v>13.9</v>
      </c>
      <c r="G49" s="1" t="s">
        <v>8</v>
      </c>
      <c r="K49">
        <f t="shared" si="0"/>
        <v>2.3408999999999982</v>
      </c>
      <c r="O49">
        <f>(F49-(VLOOKUP(C49,$M$2:$N$4,2)))^2</f>
        <v>1.0200999999999925</v>
      </c>
    </row>
    <row r="50" spans="1:15" x14ac:dyDescent="0.45">
      <c r="A50" s="1">
        <v>2</v>
      </c>
      <c r="B50" s="1">
        <v>9</v>
      </c>
      <c r="C50" s="1">
        <v>2</v>
      </c>
      <c r="D50" s="1">
        <v>4.2</v>
      </c>
      <c r="E50" s="1">
        <v>1.1000000000000001</v>
      </c>
      <c r="F50" s="1">
        <v>8</v>
      </c>
      <c r="G50" s="1" t="s">
        <v>8</v>
      </c>
      <c r="K50">
        <f t="shared" si="0"/>
        <v>19.096900000000009</v>
      </c>
      <c r="O50">
        <f>(F50-(VLOOKUP(C50,$M$2:$N$4,2)))^2</f>
        <v>10.481406250000004</v>
      </c>
    </row>
    <row r="51" spans="1:15" x14ac:dyDescent="0.45">
      <c r="A51" s="1">
        <v>2</v>
      </c>
      <c r="B51" s="1">
        <v>9</v>
      </c>
      <c r="C51" s="1">
        <v>3</v>
      </c>
      <c r="D51" s="1">
        <v>14.9</v>
      </c>
      <c r="E51" s="1">
        <v>0.8</v>
      </c>
      <c r="F51" s="1">
        <v>11</v>
      </c>
      <c r="G51" s="1" t="s">
        <v>8</v>
      </c>
      <c r="K51">
        <f t="shared" si="0"/>
        <v>1.8769000000000027</v>
      </c>
      <c r="O51">
        <f>(F51-(VLOOKUP(C51,$M$2:$N$4,2)))^2</f>
        <v>3.5721000000000154</v>
      </c>
    </row>
    <row r="52" spans="1:15" x14ac:dyDescent="0.45">
      <c r="A52" s="1">
        <v>2</v>
      </c>
      <c r="B52" s="1">
        <v>9</v>
      </c>
      <c r="C52" s="1">
        <v>1</v>
      </c>
      <c r="D52" s="1">
        <v>3.5</v>
      </c>
      <c r="E52" s="1">
        <v>10.6</v>
      </c>
      <c r="F52" s="1">
        <v>4.2</v>
      </c>
      <c r="G52" s="1" t="s">
        <v>8</v>
      </c>
      <c r="K52">
        <f t="shared" si="0"/>
        <v>66.748900000000035</v>
      </c>
      <c r="O52">
        <f>(F52-(VLOOKUP(C52,$M$2:$N$4,2)))^2</f>
        <v>77.132306249999985</v>
      </c>
    </row>
    <row r="53" spans="1:15" x14ac:dyDescent="0.45">
      <c r="A53" s="1">
        <v>2</v>
      </c>
      <c r="B53" s="1">
        <v>10</v>
      </c>
      <c r="C53" s="1">
        <v>3</v>
      </c>
      <c r="D53" s="1">
        <v>10.5</v>
      </c>
      <c r="E53" s="1">
        <v>9.8000000000000007</v>
      </c>
      <c r="F53" s="1">
        <v>9.4</v>
      </c>
      <c r="G53" s="1" t="s">
        <v>8</v>
      </c>
      <c r="K53">
        <f t="shared" si="0"/>
        <v>8.8209000000000035</v>
      </c>
      <c r="O53">
        <f>(F53-(VLOOKUP(C53,$M$2:$N$4,2)))^2</f>
        <v>12.180100000000026</v>
      </c>
    </row>
    <row r="54" spans="1:15" x14ac:dyDescent="0.45">
      <c r="A54" s="1">
        <v>2</v>
      </c>
      <c r="B54" s="1">
        <v>10</v>
      </c>
      <c r="C54" s="1">
        <v>1</v>
      </c>
      <c r="D54" s="1">
        <v>11.2</v>
      </c>
      <c r="E54" s="1">
        <v>11.2</v>
      </c>
      <c r="F54" s="1">
        <v>11.6</v>
      </c>
      <c r="G54" s="1" t="s">
        <v>8</v>
      </c>
      <c r="K54">
        <f t="shared" si="0"/>
        <v>0.59290000000000209</v>
      </c>
      <c r="O54">
        <f>(F54-(VLOOKUP(C54,$M$2:$N$4,2)))^2</f>
        <v>1.9113062499999958</v>
      </c>
    </row>
    <row r="55" spans="1:15" x14ac:dyDescent="0.45">
      <c r="A55" s="1">
        <v>2</v>
      </c>
      <c r="B55" s="1">
        <v>10</v>
      </c>
      <c r="C55" s="1">
        <v>2</v>
      </c>
      <c r="D55" s="1">
        <v>11.4</v>
      </c>
      <c r="E55" s="1">
        <v>12.1</v>
      </c>
      <c r="F55" s="1">
        <v>10.9</v>
      </c>
      <c r="G55" s="1" t="s">
        <v>8</v>
      </c>
      <c r="K55">
        <f t="shared" si="0"/>
        <v>2.160900000000002</v>
      </c>
      <c r="O55">
        <f>(F55-(VLOOKUP(C55,$M$2:$N$4,2)))^2</f>
        <v>0.11390625000000024</v>
      </c>
    </row>
    <row r="56" spans="1:15" x14ac:dyDescent="0.45">
      <c r="A56" s="1">
        <v>2</v>
      </c>
      <c r="B56" s="1">
        <v>4</v>
      </c>
      <c r="C56" s="1">
        <v>1</v>
      </c>
      <c r="D56" s="1">
        <v>12.2</v>
      </c>
      <c r="E56" s="1">
        <v>12</v>
      </c>
      <c r="F56" s="1">
        <v>13.9</v>
      </c>
      <c r="G56" s="1" t="s">
        <v>7</v>
      </c>
      <c r="K56">
        <f t="shared" si="0"/>
        <v>2.3408999999999982</v>
      </c>
      <c r="O56">
        <f>(F56-(VLOOKUP(C56,$M$2:$N$4,2)))^2</f>
        <v>0.84180625000000409</v>
      </c>
    </row>
    <row r="57" spans="1:15" x14ac:dyDescent="0.45">
      <c r="A57" s="1">
        <v>2</v>
      </c>
      <c r="B57" s="1">
        <v>4</v>
      </c>
      <c r="C57" s="1">
        <v>2</v>
      </c>
      <c r="D57" s="1">
        <v>13.6</v>
      </c>
      <c r="E57" s="1">
        <v>12.4</v>
      </c>
      <c r="F57" s="1">
        <v>14</v>
      </c>
      <c r="G57" s="1" t="s">
        <v>7</v>
      </c>
      <c r="K57">
        <f t="shared" si="0"/>
        <v>2.6568999999999967</v>
      </c>
      <c r="O57">
        <f>(F57-(VLOOKUP(C57,$M$2:$N$4,2)))^2</f>
        <v>7.6314062499999959</v>
      </c>
    </row>
    <row r="58" spans="1:15" x14ac:dyDescent="0.45">
      <c r="A58" s="1">
        <v>2</v>
      </c>
      <c r="B58" s="1">
        <v>4</v>
      </c>
      <c r="C58" s="1">
        <v>3</v>
      </c>
      <c r="D58" s="1">
        <v>14.5</v>
      </c>
      <c r="E58" s="1">
        <v>13</v>
      </c>
      <c r="F58" s="1">
        <v>13.9</v>
      </c>
      <c r="G58" s="1" t="s">
        <v>7</v>
      </c>
      <c r="K58">
        <f t="shared" si="0"/>
        <v>2.3408999999999982</v>
      </c>
      <c r="O58">
        <f>(F58-(VLOOKUP(C58,$M$2:$N$4,2)))^2</f>
        <v>1.0200999999999925</v>
      </c>
    </row>
    <row r="59" spans="1:15" x14ac:dyDescent="0.45">
      <c r="A59" s="1">
        <v>2</v>
      </c>
      <c r="B59" s="1">
        <v>11</v>
      </c>
      <c r="C59" s="1">
        <v>3</v>
      </c>
      <c r="D59" s="1">
        <v>15</v>
      </c>
      <c r="E59" s="1">
        <v>11</v>
      </c>
      <c r="F59" s="1">
        <v>15</v>
      </c>
      <c r="G59" s="1" t="s">
        <v>8</v>
      </c>
      <c r="K59">
        <f t="shared" si="0"/>
        <v>6.9168999999999947</v>
      </c>
      <c r="O59">
        <f>(F59-(VLOOKUP(C59,$M$2:$N$4,2)))^2</f>
        <v>4.4520999999999828</v>
      </c>
    </row>
    <row r="60" spans="1:15" x14ac:dyDescent="0.45">
      <c r="A60" s="1">
        <v>2</v>
      </c>
      <c r="B60" s="1">
        <v>11</v>
      </c>
      <c r="C60" s="1">
        <v>1</v>
      </c>
      <c r="D60" s="1">
        <v>15</v>
      </c>
      <c r="E60" s="1">
        <v>15</v>
      </c>
      <c r="F60" s="1">
        <v>15</v>
      </c>
      <c r="G60" s="1" t="s">
        <v>8</v>
      </c>
      <c r="K60">
        <f t="shared" si="0"/>
        <v>6.9168999999999947</v>
      </c>
      <c r="O60">
        <f>(F60-(VLOOKUP(C60,$M$2:$N$4,2)))^2</f>
        <v>4.0703062500000078</v>
      </c>
    </row>
    <row r="61" spans="1:15" x14ac:dyDescent="0.45">
      <c r="A61" s="1">
        <v>2</v>
      </c>
      <c r="B61" s="1">
        <v>11</v>
      </c>
      <c r="C61" s="1">
        <v>2</v>
      </c>
      <c r="D61" s="1">
        <v>12</v>
      </c>
      <c r="E61" s="1">
        <v>15</v>
      </c>
      <c r="F61" s="1">
        <v>13</v>
      </c>
      <c r="G61" s="1" t="s">
        <v>8</v>
      </c>
      <c r="K61">
        <f t="shared" si="0"/>
        <v>0.39689999999999875</v>
      </c>
      <c r="O61">
        <f>(F61-(VLOOKUP(C61,$M$2:$N$4,2)))^2</f>
        <v>3.1064062499999974</v>
      </c>
    </row>
    <row r="62" spans="1:15" x14ac:dyDescent="0.45">
      <c r="A62" s="1">
        <v>3</v>
      </c>
      <c r="B62" s="1">
        <v>1</v>
      </c>
      <c r="C62" s="1">
        <v>3</v>
      </c>
      <c r="D62" s="1">
        <v>14.9</v>
      </c>
      <c r="E62" s="1">
        <v>10</v>
      </c>
      <c r="F62" s="1">
        <v>14.1</v>
      </c>
      <c r="G62" s="1" t="s">
        <v>7</v>
      </c>
      <c r="K62">
        <f t="shared" si="0"/>
        <v>2.9928999999999952</v>
      </c>
      <c r="O62">
        <f>(F62-(VLOOKUP(C62,$M$2:$N$4,2)))^2</f>
        <v>1.4640999999999891</v>
      </c>
    </row>
    <row r="63" spans="1:15" x14ac:dyDescent="0.45">
      <c r="A63" s="1">
        <v>3</v>
      </c>
      <c r="B63" s="1">
        <v>1</v>
      </c>
      <c r="C63" s="1">
        <v>2</v>
      </c>
      <c r="D63" s="1">
        <v>11</v>
      </c>
      <c r="E63" s="1">
        <v>9.1</v>
      </c>
      <c r="F63" s="1">
        <v>10.6</v>
      </c>
      <c r="G63" s="1" t="s">
        <v>7</v>
      </c>
      <c r="K63">
        <f t="shared" si="0"/>
        <v>3.1329000000000047</v>
      </c>
      <c r="O63">
        <f>(F63-(VLOOKUP(C63,$M$2:$N$4,2)))^2</f>
        <v>0.40640625000000136</v>
      </c>
    </row>
    <row r="64" spans="1:15" x14ac:dyDescent="0.45">
      <c r="A64" s="1">
        <v>3</v>
      </c>
      <c r="B64" s="1">
        <v>1</v>
      </c>
      <c r="C64" s="1">
        <v>1</v>
      </c>
      <c r="D64" s="1">
        <v>13.9</v>
      </c>
      <c r="E64" s="1">
        <v>14.8</v>
      </c>
      <c r="F64" s="1">
        <v>14.8</v>
      </c>
      <c r="G64" s="1" t="s">
        <v>7</v>
      </c>
      <c r="K64">
        <f t="shared" si="0"/>
        <v>5.9048999999999987</v>
      </c>
      <c r="O64">
        <f>(F64-(VLOOKUP(C64,$M$2:$N$4,2)))^2</f>
        <v>3.3033062500000092</v>
      </c>
    </row>
    <row r="65" spans="1:15" x14ac:dyDescent="0.45">
      <c r="A65" s="1">
        <v>3</v>
      </c>
      <c r="B65" s="1">
        <v>2</v>
      </c>
      <c r="C65" s="1">
        <v>3</v>
      </c>
      <c r="D65" s="1">
        <v>12</v>
      </c>
      <c r="E65" s="1">
        <v>11</v>
      </c>
      <c r="F65" s="1">
        <v>12.4</v>
      </c>
      <c r="G65" s="1" t="s">
        <v>7</v>
      </c>
      <c r="K65">
        <f t="shared" si="0"/>
        <v>8.9999999999996159E-4</v>
      </c>
      <c r="O65">
        <f>(F65-(VLOOKUP(C65,$M$2:$N$4,2)))^2</f>
        <v>0.2401000000000037</v>
      </c>
    </row>
    <row r="66" spans="1:15" x14ac:dyDescent="0.45">
      <c r="A66" s="1">
        <v>3</v>
      </c>
      <c r="B66" s="1">
        <v>2</v>
      </c>
      <c r="C66" s="1">
        <v>2</v>
      </c>
      <c r="D66" s="1">
        <v>13</v>
      </c>
      <c r="E66" s="1">
        <v>12</v>
      </c>
      <c r="F66" s="1">
        <v>11</v>
      </c>
      <c r="G66" s="1" t="s">
        <v>7</v>
      </c>
      <c r="K66">
        <f t="shared" si="0"/>
        <v>1.8769000000000027</v>
      </c>
      <c r="O66">
        <f>(F66-(VLOOKUP(C66,$M$2:$N$4,2)))^2</f>
        <v>5.6406250000000338E-2</v>
      </c>
    </row>
    <row r="67" spans="1:15" x14ac:dyDescent="0.45">
      <c r="A67" s="1">
        <v>3</v>
      </c>
      <c r="B67" s="1">
        <v>2</v>
      </c>
      <c r="C67" s="1">
        <v>1</v>
      </c>
      <c r="D67" s="1">
        <v>13.1</v>
      </c>
      <c r="E67" s="1">
        <v>13</v>
      </c>
      <c r="F67" s="1">
        <v>13.1</v>
      </c>
      <c r="G67" s="1" t="s">
        <v>7</v>
      </c>
      <c r="K67">
        <f t="shared" ref="K67:K121" si="2">(F67-$J$2)^2</f>
        <v>0.53289999999999804</v>
      </c>
      <c r="O67">
        <f>(F67-(VLOOKUP(C67,$M$2:$N$4,2)))^2</f>
        <v>1.3806250000000351E-2</v>
      </c>
    </row>
    <row r="68" spans="1:15" x14ac:dyDescent="0.45">
      <c r="A68" s="1">
        <v>3</v>
      </c>
      <c r="B68" s="1">
        <v>4</v>
      </c>
      <c r="C68" s="1">
        <v>1</v>
      </c>
      <c r="D68" s="1">
        <v>11</v>
      </c>
      <c r="E68" s="1">
        <v>12.1</v>
      </c>
      <c r="F68" s="1">
        <v>14.5</v>
      </c>
      <c r="G68" s="1" t="s">
        <v>7</v>
      </c>
      <c r="K68">
        <f t="shared" si="2"/>
        <v>4.5368999999999957</v>
      </c>
      <c r="O68">
        <f>(F68-(VLOOKUP(C68,$M$2:$N$4,2)))^2</f>
        <v>2.3028062500000055</v>
      </c>
    </row>
    <row r="69" spans="1:15" x14ac:dyDescent="0.45">
      <c r="A69" s="1">
        <v>3</v>
      </c>
      <c r="B69" s="1">
        <v>4</v>
      </c>
      <c r="C69" s="1">
        <v>3</v>
      </c>
      <c r="D69" s="1">
        <v>14.2</v>
      </c>
      <c r="E69" s="1">
        <v>14</v>
      </c>
      <c r="F69" s="1">
        <v>13.1</v>
      </c>
      <c r="G69" s="1" t="s">
        <v>7</v>
      </c>
      <c r="K69">
        <f t="shared" si="2"/>
        <v>0.53289999999999804</v>
      </c>
      <c r="O69">
        <f>(F69-(VLOOKUP(C69,$M$2:$N$4,2)))^2</f>
        <v>4.409999999999812E-2</v>
      </c>
    </row>
    <row r="70" spans="1:15" x14ac:dyDescent="0.45">
      <c r="A70" s="1">
        <v>3</v>
      </c>
      <c r="B70" s="1">
        <v>4</v>
      </c>
      <c r="C70" s="1">
        <v>2</v>
      </c>
      <c r="D70" s="1">
        <v>12</v>
      </c>
      <c r="E70" s="1">
        <v>13.1</v>
      </c>
      <c r="F70" s="1">
        <v>12.5</v>
      </c>
      <c r="G70" s="1" t="s">
        <v>7</v>
      </c>
      <c r="K70">
        <f t="shared" si="2"/>
        <v>1.6899999999999742E-2</v>
      </c>
      <c r="O70">
        <f>(F70-(VLOOKUP(C70,$M$2:$N$4,2)))^2</f>
        <v>1.5939062499999983</v>
      </c>
    </row>
    <row r="71" spans="1:15" x14ac:dyDescent="0.45">
      <c r="A71" s="1">
        <v>3</v>
      </c>
      <c r="B71" s="1">
        <v>5</v>
      </c>
      <c r="C71" s="1">
        <v>2</v>
      </c>
      <c r="D71" s="1">
        <v>13.2</v>
      </c>
      <c r="E71" s="1">
        <v>13.5</v>
      </c>
      <c r="F71" s="1">
        <v>13</v>
      </c>
      <c r="G71" s="1" t="s">
        <v>7</v>
      </c>
      <c r="K71">
        <f t="shared" si="2"/>
        <v>0.39689999999999875</v>
      </c>
      <c r="O71">
        <f>(F71-(VLOOKUP(C71,$M$2:$N$4,2)))^2</f>
        <v>3.1064062499999974</v>
      </c>
    </row>
    <row r="72" spans="1:15" x14ac:dyDescent="0.45">
      <c r="A72" s="1">
        <v>3</v>
      </c>
      <c r="B72" s="1">
        <v>5</v>
      </c>
      <c r="C72" s="1">
        <v>1</v>
      </c>
      <c r="D72" s="1">
        <v>13</v>
      </c>
      <c r="E72" s="1">
        <v>14</v>
      </c>
      <c r="F72" s="1">
        <v>13.8</v>
      </c>
      <c r="G72" s="1" t="s">
        <v>7</v>
      </c>
      <c r="K72">
        <f t="shared" si="2"/>
        <v>2.0448999999999993</v>
      </c>
      <c r="O72">
        <f>(F72-(VLOOKUP(C72,$M$2:$N$4,2)))^2</f>
        <v>0.66830625000000421</v>
      </c>
    </row>
    <row r="73" spans="1:15" x14ac:dyDescent="0.45">
      <c r="A73" s="1">
        <v>3</v>
      </c>
      <c r="B73" s="1">
        <v>5</v>
      </c>
      <c r="C73" s="1">
        <v>3</v>
      </c>
      <c r="D73" s="1">
        <v>14</v>
      </c>
      <c r="E73" s="1">
        <v>13.5</v>
      </c>
      <c r="F73" s="1">
        <v>14</v>
      </c>
      <c r="G73" s="1" t="s">
        <v>7</v>
      </c>
      <c r="K73">
        <f t="shared" si="2"/>
        <v>2.6568999999999967</v>
      </c>
      <c r="O73">
        <f>(F73-(VLOOKUP(C73,$M$2:$N$4,2)))^2</f>
        <v>1.2320999999999909</v>
      </c>
    </row>
    <row r="74" spans="1:15" x14ac:dyDescent="0.45">
      <c r="A74" s="1">
        <v>3</v>
      </c>
      <c r="B74" s="1">
        <v>6</v>
      </c>
      <c r="C74" s="1">
        <v>1</v>
      </c>
      <c r="D74" s="1">
        <v>11.2</v>
      </c>
      <c r="E74" s="1">
        <v>10.9</v>
      </c>
      <c r="F74" s="1">
        <v>11</v>
      </c>
      <c r="G74" s="1" t="s">
        <v>8</v>
      </c>
      <c r="K74">
        <f t="shared" si="2"/>
        <v>1.8769000000000027</v>
      </c>
      <c r="O74">
        <f>(F74-(VLOOKUP(C74,$M$2:$N$4,2)))^2</f>
        <v>3.9303062499999926</v>
      </c>
    </row>
    <row r="75" spans="1:15" x14ac:dyDescent="0.45">
      <c r="A75" s="1">
        <v>3</v>
      </c>
      <c r="B75" s="1">
        <v>6</v>
      </c>
      <c r="C75" s="1">
        <v>2</v>
      </c>
      <c r="D75" s="1">
        <v>13.5</v>
      </c>
      <c r="E75" s="1">
        <v>12.1</v>
      </c>
      <c r="F75" s="1">
        <v>13.9</v>
      </c>
      <c r="G75" s="1" t="s">
        <v>8</v>
      </c>
      <c r="K75">
        <f t="shared" si="2"/>
        <v>2.3408999999999982</v>
      </c>
      <c r="O75">
        <f>(F75-(VLOOKUP(C75,$M$2:$N$4,2)))^2</f>
        <v>7.0889062499999982</v>
      </c>
    </row>
    <row r="76" spans="1:15" x14ac:dyDescent="0.45">
      <c r="A76" s="1">
        <v>3</v>
      </c>
      <c r="B76" s="1">
        <v>6</v>
      </c>
      <c r="C76" s="1">
        <v>3</v>
      </c>
      <c r="D76" s="1">
        <v>14.2</v>
      </c>
      <c r="E76" s="1">
        <v>13.1</v>
      </c>
      <c r="F76" s="1">
        <v>14.3</v>
      </c>
      <c r="G76" s="1" t="s">
        <v>8</v>
      </c>
      <c r="K76">
        <f t="shared" si="2"/>
        <v>3.724899999999999</v>
      </c>
      <c r="O76">
        <f>(F76-(VLOOKUP(C76,$M$2:$N$4,2)))^2</f>
        <v>1.9880999999999904</v>
      </c>
    </row>
    <row r="77" spans="1:15" x14ac:dyDescent="0.45">
      <c r="A77" s="1">
        <v>3</v>
      </c>
      <c r="B77" s="1">
        <v>7</v>
      </c>
      <c r="C77" s="1">
        <v>2</v>
      </c>
      <c r="D77" s="1">
        <v>11.2</v>
      </c>
      <c r="E77" s="1">
        <v>11.9</v>
      </c>
      <c r="F77" s="1">
        <v>12</v>
      </c>
      <c r="G77" s="1" t="s">
        <v>8</v>
      </c>
      <c r="K77">
        <f t="shared" si="2"/>
        <v>0.13690000000000074</v>
      </c>
      <c r="O77">
        <f>(F77-(VLOOKUP(C77,$M$2:$N$4,2)))^2</f>
        <v>0.5814062499999989</v>
      </c>
    </row>
    <row r="78" spans="1:15" x14ac:dyDescent="0.45">
      <c r="A78" s="1">
        <v>3</v>
      </c>
      <c r="B78" s="1">
        <v>7</v>
      </c>
      <c r="C78" s="1">
        <v>3</v>
      </c>
      <c r="D78" s="1">
        <v>14.6</v>
      </c>
      <c r="E78" s="1">
        <v>13.9</v>
      </c>
      <c r="F78" s="1">
        <v>13.1</v>
      </c>
      <c r="G78" s="1" t="s">
        <v>8</v>
      </c>
      <c r="K78">
        <f t="shared" si="2"/>
        <v>0.53289999999999804</v>
      </c>
      <c r="O78">
        <f>(F78-(VLOOKUP(C78,$M$2:$N$4,2)))^2</f>
        <v>4.409999999999812E-2</v>
      </c>
    </row>
    <row r="79" spans="1:15" x14ac:dyDescent="0.45">
      <c r="A79" s="1">
        <v>3</v>
      </c>
      <c r="B79" s="1">
        <v>7</v>
      </c>
      <c r="C79" s="1">
        <v>1</v>
      </c>
      <c r="D79" s="1">
        <v>13.1</v>
      </c>
      <c r="E79" s="1">
        <v>12.8</v>
      </c>
      <c r="F79" s="1">
        <v>13.1</v>
      </c>
      <c r="G79" s="1" t="s">
        <v>8</v>
      </c>
      <c r="K79">
        <f t="shared" si="2"/>
        <v>0.53289999999999804</v>
      </c>
      <c r="O79">
        <f>(F79-(VLOOKUP(C79,$M$2:$N$4,2)))^2</f>
        <v>1.3806250000000351E-2</v>
      </c>
    </row>
    <row r="80" spans="1:15" x14ac:dyDescent="0.45">
      <c r="A80" s="1">
        <v>3</v>
      </c>
      <c r="B80" s="1">
        <v>8</v>
      </c>
      <c r="C80" s="1">
        <v>1</v>
      </c>
      <c r="D80" s="1">
        <v>10.1</v>
      </c>
      <c r="E80" s="1">
        <v>11.6</v>
      </c>
      <c r="F80" s="1">
        <v>13.5</v>
      </c>
      <c r="G80" s="1" t="s">
        <v>8</v>
      </c>
      <c r="K80">
        <f t="shared" si="2"/>
        <v>1.2768999999999977</v>
      </c>
      <c r="O80">
        <f>(F80-(VLOOKUP(C80,$M$2:$N$4,2)))^2</f>
        <v>0.26780625000000191</v>
      </c>
    </row>
    <row r="81" spans="1:15" x14ac:dyDescent="0.45">
      <c r="A81" s="1">
        <v>3</v>
      </c>
      <c r="B81" s="1">
        <v>8</v>
      </c>
      <c r="C81" s="1">
        <v>3</v>
      </c>
      <c r="D81" s="1">
        <v>14</v>
      </c>
      <c r="E81" s="1">
        <v>14.2</v>
      </c>
      <c r="F81" s="1">
        <v>14.6</v>
      </c>
      <c r="G81" s="1" t="s">
        <v>8</v>
      </c>
      <c r="K81">
        <f t="shared" si="2"/>
        <v>4.9728999999999939</v>
      </c>
      <c r="O81">
        <f>(F81-(VLOOKUP(C81,$M$2:$N$4,2)))^2</f>
        <v>2.9240999999999846</v>
      </c>
    </row>
    <row r="82" spans="1:15" x14ac:dyDescent="0.45">
      <c r="A82" s="1">
        <v>3</v>
      </c>
      <c r="B82" s="1">
        <v>8</v>
      </c>
      <c r="C82" s="1">
        <v>2</v>
      </c>
      <c r="D82" s="1">
        <v>4.3</v>
      </c>
      <c r="E82" s="1">
        <v>9.4</v>
      </c>
      <c r="F82" s="1">
        <v>7.1</v>
      </c>
      <c r="G82" s="1" t="s">
        <v>8</v>
      </c>
      <c r="K82">
        <f t="shared" si="2"/>
        <v>27.772900000000014</v>
      </c>
      <c r="O82">
        <f>(F82-(VLOOKUP(C82,$M$2:$N$4,2)))^2</f>
        <v>17.118906250000009</v>
      </c>
    </row>
    <row r="83" spans="1:15" x14ac:dyDescent="0.45">
      <c r="A83" s="1">
        <v>3</v>
      </c>
      <c r="B83" s="1">
        <v>9</v>
      </c>
      <c r="C83" s="1">
        <v>1</v>
      </c>
      <c r="D83" s="1">
        <v>7.1</v>
      </c>
      <c r="E83" s="1">
        <v>14.8</v>
      </c>
      <c r="F83" s="1">
        <v>3.2</v>
      </c>
      <c r="G83" s="1" t="s">
        <v>8</v>
      </c>
      <c r="K83">
        <f t="shared" si="2"/>
        <v>84.088900000000038</v>
      </c>
      <c r="O83">
        <f>(F83-(VLOOKUP(C83,$M$2:$N$4,2)))^2</f>
        <v>95.697306249999983</v>
      </c>
    </row>
    <row r="84" spans="1:15" x14ac:dyDescent="0.45">
      <c r="A84" s="1">
        <v>3</v>
      </c>
      <c r="B84" s="1">
        <v>9</v>
      </c>
      <c r="C84" s="1">
        <v>2</v>
      </c>
      <c r="D84" s="1">
        <v>11.4</v>
      </c>
      <c r="E84" s="1">
        <v>1.3</v>
      </c>
      <c r="F84" s="1">
        <v>3.4</v>
      </c>
      <c r="G84" s="1" t="s">
        <v>8</v>
      </c>
      <c r="K84">
        <f t="shared" si="2"/>
        <v>80.460900000000009</v>
      </c>
      <c r="O84">
        <f>(F84-(VLOOKUP(C84,$M$2:$N$4,2)))^2</f>
        <v>61.426406250000007</v>
      </c>
    </row>
    <row r="85" spans="1:15" x14ac:dyDescent="0.45">
      <c r="A85" s="1">
        <v>3</v>
      </c>
      <c r="B85" s="1">
        <v>9</v>
      </c>
      <c r="C85" s="1">
        <v>3</v>
      </c>
      <c r="D85" s="1">
        <v>15</v>
      </c>
      <c r="E85" s="1">
        <v>12.5</v>
      </c>
      <c r="F85" s="1">
        <v>8.6999999999999993</v>
      </c>
      <c r="G85" s="1" t="s">
        <v>8</v>
      </c>
      <c r="K85">
        <f t="shared" si="2"/>
        <v>13.468900000000012</v>
      </c>
      <c r="O85">
        <f>(F85-(VLOOKUP(C85,$M$2:$N$4,2)))^2</f>
        <v>17.55610000000004</v>
      </c>
    </row>
    <row r="86" spans="1:15" x14ac:dyDescent="0.45">
      <c r="A86" s="1">
        <v>3</v>
      </c>
      <c r="B86" s="1">
        <v>10</v>
      </c>
      <c r="C86" s="1">
        <v>1</v>
      </c>
      <c r="D86" s="1">
        <v>13.4</v>
      </c>
      <c r="E86" s="1">
        <v>13.5</v>
      </c>
      <c r="F86" s="1">
        <v>13.6</v>
      </c>
      <c r="G86" s="1" t="s">
        <v>8</v>
      </c>
      <c r="K86">
        <f t="shared" si="2"/>
        <v>1.5128999999999966</v>
      </c>
      <c r="O86">
        <f>(F86-(VLOOKUP(C86,$M$2:$N$4,2)))^2</f>
        <v>0.38130625000000185</v>
      </c>
    </row>
    <row r="87" spans="1:15" x14ac:dyDescent="0.45">
      <c r="A87" s="1">
        <v>3</v>
      </c>
      <c r="B87" s="1">
        <v>10</v>
      </c>
      <c r="C87" s="1">
        <v>2</v>
      </c>
      <c r="D87" s="1">
        <v>14.2</v>
      </c>
      <c r="E87" s="1">
        <v>14.4</v>
      </c>
      <c r="F87" s="1">
        <v>14.4</v>
      </c>
      <c r="G87" s="1" t="s">
        <v>8</v>
      </c>
      <c r="K87">
        <f t="shared" si="2"/>
        <v>4.1208999999999971</v>
      </c>
      <c r="O87">
        <f>(F87-(VLOOKUP(C87,$M$2:$N$4,2)))^2</f>
        <v>10.001406249999997</v>
      </c>
    </row>
    <row r="88" spans="1:15" x14ac:dyDescent="0.45">
      <c r="A88" s="1">
        <v>3</v>
      </c>
      <c r="B88" s="1">
        <v>10</v>
      </c>
      <c r="C88" s="1">
        <v>3</v>
      </c>
      <c r="D88" s="1">
        <v>13.9</v>
      </c>
      <c r="E88" s="1">
        <v>14.4</v>
      </c>
      <c r="F88" s="1">
        <v>14.6</v>
      </c>
      <c r="G88" s="1" t="s">
        <v>8</v>
      </c>
      <c r="K88">
        <f t="shared" si="2"/>
        <v>4.9728999999999939</v>
      </c>
      <c r="O88">
        <f>(F88-(VLOOKUP(C88,$M$2:$N$4,2)))^2</f>
        <v>2.9240999999999846</v>
      </c>
    </row>
    <row r="89" spans="1:15" x14ac:dyDescent="0.45">
      <c r="A89" s="1">
        <v>3</v>
      </c>
      <c r="B89" s="1">
        <v>11</v>
      </c>
      <c r="C89" s="1">
        <v>1</v>
      </c>
      <c r="D89" s="1">
        <v>13</v>
      </c>
      <c r="E89" s="1">
        <v>15</v>
      </c>
      <c r="F89" s="1">
        <v>15</v>
      </c>
      <c r="G89" s="1" t="s">
        <v>8</v>
      </c>
      <c r="K89">
        <f t="shared" si="2"/>
        <v>6.9168999999999947</v>
      </c>
      <c r="O89">
        <f>(F89-(VLOOKUP(C89,$M$2:$N$4,2)))^2</f>
        <v>4.0703062500000078</v>
      </c>
    </row>
    <row r="90" spans="1:15" x14ac:dyDescent="0.45">
      <c r="A90" s="1">
        <v>3</v>
      </c>
      <c r="B90" s="1">
        <v>11</v>
      </c>
      <c r="C90" s="1">
        <v>2</v>
      </c>
      <c r="D90" s="1">
        <v>13</v>
      </c>
      <c r="E90" s="1">
        <v>13</v>
      </c>
      <c r="F90" s="1">
        <v>15</v>
      </c>
      <c r="G90" s="1" t="s">
        <v>8</v>
      </c>
      <c r="K90">
        <f t="shared" si="2"/>
        <v>6.9168999999999947</v>
      </c>
      <c r="O90">
        <f>(F90-(VLOOKUP(C90,$M$2:$N$4,2)))^2</f>
        <v>14.156406249999995</v>
      </c>
    </row>
    <row r="91" spans="1:15" x14ac:dyDescent="0.45">
      <c r="A91" s="1">
        <v>3</v>
      </c>
      <c r="B91" s="1">
        <v>11</v>
      </c>
      <c r="C91" s="1">
        <v>3</v>
      </c>
      <c r="D91" s="1">
        <v>15</v>
      </c>
      <c r="E91" s="1">
        <v>12</v>
      </c>
      <c r="F91" s="1">
        <v>15</v>
      </c>
      <c r="G91" s="1" t="s">
        <v>8</v>
      </c>
      <c r="K91">
        <f t="shared" si="2"/>
        <v>6.9168999999999947</v>
      </c>
      <c r="O91">
        <f>(F91-(VLOOKUP(C91,$M$2:$N$4,2)))^2</f>
        <v>4.4520999999999828</v>
      </c>
    </row>
    <row r="92" spans="1:15" x14ac:dyDescent="0.45">
      <c r="A92" s="1">
        <v>4</v>
      </c>
      <c r="B92" s="1">
        <v>1</v>
      </c>
      <c r="C92" s="1">
        <v>3</v>
      </c>
      <c r="D92" s="1">
        <v>14.4</v>
      </c>
      <c r="E92" s="1">
        <v>10.1</v>
      </c>
      <c r="F92" s="1">
        <v>13.6</v>
      </c>
      <c r="G92" s="1" t="s">
        <v>7</v>
      </c>
      <c r="K92">
        <f t="shared" si="2"/>
        <v>1.5128999999999966</v>
      </c>
      <c r="O92">
        <f>(F92-(VLOOKUP(C92,$M$2:$N$4,2)))^2</f>
        <v>0.50409999999999366</v>
      </c>
    </row>
    <row r="93" spans="1:15" x14ac:dyDescent="0.45">
      <c r="A93" s="1">
        <v>4</v>
      </c>
      <c r="B93" s="1">
        <v>1</v>
      </c>
      <c r="C93" s="1">
        <v>2</v>
      </c>
      <c r="D93" s="1">
        <v>12.1</v>
      </c>
      <c r="E93" s="1">
        <v>8.6999999999999993</v>
      </c>
      <c r="F93" s="1">
        <v>11.9</v>
      </c>
      <c r="G93" s="1" t="s">
        <v>7</v>
      </c>
      <c r="K93">
        <f t="shared" si="2"/>
        <v>0.2209000000000006</v>
      </c>
      <c r="O93">
        <f>(F93-(VLOOKUP(C93,$M$2:$N$4,2)))^2</f>
        <v>0.43890624999999955</v>
      </c>
    </row>
    <row r="94" spans="1:15" x14ac:dyDescent="0.45">
      <c r="A94" s="1">
        <v>4</v>
      </c>
      <c r="B94" s="1">
        <v>1</v>
      </c>
      <c r="C94" s="1">
        <v>1</v>
      </c>
      <c r="D94" s="1">
        <v>13.7</v>
      </c>
      <c r="E94" s="1">
        <v>14.9</v>
      </c>
      <c r="F94" s="1">
        <v>14.9</v>
      </c>
      <c r="G94" s="1" t="s">
        <v>7</v>
      </c>
      <c r="K94">
        <f t="shared" si="2"/>
        <v>6.4008999999999965</v>
      </c>
      <c r="O94">
        <f>(F94-(VLOOKUP(C94,$M$2:$N$4,2)))^2</f>
        <v>3.6768062500000083</v>
      </c>
    </row>
    <row r="95" spans="1:15" x14ac:dyDescent="0.45">
      <c r="A95" s="1">
        <v>4</v>
      </c>
      <c r="B95" s="1">
        <v>2</v>
      </c>
      <c r="C95" s="1">
        <v>1</v>
      </c>
      <c r="D95" s="1">
        <v>12</v>
      </c>
      <c r="E95" s="1">
        <v>10.9</v>
      </c>
      <c r="F95" s="1">
        <v>14</v>
      </c>
      <c r="G95" s="1" t="s">
        <v>7</v>
      </c>
      <c r="K95">
        <f t="shared" si="2"/>
        <v>2.6568999999999967</v>
      </c>
      <c r="O95">
        <f>(F95-(VLOOKUP(C95,$M$2:$N$4,2)))^2</f>
        <v>1.0353062500000039</v>
      </c>
    </row>
    <row r="96" spans="1:15" x14ac:dyDescent="0.45">
      <c r="A96" s="1">
        <v>4</v>
      </c>
      <c r="B96" s="1">
        <v>2</v>
      </c>
      <c r="C96" s="1">
        <v>2</v>
      </c>
      <c r="D96" s="1">
        <v>12</v>
      </c>
      <c r="E96" s="1">
        <v>11</v>
      </c>
      <c r="F96" s="1">
        <v>11.6</v>
      </c>
      <c r="G96" s="1" t="s">
        <v>7</v>
      </c>
      <c r="K96">
        <f t="shared" si="2"/>
        <v>0.59290000000000209</v>
      </c>
      <c r="O96">
        <f>(F96-(VLOOKUP(C96,$M$2:$N$4,2)))^2</f>
        <v>0.13140624999999923</v>
      </c>
    </row>
    <row r="97" spans="1:15" x14ac:dyDescent="0.45">
      <c r="A97" s="1">
        <v>4</v>
      </c>
      <c r="B97" s="1">
        <v>2</v>
      </c>
      <c r="C97" s="1">
        <v>3</v>
      </c>
      <c r="D97" s="1">
        <v>9</v>
      </c>
      <c r="E97" s="1">
        <v>7</v>
      </c>
      <c r="F97" s="1">
        <v>12.4</v>
      </c>
      <c r="G97" s="1" t="s">
        <v>7</v>
      </c>
      <c r="K97">
        <f t="shared" si="2"/>
        <v>8.9999999999996159E-4</v>
      </c>
      <c r="O97">
        <f>(F97-(VLOOKUP(C97,$M$2:$N$4,2)))^2</f>
        <v>0.2401000000000037</v>
      </c>
    </row>
    <row r="98" spans="1:15" x14ac:dyDescent="0.45">
      <c r="A98" s="1">
        <v>4</v>
      </c>
      <c r="B98" s="1">
        <v>4</v>
      </c>
      <c r="C98" s="1">
        <v>2</v>
      </c>
      <c r="D98" s="1">
        <v>8</v>
      </c>
      <c r="E98" s="1">
        <v>9.9</v>
      </c>
      <c r="F98" s="1">
        <v>9.1</v>
      </c>
      <c r="G98" s="1" t="s">
        <v>7</v>
      </c>
      <c r="K98">
        <f t="shared" si="2"/>
        <v>10.692900000000009</v>
      </c>
      <c r="O98">
        <f>(F98-(VLOOKUP(C98,$M$2:$N$4,2)))^2</f>
        <v>4.5689062500000048</v>
      </c>
    </row>
    <row r="99" spans="1:15" x14ac:dyDescent="0.45">
      <c r="A99" s="1">
        <v>4</v>
      </c>
      <c r="B99" s="1">
        <v>4</v>
      </c>
      <c r="C99" s="1">
        <v>3</v>
      </c>
      <c r="D99" s="1">
        <v>5.5</v>
      </c>
      <c r="E99" s="1">
        <v>9</v>
      </c>
      <c r="F99" s="1">
        <v>7</v>
      </c>
      <c r="G99" s="1" t="s">
        <v>7</v>
      </c>
      <c r="K99">
        <f t="shared" si="2"/>
        <v>28.836900000000011</v>
      </c>
      <c r="O99">
        <f>(F99-(VLOOKUP(C99,$M$2:$N$4,2)))^2</f>
        <v>34.692100000000046</v>
      </c>
    </row>
    <row r="100" spans="1:15" x14ac:dyDescent="0.45">
      <c r="A100" s="1">
        <v>4</v>
      </c>
      <c r="B100" s="1">
        <v>4</v>
      </c>
      <c r="C100" s="1">
        <v>1</v>
      </c>
      <c r="D100" s="1">
        <v>13.1</v>
      </c>
      <c r="E100" s="1">
        <v>12.4</v>
      </c>
      <c r="F100" s="1">
        <v>14.3</v>
      </c>
      <c r="G100" s="1" t="s">
        <v>7</v>
      </c>
      <c r="K100">
        <f t="shared" si="2"/>
        <v>3.724899999999999</v>
      </c>
      <c r="O100">
        <f>(F100-(VLOOKUP(C100,$M$2:$N$4,2)))^2</f>
        <v>1.7358062500000067</v>
      </c>
    </row>
    <row r="101" spans="1:15" x14ac:dyDescent="0.45">
      <c r="A101" s="1">
        <v>4</v>
      </c>
      <c r="B101" s="1">
        <v>6</v>
      </c>
      <c r="C101" s="1">
        <v>1</v>
      </c>
      <c r="D101" s="1">
        <v>10.1</v>
      </c>
      <c r="E101" s="1">
        <v>10.8</v>
      </c>
      <c r="F101" s="1">
        <v>10.7</v>
      </c>
      <c r="G101" s="1" t="s">
        <v>8</v>
      </c>
      <c r="K101">
        <f t="shared" si="2"/>
        <v>2.7889000000000057</v>
      </c>
      <c r="O101">
        <f>(F101-(VLOOKUP(C101,$M$2:$N$4,2)))^2</f>
        <v>5.2098062499999944</v>
      </c>
    </row>
    <row r="102" spans="1:15" x14ac:dyDescent="0.45">
      <c r="A102" s="1">
        <v>4</v>
      </c>
      <c r="B102" s="1">
        <v>6</v>
      </c>
      <c r="C102" s="1">
        <v>2</v>
      </c>
      <c r="D102" s="1">
        <v>12.1</v>
      </c>
      <c r="E102" s="1">
        <v>10.9</v>
      </c>
      <c r="F102" s="1">
        <v>10.9</v>
      </c>
      <c r="G102" s="1" t="s">
        <v>8</v>
      </c>
      <c r="K102">
        <f t="shared" si="2"/>
        <v>2.160900000000002</v>
      </c>
      <c r="O102">
        <f>(F102-(VLOOKUP(C102,$M$2:$N$4,2)))^2</f>
        <v>0.11390625000000024</v>
      </c>
    </row>
    <row r="103" spans="1:15" x14ac:dyDescent="0.45">
      <c r="A103" s="1">
        <v>4</v>
      </c>
      <c r="B103" s="1">
        <v>6</v>
      </c>
      <c r="C103" s="1">
        <v>3</v>
      </c>
      <c r="D103" s="1">
        <v>14</v>
      </c>
      <c r="E103" s="1">
        <v>12.4</v>
      </c>
      <c r="F103" s="1">
        <v>13.4</v>
      </c>
      <c r="G103" s="1" t="s">
        <v>8</v>
      </c>
      <c r="K103">
        <f t="shared" si="2"/>
        <v>1.0608999999999986</v>
      </c>
      <c r="O103">
        <f>(F103-(VLOOKUP(C103,$M$2:$N$4,2)))^2</f>
        <v>0.26009999999999617</v>
      </c>
    </row>
    <row r="104" spans="1:15" x14ac:dyDescent="0.45">
      <c r="A104" s="1">
        <v>4</v>
      </c>
      <c r="B104" s="1">
        <v>7</v>
      </c>
      <c r="C104" s="1">
        <v>3</v>
      </c>
      <c r="D104" s="1">
        <v>12.7</v>
      </c>
      <c r="E104" s="1">
        <v>13.5</v>
      </c>
      <c r="F104" s="1">
        <v>13.2</v>
      </c>
      <c r="G104" s="1" t="s">
        <v>8</v>
      </c>
      <c r="K104">
        <f t="shared" si="2"/>
        <v>0.68889999999999718</v>
      </c>
      <c r="O104">
        <f>(F104-(VLOOKUP(C104,$M$2:$N$4,2)))^2</f>
        <v>9.6099999999997007E-2</v>
      </c>
    </row>
    <row r="105" spans="1:15" x14ac:dyDescent="0.45">
      <c r="A105" s="1">
        <v>4</v>
      </c>
      <c r="B105" s="1">
        <v>7</v>
      </c>
      <c r="C105" s="1">
        <v>2</v>
      </c>
      <c r="D105" s="1">
        <v>11</v>
      </c>
      <c r="E105" s="1">
        <v>11.7</v>
      </c>
      <c r="F105" s="1">
        <v>9.1</v>
      </c>
      <c r="G105" s="1" t="s">
        <v>8</v>
      </c>
      <c r="K105">
        <f t="shared" si="2"/>
        <v>10.692900000000009</v>
      </c>
      <c r="O105">
        <f>(F105-(VLOOKUP(C105,$M$2:$N$4,2)))^2</f>
        <v>4.5689062500000048</v>
      </c>
    </row>
    <row r="106" spans="1:15" x14ac:dyDescent="0.45">
      <c r="A106" s="1">
        <v>4</v>
      </c>
      <c r="B106" s="1">
        <v>7</v>
      </c>
      <c r="C106" s="1">
        <v>1</v>
      </c>
      <c r="D106" s="1">
        <v>11.3</v>
      </c>
      <c r="E106" s="1">
        <v>12.6</v>
      </c>
      <c r="F106" s="1">
        <v>13.5</v>
      </c>
      <c r="G106" s="1" t="s">
        <v>8</v>
      </c>
      <c r="K106">
        <f t="shared" si="2"/>
        <v>1.2768999999999977</v>
      </c>
      <c r="O106">
        <f>(F106-(VLOOKUP(C106,$M$2:$N$4,2)))^2</f>
        <v>0.26780625000000191</v>
      </c>
    </row>
    <row r="107" spans="1:15" x14ac:dyDescent="0.45">
      <c r="A107" s="1">
        <v>4</v>
      </c>
      <c r="B107" s="1">
        <v>8</v>
      </c>
      <c r="C107" s="1">
        <v>2</v>
      </c>
      <c r="D107" s="1">
        <v>9.5</v>
      </c>
      <c r="E107" s="1">
        <v>7.5</v>
      </c>
      <c r="F107" s="1">
        <v>10.4</v>
      </c>
      <c r="G107" s="1" t="s">
        <v>8</v>
      </c>
      <c r="K107">
        <f t="shared" si="2"/>
        <v>3.8809000000000027</v>
      </c>
      <c r="O107">
        <f>(F107-(VLOOKUP(C107,$M$2:$N$4,2)))^2</f>
        <v>0.70140625000000056</v>
      </c>
    </row>
    <row r="108" spans="1:15" x14ac:dyDescent="0.45">
      <c r="A108" s="1">
        <v>4</v>
      </c>
      <c r="B108" s="1">
        <v>8</v>
      </c>
      <c r="C108" s="1">
        <v>3</v>
      </c>
      <c r="D108" s="1">
        <v>13.4</v>
      </c>
      <c r="E108" s="1">
        <v>13.1</v>
      </c>
      <c r="F108" s="1">
        <v>13.3</v>
      </c>
      <c r="G108" s="1" t="s">
        <v>8</v>
      </c>
      <c r="K108">
        <f t="shared" si="2"/>
        <v>0.86489999999999945</v>
      </c>
      <c r="O108">
        <f>(F108-(VLOOKUP(C108,$M$2:$N$4,2)))^2</f>
        <v>0.1680999999999972</v>
      </c>
    </row>
    <row r="109" spans="1:15" x14ac:dyDescent="0.45">
      <c r="A109" s="1">
        <v>4</v>
      </c>
      <c r="B109" s="1">
        <v>8</v>
      </c>
      <c r="C109" s="1">
        <v>1</v>
      </c>
      <c r="D109" s="1">
        <v>12.8</v>
      </c>
      <c r="E109" s="1">
        <v>11.5</v>
      </c>
      <c r="F109" s="1">
        <v>14.4</v>
      </c>
      <c r="G109" s="1" t="s">
        <v>8</v>
      </c>
      <c r="K109">
        <f t="shared" si="2"/>
        <v>4.1208999999999971</v>
      </c>
      <c r="O109">
        <f>(F109-(VLOOKUP(C109,$M$2:$N$4,2)))^2</f>
        <v>2.0093062500000061</v>
      </c>
    </row>
    <row r="110" spans="1:15" x14ac:dyDescent="0.45">
      <c r="A110" s="1">
        <v>4</v>
      </c>
      <c r="B110" s="1">
        <v>9</v>
      </c>
      <c r="C110" s="1">
        <v>1</v>
      </c>
      <c r="D110" s="1">
        <v>9.1</v>
      </c>
      <c r="E110" s="1">
        <v>13.6</v>
      </c>
      <c r="F110" s="1">
        <v>8.3000000000000007</v>
      </c>
      <c r="G110" s="1" t="s">
        <v>8</v>
      </c>
      <c r="K110">
        <f t="shared" si="2"/>
        <v>16.564900000000002</v>
      </c>
      <c r="O110">
        <f>(F110-(VLOOKUP(C110,$M$2:$N$4,2)))^2</f>
        <v>21.925806249999976</v>
      </c>
    </row>
    <row r="111" spans="1:15" x14ac:dyDescent="0.45">
      <c r="A111" s="1">
        <v>4</v>
      </c>
      <c r="B111" s="1">
        <v>9</v>
      </c>
      <c r="C111" s="1">
        <v>2</v>
      </c>
      <c r="D111" s="1">
        <v>9.1</v>
      </c>
      <c r="E111" s="1">
        <v>6.5</v>
      </c>
      <c r="F111" s="1">
        <v>3.9</v>
      </c>
      <c r="G111" s="1" t="s">
        <v>8</v>
      </c>
      <c r="K111">
        <f t="shared" si="2"/>
        <v>71.740900000000011</v>
      </c>
      <c r="O111">
        <f>(F111-(VLOOKUP(C111,$M$2:$N$4,2)))^2</f>
        <v>53.838906250000008</v>
      </c>
    </row>
    <row r="112" spans="1:15" x14ac:dyDescent="0.45">
      <c r="A112" s="1">
        <v>4</v>
      </c>
      <c r="B112" s="1">
        <v>9</v>
      </c>
      <c r="C112" s="1">
        <v>3</v>
      </c>
      <c r="D112" s="1">
        <v>14.9</v>
      </c>
      <c r="E112" s="1">
        <v>2.8</v>
      </c>
      <c r="F112" s="1">
        <v>6.9</v>
      </c>
      <c r="G112" s="1" t="s">
        <v>8</v>
      </c>
      <c r="K112">
        <f t="shared" si="2"/>
        <v>29.920900000000007</v>
      </c>
      <c r="O112">
        <f>(F112-(VLOOKUP(C112,$M$2:$N$4,2)))^2</f>
        <v>35.880100000000049</v>
      </c>
    </row>
    <row r="113" spans="1:15" x14ac:dyDescent="0.45">
      <c r="A113" s="1">
        <v>4</v>
      </c>
      <c r="B113" s="1">
        <v>10</v>
      </c>
      <c r="C113" s="1">
        <v>3</v>
      </c>
      <c r="D113" s="1">
        <v>12.4</v>
      </c>
      <c r="E113" s="1">
        <v>11.6</v>
      </c>
      <c r="F113" s="1">
        <v>11.2</v>
      </c>
      <c r="G113" s="1" t="s">
        <v>8</v>
      </c>
      <c r="K113">
        <f t="shared" si="2"/>
        <v>1.368900000000004</v>
      </c>
      <c r="O113">
        <f>(F113-(VLOOKUP(C113,$M$2:$N$4,2)))^2</f>
        <v>2.8561000000000165</v>
      </c>
    </row>
    <row r="114" spans="1:15" x14ac:dyDescent="0.45">
      <c r="A114" s="1">
        <v>4</v>
      </c>
      <c r="B114" s="1">
        <v>10</v>
      </c>
      <c r="C114" s="1">
        <v>2</v>
      </c>
      <c r="D114" s="1">
        <v>12.8</v>
      </c>
      <c r="E114" s="1">
        <v>11</v>
      </c>
      <c r="F114" s="1">
        <v>12.1</v>
      </c>
      <c r="G114" s="1" t="s">
        <v>8</v>
      </c>
      <c r="K114">
        <f t="shared" si="2"/>
        <v>7.2900000000000728E-2</v>
      </c>
      <c r="O114">
        <f>(F114-(VLOOKUP(C114,$M$2:$N$4,2)))^2</f>
        <v>0.74390624999999821</v>
      </c>
    </row>
    <row r="115" spans="1:15" x14ac:dyDescent="0.45">
      <c r="A115" s="1">
        <v>4</v>
      </c>
      <c r="B115" s="1">
        <v>10</v>
      </c>
      <c r="C115" s="1">
        <v>1</v>
      </c>
      <c r="D115" s="1">
        <v>13.8</v>
      </c>
      <c r="E115" s="1">
        <v>12.1</v>
      </c>
      <c r="F115" s="1">
        <v>13.8</v>
      </c>
      <c r="G115" s="1" t="s">
        <v>8</v>
      </c>
      <c r="K115">
        <f t="shared" si="2"/>
        <v>2.0448999999999993</v>
      </c>
      <c r="O115">
        <f>(F115-(VLOOKUP(C115,$M$2:$N$4,2)))^2</f>
        <v>0.66830625000000421</v>
      </c>
    </row>
    <row r="116" spans="1:15" x14ac:dyDescent="0.45">
      <c r="A116" s="1">
        <v>4</v>
      </c>
      <c r="B116" s="1">
        <v>11</v>
      </c>
      <c r="C116" s="1">
        <v>3</v>
      </c>
      <c r="D116" s="1">
        <v>12</v>
      </c>
      <c r="E116" s="1">
        <v>9</v>
      </c>
      <c r="F116" s="1">
        <v>13</v>
      </c>
      <c r="G116" s="1" t="s">
        <v>8</v>
      </c>
      <c r="K116">
        <f t="shared" si="2"/>
        <v>0.39689999999999875</v>
      </c>
      <c r="O116">
        <f>(F116-(VLOOKUP(C116,$M$2:$N$4,2)))^2</f>
        <v>1.2099999999999094E-2</v>
      </c>
    </row>
    <row r="117" spans="1:15" x14ac:dyDescent="0.45">
      <c r="A117" s="1">
        <v>4</v>
      </c>
      <c r="B117" s="1">
        <v>11</v>
      </c>
      <c r="C117" s="1">
        <v>1</v>
      </c>
      <c r="D117" s="1">
        <v>14</v>
      </c>
      <c r="E117" s="1">
        <v>14</v>
      </c>
      <c r="F117" s="1">
        <v>14</v>
      </c>
      <c r="G117" s="1" t="s">
        <v>8</v>
      </c>
      <c r="K117">
        <f t="shared" si="2"/>
        <v>2.6568999999999967</v>
      </c>
      <c r="O117">
        <f>(F117-(VLOOKUP(C117,$M$2:$N$4,2)))^2</f>
        <v>1.0353062500000039</v>
      </c>
    </row>
    <row r="118" spans="1:15" x14ac:dyDescent="0.45">
      <c r="A118" s="1">
        <v>4</v>
      </c>
      <c r="B118" s="1">
        <v>11</v>
      </c>
      <c r="C118" s="1">
        <v>2</v>
      </c>
      <c r="D118" s="1">
        <v>15</v>
      </c>
      <c r="E118" s="1">
        <v>12</v>
      </c>
      <c r="F118" s="1">
        <v>15</v>
      </c>
      <c r="G118" s="1" t="s">
        <v>8</v>
      </c>
      <c r="K118">
        <f t="shared" si="2"/>
        <v>6.9168999999999947</v>
      </c>
      <c r="O118">
        <f>(F118-(VLOOKUP(C118,$M$2:$N$4,2)))^2</f>
        <v>14.156406249999995</v>
      </c>
    </row>
    <row r="119" spans="1:15" x14ac:dyDescent="0.45">
      <c r="A119" s="1">
        <v>4</v>
      </c>
      <c r="B119" s="1">
        <v>5</v>
      </c>
      <c r="C119" s="1">
        <v>2</v>
      </c>
      <c r="D119" s="1">
        <v>13.5</v>
      </c>
      <c r="E119" s="1">
        <v>14</v>
      </c>
      <c r="F119" s="1">
        <v>14</v>
      </c>
      <c r="G119" s="1" t="s">
        <v>7</v>
      </c>
      <c r="K119">
        <f t="shared" si="2"/>
        <v>2.6568999999999967</v>
      </c>
      <c r="O119">
        <f>(F119-(VLOOKUP(C119,$M$2:$N$4,2)))^2</f>
        <v>7.6314062499999959</v>
      </c>
    </row>
    <row r="120" spans="1:15" x14ac:dyDescent="0.45">
      <c r="A120" s="1">
        <v>4</v>
      </c>
      <c r="B120" s="1">
        <v>5</v>
      </c>
      <c r="C120" s="1">
        <v>3</v>
      </c>
      <c r="D120" s="1">
        <v>13</v>
      </c>
      <c r="E120" s="1">
        <v>14.1</v>
      </c>
      <c r="F120" s="1">
        <v>14</v>
      </c>
      <c r="G120" s="1" t="s">
        <v>7</v>
      </c>
      <c r="K120">
        <f t="shared" si="2"/>
        <v>2.6568999999999967</v>
      </c>
      <c r="O120">
        <f>(F120-(VLOOKUP(C120,$M$2:$N$4,2)))^2</f>
        <v>1.2320999999999909</v>
      </c>
    </row>
    <row r="121" spans="1:15" x14ac:dyDescent="0.45">
      <c r="A121" s="1">
        <v>4</v>
      </c>
      <c r="B121" s="1">
        <v>5</v>
      </c>
      <c r="C121" s="1">
        <v>1</v>
      </c>
      <c r="D121" s="1">
        <v>14</v>
      </c>
      <c r="E121" s="1">
        <v>14.2</v>
      </c>
      <c r="F121" s="1">
        <v>14</v>
      </c>
      <c r="G121" s="1" t="s">
        <v>7</v>
      </c>
      <c r="K121">
        <f t="shared" si="2"/>
        <v>2.6568999999999967</v>
      </c>
      <c r="O121">
        <f>(F121-(VLOOKUP(C121,$M$2:$N$4,2)))^2</f>
        <v>1.0353062500000039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Ong</dc:creator>
  <cp:lastModifiedBy>Jane Ong</cp:lastModifiedBy>
  <dcterms:created xsi:type="dcterms:W3CDTF">2021-10-27T06:11:31Z</dcterms:created>
  <dcterms:modified xsi:type="dcterms:W3CDTF">2022-10-28T22:22:50Z</dcterms:modified>
</cp:coreProperties>
</file>