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customXml/itemProps7.xml" ContentType="application/vnd.openxmlformats-officedocument.customXmlProperties+xml"/>
  <Override PartName="/customXml/itemProps8.xml" ContentType="application/vnd.openxmlformats-officedocument.customXmlProperties+xml"/>
  <Override PartName="/customXml/itemProps9.xml" ContentType="application/vnd.openxmlformats-officedocument.customXmlProperties+xml"/>
  <Override PartName="/customXml/itemProps10.xml" ContentType="application/vnd.openxmlformats-officedocument.customXmlProperties+xml"/>
  <Override PartName="/customXml/itemProps11.xml" ContentType="application/vnd.openxmlformats-officedocument.customXmlProperties+xml"/>
  <Override PartName="/customXml/itemProps12.xml" ContentType="application/vnd.openxmlformats-officedocument.customXmlProperties+xml"/>
  <Override PartName="/customXml/itemProps13.xml" ContentType="application/vnd.openxmlformats-officedocument.customXmlProperties+xml"/>
  <Override PartName="/customXml/itemProps14.xml" ContentType="application/vnd.openxmlformats-officedocument.customXmlProperties+xml"/>
  <Override PartName="/customXml/itemProps15.xml" ContentType="application/vnd.openxmlformats-officedocument.customXmlProperties+xml"/>
  <Override PartName="/customXml/itemProps16.xml" ContentType="application/vnd.openxmlformats-officedocument.customXmlProperties+xml"/>
  <Override PartName="/customXml/itemProps17.xml" ContentType="application/vnd.openxmlformats-officedocument.customXmlProperties+xml"/>
  <Override PartName="/customXml/itemProps18.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MANOJ\Data Scientist\MIS Excutive &amp; MIS Analyst\Project\Excel Project\"/>
    </mc:Choice>
  </mc:AlternateContent>
  <xr:revisionPtr revIDLastSave="0" documentId="13_ncr:1_{F30106B6-C963-48EF-BF1D-E57DAB85E680}" xr6:coauthVersionLast="47" xr6:coauthVersionMax="47" xr10:uidLastSave="{00000000-0000-0000-0000-000000000000}"/>
  <bookViews>
    <workbookView xWindow="-108" yWindow="-108" windowWidth="23256" windowHeight="12456" tabRatio="958" xr2:uid="{00000000-000D-0000-FFFF-FFFF00000000}"/>
  </bookViews>
  <sheets>
    <sheet name="Data" sheetId="6" r:id="rId1"/>
    <sheet name="Studentinfo" sheetId="17" r:id="rId2"/>
    <sheet name="StudyInfo" sheetId="19" r:id="rId3"/>
    <sheet name="PivoTable" sheetId="16" r:id="rId4"/>
    <sheet name="KPI BY PowerPivot" sheetId="20" r:id="rId5"/>
    <sheet name="Descriptive Analysis" sheetId="7" r:id="rId6"/>
    <sheet name="Inferential Analysis" sheetId="9" r:id="rId7"/>
    <sheet name="regression analysis" sheetId="12" r:id="rId8"/>
    <sheet name="Hypothesis Testing" sheetId="14" r:id="rId9"/>
    <sheet name="Correlation Analysis" sheetId="15" r:id="rId10"/>
    <sheet name="Sheet1" sheetId="2" state="hidden" r:id="rId11"/>
    <sheet name="Analysis Q" sheetId="3" state="hidden" r:id="rId12"/>
    <sheet name="Dataset Q" sheetId="4" r:id="rId13"/>
    <sheet name="Sheet2" sheetId="10" state="hidden" r:id="rId14"/>
  </sheets>
  <definedNames>
    <definedName name="_xlnm._FilterDatabase" localSheetId="0" hidden="1">Data!$A$1:$R$439</definedName>
    <definedName name="_xlnm._FilterDatabase" localSheetId="8" hidden="1">'Hypothesis Testing'!$A$1:$C$439</definedName>
    <definedName name="_xlnm._FilterDatabase" localSheetId="13" hidden="1">Sheet2!$A$1:$H$51</definedName>
    <definedName name="_xlchart.v1.0" hidden="1">'Descriptive Analysis'!$E$7:$G$7</definedName>
    <definedName name="_xlchart.v1.1" hidden="1">'Descriptive Analysis'!$E$8:$G$8</definedName>
    <definedName name="_xlcn.WorksheetConnection_StudentacademicperformanceData.xlsxStudent_Info1" hidden="1">Student_Info[]</definedName>
    <definedName name="_xlcn.WorksheetConnection_StudentacademicperformanceData.xlsxStudy_Info1" hidden="1">Study_Info[]</definedName>
  </definedNames>
  <calcPr calcId="191029"/>
  <pivotCaches>
    <pivotCache cacheId="0" r:id="rId15"/>
    <pivotCache cacheId="4" r:id="rId16"/>
  </pivotCaches>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udy_Info" name="Study_Info" connection="WorksheetConnection_Student academic performance Data.xlsx!Study_Info"/>
          <x15:modelTable id="Student_Info" name="Student_Info" connection="WorksheetConnection_Student academic performance Data.xlsx!Student_Info"/>
        </x15:modelTables>
        <x15:modelRelationships>
          <x15:modelRelationship fromTable="Student_Info" fromColumn="ID No" toTable="Study_Info" toColumn="ID No"/>
        </x15:modelRelationship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5" l="1"/>
  <c r="L3" i="14" l="1"/>
  <c r="J4" i="14"/>
  <c r="I4" i="14"/>
  <c r="H4" i="14"/>
  <c r="J3" i="14"/>
  <c r="I3" i="14"/>
  <c r="H3" i="14"/>
  <c r="G4" i="14"/>
  <c r="G3" i="14"/>
  <c r="E3" i="12" a="1"/>
  <c r="E4" i="12" s="1"/>
  <c r="O3" i="9"/>
  <c r="B11" i="9"/>
  <c r="B12" i="9"/>
  <c r="B13" i="9"/>
  <c r="B14" i="9"/>
  <c r="B10" i="9"/>
  <c r="B4" i="9"/>
  <c r="H3" i="10"/>
  <c r="H4" i="10"/>
  <c r="H5" i="10"/>
  <c r="H6" i="10"/>
  <c r="H7" i="10"/>
  <c r="H8" i="10"/>
  <c r="H9" i="10"/>
  <c r="H10" i="10"/>
  <c r="H11" i="10"/>
  <c r="H12" i="10"/>
  <c r="H13" i="10"/>
  <c r="H14" i="10"/>
  <c r="H15" i="10"/>
  <c r="H16" i="10"/>
  <c r="H17" i="10"/>
  <c r="H18" i="10"/>
  <c r="H19" i="10"/>
  <c r="H20" i="10"/>
  <c r="H21" i="10"/>
  <c r="H22" i="10"/>
  <c r="H23" i="10"/>
  <c r="H24" i="10"/>
  <c r="H25" i="10"/>
  <c r="H26" i="10"/>
  <c r="H27" i="10"/>
  <c r="H28" i="10"/>
  <c r="H29" i="10"/>
  <c r="H30" i="10"/>
  <c r="H31" i="10"/>
  <c r="H32" i="10"/>
  <c r="H33" i="10"/>
  <c r="H34" i="10"/>
  <c r="H35" i="10"/>
  <c r="H36" i="10"/>
  <c r="H37" i="10"/>
  <c r="H38" i="10"/>
  <c r="H39" i="10"/>
  <c r="H40" i="10"/>
  <c r="H41" i="10"/>
  <c r="H42" i="10"/>
  <c r="H43" i="10"/>
  <c r="H44" i="10"/>
  <c r="H45" i="10"/>
  <c r="H46" i="10"/>
  <c r="H47" i="10"/>
  <c r="H48" i="10"/>
  <c r="H49" i="10"/>
  <c r="H50" i="10"/>
  <c r="H51" i="10"/>
  <c r="H2" i="10"/>
  <c r="E5" i="9"/>
  <c r="D5" i="9"/>
  <c r="C5" i="9"/>
  <c r="E4" i="9"/>
  <c r="D4" i="9"/>
  <c r="B5" i="9"/>
  <c r="C4" i="9"/>
  <c r="E6" i="12" l="1"/>
  <c r="F5" i="12"/>
  <c r="F7" i="12"/>
  <c r="E7" i="12"/>
  <c r="F6" i="12"/>
  <c r="E5" i="12"/>
  <c r="F3" i="12"/>
  <c r="E3" i="12"/>
  <c r="F4" i="12"/>
  <c r="F4" i="9"/>
  <c r="D6" i="9"/>
  <c r="C6" i="9"/>
  <c r="B6" i="9"/>
  <c r="E6" i="9"/>
  <c r="F5" i="9"/>
  <c r="F11" i="7"/>
  <c r="G11" i="7"/>
  <c r="E11" i="7"/>
  <c r="E5" i="7"/>
  <c r="G5" i="7"/>
  <c r="F5" i="7"/>
  <c r="C14" i="7"/>
  <c r="C11" i="7"/>
  <c r="G8" i="7"/>
  <c r="F8" i="7"/>
  <c r="E8" i="7"/>
  <c r="D2" i="7"/>
  <c r="C8" i="7"/>
  <c r="C5" i="7"/>
  <c r="B5" i="7"/>
  <c r="F6" i="9" l="1"/>
  <c r="J4" i="9" s="1"/>
  <c r="H11" i="7"/>
  <c r="R3" i="6" a="1"/>
  <c r="R3" i="6" s="1"/>
  <c r="R4" i="6" a="1"/>
  <c r="R4" i="6" s="1"/>
  <c r="R5" i="6" a="1"/>
  <c r="R5" i="6" s="1"/>
  <c r="R6" i="6" a="1"/>
  <c r="R6" i="6" s="1"/>
  <c r="R7" i="6" a="1"/>
  <c r="R7" i="6" s="1"/>
  <c r="R8" i="6" a="1"/>
  <c r="R8" i="6" s="1"/>
  <c r="R9" i="6" a="1"/>
  <c r="R9" i="6" s="1"/>
  <c r="R10" i="6" a="1"/>
  <c r="R10" i="6" s="1"/>
  <c r="R11" i="6" a="1"/>
  <c r="R11" i="6" s="1"/>
  <c r="R12" i="6" a="1"/>
  <c r="R12" i="6" s="1"/>
  <c r="R13" i="6" a="1"/>
  <c r="R13" i="6" s="1"/>
  <c r="R14" i="6" a="1"/>
  <c r="R14" i="6" s="1"/>
  <c r="R15" i="6" a="1"/>
  <c r="R15" i="6" s="1"/>
  <c r="R16" i="6" a="1"/>
  <c r="R16" i="6" s="1"/>
  <c r="R17" i="6" a="1"/>
  <c r="R17" i="6" s="1"/>
  <c r="R18" i="6" a="1"/>
  <c r="R18" i="6" s="1"/>
  <c r="R19" i="6" a="1"/>
  <c r="R19" i="6" s="1"/>
  <c r="R20" i="6" a="1"/>
  <c r="R20" i="6" s="1"/>
  <c r="R21" i="6" a="1"/>
  <c r="R21" i="6" s="1"/>
  <c r="R22" i="6" a="1"/>
  <c r="R22" i="6" s="1"/>
  <c r="R23" i="6" a="1"/>
  <c r="R23" i="6" s="1"/>
  <c r="R24" i="6" a="1"/>
  <c r="R24" i="6" s="1"/>
  <c r="R25" i="6" a="1"/>
  <c r="R25" i="6" s="1"/>
  <c r="R26" i="6" a="1"/>
  <c r="R26" i="6" s="1"/>
  <c r="R27" i="6" a="1"/>
  <c r="R27" i="6" s="1"/>
  <c r="R28" i="6" a="1"/>
  <c r="R28" i="6" s="1"/>
  <c r="R29" i="6" a="1"/>
  <c r="R29" i="6" s="1"/>
  <c r="R30" i="6" a="1"/>
  <c r="R30" i="6" s="1"/>
  <c r="R31" i="6" a="1"/>
  <c r="R31" i="6" s="1"/>
  <c r="R32" i="6" a="1"/>
  <c r="R32" i="6" s="1"/>
  <c r="R33" i="6" a="1"/>
  <c r="R33" i="6" s="1"/>
  <c r="R34" i="6" a="1"/>
  <c r="R34" i="6" s="1"/>
  <c r="R35" i="6" a="1"/>
  <c r="R35" i="6" s="1"/>
  <c r="R36" i="6" a="1"/>
  <c r="R36" i="6" s="1"/>
  <c r="R37" i="6" a="1"/>
  <c r="R37" i="6" s="1"/>
  <c r="R38" i="6" a="1"/>
  <c r="R38" i="6" s="1"/>
  <c r="R39" i="6" a="1"/>
  <c r="R39" i="6" s="1"/>
  <c r="R40" i="6" a="1"/>
  <c r="R40" i="6" s="1"/>
  <c r="R41" i="6" a="1"/>
  <c r="R41" i="6" s="1"/>
  <c r="R42" i="6" a="1"/>
  <c r="R42" i="6" s="1"/>
  <c r="R43" i="6" a="1"/>
  <c r="R43" i="6" s="1"/>
  <c r="R44" i="6" a="1"/>
  <c r="R44" i="6" s="1"/>
  <c r="R45" i="6" a="1"/>
  <c r="R45" i="6" s="1"/>
  <c r="R46" i="6" a="1"/>
  <c r="R46" i="6" s="1"/>
  <c r="R47" i="6" a="1"/>
  <c r="R47" i="6" s="1"/>
  <c r="R48" i="6" a="1"/>
  <c r="R48" i="6" s="1"/>
  <c r="R49" i="6" a="1"/>
  <c r="R49" i="6" s="1"/>
  <c r="R50" i="6" a="1"/>
  <c r="R50" i="6" s="1"/>
  <c r="R51" i="6" a="1"/>
  <c r="R51" i="6" s="1"/>
  <c r="R52" i="6" a="1"/>
  <c r="R52" i="6" s="1"/>
  <c r="R53" i="6" a="1"/>
  <c r="R53" i="6" s="1"/>
  <c r="R54" i="6" a="1"/>
  <c r="R54" i="6" s="1"/>
  <c r="R55" i="6" a="1"/>
  <c r="R55" i="6" s="1"/>
  <c r="R56" i="6" a="1"/>
  <c r="R56" i="6" s="1"/>
  <c r="R57" i="6" a="1"/>
  <c r="R57" i="6" s="1"/>
  <c r="R58" i="6" a="1"/>
  <c r="R58" i="6" s="1"/>
  <c r="R59" i="6" a="1"/>
  <c r="R59" i="6" s="1"/>
  <c r="R60" i="6" a="1"/>
  <c r="R60" i="6" s="1"/>
  <c r="R61" i="6" a="1"/>
  <c r="R61" i="6" s="1"/>
  <c r="R62" i="6" a="1"/>
  <c r="R62" i="6" s="1"/>
  <c r="R63" i="6" a="1"/>
  <c r="R63" i="6" s="1"/>
  <c r="R64" i="6" a="1"/>
  <c r="R64" i="6" s="1"/>
  <c r="R65" i="6" a="1"/>
  <c r="R65" i="6" s="1"/>
  <c r="R66" i="6" a="1"/>
  <c r="R66" i="6" s="1"/>
  <c r="R67" i="6" a="1"/>
  <c r="R67" i="6" s="1"/>
  <c r="R68" i="6" a="1"/>
  <c r="R68" i="6" s="1"/>
  <c r="R69" i="6" a="1"/>
  <c r="R69" i="6" s="1"/>
  <c r="R70" i="6" a="1"/>
  <c r="R70" i="6" s="1"/>
  <c r="R71" i="6" a="1"/>
  <c r="R71" i="6" s="1"/>
  <c r="R72" i="6" a="1"/>
  <c r="R72" i="6" s="1"/>
  <c r="R73" i="6" a="1"/>
  <c r="R73" i="6" s="1"/>
  <c r="R74" i="6" a="1"/>
  <c r="R74" i="6" s="1"/>
  <c r="R75" i="6" a="1"/>
  <c r="R75" i="6" s="1"/>
  <c r="R76" i="6" a="1"/>
  <c r="R76" i="6" s="1"/>
  <c r="R77" i="6" a="1"/>
  <c r="R77" i="6" s="1"/>
  <c r="R78" i="6" a="1"/>
  <c r="R78" i="6" s="1"/>
  <c r="R79" i="6" a="1"/>
  <c r="R79" i="6" s="1"/>
  <c r="R80" i="6" a="1"/>
  <c r="R80" i="6" s="1"/>
  <c r="R81" i="6" a="1"/>
  <c r="R81" i="6" s="1"/>
  <c r="R82" i="6" a="1"/>
  <c r="R82" i="6" s="1"/>
  <c r="R83" i="6" a="1"/>
  <c r="R83" i="6" s="1"/>
  <c r="R84" i="6" a="1"/>
  <c r="R84" i="6" s="1"/>
  <c r="R85" i="6" a="1"/>
  <c r="R85" i="6" s="1"/>
  <c r="R86" i="6" a="1"/>
  <c r="R86" i="6" s="1"/>
  <c r="R87" i="6" a="1"/>
  <c r="R87" i="6" s="1"/>
  <c r="R88" i="6" a="1"/>
  <c r="R88" i="6" s="1"/>
  <c r="R89" i="6" a="1"/>
  <c r="R89" i="6" s="1"/>
  <c r="R90" i="6" a="1"/>
  <c r="R90" i="6" s="1"/>
  <c r="R91" i="6" a="1"/>
  <c r="R91" i="6" s="1"/>
  <c r="R92" i="6" a="1"/>
  <c r="R92" i="6" s="1"/>
  <c r="R93" i="6" a="1"/>
  <c r="R93" i="6" s="1"/>
  <c r="R94" i="6" a="1"/>
  <c r="R94" i="6" s="1"/>
  <c r="R95" i="6" a="1"/>
  <c r="R95" i="6" s="1"/>
  <c r="R96" i="6" a="1"/>
  <c r="R96" i="6" s="1"/>
  <c r="R97" i="6" a="1"/>
  <c r="R97" i="6" s="1"/>
  <c r="R98" i="6" a="1"/>
  <c r="R98" i="6" s="1"/>
  <c r="R99" i="6" a="1"/>
  <c r="R99" i="6" s="1"/>
  <c r="R100" i="6" a="1"/>
  <c r="R100" i="6" s="1"/>
  <c r="R101" i="6" a="1"/>
  <c r="R101" i="6" s="1"/>
  <c r="R102" i="6" a="1"/>
  <c r="R102" i="6" s="1"/>
  <c r="R103" i="6" a="1"/>
  <c r="R103" i="6" s="1"/>
  <c r="R104" i="6" a="1"/>
  <c r="R104" i="6" s="1"/>
  <c r="R105" i="6" a="1"/>
  <c r="R105" i="6" s="1"/>
  <c r="R106" i="6" a="1"/>
  <c r="R106" i="6" s="1"/>
  <c r="R107" i="6" a="1"/>
  <c r="R107" i="6" s="1"/>
  <c r="R108" i="6" a="1"/>
  <c r="R108" i="6" s="1"/>
  <c r="R109" i="6" a="1"/>
  <c r="R109" i="6" s="1"/>
  <c r="R110" i="6" a="1"/>
  <c r="R110" i="6" s="1"/>
  <c r="R111" i="6" a="1"/>
  <c r="R111" i="6" s="1"/>
  <c r="R112" i="6" a="1"/>
  <c r="R112" i="6" s="1"/>
  <c r="R113" i="6" a="1"/>
  <c r="R113" i="6" s="1"/>
  <c r="R114" i="6" a="1"/>
  <c r="R114" i="6" s="1"/>
  <c r="R115" i="6" a="1"/>
  <c r="R115" i="6" s="1"/>
  <c r="R116" i="6" a="1"/>
  <c r="R116" i="6" s="1"/>
  <c r="R117" i="6" a="1"/>
  <c r="R117" i="6" s="1"/>
  <c r="R118" i="6" a="1"/>
  <c r="R118" i="6" s="1"/>
  <c r="R119" i="6" a="1"/>
  <c r="R119" i="6" s="1"/>
  <c r="R120" i="6" a="1"/>
  <c r="R120" i="6" s="1"/>
  <c r="R121" i="6" a="1"/>
  <c r="R121" i="6" s="1"/>
  <c r="R122" i="6" a="1"/>
  <c r="R122" i="6" s="1"/>
  <c r="R123" i="6" a="1"/>
  <c r="R123" i="6" s="1"/>
  <c r="R124" i="6" a="1"/>
  <c r="R124" i="6" s="1"/>
  <c r="R125" i="6" a="1"/>
  <c r="R125" i="6" s="1"/>
  <c r="R126" i="6" a="1"/>
  <c r="R126" i="6" s="1"/>
  <c r="R127" i="6" a="1"/>
  <c r="R127" i="6" s="1"/>
  <c r="R128" i="6" a="1"/>
  <c r="R128" i="6" s="1"/>
  <c r="R129" i="6" a="1"/>
  <c r="R129" i="6" s="1"/>
  <c r="R130" i="6" a="1"/>
  <c r="R130" i="6" s="1"/>
  <c r="R131" i="6" a="1"/>
  <c r="R131" i="6" s="1"/>
  <c r="R132" i="6" a="1"/>
  <c r="R132" i="6" s="1"/>
  <c r="R133" i="6" a="1"/>
  <c r="R133" i="6" s="1"/>
  <c r="R134" i="6" a="1"/>
  <c r="R134" i="6" s="1"/>
  <c r="R135" i="6" a="1"/>
  <c r="R135" i="6" s="1"/>
  <c r="R136" i="6" a="1"/>
  <c r="R136" i="6" s="1"/>
  <c r="R137" i="6" a="1"/>
  <c r="R137" i="6" s="1"/>
  <c r="R138" i="6" a="1"/>
  <c r="R138" i="6" s="1"/>
  <c r="R139" i="6" a="1"/>
  <c r="R139" i="6" s="1"/>
  <c r="R140" i="6" a="1"/>
  <c r="R140" i="6" s="1"/>
  <c r="R141" i="6" a="1"/>
  <c r="R141" i="6" s="1"/>
  <c r="R142" i="6" a="1"/>
  <c r="R142" i="6" s="1"/>
  <c r="R143" i="6" a="1"/>
  <c r="R143" i="6" s="1"/>
  <c r="R144" i="6" a="1"/>
  <c r="R144" i="6" s="1"/>
  <c r="R145" i="6" a="1"/>
  <c r="R145" i="6" s="1"/>
  <c r="R146" i="6" a="1"/>
  <c r="R146" i="6" s="1"/>
  <c r="R147" i="6" a="1"/>
  <c r="R147" i="6" s="1"/>
  <c r="R148" i="6" a="1"/>
  <c r="R148" i="6" s="1"/>
  <c r="R149" i="6" a="1"/>
  <c r="R149" i="6" s="1"/>
  <c r="R150" i="6" a="1"/>
  <c r="R150" i="6" s="1"/>
  <c r="R151" i="6" a="1"/>
  <c r="R151" i="6" s="1"/>
  <c r="R152" i="6" a="1"/>
  <c r="R152" i="6" s="1"/>
  <c r="R153" i="6" a="1"/>
  <c r="R153" i="6" s="1"/>
  <c r="R154" i="6" a="1"/>
  <c r="R154" i="6" s="1"/>
  <c r="R155" i="6" a="1"/>
  <c r="R155" i="6" s="1"/>
  <c r="R156" i="6" a="1"/>
  <c r="R156" i="6" s="1"/>
  <c r="R157" i="6" a="1"/>
  <c r="R157" i="6" s="1"/>
  <c r="R158" i="6" a="1"/>
  <c r="R158" i="6" s="1"/>
  <c r="R159" i="6" a="1"/>
  <c r="R159" i="6" s="1"/>
  <c r="R160" i="6" a="1"/>
  <c r="R160" i="6" s="1"/>
  <c r="R161" i="6" a="1"/>
  <c r="R161" i="6" s="1"/>
  <c r="R162" i="6" a="1"/>
  <c r="R162" i="6" s="1"/>
  <c r="R163" i="6" a="1"/>
  <c r="R163" i="6" s="1"/>
  <c r="R164" i="6" a="1"/>
  <c r="R164" i="6" s="1"/>
  <c r="R165" i="6" a="1"/>
  <c r="R165" i="6" s="1"/>
  <c r="R166" i="6" a="1"/>
  <c r="R166" i="6" s="1"/>
  <c r="R167" i="6" a="1"/>
  <c r="R167" i="6" s="1"/>
  <c r="R168" i="6" a="1"/>
  <c r="R168" i="6" s="1"/>
  <c r="R169" i="6" a="1"/>
  <c r="R169" i="6" s="1"/>
  <c r="R170" i="6" a="1"/>
  <c r="R170" i="6" s="1"/>
  <c r="R171" i="6" a="1"/>
  <c r="R171" i="6" s="1"/>
  <c r="R172" i="6" a="1"/>
  <c r="R172" i="6" s="1"/>
  <c r="R173" i="6" a="1"/>
  <c r="R173" i="6" s="1"/>
  <c r="R174" i="6" a="1"/>
  <c r="R174" i="6" s="1"/>
  <c r="R175" i="6" a="1"/>
  <c r="R175" i="6" s="1"/>
  <c r="R176" i="6" a="1"/>
  <c r="R176" i="6" s="1"/>
  <c r="R177" i="6" a="1"/>
  <c r="R177" i="6" s="1"/>
  <c r="R178" i="6" a="1"/>
  <c r="R178" i="6" s="1"/>
  <c r="R179" i="6" a="1"/>
  <c r="R179" i="6" s="1"/>
  <c r="R180" i="6" a="1"/>
  <c r="R180" i="6" s="1"/>
  <c r="R181" i="6" a="1"/>
  <c r="R181" i="6" s="1"/>
  <c r="R182" i="6" a="1"/>
  <c r="R182" i="6" s="1"/>
  <c r="R183" i="6" a="1"/>
  <c r="R183" i="6" s="1"/>
  <c r="R184" i="6" a="1"/>
  <c r="R184" i="6" s="1"/>
  <c r="R185" i="6" a="1"/>
  <c r="R185" i="6" s="1"/>
  <c r="R186" i="6" a="1"/>
  <c r="R186" i="6" s="1"/>
  <c r="R187" i="6" a="1"/>
  <c r="R187" i="6" s="1"/>
  <c r="R188" i="6" a="1"/>
  <c r="R188" i="6" s="1"/>
  <c r="R189" i="6" a="1"/>
  <c r="R189" i="6" s="1"/>
  <c r="R190" i="6" a="1"/>
  <c r="R190" i="6" s="1"/>
  <c r="R191" i="6" a="1"/>
  <c r="R191" i="6" s="1"/>
  <c r="R192" i="6" a="1"/>
  <c r="R192" i="6" s="1"/>
  <c r="R193" i="6" a="1"/>
  <c r="R193" i="6" s="1"/>
  <c r="R194" i="6" a="1"/>
  <c r="R194" i="6" s="1"/>
  <c r="R195" i="6" a="1"/>
  <c r="R195" i="6" s="1"/>
  <c r="R196" i="6" a="1"/>
  <c r="R196" i="6" s="1"/>
  <c r="R197" i="6" a="1"/>
  <c r="R197" i="6" s="1"/>
  <c r="R198" i="6" a="1"/>
  <c r="R198" i="6" s="1"/>
  <c r="R199" i="6" a="1"/>
  <c r="R199" i="6" s="1"/>
  <c r="R200" i="6" a="1"/>
  <c r="R200" i="6" s="1"/>
  <c r="R201" i="6" a="1"/>
  <c r="R201" i="6" s="1"/>
  <c r="R202" i="6" a="1"/>
  <c r="R202" i="6" s="1"/>
  <c r="R203" i="6" a="1"/>
  <c r="R203" i="6" s="1"/>
  <c r="R204" i="6" a="1"/>
  <c r="R204" i="6" s="1"/>
  <c r="R205" i="6" a="1"/>
  <c r="R205" i="6" s="1"/>
  <c r="R206" i="6" a="1"/>
  <c r="R206" i="6" s="1"/>
  <c r="R207" i="6" a="1"/>
  <c r="R207" i="6" s="1"/>
  <c r="R208" i="6" a="1"/>
  <c r="R208" i="6" s="1"/>
  <c r="R209" i="6" a="1"/>
  <c r="R209" i="6" s="1"/>
  <c r="R210" i="6" a="1"/>
  <c r="R210" i="6" s="1"/>
  <c r="R211" i="6" a="1"/>
  <c r="R211" i="6" s="1"/>
  <c r="R212" i="6" a="1"/>
  <c r="R212" i="6" s="1"/>
  <c r="R213" i="6" a="1"/>
  <c r="R213" i="6" s="1"/>
  <c r="R214" i="6" a="1"/>
  <c r="R214" i="6" s="1"/>
  <c r="R215" i="6" a="1"/>
  <c r="R215" i="6" s="1"/>
  <c r="R216" i="6" a="1"/>
  <c r="R216" i="6" s="1"/>
  <c r="R217" i="6" a="1"/>
  <c r="R217" i="6" s="1"/>
  <c r="R218" i="6" a="1"/>
  <c r="R218" i="6" s="1"/>
  <c r="R219" i="6" a="1"/>
  <c r="R219" i="6" s="1"/>
  <c r="R220" i="6" a="1"/>
  <c r="R220" i="6" s="1"/>
  <c r="R221" i="6" a="1"/>
  <c r="R221" i="6" s="1"/>
  <c r="R222" i="6" a="1"/>
  <c r="R222" i="6" s="1"/>
  <c r="R223" i="6" a="1"/>
  <c r="R223" i="6" s="1"/>
  <c r="R224" i="6" a="1"/>
  <c r="R224" i="6" s="1"/>
  <c r="R225" i="6" a="1"/>
  <c r="R225" i="6" s="1"/>
  <c r="R226" i="6" a="1"/>
  <c r="R226" i="6" s="1"/>
  <c r="R227" i="6" a="1"/>
  <c r="R227" i="6" s="1"/>
  <c r="R228" i="6" a="1"/>
  <c r="R228" i="6" s="1"/>
  <c r="R229" i="6" a="1"/>
  <c r="R229" i="6" s="1"/>
  <c r="R230" i="6" a="1"/>
  <c r="R230" i="6" s="1"/>
  <c r="R231" i="6" a="1"/>
  <c r="R231" i="6" s="1"/>
  <c r="R232" i="6" a="1"/>
  <c r="R232" i="6" s="1"/>
  <c r="R233" i="6" a="1"/>
  <c r="R233" i="6" s="1"/>
  <c r="R234" i="6" a="1"/>
  <c r="R234" i="6" s="1"/>
  <c r="R235" i="6" a="1"/>
  <c r="R235" i="6" s="1"/>
  <c r="R236" i="6" a="1"/>
  <c r="R236" i="6" s="1"/>
  <c r="R237" i="6" a="1"/>
  <c r="R237" i="6" s="1"/>
  <c r="R238" i="6" a="1"/>
  <c r="R238" i="6" s="1"/>
  <c r="R239" i="6" a="1"/>
  <c r="R239" i="6" s="1"/>
  <c r="R240" i="6" a="1"/>
  <c r="R240" i="6" s="1"/>
  <c r="R241" i="6" a="1"/>
  <c r="R241" i="6" s="1"/>
  <c r="R242" i="6" a="1"/>
  <c r="R242" i="6" s="1"/>
  <c r="R243" i="6" a="1"/>
  <c r="R243" i="6" s="1"/>
  <c r="R244" i="6" a="1"/>
  <c r="R244" i="6" s="1"/>
  <c r="R245" i="6" a="1"/>
  <c r="R245" i="6" s="1"/>
  <c r="R246" i="6" a="1"/>
  <c r="R246" i="6" s="1"/>
  <c r="R247" i="6" a="1"/>
  <c r="R247" i="6" s="1"/>
  <c r="R248" i="6" a="1"/>
  <c r="R248" i="6" s="1"/>
  <c r="R249" i="6" a="1"/>
  <c r="R249" i="6" s="1"/>
  <c r="R250" i="6" a="1"/>
  <c r="R250" i="6" s="1"/>
  <c r="R251" i="6" a="1"/>
  <c r="R251" i="6" s="1"/>
  <c r="R252" i="6" a="1"/>
  <c r="R252" i="6" s="1"/>
  <c r="R253" i="6" a="1"/>
  <c r="R253" i="6" s="1"/>
  <c r="R254" i="6" a="1"/>
  <c r="R254" i="6" s="1"/>
  <c r="R255" i="6" a="1"/>
  <c r="R255" i="6" s="1"/>
  <c r="R256" i="6" a="1"/>
  <c r="R256" i="6" s="1"/>
  <c r="R257" i="6" a="1"/>
  <c r="R257" i="6" s="1"/>
  <c r="R258" i="6" a="1"/>
  <c r="R258" i="6" s="1"/>
  <c r="R259" i="6" a="1"/>
  <c r="R259" i="6" s="1"/>
  <c r="R260" i="6" a="1"/>
  <c r="R260" i="6" s="1"/>
  <c r="R261" i="6" a="1"/>
  <c r="R261" i="6" s="1"/>
  <c r="R262" i="6" a="1"/>
  <c r="R262" i="6" s="1"/>
  <c r="R263" i="6" a="1"/>
  <c r="R263" i="6" s="1"/>
  <c r="R264" i="6" a="1"/>
  <c r="R264" i="6" s="1"/>
  <c r="R265" i="6" a="1"/>
  <c r="R265" i="6" s="1"/>
  <c r="R266" i="6" a="1"/>
  <c r="R266" i="6" s="1"/>
  <c r="R267" i="6" a="1"/>
  <c r="R267" i="6" s="1"/>
  <c r="R268" i="6" a="1"/>
  <c r="R268" i="6" s="1"/>
  <c r="R269" i="6" a="1"/>
  <c r="R269" i="6" s="1"/>
  <c r="R270" i="6" a="1"/>
  <c r="R270" i="6" s="1"/>
  <c r="R271" i="6" a="1"/>
  <c r="R271" i="6" s="1"/>
  <c r="R272" i="6" a="1"/>
  <c r="R272" i="6" s="1"/>
  <c r="R273" i="6" a="1"/>
  <c r="R273" i="6" s="1"/>
  <c r="R274" i="6" a="1"/>
  <c r="R274" i="6" s="1"/>
  <c r="R275" i="6" a="1"/>
  <c r="R275" i="6" s="1"/>
  <c r="R276" i="6" a="1"/>
  <c r="R276" i="6" s="1"/>
  <c r="R277" i="6" a="1"/>
  <c r="R277" i="6" s="1"/>
  <c r="R278" i="6" a="1"/>
  <c r="R278" i="6" s="1"/>
  <c r="R279" i="6" a="1"/>
  <c r="R279" i="6" s="1"/>
  <c r="R280" i="6" a="1"/>
  <c r="R280" i="6" s="1"/>
  <c r="R281" i="6" a="1"/>
  <c r="R281" i="6" s="1"/>
  <c r="R282" i="6" a="1"/>
  <c r="R282" i="6" s="1"/>
  <c r="R283" i="6" a="1"/>
  <c r="R283" i="6" s="1"/>
  <c r="R284" i="6" a="1"/>
  <c r="R284" i="6" s="1"/>
  <c r="R285" i="6" a="1"/>
  <c r="R285" i="6" s="1"/>
  <c r="R286" i="6" a="1"/>
  <c r="R286" i="6" s="1"/>
  <c r="R287" i="6" a="1"/>
  <c r="R287" i="6" s="1"/>
  <c r="R288" i="6" a="1"/>
  <c r="R288" i="6" s="1"/>
  <c r="R289" i="6" a="1"/>
  <c r="R289" i="6" s="1"/>
  <c r="R290" i="6" a="1"/>
  <c r="R290" i="6" s="1"/>
  <c r="R291" i="6" a="1"/>
  <c r="R291" i="6" s="1"/>
  <c r="R292" i="6" a="1"/>
  <c r="R292" i="6" s="1"/>
  <c r="R293" i="6" a="1"/>
  <c r="R293" i="6" s="1"/>
  <c r="R294" i="6" a="1"/>
  <c r="R294" i="6" s="1"/>
  <c r="R295" i="6" a="1"/>
  <c r="R295" i="6" s="1"/>
  <c r="R296" i="6" a="1"/>
  <c r="R296" i="6" s="1"/>
  <c r="R297" i="6" a="1"/>
  <c r="R297" i="6" s="1"/>
  <c r="R298" i="6" a="1"/>
  <c r="R298" i="6" s="1"/>
  <c r="R299" i="6" a="1"/>
  <c r="R299" i="6" s="1"/>
  <c r="R300" i="6" a="1"/>
  <c r="R300" i="6" s="1"/>
  <c r="R301" i="6" a="1"/>
  <c r="R301" i="6" s="1"/>
  <c r="R302" i="6" a="1"/>
  <c r="R302" i="6" s="1"/>
  <c r="R303" i="6" a="1"/>
  <c r="R303" i="6" s="1"/>
  <c r="R304" i="6" a="1"/>
  <c r="R304" i="6" s="1"/>
  <c r="R305" i="6" a="1"/>
  <c r="R305" i="6" s="1"/>
  <c r="R306" i="6" a="1"/>
  <c r="R306" i="6" s="1"/>
  <c r="R307" i="6" a="1"/>
  <c r="R307" i="6" s="1"/>
  <c r="R308" i="6" a="1"/>
  <c r="R308" i="6" s="1"/>
  <c r="R309" i="6" a="1"/>
  <c r="R309" i="6" s="1"/>
  <c r="R310" i="6" a="1"/>
  <c r="R310" i="6" s="1"/>
  <c r="R311" i="6" a="1"/>
  <c r="R311" i="6" s="1"/>
  <c r="R312" i="6" a="1"/>
  <c r="R312" i="6" s="1"/>
  <c r="R313" i="6" a="1"/>
  <c r="R313" i="6" s="1"/>
  <c r="R314" i="6" a="1"/>
  <c r="R314" i="6" s="1"/>
  <c r="R315" i="6" a="1"/>
  <c r="R315" i="6" s="1"/>
  <c r="R316" i="6" a="1"/>
  <c r="R316" i="6" s="1"/>
  <c r="R317" i="6" a="1"/>
  <c r="R317" i="6" s="1"/>
  <c r="R318" i="6" a="1"/>
  <c r="R318" i="6" s="1"/>
  <c r="R319" i="6" a="1"/>
  <c r="R319" i="6" s="1"/>
  <c r="R320" i="6" a="1"/>
  <c r="R320" i="6" s="1"/>
  <c r="R321" i="6" a="1"/>
  <c r="R321" i="6" s="1"/>
  <c r="R322" i="6" a="1"/>
  <c r="R322" i="6" s="1"/>
  <c r="R323" i="6" a="1"/>
  <c r="R323" i="6" s="1"/>
  <c r="R324" i="6" a="1"/>
  <c r="R324" i="6" s="1"/>
  <c r="R325" i="6" a="1"/>
  <c r="R325" i="6" s="1"/>
  <c r="R326" i="6" a="1"/>
  <c r="R326" i="6" s="1"/>
  <c r="R327" i="6" a="1"/>
  <c r="R327" i="6" s="1"/>
  <c r="R328" i="6" a="1"/>
  <c r="R328" i="6" s="1"/>
  <c r="R329" i="6" a="1"/>
  <c r="R329" i="6" s="1"/>
  <c r="R330" i="6" a="1"/>
  <c r="R330" i="6" s="1"/>
  <c r="R331" i="6" a="1"/>
  <c r="R331" i="6" s="1"/>
  <c r="R332" i="6" a="1"/>
  <c r="R332" i="6" s="1"/>
  <c r="R333" i="6" a="1"/>
  <c r="R333" i="6" s="1"/>
  <c r="R334" i="6" a="1"/>
  <c r="R334" i="6" s="1"/>
  <c r="R335" i="6" a="1"/>
  <c r="R335" i="6" s="1"/>
  <c r="R336" i="6" a="1"/>
  <c r="R336" i="6" s="1"/>
  <c r="R337" i="6" a="1"/>
  <c r="R337" i="6" s="1"/>
  <c r="R338" i="6" a="1"/>
  <c r="R338" i="6" s="1"/>
  <c r="R339" i="6" a="1"/>
  <c r="R339" i="6" s="1"/>
  <c r="R340" i="6" a="1"/>
  <c r="R340" i="6" s="1"/>
  <c r="R341" i="6" a="1"/>
  <c r="R341" i="6" s="1"/>
  <c r="R342" i="6" a="1"/>
  <c r="R342" i="6" s="1"/>
  <c r="R343" i="6" a="1"/>
  <c r="R343" i="6" s="1"/>
  <c r="R344" i="6" a="1"/>
  <c r="R344" i="6" s="1"/>
  <c r="R345" i="6" a="1"/>
  <c r="R345" i="6" s="1"/>
  <c r="R346" i="6" a="1"/>
  <c r="R346" i="6" s="1"/>
  <c r="R347" i="6" a="1"/>
  <c r="R347" i="6" s="1"/>
  <c r="R348" i="6" a="1"/>
  <c r="R348" i="6" s="1"/>
  <c r="R349" i="6" a="1"/>
  <c r="R349" i="6" s="1"/>
  <c r="R350" i="6" a="1"/>
  <c r="R350" i="6" s="1"/>
  <c r="R351" i="6" a="1"/>
  <c r="R351" i="6" s="1"/>
  <c r="R352" i="6" a="1"/>
  <c r="R352" i="6" s="1"/>
  <c r="R353" i="6" a="1"/>
  <c r="R353" i="6" s="1"/>
  <c r="R354" i="6" a="1"/>
  <c r="R354" i="6" s="1"/>
  <c r="R355" i="6" a="1"/>
  <c r="R355" i="6" s="1"/>
  <c r="R356" i="6" a="1"/>
  <c r="R356" i="6" s="1"/>
  <c r="R357" i="6" a="1"/>
  <c r="R357" i="6" s="1"/>
  <c r="R358" i="6" a="1"/>
  <c r="R358" i="6" s="1"/>
  <c r="R359" i="6" a="1"/>
  <c r="R359" i="6" s="1"/>
  <c r="R360" i="6" a="1"/>
  <c r="R360" i="6" s="1"/>
  <c r="R361" i="6" a="1"/>
  <c r="R361" i="6" s="1"/>
  <c r="R362" i="6" a="1"/>
  <c r="R362" i="6" s="1"/>
  <c r="R363" i="6" a="1"/>
  <c r="R363" i="6" s="1"/>
  <c r="R364" i="6" a="1"/>
  <c r="R364" i="6" s="1"/>
  <c r="R365" i="6" a="1"/>
  <c r="R365" i="6" s="1"/>
  <c r="R366" i="6" a="1"/>
  <c r="R366" i="6" s="1"/>
  <c r="R367" i="6" a="1"/>
  <c r="R367" i="6" s="1"/>
  <c r="R368" i="6" a="1"/>
  <c r="R368" i="6" s="1"/>
  <c r="R369" i="6" a="1"/>
  <c r="R369" i="6" s="1"/>
  <c r="R370" i="6" a="1"/>
  <c r="R370" i="6" s="1"/>
  <c r="R371" i="6" a="1"/>
  <c r="R371" i="6" s="1"/>
  <c r="R372" i="6" a="1"/>
  <c r="R372" i="6" s="1"/>
  <c r="R373" i="6" a="1"/>
  <c r="R373" i="6" s="1"/>
  <c r="R374" i="6" a="1"/>
  <c r="R374" i="6" s="1"/>
  <c r="R375" i="6" a="1"/>
  <c r="R375" i="6" s="1"/>
  <c r="R376" i="6" a="1"/>
  <c r="R376" i="6" s="1"/>
  <c r="R377" i="6" a="1"/>
  <c r="R377" i="6" s="1"/>
  <c r="R378" i="6" a="1"/>
  <c r="R378" i="6" s="1"/>
  <c r="R379" i="6" a="1"/>
  <c r="R379" i="6" s="1"/>
  <c r="R380" i="6" a="1"/>
  <c r="R380" i="6" s="1"/>
  <c r="R381" i="6" a="1"/>
  <c r="R381" i="6" s="1"/>
  <c r="R382" i="6" a="1"/>
  <c r="R382" i="6" s="1"/>
  <c r="R383" i="6" a="1"/>
  <c r="R383" i="6" s="1"/>
  <c r="R384" i="6" a="1"/>
  <c r="R384" i="6" s="1"/>
  <c r="R385" i="6" a="1"/>
  <c r="R385" i="6" s="1"/>
  <c r="R386" i="6" a="1"/>
  <c r="R386" i="6" s="1"/>
  <c r="R387" i="6" a="1"/>
  <c r="R387" i="6" s="1"/>
  <c r="R388" i="6" a="1"/>
  <c r="R388" i="6" s="1"/>
  <c r="R389" i="6" a="1"/>
  <c r="R389" i="6" s="1"/>
  <c r="R390" i="6" a="1"/>
  <c r="R390" i="6" s="1"/>
  <c r="R391" i="6" a="1"/>
  <c r="R391" i="6" s="1"/>
  <c r="R392" i="6" a="1"/>
  <c r="R392" i="6" s="1"/>
  <c r="R393" i="6" a="1"/>
  <c r="R393" i="6" s="1"/>
  <c r="R394" i="6" a="1"/>
  <c r="R394" i="6" s="1"/>
  <c r="R395" i="6" a="1"/>
  <c r="R395" i="6" s="1"/>
  <c r="R396" i="6" a="1"/>
  <c r="R396" i="6" s="1"/>
  <c r="R397" i="6" a="1"/>
  <c r="R397" i="6" s="1"/>
  <c r="R398" i="6" a="1"/>
  <c r="R398" i="6" s="1"/>
  <c r="R399" i="6" a="1"/>
  <c r="R399" i="6" s="1"/>
  <c r="R400" i="6" a="1"/>
  <c r="R400" i="6" s="1"/>
  <c r="R401" i="6" a="1"/>
  <c r="R401" i="6" s="1"/>
  <c r="R402" i="6" a="1"/>
  <c r="R402" i="6" s="1"/>
  <c r="R403" i="6" a="1"/>
  <c r="R403" i="6" s="1"/>
  <c r="R404" i="6" a="1"/>
  <c r="R404" i="6" s="1"/>
  <c r="R405" i="6" a="1"/>
  <c r="R405" i="6" s="1"/>
  <c r="R406" i="6" a="1"/>
  <c r="R406" i="6" s="1"/>
  <c r="R407" i="6" a="1"/>
  <c r="R407" i="6" s="1"/>
  <c r="R408" i="6" a="1"/>
  <c r="R408" i="6" s="1"/>
  <c r="R409" i="6" a="1"/>
  <c r="R409" i="6" s="1"/>
  <c r="R410" i="6" a="1"/>
  <c r="R410" i="6" s="1"/>
  <c r="R411" i="6" a="1"/>
  <c r="R411" i="6" s="1"/>
  <c r="R412" i="6" a="1"/>
  <c r="R412" i="6" s="1"/>
  <c r="R413" i="6" a="1"/>
  <c r="R413" i="6" s="1"/>
  <c r="R414" i="6" a="1"/>
  <c r="R414" i="6" s="1"/>
  <c r="R415" i="6" a="1"/>
  <c r="R415" i="6" s="1"/>
  <c r="R416" i="6" a="1"/>
  <c r="R416" i="6" s="1"/>
  <c r="R417" i="6" a="1"/>
  <c r="R417" i="6" s="1"/>
  <c r="R418" i="6" a="1"/>
  <c r="R418" i="6" s="1"/>
  <c r="R419" i="6" a="1"/>
  <c r="R419" i="6" s="1"/>
  <c r="R420" i="6" a="1"/>
  <c r="R420" i="6" s="1"/>
  <c r="R421" i="6" a="1"/>
  <c r="R421" i="6" s="1"/>
  <c r="R422" i="6" a="1"/>
  <c r="R422" i="6" s="1"/>
  <c r="R423" i="6" a="1"/>
  <c r="R423" i="6" s="1"/>
  <c r="R424" i="6" a="1"/>
  <c r="R424" i="6" s="1"/>
  <c r="R425" i="6" a="1"/>
  <c r="R425" i="6" s="1"/>
  <c r="R426" i="6" a="1"/>
  <c r="R426" i="6" s="1"/>
  <c r="R427" i="6" a="1"/>
  <c r="R427" i="6" s="1"/>
  <c r="R428" i="6" a="1"/>
  <c r="R428" i="6" s="1"/>
  <c r="R429" i="6" a="1"/>
  <c r="R429" i="6" s="1"/>
  <c r="R430" i="6" a="1"/>
  <c r="R430" i="6" s="1"/>
  <c r="R431" i="6" a="1"/>
  <c r="R431" i="6" s="1"/>
  <c r="R432" i="6" a="1"/>
  <c r="R432" i="6" s="1"/>
  <c r="R433" i="6" a="1"/>
  <c r="R433" i="6" s="1"/>
  <c r="R434" i="6" a="1"/>
  <c r="R434" i="6" s="1"/>
  <c r="R435" i="6" a="1"/>
  <c r="R435" i="6" s="1"/>
  <c r="R436" i="6" a="1"/>
  <c r="R436" i="6" s="1"/>
  <c r="R437" i="6" a="1"/>
  <c r="R437" i="6" s="1"/>
  <c r="R438" i="6" a="1"/>
  <c r="R438" i="6" s="1"/>
  <c r="R439" i="6" a="1"/>
  <c r="R439" i="6" s="1"/>
  <c r="R2" i="6" a="1"/>
  <c r="R2" i="6" s="1"/>
  <c r="P2" i="6" a="1"/>
  <c r="P2" i="6" s="1"/>
  <c r="C2" i="7"/>
  <c r="B2" i="7"/>
  <c r="A2" i="7" a="1"/>
  <c r="A2" i="7" s="1"/>
  <c r="Q3" i="6"/>
  <c r="Q4" i="6"/>
  <c r="Q5" i="6"/>
  <c r="Q6" i="6"/>
  <c r="Q7" i="6"/>
  <c r="Q8" i="6"/>
  <c r="Q9" i="6"/>
  <c r="Q10" i="6"/>
  <c r="Q11" i="6"/>
  <c r="Q12" i="6"/>
  <c r="Q13" i="6"/>
  <c r="Q14" i="6"/>
  <c r="Q15" i="6"/>
  <c r="Q16" i="6"/>
  <c r="Q17" i="6"/>
  <c r="Q18" i="6"/>
  <c r="Q19" i="6"/>
  <c r="Q20" i="6"/>
  <c r="Q21" i="6"/>
  <c r="Q22" i="6"/>
  <c r="Q23" i="6"/>
  <c r="Q24" i="6"/>
  <c r="Q25" i="6"/>
  <c r="Q26" i="6"/>
  <c r="Q27" i="6"/>
  <c r="Q28" i="6"/>
  <c r="Q29" i="6"/>
  <c r="Q30" i="6"/>
  <c r="Q31" i="6"/>
  <c r="Q32" i="6"/>
  <c r="Q33" i="6"/>
  <c r="Q34" i="6"/>
  <c r="Q35" i="6"/>
  <c r="Q36" i="6"/>
  <c r="Q37" i="6"/>
  <c r="Q38" i="6"/>
  <c r="Q39" i="6"/>
  <c r="Q40" i="6"/>
  <c r="Q41" i="6"/>
  <c r="Q42" i="6"/>
  <c r="Q43" i="6"/>
  <c r="Q44" i="6"/>
  <c r="Q45" i="6"/>
  <c r="Q46" i="6"/>
  <c r="Q47" i="6"/>
  <c r="Q48" i="6"/>
  <c r="Q49" i="6"/>
  <c r="Q50" i="6"/>
  <c r="Q51" i="6"/>
  <c r="Q52" i="6"/>
  <c r="Q53" i="6"/>
  <c r="Q54" i="6"/>
  <c r="Q55" i="6"/>
  <c r="Q56" i="6"/>
  <c r="Q57" i="6"/>
  <c r="Q58" i="6"/>
  <c r="Q59" i="6"/>
  <c r="Q60" i="6"/>
  <c r="Q61" i="6"/>
  <c r="Q62" i="6"/>
  <c r="Q63" i="6"/>
  <c r="Q64" i="6"/>
  <c r="Q65" i="6"/>
  <c r="Q66" i="6"/>
  <c r="Q67" i="6"/>
  <c r="Q68" i="6"/>
  <c r="Q69" i="6"/>
  <c r="Q70" i="6"/>
  <c r="Q71" i="6"/>
  <c r="Q72" i="6"/>
  <c r="Q73" i="6"/>
  <c r="Q74" i="6"/>
  <c r="Q75" i="6"/>
  <c r="Q76" i="6"/>
  <c r="Q77" i="6"/>
  <c r="Q78" i="6"/>
  <c r="Q79" i="6"/>
  <c r="Q80" i="6"/>
  <c r="Q81" i="6"/>
  <c r="Q82" i="6"/>
  <c r="Q83" i="6"/>
  <c r="Q84" i="6"/>
  <c r="Q85" i="6"/>
  <c r="Q86" i="6"/>
  <c r="Q87" i="6"/>
  <c r="Q88" i="6"/>
  <c r="Q89" i="6"/>
  <c r="Q90" i="6"/>
  <c r="Q91" i="6"/>
  <c r="Q92" i="6"/>
  <c r="Q93" i="6"/>
  <c r="Q94" i="6"/>
  <c r="Q95" i="6"/>
  <c r="Q96" i="6"/>
  <c r="Q97" i="6"/>
  <c r="Q98" i="6"/>
  <c r="Q99" i="6"/>
  <c r="Q100" i="6"/>
  <c r="Q101" i="6"/>
  <c r="Q102" i="6"/>
  <c r="Q103" i="6"/>
  <c r="Q104" i="6"/>
  <c r="Q105" i="6"/>
  <c r="Q106" i="6"/>
  <c r="Q107" i="6"/>
  <c r="Q108" i="6"/>
  <c r="Q109" i="6"/>
  <c r="Q110" i="6"/>
  <c r="Q111" i="6"/>
  <c r="Q112" i="6"/>
  <c r="Q113" i="6"/>
  <c r="Q114" i="6"/>
  <c r="Q115" i="6"/>
  <c r="Q116" i="6"/>
  <c r="Q117" i="6"/>
  <c r="Q118" i="6"/>
  <c r="Q119" i="6"/>
  <c r="Q120" i="6"/>
  <c r="Q121" i="6"/>
  <c r="Q122" i="6"/>
  <c r="Q123" i="6"/>
  <c r="Q124" i="6"/>
  <c r="Q125" i="6"/>
  <c r="Q126" i="6"/>
  <c r="Q127" i="6"/>
  <c r="Q128" i="6"/>
  <c r="Q129" i="6"/>
  <c r="Q130" i="6"/>
  <c r="Q131" i="6"/>
  <c r="Q132" i="6"/>
  <c r="Q133" i="6"/>
  <c r="Q134" i="6"/>
  <c r="Q135" i="6"/>
  <c r="Q136" i="6"/>
  <c r="Q137" i="6"/>
  <c r="Q138" i="6"/>
  <c r="Q139" i="6"/>
  <c r="Q140" i="6"/>
  <c r="Q141" i="6"/>
  <c r="Q142" i="6"/>
  <c r="Q143" i="6"/>
  <c r="Q144" i="6"/>
  <c r="Q145" i="6"/>
  <c r="Q146" i="6"/>
  <c r="Q147" i="6"/>
  <c r="Q148" i="6"/>
  <c r="Q149" i="6"/>
  <c r="Q150" i="6"/>
  <c r="Q151" i="6"/>
  <c r="Q152" i="6"/>
  <c r="Q153" i="6"/>
  <c r="Q154" i="6"/>
  <c r="Q155" i="6"/>
  <c r="Q156" i="6"/>
  <c r="Q157" i="6"/>
  <c r="Q158" i="6"/>
  <c r="Q159" i="6"/>
  <c r="Q160" i="6"/>
  <c r="Q161" i="6"/>
  <c r="Q162" i="6"/>
  <c r="Q163" i="6"/>
  <c r="Q164" i="6"/>
  <c r="Q165" i="6"/>
  <c r="Q166" i="6"/>
  <c r="Q167" i="6"/>
  <c r="Q168" i="6"/>
  <c r="Q169" i="6"/>
  <c r="Q170" i="6"/>
  <c r="Q171" i="6"/>
  <c r="Q172" i="6"/>
  <c r="Q173" i="6"/>
  <c r="Q174" i="6"/>
  <c r="Q175" i="6"/>
  <c r="Q176" i="6"/>
  <c r="Q177" i="6"/>
  <c r="Q178" i="6"/>
  <c r="Q179" i="6"/>
  <c r="Q180" i="6"/>
  <c r="Q181" i="6"/>
  <c r="Q182" i="6"/>
  <c r="Q183" i="6"/>
  <c r="Q184" i="6"/>
  <c r="Q185" i="6"/>
  <c r="Q186" i="6"/>
  <c r="Q187" i="6"/>
  <c r="Q188" i="6"/>
  <c r="Q189" i="6"/>
  <c r="Q190" i="6"/>
  <c r="Q191" i="6"/>
  <c r="Q192" i="6"/>
  <c r="Q193" i="6"/>
  <c r="Q194" i="6"/>
  <c r="Q195" i="6"/>
  <c r="Q196" i="6"/>
  <c r="Q197" i="6"/>
  <c r="Q198" i="6"/>
  <c r="Q199" i="6"/>
  <c r="Q200" i="6"/>
  <c r="Q201" i="6"/>
  <c r="Q202" i="6"/>
  <c r="Q203" i="6"/>
  <c r="Q204" i="6"/>
  <c r="Q205" i="6"/>
  <c r="Q206" i="6"/>
  <c r="Q207" i="6"/>
  <c r="Q208" i="6"/>
  <c r="Q209" i="6"/>
  <c r="Q210" i="6"/>
  <c r="Q211" i="6"/>
  <c r="Q212" i="6"/>
  <c r="Q213" i="6"/>
  <c r="Q214" i="6"/>
  <c r="Q215" i="6"/>
  <c r="Q216" i="6"/>
  <c r="Q217" i="6"/>
  <c r="Q218" i="6"/>
  <c r="Q219" i="6"/>
  <c r="Q220" i="6"/>
  <c r="Q221" i="6"/>
  <c r="Q222" i="6"/>
  <c r="Q223" i="6"/>
  <c r="Q224" i="6"/>
  <c r="Q225" i="6"/>
  <c r="Q226" i="6"/>
  <c r="Q227" i="6"/>
  <c r="Q228" i="6"/>
  <c r="Q229" i="6"/>
  <c r="Q230" i="6"/>
  <c r="Q231" i="6"/>
  <c r="Q232" i="6"/>
  <c r="Q233" i="6"/>
  <c r="Q234" i="6"/>
  <c r="Q235" i="6"/>
  <c r="Q236" i="6"/>
  <c r="Q237" i="6"/>
  <c r="Q238" i="6"/>
  <c r="Q239" i="6"/>
  <c r="Q240" i="6"/>
  <c r="Q241" i="6"/>
  <c r="Q242" i="6"/>
  <c r="Q243" i="6"/>
  <c r="Q244" i="6"/>
  <c r="Q245" i="6"/>
  <c r="Q246" i="6"/>
  <c r="Q247" i="6"/>
  <c r="Q248" i="6"/>
  <c r="Q249" i="6"/>
  <c r="Q250" i="6"/>
  <c r="Q251" i="6"/>
  <c r="Q252" i="6"/>
  <c r="Q253" i="6"/>
  <c r="Q254" i="6"/>
  <c r="Q255" i="6"/>
  <c r="Q256" i="6"/>
  <c r="Q257" i="6"/>
  <c r="Q258" i="6"/>
  <c r="Q259" i="6"/>
  <c r="Q260" i="6"/>
  <c r="Q261" i="6"/>
  <c r="Q262" i="6"/>
  <c r="Q263" i="6"/>
  <c r="Q264" i="6"/>
  <c r="Q265" i="6"/>
  <c r="Q266" i="6"/>
  <c r="Q267" i="6"/>
  <c r="Q268" i="6"/>
  <c r="Q269" i="6"/>
  <c r="Q270" i="6"/>
  <c r="Q271" i="6"/>
  <c r="Q272" i="6"/>
  <c r="Q273" i="6"/>
  <c r="Q274" i="6"/>
  <c r="Q275" i="6"/>
  <c r="Q276" i="6"/>
  <c r="Q277" i="6"/>
  <c r="Q278" i="6"/>
  <c r="Q279" i="6"/>
  <c r="Q280" i="6"/>
  <c r="Q281" i="6"/>
  <c r="Q282" i="6"/>
  <c r="Q283" i="6"/>
  <c r="Q284" i="6"/>
  <c r="Q285" i="6"/>
  <c r="Q286" i="6"/>
  <c r="Q287" i="6"/>
  <c r="Q288" i="6"/>
  <c r="Q289" i="6"/>
  <c r="Q290" i="6"/>
  <c r="Q291" i="6"/>
  <c r="Q292" i="6"/>
  <c r="Q293" i="6"/>
  <c r="Q294" i="6"/>
  <c r="Q295" i="6"/>
  <c r="Q296" i="6"/>
  <c r="Q297" i="6"/>
  <c r="Q298" i="6"/>
  <c r="Q299" i="6"/>
  <c r="Q300" i="6"/>
  <c r="Q301" i="6"/>
  <c r="Q302" i="6"/>
  <c r="Q303" i="6"/>
  <c r="Q304" i="6"/>
  <c r="Q305" i="6"/>
  <c r="Q306" i="6"/>
  <c r="Q307" i="6"/>
  <c r="Q308" i="6"/>
  <c r="Q309" i="6"/>
  <c r="Q310" i="6"/>
  <c r="Q311" i="6"/>
  <c r="Q312" i="6"/>
  <c r="Q313" i="6"/>
  <c r="Q314" i="6"/>
  <c r="Q315" i="6"/>
  <c r="Q316" i="6"/>
  <c r="Q317" i="6"/>
  <c r="Q318" i="6"/>
  <c r="Q319" i="6"/>
  <c r="Q320" i="6"/>
  <c r="Q321" i="6"/>
  <c r="Q322" i="6"/>
  <c r="Q323" i="6"/>
  <c r="Q324" i="6"/>
  <c r="Q325" i="6"/>
  <c r="Q326" i="6"/>
  <c r="Q327" i="6"/>
  <c r="Q328" i="6"/>
  <c r="Q329" i="6"/>
  <c r="Q330" i="6"/>
  <c r="Q331" i="6"/>
  <c r="Q332" i="6"/>
  <c r="Q333" i="6"/>
  <c r="Q334" i="6"/>
  <c r="Q335" i="6"/>
  <c r="Q336" i="6"/>
  <c r="Q337" i="6"/>
  <c r="Q338" i="6"/>
  <c r="Q339" i="6"/>
  <c r="Q340" i="6"/>
  <c r="Q341" i="6"/>
  <c r="Q342" i="6"/>
  <c r="Q343" i="6"/>
  <c r="Q344" i="6"/>
  <c r="Q345" i="6"/>
  <c r="Q346" i="6"/>
  <c r="Q347" i="6"/>
  <c r="Q348" i="6"/>
  <c r="Q349" i="6"/>
  <c r="Q350" i="6"/>
  <c r="Q351" i="6"/>
  <c r="Q352" i="6"/>
  <c r="Q353" i="6"/>
  <c r="Q354" i="6"/>
  <c r="Q355" i="6"/>
  <c r="Q356" i="6"/>
  <c r="Q357" i="6"/>
  <c r="Q358" i="6"/>
  <c r="Q359" i="6"/>
  <c r="Q360" i="6"/>
  <c r="Q361" i="6"/>
  <c r="Q362" i="6"/>
  <c r="Q363" i="6"/>
  <c r="Q364" i="6"/>
  <c r="Q365" i="6"/>
  <c r="Q366" i="6"/>
  <c r="Q367" i="6"/>
  <c r="Q368" i="6"/>
  <c r="Q369" i="6"/>
  <c r="Q370" i="6"/>
  <c r="Q371" i="6"/>
  <c r="Q372" i="6"/>
  <c r="Q373" i="6"/>
  <c r="Q374" i="6"/>
  <c r="Q375" i="6"/>
  <c r="Q376" i="6"/>
  <c r="Q377" i="6"/>
  <c r="Q378" i="6"/>
  <c r="Q379" i="6"/>
  <c r="Q380" i="6"/>
  <c r="Q381" i="6"/>
  <c r="Q382" i="6"/>
  <c r="Q383" i="6"/>
  <c r="Q384" i="6"/>
  <c r="Q385" i="6"/>
  <c r="Q386" i="6"/>
  <c r="Q387" i="6"/>
  <c r="Q388" i="6"/>
  <c r="Q389" i="6"/>
  <c r="Q390" i="6"/>
  <c r="Q391" i="6"/>
  <c r="Q392" i="6"/>
  <c r="Q393" i="6"/>
  <c r="Q394" i="6"/>
  <c r="Q395" i="6"/>
  <c r="Q396" i="6"/>
  <c r="Q397" i="6"/>
  <c r="Q398" i="6"/>
  <c r="Q399" i="6"/>
  <c r="Q400" i="6"/>
  <c r="Q401" i="6"/>
  <c r="Q402" i="6"/>
  <c r="Q403" i="6"/>
  <c r="Q404" i="6"/>
  <c r="Q405" i="6"/>
  <c r="Q406" i="6"/>
  <c r="Q407" i="6"/>
  <c r="Q408" i="6"/>
  <c r="Q409" i="6"/>
  <c r="Q410" i="6"/>
  <c r="Q411" i="6"/>
  <c r="Q412" i="6"/>
  <c r="Q413" i="6"/>
  <c r="Q414" i="6"/>
  <c r="Q415" i="6"/>
  <c r="Q416" i="6"/>
  <c r="Q417" i="6"/>
  <c r="Q418" i="6"/>
  <c r="Q419" i="6"/>
  <c r="Q420" i="6"/>
  <c r="Q421" i="6"/>
  <c r="Q422" i="6"/>
  <c r="Q423" i="6"/>
  <c r="Q424" i="6"/>
  <c r="Q425" i="6"/>
  <c r="Q426" i="6"/>
  <c r="Q427" i="6"/>
  <c r="Q428" i="6"/>
  <c r="Q429" i="6"/>
  <c r="Q430" i="6"/>
  <c r="Q431" i="6"/>
  <c r="Q432" i="6"/>
  <c r="Q433" i="6"/>
  <c r="Q434" i="6"/>
  <c r="Q435" i="6"/>
  <c r="Q436" i="6"/>
  <c r="Q437" i="6"/>
  <c r="Q438" i="6"/>
  <c r="Q439" i="6"/>
  <c r="Q2" i="6"/>
  <c r="P3" i="6" a="1"/>
  <c r="P3" i="6" s="1"/>
  <c r="P4" i="6" a="1"/>
  <c r="P4" i="6" s="1"/>
  <c r="P5" i="6" a="1"/>
  <c r="P5" i="6" s="1"/>
  <c r="P6" i="6" a="1"/>
  <c r="P6" i="6" s="1"/>
  <c r="P7" i="6" a="1"/>
  <c r="P7" i="6" s="1"/>
  <c r="P8" i="6" a="1"/>
  <c r="P8" i="6" s="1"/>
  <c r="P9" i="6" a="1"/>
  <c r="P9" i="6" s="1"/>
  <c r="P10" i="6" a="1"/>
  <c r="P10" i="6" s="1"/>
  <c r="P11" i="6" a="1"/>
  <c r="P11" i="6" s="1"/>
  <c r="P12" i="6" a="1"/>
  <c r="P12" i="6" s="1"/>
  <c r="P13" i="6" a="1"/>
  <c r="P13" i="6" s="1"/>
  <c r="P14" i="6" a="1"/>
  <c r="P14" i="6" s="1"/>
  <c r="P15" i="6" a="1"/>
  <c r="P15" i="6" s="1"/>
  <c r="P16" i="6" a="1"/>
  <c r="P16" i="6" s="1"/>
  <c r="P17" i="6" a="1"/>
  <c r="P17" i="6" s="1"/>
  <c r="P18" i="6" a="1"/>
  <c r="P18" i="6" s="1"/>
  <c r="P19" i="6" a="1"/>
  <c r="P19" i="6" s="1"/>
  <c r="P20" i="6" a="1"/>
  <c r="P20" i="6" s="1"/>
  <c r="P21" i="6" a="1"/>
  <c r="P21" i="6" s="1"/>
  <c r="P22" i="6" a="1"/>
  <c r="P22" i="6" s="1"/>
  <c r="P23" i="6" a="1"/>
  <c r="P23" i="6" s="1"/>
  <c r="P24" i="6" a="1"/>
  <c r="P24" i="6" s="1"/>
  <c r="P25" i="6" a="1"/>
  <c r="P25" i="6" s="1"/>
  <c r="P26" i="6" a="1"/>
  <c r="P26" i="6" s="1"/>
  <c r="P27" i="6" a="1"/>
  <c r="P27" i="6" s="1"/>
  <c r="P28" i="6" a="1"/>
  <c r="P28" i="6" s="1"/>
  <c r="P29" i="6" a="1"/>
  <c r="P29" i="6" s="1"/>
  <c r="P30" i="6" a="1"/>
  <c r="P30" i="6" s="1"/>
  <c r="P31" i="6" a="1"/>
  <c r="P31" i="6" s="1"/>
  <c r="P32" i="6" a="1"/>
  <c r="P32" i="6" s="1"/>
  <c r="P33" i="6" a="1"/>
  <c r="P33" i="6" s="1"/>
  <c r="P34" i="6" a="1"/>
  <c r="P34" i="6" s="1"/>
  <c r="P35" i="6" a="1"/>
  <c r="P35" i="6" s="1"/>
  <c r="P36" i="6" a="1"/>
  <c r="P36" i="6" s="1"/>
  <c r="P37" i="6" a="1"/>
  <c r="P37" i="6" s="1"/>
  <c r="P38" i="6" a="1"/>
  <c r="P38" i="6" s="1"/>
  <c r="P39" i="6" a="1"/>
  <c r="P39" i="6" s="1"/>
  <c r="P40" i="6" a="1"/>
  <c r="P40" i="6" s="1"/>
  <c r="P41" i="6" a="1"/>
  <c r="P41" i="6" s="1"/>
  <c r="P42" i="6" a="1"/>
  <c r="P42" i="6" s="1"/>
  <c r="P43" i="6" a="1"/>
  <c r="P43" i="6" s="1"/>
  <c r="P44" i="6" a="1"/>
  <c r="P44" i="6" s="1"/>
  <c r="P45" i="6" a="1"/>
  <c r="P45" i="6" s="1"/>
  <c r="P46" i="6" a="1"/>
  <c r="P46" i="6" s="1"/>
  <c r="P47" i="6" a="1"/>
  <c r="P47" i="6" s="1"/>
  <c r="P48" i="6" a="1"/>
  <c r="P48" i="6" s="1"/>
  <c r="P49" i="6" a="1"/>
  <c r="P49" i="6" s="1"/>
  <c r="P50" i="6" a="1"/>
  <c r="P50" i="6" s="1"/>
  <c r="P51" i="6" a="1"/>
  <c r="P51" i="6" s="1"/>
  <c r="P52" i="6" a="1"/>
  <c r="P52" i="6" s="1"/>
  <c r="P53" i="6" a="1"/>
  <c r="P53" i="6" s="1"/>
  <c r="P54" i="6" a="1"/>
  <c r="P54" i="6" s="1"/>
  <c r="P55" i="6" a="1"/>
  <c r="P55" i="6" s="1"/>
  <c r="P56" i="6" a="1"/>
  <c r="P56" i="6" s="1"/>
  <c r="P57" i="6" a="1"/>
  <c r="P57" i="6" s="1"/>
  <c r="P58" i="6" a="1"/>
  <c r="P58" i="6" s="1"/>
  <c r="P59" i="6" a="1"/>
  <c r="P59" i="6" s="1"/>
  <c r="P60" i="6" a="1"/>
  <c r="P60" i="6" s="1"/>
  <c r="P61" i="6" a="1"/>
  <c r="P61" i="6" s="1"/>
  <c r="P62" i="6" a="1"/>
  <c r="P62" i="6" s="1"/>
  <c r="P63" i="6" a="1"/>
  <c r="P63" i="6" s="1"/>
  <c r="P64" i="6" a="1"/>
  <c r="P64" i="6" s="1"/>
  <c r="P65" i="6" a="1"/>
  <c r="P65" i="6" s="1"/>
  <c r="P66" i="6" a="1"/>
  <c r="P66" i="6" s="1"/>
  <c r="P67" i="6" a="1"/>
  <c r="P67" i="6" s="1"/>
  <c r="P68" i="6" a="1"/>
  <c r="P68" i="6" s="1"/>
  <c r="P69" i="6" a="1"/>
  <c r="P69" i="6" s="1"/>
  <c r="P70" i="6" a="1"/>
  <c r="P70" i="6" s="1"/>
  <c r="P71" i="6" a="1"/>
  <c r="P71" i="6" s="1"/>
  <c r="P72" i="6" a="1"/>
  <c r="P72" i="6" s="1"/>
  <c r="P73" i="6" a="1"/>
  <c r="P73" i="6" s="1"/>
  <c r="P74" i="6" a="1"/>
  <c r="P74" i="6" s="1"/>
  <c r="P75" i="6" a="1"/>
  <c r="P75" i="6" s="1"/>
  <c r="P76" i="6" a="1"/>
  <c r="P76" i="6" s="1"/>
  <c r="P77" i="6" a="1"/>
  <c r="P77" i="6" s="1"/>
  <c r="P78" i="6" a="1"/>
  <c r="P78" i="6" s="1"/>
  <c r="P79" i="6" a="1"/>
  <c r="P79" i="6" s="1"/>
  <c r="P80" i="6" a="1"/>
  <c r="P80" i="6" s="1"/>
  <c r="P81" i="6" a="1"/>
  <c r="P81" i="6" s="1"/>
  <c r="P82" i="6" a="1"/>
  <c r="P82" i="6" s="1"/>
  <c r="P83" i="6" a="1"/>
  <c r="P83" i="6" s="1"/>
  <c r="P84" i="6" a="1"/>
  <c r="P84" i="6" s="1"/>
  <c r="P85" i="6" a="1"/>
  <c r="P85" i="6" s="1"/>
  <c r="P86" i="6" a="1"/>
  <c r="P86" i="6" s="1"/>
  <c r="P87" i="6" a="1"/>
  <c r="P87" i="6" s="1"/>
  <c r="P88" i="6" a="1"/>
  <c r="P88" i="6" s="1"/>
  <c r="P89" i="6" a="1"/>
  <c r="P89" i="6" s="1"/>
  <c r="P90" i="6" a="1"/>
  <c r="P90" i="6" s="1"/>
  <c r="P91" i="6" a="1"/>
  <c r="P91" i="6" s="1"/>
  <c r="P92" i="6" a="1"/>
  <c r="P92" i="6" s="1"/>
  <c r="P93" i="6" a="1"/>
  <c r="P93" i="6" s="1"/>
  <c r="P94" i="6" a="1"/>
  <c r="P94" i="6" s="1"/>
  <c r="P95" i="6" a="1"/>
  <c r="P95" i="6" s="1"/>
  <c r="P96" i="6" a="1"/>
  <c r="P96" i="6" s="1"/>
  <c r="P97" i="6" a="1"/>
  <c r="P97" i="6" s="1"/>
  <c r="P98" i="6" a="1"/>
  <c r="P98" i="6" s="1"/>
  <c r="P99" i="6" a="1"/>
  <c r="P99" i="6" s="1"/>
  <c r="P100" i="6" a="1"/>
  <c r="P100" i="6" s="1"/>
  <c r="P101" i="6" a="1"/>
  <c r="P101" i="6" s="1"/>
  <c r="P102" i="6" a="1"/>
  <c r="P102" i="6" s="1"/>
  <c r="P103" i="6" a="1"/>
  <c r="P103" i="6" s="1"/>
  <c r="P104" i="6" a="1"/>
  <c r="P104" i="6" s="1"/>
  <c r="P105" i="6" a="1"/>
  <c r="P105" i="6" s="1"/>
  <c r="P106" i="6" a="1"/>
  <c r="P106" i="6" s="1"/>
  <c r="P107" i="6" a="1"/>
  <c r="P107" i="6" s="1"/>
  <c r="P108" i="6" a="1"/>
  <c r="P108" i="6" s="1"/>
  <c r="P109" i="6" a="1"/>
  <c r="P109" i="6" s="1"/>
  <c r="P110" i="6" a="1"/>
  <c r="P110" i="6" s="1"/>
  <c r="P111" i="6" a="1"/>
  <c r="P111" i="6" s="1"/>
  <c r="P112" i="6" a="1"/>
  <c r="P112" i="6" s="1"/>
  <c r="P113" i="6" a="1"/>
  <c r="P113" i="6" s="1"/>
  <c r="P114" i="6" a="1"/>
  <c r="P114" i="6" s="1"/>
  <c r="P115" i="6" a="1"/>
  <c r="P115" i="6" s="1"/>
  <c r="P116" i="6" a="1"/>
  <c r="P116" i="6" s="1"/>
  <c r="P117" i="6" a="1"/>
  <c r="P117" i="6" s="1"/>
  <c r="P118" i="6" a="1"/>
  <c r="P118" i="6" s="1"/>
  <c r="P119" i="6" a="1"/>
  <c r="P119" i="6" s="1"/>
  <c r="P120" i="6" a="1"/>
  <c r="P120" i="6" s="1"/>
  <c r="P121" i="6" a="1"/>
  <c r="P121" i="6" s="1"/>
  <c r="P122" i="6" a="1"/>
  <c r="P122" i="6" s="1"/>
  <c r="P123" i="6" a="1"/>
  <c r="P123" i="6" s="1"/>
  <c r="P124" i="6" a="1"/>
  <c r="P124" i="6" s="1"/>
  <c r="P125" i="6" a="1"/>
  <c r="P125" i="6" s="1"/>
  <c r="P126" i="6" a="1"/>
  <c r="P126" i="6" s="1"/>
  <c r="P127" i="6" a="1"/>
  <c r="P127" i="6" s="1"/>
  <c r="P128" i="6" a="1"/>
  <c r="P128" i="6" s="1"/>
  <c r="P129" i="6" a="1"/>
  <c r="P129" i="6" s="1"/>
  <c r="P130" i="6" a="1"/>
  <c r="P130" i="6" s="1"/>
  <c r="P131" i="6" a="1"/>
  <c r="P131" i="6" s="1"/>
  <c r="P132" i="6" a="1"/>
  <c r="P132" i="6" s="1"/>
  <c r="P133" i="6" a="1"/>
  <c r="P133" i="6" s="1"/>
  <c r="P134" i="6" a="1"/>
  <c r="P134" i="6" s="1"/>
  <c r="P135" i="6" a="1"/>
  <c r="P135" i="6" s="1"/>
  <c r="P136" i="6" a="1"/>
  <c r="P136" i="6" s="1"/>
  <c r="P137" i="6" a="1"/>
  <c r="P137" i="6" s="1"/>
  <c r="P138" i="6" a="1"/>
  <c r="P138" i="6" s="1"/>
  <c r="P139" i="6" a="1"/>
  <c r="P139" i="6" s="1"/>
  <c r="P140" i="6" a="1"/>
  <c r="P140" i="6" s="1"/>
  <c r="P141" i="6" a="1"/>
  <c r="P141" i="6" s="1"/>
  <c r="P142" i="6" a="1"/>
  <c r="P142" i="6" s="1"/>
  <c r="P143" i="6" a="1"/>
  <c r="P143" i="6" s="1"/>
  <c r="P144" i="6" a="1"/>
  <c r="P144" i="6" s="1"/>
  <c r="P145" i="6" a="1"/>
  <c r="P145" i="6" s="1"/>
  <c r="P146" i="6" a="1"/>
  <c r="P146" i="6" s="1"/>
  <c r="P147" i="6" a="1"/>
  <c r="P147" i="6" s="1"/>
  <c r="P148" i="6" a="1"/>
  <c r="P148" i="6" s="1"/>
  <c r="P149" i="6" a="1"/>
  <c r="P149" i="6" s="1"/>
  <c r="P150" i="6" a="1"/>
  <c r="P150" i="6" s="1"/>
  <c r="P151" i="6" a="1"/>
  <c r="P151" i="6" s="1"/>
  <c r="P152" i="6" a="1"/>
  <c r="P152" i="6" s="1"/>
  <c r="P153" i="6" a="1"/>
  <c r="P153" i="6" s="1"/>
  <c r="P154" i="6" a="1"/>
  <c r="P154" i="6" s="1"/>
  <c r="P155" i="6" a="1"/>
  <c r="P155" i="6" s="1"/>
  <c r="P156" i="6" a="1"/>
  <c r="P156" i="6" s="1"/>
  <c r="P157" i="6" a="1"/>
  <c r="P157" i="6" s="1"/>
  <c r="P158" i="6" a="1"/>
  <c r="P158" i="6" s="1"/>
  <c r="P159" i="6" a="1"/>
  <c r="P159" i="6" s="1"/>
  <c r="P160" i="6" a="1"/>
  <c r="P160" i="6" s="1"/>
  <c r="P161" i="6" a="1"/>
  <c r="P161" i="6" s="1"/>
  <c r="P162" i="6" a="1"/>
  <c r="P162" i="6" s="1"/>
  <c r="P163" i="6" a="1"/>
  <c r="P163" i="6" s="1"/>
  <c r="P164" i="6" a="1"/>
  <c r="P164" i="6" s="1"/>
  <c r="P165" i="6" a="1"/>
  <c r="P165" i="6" s="1"/>
  <c r="P166" i="6" a="1"/>
  <c r="P166" i="6" s="1"/>
  <c r="P167" i="6" a="1"/>
  <c r="P167" i="6" s="1"/>
  <c r="P168" i="6" a="1"/>
  <c r="P168" i="6" s="1"/>
  <c r="P169" i="6" a="1"/>
  <c r="P169" i="6" s="1"/>
  <c r="P170" i="6" a="1"/>
  <c r="P170" i="6" s="1"/>
  <c r="P171" i="6" a="1"/>
  <c r="P171" i="6" s="1"/>
  <c r="P172" i="6" a="1"/>
  <c r="P172" i="6" s="1"/>
  <c r="P173" i="6" a="1"/>
  <c r="P173" i="6" s="1"/>
  <c r="P174" i="6" a="1"/>
  <c r="P174" i="6" s="1"/>
  <c r="P175" i="6" a="1"/>
  <c r="P175" i="6" s="1"/>
  <c r="P176" i="6" a="1"/>
  <c r="P176" i="6" s="1"/>
  <c r="P177" i="6" a="1"/>
  <c r="P177" i="6" s="1"/>
  <c r="P178" i="6" a="1"/>
  <c r="P178" i="6" s="1"/>
  <c r="P179" i="6" a="1"/>
  <c r="P179" i="6" s="1"/>
  <c r="P180" i="6" a="1"/>
  <c r="P180" i="6" s="1"/>
  <c r="P181" i="6" a="1"/>
  <c r="P181" i="6" s="1"/>
  <c r="P182" i="6" a="1"/>
  <c r="P182" i="6" s="1"/>
  <c r="P183" i="6" a="1"/>
  <c r="P183" i="6" s="1"/>
  <c r="P184" i="6" a="1"/>
  <c r="P184" i="6" s="1"/>
  <c r="P185" i="6" a="1"/>
  <c r="P185" i="6" s="1"/>
  <c r="P186" i="6" a="1"/>
  <c r="P186" i="6" s="1"/>
  <c r="P187" i="6" a="1"/>
  <c r="P187" i="6" s="1"/>
  <c r="P188" i="6" a="1"/>
  <c r="P188" i="6" s="1"/>
  <c r="P189" i="6" a="1"/>
  <c r="P189" i="6" s="1"/>
  <c r="P190" i="6" a="1"/>
  <c r="P190" i="6" s="1"/>
  <c r="P191" i="6" a="1"/>
  <c r="P191" i="6" s="1"/>
  <c r="P192" i="6" a="1"/>
  <c r="P192" i="6" s="1"/>
  <c r="P193" i="6" a="1"/>
  <c r="P193" i="6" s="1"/>
  <c r="P194" i="6" a="1"/>
  <c r="P194" i="6" s="1"/>
  <c r="P195" i="6" a="1"/>
  <c r="P195" i="6" s="1"/>
  <c r="P196" i="6" a="1"/>
  <c r="P196" i="6" s="1"/>
  <c r="P197" i="6" a="1"/>
  <c r="P197" i="6" s="1"/>
  <c r="P198" i="6" a="1"/>
  <c r="P198" i="6" s="1"/>
  <c r="P199" i="6" a="1"/>
  <c r="P199" i="6" s="1"/>
  <c r="P200" i="6" a="1"/>
  <c r="P200" i="6" s="1"/>
  <c r="P201" i="6" a="1"/>
  <c r="P201" i="6" s="1"/>
  <c r="P202" i="6" a="1"/>
  <c r="P202" i="6" s="1"/>
  <c r="P203" i="6" a="1"/>
  <c r="P203" i="6" s="1"/>
  <c r="P204" i="6" a="1"/>
  <c r="P204" i="6" s="1"/>
  <c r="P205" i="6" a="1"/>
  <c r="P205" i="6" s="1"/>
  <c r="P206" i="6" a="1"/>
  <c r="P206" i="6" s="1"/>
  <c r="P207" i="6" a="1"/>
  <c r="P207" i="6" s="1"/>
  <c r="P208" i="6" a="1"/>
  <c r="P208" i="6" s="1"/>
  <c r="P209" i="6" a="1"/>
  <c r="P209" i="6" s="1"/>
  <c r="P210" i="6" a="1"/>
  <c r="P210" i="6" s="1"/>
  <c r="P211" i="6" a="1"/>
  <c r="P211" i="6" s="1"/>
  <c r="P212" i="6" a="1"/>
  <c r="P212" i="6" s="1"/>
  <c r="P213" i="6" a="1"/>
  <c r="P213" i="6" s="1"/>
  <c r="P214" i="6" a="1"/>
  <c r="P214" i="6" s="1"/>
  <c r="P215" i="6" a="1"/>
  <c r="P215" i="6" s="1"/>
  <c r="P216" i="6" a="1"/>
  <c r="P216" i="6" s="1"/>
  <c r="P217" i="6" a="1"/>
  <c r="P217" i="6" s="1"/>
  <c r="P218" i="6" a="1"/>
  <c r="P218" i="6" s="1"/>
  <c r="P219" i="6" a="1"/>
  <c r="P219" i="6" s="1"/>
  <c r="P220" i="6" a="1"/>
  <c r="P220" i="6" s="1"/>
  <c r="P221" i="6" a="1"/>
  <c r="P221" i="6" s="1"/>
  <c r="P222" i="6" a="1"/>
  <c r="P222" i="6" s="1"/>
  <c r="P223" i="6" a="1"/>
  <c r="P223" i="6" s="1"/>
  <c r="P224" i="6" a="1"/>
  <c r="P224" i="6" s="1"/>
  <c r="P225" i="6" a="1"/>
  <c r="P225" i="6" s="1"/>
  <c r="P226" i="6" a="1"/>
  <c r="P226" i="6" s="1"/>
  <c r="P227" i="6" a="1"/>
  <c r="P227" i="6" s="1"/>
  <c r="P228" i="6" a="1"/>
  <c r="P228" i="6" s="1"/>
  <c r="P229" i="6" a="1"/>
  <c r="P229" i="6" s="1"/>
  <c r="P230" i="6" a="1"/>
  <c r="P230" i="6" s="1"/>
  <c r="P231" i="6" a="1"/>
  <c r="P231" i="6" s="1"/>
  <c r="P232" i="6" a="1"/>
  <c r="P232" i="6" s="1"/>
  <c r="P233" i="6" a="1"/>
  <c r="P233" i="6" s="1"/>
  <c r="P234" i="6" a="1"/>
  <c r="P234" i="6" s="1"/>
  <c r="P235" i="6" a="1"/>
  <c r="P235" i="6" s="1"/>
  <c r="P236" i="6" a="1"/>
  <c r="P236" i="6" s="1"/>
  <c r="P237" i="6" a="1"/>
  <c r="P237" i="6" s="1"/>
  <c r="P238" i="6" a="1"/>
  <c r="P238" i="6" s="1"/>
  <c r="P239" i="6" a="1"/>
  <c r="P239" i="6" s="1"/>
  <c r="P240" i="6" a="1"/>
  <c r="P240" i="6" s="1"/>
  <c r="P241" i="6" a="1"/>
  <c r="P241" i="6" s="1"/>
  <c r="P242" i="6" a="1"/>
  <c r="P242" i="6" s="1"/>
  <c r="P243" i="6" a="1"/>
  <c r="P243" i="6" s="1"/>
  <c r="P244" i="6" a="1"/>
  <c r="P244" i="6" s="1"/>
  <c r="P245" i="6" a="1"/>
  <c r="P245" i="6" s="1"/>
  <c r="P246" i="6" a="1"/>
  <c r="P246" i="6" s="1"/>
  <c r="P247" i="6" a="1"/>
  <c r="P247" i="6" s="1"/>
  <c r="P248" i="6" a="1"/>
  <c r="P248" i="6" s="1"/>
  <c r="P249" i="6" a="1"/>
  <c r="P249" i="6" s="1"/>
  <c r="P250" i="6" a="1"/>
  <c r="P250" i="6" s="1"/>
  <c r="P251" i="6" a="1"/>
  <c r="P251" i="6" s="1"/>
  <c r="P252" i="6" a="1"/>
  <c r="P252" i="6" s="1"/>
  <c r="P253" i="6" a="1"/>
  <c r="P253" i="6" s="1"/>
  <c r="P254" i="6" a="1"/>
  <c r="P254" i="6" s="1"/>
  <c r="P255" i="6" a="1"/>
  <c r="P255" i="6" s="1"/>
  <c r="P256" i="6" a="1"/>
  <c r="P256" i="6" s="1"/>
  <c r="P257" i="6" a="1"/>
  <c r="P257" i="6" s="1"/>
  <c r="P258" i="6" a="1"/>
  <c r="P258" i="6" s="1"/>
  <c r="P259" i="6" a="1"/>
  <c r="P259" i="6" s="1"/>
  <c r="P260" i="6" a="1"/>
  <c r="P260" i="6" s="1"/>
  <c r="P261" i="6" a="1"/>
  <c r="P261" i="6" s="1"/>
  <c r="P262" i="6" a="1"/>
  <c r="P262" i="6" s="1"/>
  <c r="P263" i="6" a="1"/>
  <c r="P263" i="6" s="1"/>
  <c r="P264" i="6" a="1"/>
  <c r="P264" i="6" s="1"/>
  <c r="P265" i="6" a="1"/>
  <c r="P265" i="6" s="1"/>
  <c r="P266" i="6" a="1"/>
  <c r="P266" i="6" s="1"/>
  <c r="P267" i="6" a="1"/>
  <c r="P267" i="6" s="1"/>
  <c r="P268" i="6" a="1"/>
  <c r="P268" i="6" s="1"/>
  <c r="P269" i="6" a="1"/>
  <c r="P269" i="6" s="1"/>
  <c r="P270" i="6" a="1"/>
  <c r="P270" i="6" s="1"/>
  <c r="P271" i="6" a="1"/>
  <c r="P271" i="6" s="1"/>
  <c r="P272" i="6" a="1"/>
  <c r="P272" i="6" s="1"/>
  <c r="P273" i="6" a="1"/>
  <c r="P273" i="6" s="1"/>
  <c r="P274" i="6" a="1"/>
  <c r="P274" i="6" s="1"/>
  <c r="P275" i="6" a="1"/>
  <c r="P275" i="6" s="1"/>
  <c r="P276" i="6" a="1"/>
  <c r="P276" i="6" s="1"/>
  <c r="P277" i="6" a="1"/>
  <c r="P277" i="6" s="1"/>
  <c r="P278" i="6" a="1"/>
  <c r="P278" i="6" s="1"/>
  <c r="P279" i="6" a="1"/>
  <c r="P279" i="6" s="1"/>
  <c r="P280" i="6" a="1"/>
  <c r="P280" i="6" s="1"/>
  <c r="P281" i="6" a="1"/>
  <c r="P281" i="6" s="1"/>
  <c r="P282" i="6" a="1"/>
  <c r="P282" i="6" s="1"/>
  <c r="P283" i="6" a="1"/>
  <c r="P283" i="6" s="1"/>
  <c r="P284" i="6" a="1"/>
  <c r="P284" i="6" s="1"/>
  <c r="P285" i="6" a="1"/>
  <c r="P285" i="6" s="1"/>
  <c r="P286" i="6" a="1"/>
  <c r="P286" i="6" s="1"/>
  <c r="P287" i="6" a="1"/>
  <c r="P287" i="6" s="1"/>
  <c r="P288" i="6" a="1"/>
  <c r="P288" i="6" s="1"/>
  <c r="P289" i="6" a="1"/>
  <c r="P289" i="6" s="1"/>
  <c r="P290" i="6" a="1"/>
  <c r="P290" i="6" s="1"/>
  <c r="P291" i="6" a="1"/>
  <c r="P291" i="6" s="1"/>
  <c r="P292" i="6" a="1"/>
  <c r="P292" i="6" s="1"/>
  <c r="P293" i="6" a="1"/>
  <c r="P293" i="6" s="1"/>
  <c r="P294" i="6" a="1"/>
  <c r="P294" i="6" s="1"/>
  <c r="P295" i="6" a="1"/>
  <c r="P295" i="6" s="1"/>
  <c r="P296" i="6" a="1"/>
  <c r="P296" i="6" s="1"/>
  <c r="P297" i="6" a="1"/>
  <c r="P297" i="6" s="1"/>
  <c r="P298" i="6" a="1"/>
  <c r="P298" i="6" s="1"/>
  <c r="P299" i="6" a="1"/>
  <c r="P299" i="6" s="1"/>
  <c r="P300" i="6" a="1"/>
  <c r="P300" i="6" s="1"/>
  <c r="P301" i="6" a="1"/>
  <c r="P301" i="6" s="1"/>
  <c r="P302" i="6" a="1"/>
  <c r="P302" i="6" s="1"/>
  <c r="P303" i="6" a="1"/>
  <c r="P303" i="6" s="1"/>
  <c r="P304" i="6" a="1"/>
  <c r="P304" i="6" s="1"/>
  <c r="P305" i="6" a="1"/>
  <c r="P305" i="6" s="1"/>
  <c r="P306" i="6" a="1"/>
  <c r="P306" i="6" s="1"/>
  <c r="P307" i="6" a="1"/>
  <c r="P307" i="6" s="1"/>
  <c r="P308" i="6" a="1"/>
  <c r="P308" i="6" s="1"/>
  <c r="P309" i="6" a="1"/>
  <c r="P309" i="6" s="1"/>
  <c r="P310" i="6" a="1"/>
  <c r="P310" i="6" s="1"/>
  <c r="P311" i="6" a="1"/>
  <c r="P311" i="6" s="1"/>
  <c r="P312" i="6" a="1"/>
  <c r="P312" i="6" s="1"/>
  <c r="P313" i="6" a="1"/>
  <c r="P313" i="6" s="1"/>
  <c r="P314" i="6" a="1"/>
  <c r="P314" i="6" s="1"/>
  <c r="P315" i="6" a="1"/>
  <c r="P315" i="6" s="1"/>
  <c r="P316" i="6" a="1"/>
  <c r="P316" i="6" s="1"/>
  <c r="P317" i="6" a="1"/>
  <c r="P317" i="6" s="1"/>
  <c r="P318" i="6" a="1"/>
  <c r="P318" i="6" s="1"/>
  <c r="P319" i="6" a="1"/>
  <c r="P319" i="6" s="1"/>
  <c r="P320" i="6" a="1"/>
  <c r="P320" i="6" s="1"/>
  <c r="P321" i="6" a="1"/>
  <c r="P321" i="6" s="1"/>
  <c r="P322" i="6" a="1"/>
  <c r="P322" i="6" s="1"/>
  <c r="P323" i="6" a="1"/>
  <c r="P323" i="6" s="1"/>
  <c r="P324" i="6" a="1"/>
  <c r="P324" i="6" s="1"/>
  <c r="P325" i="6" a="1"/>
  <c r="P325" i="6" s="1"/>
  <c r="P326" i="6" a="1"/>
  <c r="P326" i="6" s="1"/>
  <c r="P327" i="6" a="1"/>
  <c r="P327" i="6" s="1"/>
  <c r="P328" i="6" a="1"/>
  <c r="P328" i="6" s="1"/>
  <c r="P329" i="6" a="1"/>
  <c r="P329" i="6" s="1"/>
  <c r="P330" i="6" a="1"/>
  <c r="P330" i="6" s="1"/>
  <c r="P331" i="6" a="1"/>
  <c r="P331" i="6" s="1"/>
  <c r="P332" i="6" a="1"/>
  <c r="P332" i="6" s="1"/>
  <c r="P333" i="6" a="1"/>
  <c r="P333" i="6" s="1"/>
  <c r="P334" i="6" a="1"/>
  <c r="P334" i="6" s="1"/>
  <c r="P335" i="6" a="1"/>
  <c r="P335" i="6" s="1"/>
  <c r="P336" i="6" a="1"/>
  <c r="P336" i="6" s="1"/>
  <c r="P337" i="6" a="1"/>
  <c r="P337" i="6" s="1"/>
  <c r="P338" i="6" a="1"/>
  <c r="P338" i="6" s="1"/>
  <c r="P339" i="6" a="1"/>
  <c r="P339" i="6" s="1"/>
  <c r="P340" i="6" a="1"/>
  <c r="P340" i="6" s="1"/>
  <c r="P341" i="6" a="1"/>
  <c r="P341" i="6" s="1"/>
  <c r="P342" i="6" a="1"/>
  <c r="P342" i="6" s="1"/>
  <c r="P343" i="6" a="1"/>
  <c r="P343" i="6" s="1"/>
  <c r="P344" i="6" a="1"/>
  <c r="P344" i="6" s="1"/>
  <c r="P345" i="6" a="1"/>
  <c r="P345" i="6" s="1"/>
  <c r="P346" i="6" a="1"/>
  <c r="P346" i="6" s="1"/>
  <c r="P347" i="6" a="1"/>
  <c r="P347" i="6" s="1"/>
  <c r="P348" i="6" a="1"/>
  <c r="P348" i="6" s="1"/>
  <c r="P349" i="6" a="1"/>
  <c r="P349" i="6" s="1"/>
  <c r="P350" i="6" a="1"/>
  <c r="P350" i="6" s="1"/>
  <c r="P351" i="6" a="1"/>
  <c r="P351" i="6" s="1"/>
  <c r="P352" i="6" a="1"/>
  <c r="P352" i="6" s="1"/>
  <c r="P353" i="6" a="1"/>
  <c r="P353" i="6" s="1"/>
  <c r="P354" i="6" a="1"/>
  <c r="P354" i="6" s="1"/>
  <c r="P355" i="6" a="1"/>
  <c r="P355" i="6" s="1"/>
  <c r="P356" i="6" a="1"/>
  <c r="P356" i="6" s="1"/>
  <c r="P357" i="6" a="1"/>
  <c r="P357" i="6" s="1"/>
  <c r="P358" i="6" a="1"/>
  <c r="P358" i="6" s="1"/>
  <c r="P359" i="6" a="1"/>
  <c r="P359" i="6" s="1"/>
  <c r="P360" i="6" a="1"/>
  <c r="P360" i="6" s="1"/>
  <c r="P361" i="6" a="1"/>
  <c r="P361" i="6" s="1"/>
  <c r="P362" i="6" a="1"/>
  <c r="P362" i="6" s="1"/>
  <c r="P363" i="6" a="1"/>
  <c r="P363" i="6" s="1"/>
  <c r="P364" i="6" a="1"/>
  <c r="P364" i="6" s="1"/>
  <c r="P365" i="6" a="1"/>
  <c r="P365" i="6" s="1"/>
  <c r="P366" i="6" a="1"/>
  <c r="P366" i="6" s="1"/>
  <c r="P367" i="6" a="1"/>
  <c r="P367" i="6" s="1"/>
  <c r="P368" i="6" a="1"/>
  <c r="P368" i="6" s="1"/>
  <c r="P369" i="6" a="1"/>
  <c r="P369" i="6" s="1"/>
  <c r="P370" i="6" a="1"/>
  <c r="P370" i="6" s="1"/>
  <c r="P371" i="6" a="1"/>
  <c r="P371" i="6" s="1"/>
  <c r="P372" i="6" a="1"/>
  <c r="P372" i="6" s="1"/>
  <c r="P373" i="6" a="1"/>
  <c r="P373" i="6" s="1"/>
  <c r="P374" i="6" a="1"/>
  <c r="P374" i="6" s="1"/>
  <c r="P375" i="6" a="1"/>
  <c r="P375" i="6" s="1"/>
  <c r="P376" i="6" a="1"/>
  <c r="P376" i="6" s="1"/>
  <c r="P377" i="6" a="1"/>
  <c r="P377" i="6" s="1"/>
  <c r="P378" i="6" a="1"/>
  <c r="P378" i="6" s="1"/>
  <c r="P379" i="6" a="1"/>
  <c r="P379" i="6" s="1"/>
  <c r="P380" i="6" a="1"/>
  <c r="P380" i="6" s="1"/>
  <c r="P381" i="6" a="1"/>
  <c r="P381" i="6" s="1"/>
  <c r="P382" i="6" a="1"/>
  <c r="P382" i="6" s="1"/>
  <c r="P383" i="6" a="1"/>
  <c r="P383" i="6" s="1"/>
  <c r="P384" i="6" a="1"/>
  <c r="P384" i="6" s="1"/>
  <c r="P385" i="6" a="1"/>
  <c r="P385" i="6" s="1"/>
  <c r="P386" i="6" a="1"/>
  <c r="P386" i="6" s="1"/>
  <c r="P387" i="6" a="1"/>
  <c r="P387" i="6" s="1"/>
  <c r="P388" i="6" a="1"/>
  <c r="P388" i="6" s="1"/>
  <c r="P389" i="6" a="1"/>
  <c r="P389" i="6" s="1"/>
  <c r="P390" i="6" a="1"/>
  <c r="P390" i="6" s="1"/>
  <c r="P391" i="6" a="1"/>
  <c r="P391" i="6" s="1"/>
  <c r="P392" i="6" a="1"/>
  <c r="P392" i="6" s="1"/>
  <c r="P393" i="6" a="1"/>
  <c r="P393" i="6" s="1"/>
  <c r="P394" i="6" a="1"/>
  <c r="P394" i="6" s="1"/>
  <c r="P395" i="6" a="1"/>
  <c r="P395" i="6" s="1"/>
  <c r="P396" i="6" a="1"/>
  <c r="P396" i="6" s="1"/>
  <c r="P397" i="6" a="1"/>
  <c r="P397" i="6" s="1"/>
  <c r="P398" i="6" a="1"/>
  <c r="P398" i="6" s="1"/>
  <c r="P399" i="6" a="1"/>
  <c r="P399" i="6" s="1"/>
  <c r="P400" i="6" a="1"/>
  <c r="P400" i="6" s="1"/>
  <c r="P401" i="6" a="1"/>
  <c r="P401" i="6" s="1"/>
  <c r="P402" i="6" a="1"/>
  <c r="P402" i="6" s="1"/>
  <c r="P403" i="6" a="1"/>
  <c r="P403" i="6" s="1"/>
  <c r="P404" i="6" a="1"/>
  <c r="P404" i="6" s="1"/>
  <c r="P405" i="6" a="1"/>
  <c r="P405" i="6" s="1"/>
  <c r="P406" i="6" a="1"/>
  <c r="P406" i="6" s="1"/>
  <c r="P407" i="6" a="1"/>
  <c r="P407" i="6" s="1"/>
  <c r="P408" i="6" a="1"/>
  <c r="P408" i="6" s="1"/>
  <c r="P409" i="6" a="1"/>
  <c r="P409" i="6" s="1"/>
  <c r="P410" i="6" a="1"/>
  <c r="P410" i="6" s="1"/>
  <c r="P411" i="6" a="1"/>
  <c r="P411" i="6" s="1"/>
  <c r="P412" i="6" a="1"/>
  <c r="P412" i="6" s="1"/>
  <c r="P413" i="6" a="1"/>
  <c r="P413" i="6" s="1"/>
  <c r="P414" i="6" a="1"/>
  <c r="P414" i="6" s="1"/>
  <c r="P415" i="6" a="1"/>
  <c r="P415" i="6" s="1"/>
  <c r="P416" i="6" a="1"/>
  <c r="P416" i="6" s="1"/>
  <c r="P417" i="6" a="1"/>
  <c r="P417" i="6" s="1"/>
  <c r="P418" i="6" a="1"/>
  <c r="P418" i="6" s="1"/>
  <c r="P419" i="6" a="1"/>
  <c r="P419" i="6" s="1"/>
  <c r="P420" i="6" a="1"/>
  <c r="P420" i="6" s="1"/>
  <c r="P421" i="6" a="1"/>
  <c r="P421" i="6" s="1"/>
  <c r="P422" i="6" a="1"/>
  <c r="P422" i="6" s="1"/>
  <c r="P423" i="6" a="1"/>
  <c r="P423" i="6" s="1"/>
  <c r="P424" i="6" a="1"/>
  <c r="P424" i="6" s="1"/>
  <c r="P425" i="6" a="1"/>
  <c r="P425" i="6" s="1"/>
  <c r="P426" i="6" a="1"/>
  <c r="P426" i="6" s="1"/>
  <c r="P427" i="6" a="1"/>
  <c r="P427" i="6" s="1"/>
  <c r="P428" i="6" a="1"/>
  <c r="P428" i="6" s="1"/>
  <c r="P429" i="6" a="1"/>
  <c r="P429" i="6" s="1"/>
  <c r="P430" i="6" a="1"/>
  <c r="P430" i="6" s="1"/>
  <c r="P431" i="6" a="1"/>
  <c r="P431" i="6" s="1"/>
  <c r="P432" i="6" a="1"/>
  <c r="P432" i="6" s="1"/>
  <c r="P433" i="6" a="1"/>
  <c r="P433" i="6" s="1"/>
  <c r="P434" i="6" a="1"/>
  <c r="P434" i="6" s="1"/>
  <c r="P435" i="6" a="1"/>
  <c r="P435" i="6" s="1"/>
  <c r="P436" i="6" a="1"/>
  <c r="P436" i="6" s="1"/>
  <c r="P437" i="6" a="1"/>
  <c r="P437" i="6" s="1"/>
  <c r="P438" i="6" a="1"/>
  <c r="P438" i="6" s="1"/>
  <c r="P439" i="6" a="1"/>
  <c r="P439" i="6" s="1"/>
  <c r="L5" i="9" l="1"/>
  <c r="L4" i="9"/>
  <c r="I4" i="9"/>
  <c r="K4" i="9"/>
  <c r="I5" i="9"/>
  <c r="J5" i="9"/>
  <c r="J6" i="9" s="1"/>
  <c r="K5" i="9"/>
  <c r="C23" i="7"/>
  <c r="C17" i="7"/>
  <c r="C20" i="7"/>
  <c r="O2" i="9" l="1"/>
  <c r="O4" i="9" s="1"/>
  <c r="M5" i="9"/>
  <c r="M4" i="9"/>
  <c r="L6" i="9"/>
  <c r="K6" i="9"/>
  <c r="I6" i="9"/>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B0D827A-711D-45A1-91A8-6851C9D226A5}" keepAlive="1" name="ThisWorkbookDataModel" description="Data Model" type="5" refreshedVersion="8" minRefreshableVersion="5">
    <dbPr connection="Data Model Connection" command="Model" commandType="1"/>
    <olapPr sendLocale="1" rowDrillCount="1000"/>
    <extLst>
      <ext xmlns:x15="http://schemas.microsoft.com/office/spreadsheetml/2010/11/main" uri="{DE250136-89BD-433C-8126-D09CA5730AF9}">
        <x15:connection id="" model="1"/>
      </ext>
    </extLst>
  </connection>
  <connection id="2" xr16:uid="{2DA70A24-E523-4987-87BE-A46F1DF66CA5}" name="WorksheetConnection_Student academic performance Data.xlsx!Student_Info" type="102" refreshedVersion="8" minRefreshableVersion="5">
    <extLst>
      <ext xmlns:x15="http://schemas.microsoft.com/office/spreadsheetml/2010/11/main" uri="{DE250136-89BD-433C-8126-D09CA5730AF9}">
        <x15:connection id="Student_Info">
          <x15:rangePr sourceName="_xlcn.WorksheetConnection_StudentacademicperformanceData.xlsxStudent_Info1"/>
        </x15:connection>
      </ext>
    </extLst>
  </connection>
  <connection id="3" xr16:uid="{A88F9358-8595-4BEE-A3B1-2E6DF667C8F6}" name="WorksheetConnection_Student academic performance Data.xlsx!Study_Info" type="102" refreshedVersion="8" minRefreshableVersion="5">
    <extLst>
      <ext xmlns:x15="http://schemas.microsoft.com/office/spreadsheetml/2010/11/main" uri="{DE250136-89BD-433C-8126-D09CA5730AF9}">
        <x15:connection id="Study_Info">
          <x15:rangePr sourceName="_xlcn.WorksheetConnection_StudentacademicperformanceData.xlsxStudy_Info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<sst xmlns="http://schemas.openxmlformats.org/spreadsheetml/2006/main" count="11876" uniqueCount="1267">
  <si>
    <t>Name</t>
  </si>
  <si>
    <t>Ethan</t>
  </si>
  <si>
    <t>Sophia</t>
  </si>
  <si>
    <t>Liam</t>
  </si>
  <si>
    <t>Ava</t>
  </si>
  <si>
    <t>William</t>
  </si>
  <si>
    <t>Olivia</t>
  </si>
  <si>
    <t>Noah</t>
  </si>
  <si>
    <t>Emily</t>
  </si>
  <si>
    <t>Lucas</t>
  </si>
  <si>
    <t>Charlotte</t>
  </si>
  <si>
    <t>Matthew</t>
  </si>
  <si>
    <t>Isabella</t>
  </si>
  <si>
    <t>Michael</t>
  </si>
  <si>
    <t>Abigail</t>
  </si>
  <si>
    <t>Daniel</t>
  </si>
  <si>
    <t>Mia</t>
  </si>
  <si>
    <t>Christopher</t>
  </si>
  <si>
    <t>Aiden</t>
  </si>
  <si>
    <t>Evelyn</t>
  </si>
  <si>
    <t>Sofia</t>
  </si>
  <si>
    <t>Gabriel</t>
  </si>
  <si>
    <t>Audrey</t>
  </si>
  <si>
    <t>Madison</t>
  </si>
  <si>
    <t>David</t>
  </si>
  <si>
    <t>Hailey</t>
  </si>
  <si>
    <t>Andrew</t>
  </si>
  <si>
    <t>Chloe</t>
  </si>
  <si>
    <t>Male</t>
  </si>
  <si>
    <t>Female</t>
  </si>
  <si>
    <t>Manoj</t>
  </si>
  <si>
    <t>Bishnu</t>
  </si>
  <si>
    <t>Monu</t>
  </si>
  <si>
    <t>Sonu</t>
  </si>
  <si>
    <t>Jyoti</t>
  </si>
  <si>
    <t>Rani</t>
  </si>
  <si>
    <t>Rohit</t>
  </si>
  <si>
    <t>Samar</t>
  </si>
  <si>
    <t>Amar</t>
  </si>
  <si>
    <t>Aloke</t>
  </si>
  <si>
    <t>Babusona</t>
  </si>
  <si>
    <t>Vijay</t>
  </si>
  <si>
    <t>Chotu</t>
  </si>
  <si>
    <t>Bishaw</t>
  </si>
  <si>
    <t>Bittu</t>
  </si>
  <si>
    <t>Sukanto</t>
  </si>
  <si>
    <t>Chotka</t>
  </si>
  <si>
    <t>Babu</t>
  </si>
  <si>
    <t>Mini</t>
  </si>
  <si>
    <t>Krishna</t>
  </si>
  <si>
    <t>Amit</t>
  </si>
  <si>
    <t>Papan</t>
  </si>
  <si>
    <t>Raja</t>
  </si>
  <si>
    <t>Bhai</t>
  </si>
  <si>
    <t>Papai</t>
  </si>
  <si>
    <t>Gender</t>
  </si>
  <si>
    <t>Alice</t>
  </si>
  <si>
    <t>Bob</t>
  </si>
  <si>
    <t>Charlie</t>
  </si>
  <si>
    <t>Eve</t>
  </si>
  <si>
    <t>Fiona</t>
  </si>
  <si>
    <t>Gary</t>
  </si>
  <si>
    <t>Helen</t>
  </si>
  <si>
    <t>Irene</t>
  </si>
  <si>
    <t>John</t>
  </si>
  <si>
    <t>Subject</t>
  </si>
  <si>
    <t>Assignment 1</t>
  </si>
  <si>
    <t>Assignment 2</t>
  </si>
  <si>
    <t>Assignment 3</t>
  </si>
  <si>
    <t>Assignment Name</t>
  </si>
  <si>
    <t>Emma</t>
  </si>
  <si>
    <t>Jackson</t>
  </si>
  <si>
    <t>Henry</t>
  </si>
  <si>
    <t>Oliver</t>
  </si>
  <si>
    <t>Amelia</t>
  </si>
  <si>
    <t>Elijah</t>
  </si>
  <si>
    <t>Harper</t>
  </si>
  <si>
    <t>Benjamin</t>
  </si>
  <si>
    <t>James</t>
  </si>
  <si>
    <t>Alexander</t>
  </si>
  <si>
    <t>Mason</t>
  </si>
  <si>
    <t>Scarlett</t>
  </si>
  <si>
    <t>Grace</t>
  </si>
  <si>
    <t>Lily</t>
  </si>
  <si>
    <t>Aria</t>
  </si>
  <si>
    <t>Zoe</t>
  </si>
  <si>
    <t>Joseph</t>
  </si>
  <si>
    <t>Ellie</t>
  </si>
  <si>
    <t>Carter</t>
  </si>
  <si>
    <t>Isaac</t>
  </si>
  <si>
    <t>Aaliyah</t>
  </si>
  <si>
    <t>Dylan</t>
  </si>
  <si>
    <t>Hannah</t>
  </si>
  <si>
    <t>Samuel</t>
  </si>
  <si>
    <t>Mila</t>
  </si>
  <si>
    <t>Jack</t>
  </si>
  <si>
    <t>Natalie</t>
  </si>
  <si>
    <t>Ryan</t>
  </si>
  <si>
    <t>Lillian</t>
  </si>
  <si>
    <t>Luke</t>
  </si>
  <si>
    <t>Addison</t>
  </si>
  <si>
    <t>Aubrey</t>
  </si>
  <si>
    <t>Layla</t>
  </si>
  <si>
    <t>Nathan</t>
  </si>
  <si>
    <t>Victoria</t>
  </si>
  <si>
    <t>Caleb</t>
  </si>
  <si>
    <t>Aurora</t>
  </si>
  <si>
    <t>Owen</t>
  </si>
  <si>
    <t>Samantha</t>
  </si>
  <si>
    <t>Anthony</t>
  </si>
  <si>
    <t>Zoey</t>
  </si>
  <si>
    <t>Leo</t>
  </si>
  <si>
    <t>Brooklyn</t>
  </si>
  <si>
    <t>Julian</t>
  </si>
  <si>
    <t>Penelope</t>
  </si>
  <si>
    <t>Riley</t>
  </si>
  <si>
    <t>Wyatt</t>
  </si>
  <si>
    <t>Leah</t>
  </si>
  <si>
    <t>Sebastian</t>
  </si>
  <si>
    <t>Stella</t>
  </si>
  <si>
    <t>Jaxon</t>
  </si>
  <si>
    <t>Maya</t>
  </si>
  <si>
    <t>Levi</t>
  </si>
  <si>
    <t>Willow</t>
  </si>
  <si>
    <t>Savannah</t>
  </si>
  <si>
    <t>Hunter</t>
  </si>
  <si>
    <t>Eli</t>
  </si>
  <si>
    <t>Eleanor</t>
  </si>
  <si>
    <t>Hazel</t>
  </si>
  <si>
    <t>Adam</t>
  </si>
  <si>
    <t>Lincoln</t>
  </si>
  <si>
    <t>Violet</t>
  </si>
  <si>
    <t>Nicholas</t>
  </si>
  <si>
    <t>Jameson</t>
  </si>
  <si>
    <t>Nora</t>
  </si>
  <si>
    <t>Grayson</t>
  </si>
  <si>
    <t>Zachary</t>
  </si>
  <si>
    <t>Jordan</t>
  </si>
  <si>
    <t>Xavier</t>
  </si>
  <si>
    <t>Bella</t>
  </si>
  <si>
    <t>Christian</t>
  </si>
  <si>
    <t>Lucy</t>
  </si>
  <si>
    <t>Connor</t>
  </si>
  <si>
    <t>Ezra</t>
  </si>
  <si>
    <t>Eliana</t>
  </si>
  <si>
    <t>Nolan</t>
  </si>
  <si>
    <t>Peyton</t>
  </si>
  <si>
    <t>Colton</t>
  </si>
  <si>
    <t>Evan</t>
  </si>
  <si>
    <t>Skylar</t>
  </si>
  <si>
    <t>Miles</t>
  </si>
  <si>
    <t>Jason</t>
  </si>
  <si>
    <t>Blake</t>
  </si>
  <si>
    <t>Eva</t>
  </si>
  <si>
    <t>Claire</t>
  </si>
  <si>
    <t>Thomas</t>
  </si>
  <si>
    <t>Sarah</t>
  </si>
  <si>
    <t>Hudson</t>
  </si>
  <si>
    <t>Jeremiah</t>
  </si>
  <si>
    <t>Dominic</t>
  </si>
  <si>
    <t>Paisley</t>
  </si>
  <si>
    <t>Gabriella</t>
  </si>
  <si>
    <t>Landon</t>
  </si>
  <si>
    <t>Aaron</t>
  </si>
  <si>
    <t>Skye</t>
  </si>
  <si>
    <t>Felix</t>
  </si>
  <si>
    <t>Kennedy</t>
  </si>
  <si>
    <t>Austin</t>
  </si>
  <si>
    <t>Autumn</t>
  </si>
  <si>
    <t>Cooper</t>
  </si>
  <si>
    <t>Piper</t>
  </si>
  <si>
    <t>Taylor</t>
  </si>
  <si>
    <t>Gavin</t>
  </si>
  <si>
    <t>Sadie</t>
  </si>
  <si>
    <t>Chase</t>
  </si>
  <si>
    <t>Ariana</t>
  </si>
  <si>
    <t>Diego</t>
  </si>
  <si>
    <t>Nova</t>
  </si>
  <si>
    <t>Jayden</t>
  </si>
  <si>
    <t>Madeline</t>
  </si>
  <si>
    <t>Cole</t>
  </si>
  <si>
    <t>Ruby</t>
  </si>
  <si>
    <t>Max</t>
  </si>
  <si>
    <t>Serenity</t>
  </si>
  <si>
    <t>Tristan</t>
  </si>
  <si>
    <t>Caroline</t>
  </si>
  <si>
    <t>Jesse</t>
  </si>
  <si>
    <t>Bennett</t>
  </si>
  <si>
    <t>Fernando</t>
  </si>
  <si>
    <t>Lauren</t>
  </si>
  <si>
    <t>Oscar</t>
  </si>
  <si>
    <t>Jeremy</t>
  </si>
  <si>
    <t>Jade</t>
  </si>
  <si>
    <t>Marcus</t>
  </si>
  <si>
    <t>Alan</t>
  </si>
  <si>
    <t>Caden</t>
  </si>
  <si>
    <t>Genesis</t>
  </si>
  <si>
    <t>Antonio</t>
  </si>
  <si>
    <t>Kenneth</t>
  </si>
  <si>
    <t>Derek</t>
  </si>
  <si>
    <t>Micah</t>
  </si>
  <si>
    <t>Lila</t>
  </si>
  <si>
    <t>Simon</t>
  </si>
  <si>
    <t>Naomi</t>
  </si>
  <si>
    <t>Garrett</t>
  </si>
  <si>
    <t>Ariel</t>
  </si>
  <si>
    <t>Timothy</t>
  </si>
  <si>
    <t>Peter</t>
  </si>
  <si>
    <t>Emmett</t>
  </si>
  <si>
    <t>Camila</t>
  </si>
  <si>
    <t>Walter</t>
  </si>
  <si>
    <t>Kyle</t>
  </si>
  <si>
    <t>Tucker</t>
  </si>
  <si>
    <t>Raymond</t>
  </si>
  <si>
    <t>Kaden</t>
  </si>
  <si>
    <t>Donovan</t>
  </si>
  <si>
    <t>Seth</t>
  </si>
  <si>
    <t>Ivy</t>
  </si>
  <si>
    <t>Reed</t>
  </si>
  <si>
    <t>Delilah</t>
  </si>
  <si>
    <t>Andre</t>
  </si>
  <si>
    <t>Alaina</t>
  </si>
  <si>
    <t>Kingston</t>
  </si>
  <si>
    <t>Summer</t>
  </si>
  <si>
    <t>Colt</t>
  </si>
  <si>
    <t>Hope</t>
  </si>
  <si>
    <t>Shiloh</t>
  </si>
  <si>
    <t>Zane</t>
  </si>
  <si>
    <t>Melody</t>
  </si>
  <si>
    <t>Ezekiel</t>
  </si>
  <si>
    <t>Athena</t>
  </si>
  <si>
    <t>Barrett</t>
  </si>
  <si>
    <t>Kinsley</t>
  </si>
  <si>
    <t>Desmond</t>
  </si>
  <si>
    <t>Marshall</t>
  </si>
  <si>
    <t>Philip</t>
  </si>
  <si>
    <t>Cheyenne</t>
  </si>
  <si>
    <t>Victor</t>
  </si>
  <si>
    <t>Dahlia</t>
  </si>
  <si>
    <t>Wesley</t>
  </si>
  <si>
    <t>June</t>
  </si>
  <si>
    <t>Spencer</t>
  </si>
  <si>
    <t>Amber</t>
  </si>
  <si>
    <t>Enrique</t>
  </si>
  <si>
    <t>Rodney</t>
  </si>
  <si>
    <t>Maurice</t>
  </si>
  <si>
    <t>Haley</t>
  </si>
  <si>
    <t>Malcolm</t>
  </si>
  <si>
    <t>Eliza</t>
  </si>
  <si>
    <t>Miranda</t>
  </si>
  <si>
    <t>Bruce</t>
  </si>
  <si>
    <t>Kaleb</t>
  </si>
  <si>
    <t>Sierra</t>
  </si>
  <si>
    <t>Harrison</t>
  </si>
  <si>
    <t>Dexter</t>
  </si>
  <si>
    <t>Daisy</t>
  </si>
  <si>
    <t>Gideon</t>
  </si>
  <si>
    <t>Deacon</t>
  </si>
  <si>
    <t>Lena</t>
  </si>
  <si>
    <t>Wade</t>
  </si>
  <si>
    <t>Adrian</t>
  </si>
  <si>
    <t>Adeline</t>
  </si>
  <si>
    <t>Arlo</t>
  </si>
  <si>
    <t>Celeste</t>
  </si>
  <si>
    <t>Dante</t>
  </si>
  <si>
    <t>Julia</t>
  </si>
  <si>
    <t>Kendrick</t>
  </si>
  <si>
    <t>Elise</t>
  </si>
  <si>
    <t>Keegan</t>
  </si>
  <si>
    <t>Alexia</t>
  </si>
  <si>
    <t>Orion</t>
  </si>
  <si>
    <t>Rowan</t>
  </si>
  <si>
    <t>Cassius</t>
  </si>
  <si>
    <t>Amara</t>
  </si>
  <si>
    <t>Hugo</t>
  </si>
  <si>
    <t>Vanessa</t>
  </si>
  <si>
    <t>Armando</t>
  </si>
  <si>
    <t>Elara</t>
  </si>
  <si>
    <t>Saul</t>
  </si>
  <si>
    <t>Lana</t>
  </si>
  <si>
    <t>Rafael</t>
  </si>
  <si>
    <t>Gemma</t>
  </si>
  <si>
    <t>Lawrence</t>
  </si>
  <si>
    <t>Esme</t>
  </si>
  <si>
    <t>Kelvin</t>
  </si>
  <si>
    <t>Tessa</t>
  </si>
  <si>
    <t>Leon</t>
  </si>
  <si>
    <t>Adalyn</t>
  </si>
  <si>
    <t>Augustus</t>
  </si>
  <si>
    <t>Pierce</t>
  </si>
  <si>
    <t>Eloise</t>
  </si>
  <si>
    <t>Winston</t>
  </si>
  <si>
    <t>Cecilia</t>
  </si>
  <si>
    <t>Reynaldo</t>
  </si>
  <si>
    <t>Brinley</t>
  </si>
  <si>
    <t>Conrad</t>
  </si>
  <si>
    <t>Willa</t>
  </si>
  <si>
    <t>Quinton</t>
  </si>
  <si>
    <t>Genevieve</t>
  </si>
  <si>
    <t>Byron</t>
  </si>
  <si>
    <t>Anaya</t>
  </si>
  <si>
    <t>Russell</t>
  </si>
  <si>
    <t>Miriam</t>
  </si>
  <si>
    <t>Solomon</t>
  </si>
  <si>
    <t>Ayla</t>
  </si>
  <si>
    <t>Megan</t>
  </si>
  <si>
    <t>Maxwell</t>
  </si>
  <si>
    <t>Hayden</t>
  </si>
  <si>
    <t>Ainsley</t>
  </si>
  <si>
    <t>Gage</t>
  </si>
  <si>
    <t>Alayna</t>
  </si>
  <si>
    <t>Remy</t>
  </si>
  <si>
    <t>Elaina</t>
  </si>
  <si>
    <t>Jax</t>
  </si>
  <si>
    <t>Major</t>
  </si>
  <si>
    <t>Leila</t>
  </si>
  <si>
    <t>Roland</t>
  </si>
  <si>
    <t>Heidi</t>
  </si>
  <si>
    <t>Zayden</t>
  </si>
  <si>
    <t>Brynn</t>
  </si>
  <si>
    <t>Warren</t>
  </si>
  <si>
    <t>Kali</t>
  </si>
  <si>
    <t>Porter</t>
  </si>
  <si>
    <t>Aylin</t>
  </si>
  <si>
    <t>Kamari</t>
  </si>
  <si>
    <t>Raegan</t>
  </si>
  <si>
    <t>Ronnie</t>
  </si>
  <si>
    <t>Giselle</t>
  </si>
  <si>
    <t>Armani</t>
  </si>
  <si>
    <t>Catalina</t>
  </si>
  <si>
    <t>Kason</t>
  </si>
  <si>
    <t>Joanna</t>
  </si>
  <si>
    <t>Kohen</t>
  </si>
  <si>
    <t>Aniyah</t>
  </si>
  <si>
    <t>Allan</t>
  </si>
  <si>
    <t>Alessandra</t>
  </si>
  <si>
    <t>Bodhi</t>
  </si>
  <si>
    <t>Kira</t>
  </si>
  <si>
    <t>Braylon</t>
  </si>
  <si>
    <t>Juliette</t>
  </si>
  <si>
    <t>Dominick</t>
  </si>
  <si>
    <t>Duke</t>
  </si>
  <si>
    <t>Makayla</t>
  </si>
  <si>
    <t>Finnegan</t>
  </si>
  <si>
    <t>Raelyn</t>
  </si>
  <si>
    <t>Hassan</t>
  </si>
  <si>
    <t>Kian</t>
  </si>
  <si>
    <t>Madeleine</t>
  </si>
  <si>
    <t>Kolton</t>
  </si>
  <si>
    <t>Mckenna</t>
  </si>
  <si>
    <t>Terrence</t>
  </si>
  <si>
    <t>Samara</t>
  </si>
  <si>
    <t>Vaughn</t>
  </si>
  <si>
    <t>Annabelle</t>
  </si>
  <si>
    <t>Yosef</t>
  </si>
  <si>
    <t>Damon</t>
  </si>
  <si>
    <t>Lucia</t>
  </si>
  <si>
    <t>Huxley</t>
  </si>
  <si>
    <t>Selena</t>
  </si>
  <si>
    <t>Kellan</t>
  </si>
  <si>
    <t>Lyle</t>
  </si>
  <si>
    <t>Halle</t>
  </si>
  <si>
    <t>Makai</t>
  </si>
  <si>
    <t>Karina</t>
  </si>
  <si>
    <t>Ridge</t>
  </si>
  <si>
    <t>Jocelyn</t>
  </si>
  <si>
    <t>Baylor</t>
  </si>
  <si>
    <t>Emery</t>
  </si>
  <si>
    <t>Chandler</t>
  </si>
  <si>
    <t>Mariah</t>
  </si>
  <si>
    <t>Jalen</t>
  </si>
  <si>
    <t>Alina</t>
  </si>
  <si>
    <t>Lucca</t>
  </si>
  <si>
    <t>Callum</t>
  </si>
  <si>
    <t>Makenzie</t>
  </si>
  <si>
    <t>Jedidiah</t>
  </si>
  <si>
    <t>Skyla</t>
  </si>
  <si>
    <t>Kamden</t>
  </si>
  <si>
    <t>Luciano</t>
  </si>
  <si>
    <t>Kiera</t>
  </si>
  <si>
    <t>Orlando</t>
  </si>
  <si>
    <t>Alondra</t>
  </si>
  <si>
    <t>Thaddeus</t>
  </si>
  <si>
    <t>Josie</t>
  </si>
  <si>
    <t>Valentino</t>
  </si>
  <si>
    <t>Paloma</t>
  </si>
  <si>
    <t>Alaric</t>
  </si>
  <si>
    <t>Roselyn</t>
  </si>
  <si>
    <t>Thea</t>
  </si>
  <si>
    <t>Enoch</t>
  </si>
  <si>
    <t>Livia</t>
  </si>
  <si>
    <t>Hamza</t>
  </si>
  <si>
    <t>Alivia</t>
  </si>
  <si>
    <t>Jovanny</t>
  </si>
  <si>
    <t>Milan</t>
  </si>
  <si>
    <t>Neymar</t>
  </si>
  <si>
    <t>Elaine</t>
  </si>
  <si>
    <t>Sid</t>
  </si>
  <si>
    <t>Priscilla</t>
  </si>
  <si>
    <t>Yahir</t>
  </si>
  <si>
    <t>Daphne</t>
  </si>
  <si>
    <t>Zahir</t>
  </si>
  <si>
    <t>Jayleen</t>
  </si>
  <si>
    <t>Anders</t>
  </si>
  <si>
    <t>Lyric</t>
  </si>
  <si>
    <t>Avi</t>
  </si>
  <si>
    <t>Gwendolyn</t>
  </si>
  <si>
    <t>Boone</t>
  </si>
  <si>
    <t>Sutton</t>
  </si>
  <si>
    <t>Brysen</t>
  </si>
  <si>
    <t>Emmalyn</t>
  </si>
  <si>
    <t>Dario</t>
  </si>
  <si>
    <t>Nyla</t>
  </si>
  <si>
    <t>Eamon</t>
  </si>
  <si>
    <t>Antonia</t>
  </si>
  <si>
    <t>Jaxxon</t>
  </si>
  <si>
    <t>Carmen</t>
  </si>
  <si>
    <t>Joaquin</t>
  </si>
  <si>
    <t>Imani</t>
  </si>
  <si>
    <t>Kye</t>
  </si>
  <si>
    <t>Lilliana</t>
  </si>
  <si>
    <t>Kyler</t>
  </si>
  <si>
    <t>Mira</t>
  </si>
  <si>
    <t>Sabrina</t>
  </si>
  <si>
    <t>Alessia</t>
  </si>
  <si>
    <t>Aarya</t>
  </si>
  <si>
    <t>Cecelia</t>
  </si>
  <si>
    <t>Aditya</t>
  </si>
  <si>
    <t>Leilani</t>
  </si>
  <si>
    <t>Eesha</t>
  </si>
  <si>
    <t>Elianna</t>
  </si>
  <si>
    <t>Hanif</t>
  </si>
  <si>
    <t>Renata</t>
  </si>
  <si>
    <t>Kavi</t>
  </si>
  <si>
    <t>Zariah</t>
  </si>
  <si>
    <t>Omari</t>
  </si>
  <si>
    <t>Vivaan</t>
  </si>
  <si>
    <t>Azalea</t>
  </si>
  <si>
    <t>Aanya</t>
  </si>
  <si>
    <t>Anika</t>
  </si>
  <si>
    <t>Devi</t>
  </si>
  <si>
    <t>Eliora</t>
  </si>
  <si>
    <t>Kyra</t>
  </si>
  <si>
    <t>Aarav</t>
  </si>
  <si>
    <t>Amaya</t>
  </si>
  <si>
    <t>Riya</t>
  </si>
  <si>
    <t>Zara</t>
  </si>
  <si>
    <t>Race Ethnicity</t>
  </si>
  <si>
    <t>group B</t>
  </si>
  <si>
    <t>group C</t>
  </si>
  <si>
    <t>group A</t>
  </si>
  <si>
    <t>group D</t>
  </si>
  <si>
    <t>group E</t>
  </si>
  <si>
    <t>Parental Level of Education</t>
  </si>
  <si>
    <t>bachelor's degree</t>
  </si>
  <si>
    <t>master's degree</t>
  </si>
  <si>
    <t>associate's degree</t>
  </si>
  <si>
    <t>pg</t>
  </si>
  <si>
    <t>Math</t>
  </si>
  <si>
    <t>English</t>
  </si>
  <si>
    <t>Science</t>
  </si>
  <si>
    <t>History</t>
  </si>
  <si>
    <t>Art</t>
  </si>
  <si>
    <t>Computer Science</t>
  </si>
  <si>
    <t>Biology</t>
  </si>
  <si>
    <t>Music</t>
  </si>
  <si>
    <t>French</t>
  </si>
  <si>
    <t>Geography</t>
  </si>
  <si>
    <t>Quiz 1</t>
  </si>
  <si>
    <t>Midterm Exam</t>
  </si>
  <si>
    <t>Final Project</t>
  </si>
  <si>
    <t>Essay 1</t>
  </si>
  <si>
    <t>Book Report</t>
  </si>
  <si>
    <t>Literature Exam</t>
  </si>
  <si>
    <t>Test 1</t>
  </si>
  <si>
    <t>Performance</t>
  </si>
  <si>
    <t>Quiz 2</t>
  </si>
  <si>
    <t>Map Quiz</t>
  </si>
  <si>
    <t>Class Attendence</t>
  </si>
  <si>
    <t>absent</t>
  </si>
  <si>
    <t>leave</t>
  </si>
  <si>
    <t>half day</t>
  </si>
  <si>
    <t>Study Hours</t>
  </si>
  <si>
    <t>ID No</t>
  </si>
  <si>
    <r>
      <t>1. Data Entry</t>
    </r>
    <r>
      <rPr>
        <sz val="11"/>
        <color theme="1"/>
        <rFont val="Calibri"/>
        <family val="2"/>
        <scheme val="minor"/>
      </rPr>
      <t>: Start by entering your dataset into Excel. Each column represents a different aspect of student data (ID No, Gender, Race Ethnicity, etc.), and each row represents a different student.</t>
    </r>
  </si>
  <si>
    <r>
      <t>2. Calculating Total Score</t>
    </r>
    <r>
      <rPr>
        <sz val="11"/>
        <color theme="1"/>
        <rFont val="Calibri"/>
        <family val="2"/>
        <scheme val="minor"/>
      </rPr>
      <t xml:space="preserve">: Create a new column titled "Total Score" next to your assignment columns. In the first row of the "Total Score" column, enter the formula to calculate the total score based on the assignments. For example, if your assignment columns are B, C, and D, you would enter the formula </t>
    </r>
    <r>
      <rPr>
        <sz val="10"/>
        <color theme="1"/>
        <rFont val="Arial Unicode MS"/>
        <family val="2"/>
      </rPr>
      <t>=(B2+C2+D2)/3</t>
    </r>
    <r>
      <rPr>
        <sz val="11"/>
        <color theme="1"/>
        <rFont val="Calibri"/>
        <family val="2"/>
        <scheme val="minor"/>
      </rPr>
      <t>. Then, drag this formula down for all the rows in your dataset to calculate the total scores for all students.</t>
    </r>
  </si>
  <si>
    <r>
      <t>3. Data Visualization</t>
    </r>
    <r>
      <rPr>
        <sz val="11"/>
        <color theme="1"/>
        <rFont val="Calibri"/>
        <family val="2"/>
        <scheme val="minor"/>
      </rPr>
      <t>: Excel offers various chart types that you can use to visualize your data. Select the relevant data and create charts such as bar graphs, pie charts, or scatter plots to represent different aspects of academic performance.</t>
    </r>
  </si>
  <si>
    <r>
      <t>4. Conditional Formatting</t>
    </r>
    <r>
      <rPr>
        <sz val="11"/>
        <color theme="1"/>
        <rFont val="Calibri"/>
        <family val="2"/>
        <scheme val="minor"/>
      </rPr>
      <t>: Utilize conditional formatting to highlight certain cells based on specific criteria. For example, you can highlight cells with low scores in red to indicate areas of concern.</t>
    </r>
  </si>
  <si>
    <r>
      <t>5. Pivot Tables</t>
    </r>
    <r>
      <rPr>
        <sz val="11"/>
        <color theme="1"/>
        <rFont val="Calibri"/>
        <family val="2"/>
        <scheme val="minor"/>
      </rPr>
      <t>: Pivot tables are powerful tools for summarizing and analyzing data in Excel. You can use pivot tables to quickly generate reports, analyze trends, and compare performance across different groups (e.g., gender, parental level of education).</t>
    </r>
  </si>
  <si>
    <r>
      <t>6. Data Validation</t>
    </r>
    <r>
      <rPr>
        <sz val="11"/>
        <color theme="1"/>
        <rFont val="Calibri"/>
        <family val="2"/>
        <scheme val="minor"/>
      </rPr>
      <t>: Implement data validation rules to ensure data accuracy and consistency. For example, you can set up dropdown lists for categorical variables like Gender or Race Ethnicity to prevent errors in data entry.</t>
    </r>
  </si>
  <si>
    <r>
      <t>7. Formulas and Functions</t>
    </r>
    <r>
      <rPr>
        <sz val="11"/>
        <color theme="1"/>
        <rFont val="Calibri"/>
        <family val="2"/>
        <scheme val="minor"/>
      </rPr>
      <t>: Excel offers a wide range of formulas and functions that you can use to perform calculations, analyze data, and generate insights. Explore functions like AVERAGE, COUNTIF, and VLOOKUP to streamline your analysis process.</t>
    </r>
  </si>
  <si>
    <r>
      <t>8. Dashboard Creation</t>
    </r>
    <r>
      <rPr>
        <sz val="11"/>
        <color theme="1"/>
        <rFont val="Calibri"/>
        <family val="2"/>
        <scheme val="minor"/>
      </rPr>
      <t>: Combine charts, pivot tables, and summary statistics to create interactive dashboards that provide an overview of academic performance at a glance. Use hyperlinks and navigation buttons to make your dashboard user-friendly and easy to navigate.</t>
    </r>
  </si>
  <si>
    <r>
      <t>9. Data Protection and Security</t>
    </r>
    <r>
      <rPr>
        <sz val="11"/>
        <color theme="1"/>
        <rFont val="Calibri"/>
        <family val="2"/>
        <scheme val="minor"/>
      </rPr>
      <t>: Ensure that your data is secure by implementing password protection, encryption, and other security measures. Limit access to sensitive information and regularly back up your Excel files to prevent data loss.</t>
    </r>
  </si>
  <si>
    <r>
      <t>10. Documentation and Training</t>
    </r>
    <r>
      <rPr>
        <sz val="11"/>
        <color theme="1"/>
        <rFont val="Calibri"/>
        <family val="2"/>
        <scheme val="minor"/>
      </rPr>
      <t>: Document your Excel project thoroughly, including explanations of formulas, data sources, and analysis methods. Provide training to users on how to use the Excel workbook effectively for tracking academic performance.</t>
    </r>
  </si>
  <si>
    <t>While Excel may not offer the same level of sophistication as dedicated programming languages or software tools, it is still a versatile and powerful tool for data analysis and visualization. With careful planning and organization, you can create a comprehensive academic performance tracking project using Excel that meets your needs and requirements.</t>
  </si>
  <si>
    <r>
      <t>1. Grade Calculation</t>
    </r>
    <r>
      <rPr>
        <sz val="11"/>
        <color theme="1"/>
        <rFont val="Calibri"/>
        <family val="2"/>
        <scheme val="minor"/>
      </rPr>
      <t>: Extend your project to calculate final grades based on total scores. Define grading criteria (e.g., letter grades or numerical ranges) and use nested IF statements or VLOOKUP functions to assign grades automatically.</t>
    </r>
  </si>
  <si>
    <r>
      <t>2. Attendance Tracking</t>
    </r>
    <r>
      <rPr>
        <sz val="11"/>
        <color theme="1"/>
        <rFont val="Calibri"/>
        <family val="2"/>
        <scheme val="minor"/>
      </rPr>
      <t>: Incorporate attendance data into your Excel workbook. Create a separate sheet or table for tracking attendance records and use formulas to calculate attendance percentages for each student.</t>
    </r>
  </si>
  <si>
    <r>
      <t>3. Individual Student Profiles</t>
    </r>
    <r>
      <rPr>
        <sz val="11"/>
        <color theme="1"/>
        <rFont val="Calibri"/>
        <family val="2"/>
        <scheme val="minor"/>
      </rPr>
      <t>: Create individual profiles for each student where you can store additional information such as contact details, academic goals, and notes from teachers or advisors.</t>
    </r>
  </si>
  <si>
    <r>
      <t>4. Dynamic Filtering and Sorting</t>
    </r>
    <r>
      <rPr>
        <sz val="11"/>
        <color theme="1"/>
        <rFont val="Calibri"/>
        <family val="2"/>
        <scheme val="minor"/>
      </rPr>
      <t>: Enable users to filter and sort data dynamically based on different criteria such as student ID, gender, or subject. Use Excel's built-in filtering and sorting features or implement advanced filtering using formulas and VBA macros.</t>
    </r>
  </si>
  <si>
    <r>
      <t>5. Goal Setting and Progress Tracking</t>
    </r>
    <r>
      <rPr>
        <sz val="11"/>
        <color theme="1"/>
        <rFont val="Calibri"/>
        <family val="2"/>
        <scheme val="minor"/>
      </rPr>
      <t>: Allow students to set academic goals (e.g., target scores, improvement targets) and track their progress over time. Use conditional formatting to visually indicate progress towards goals.</t>
    </r>
  </si>
  <si>
    <r>
      <t>6. Parental Engagement</t>
    </r>
    <r>
      <rPr>
        <sz val="11"/>
        <color theme="1"/>
        <rFont val="Calibri"/>
        <family val="2"/>
        <scheme val="minor"/>
      </rPr>
      <t>: Create a separate section or dashboard for parents to monitor their child's academic performance. Include summary statistics, charts, and personalized messages to keep parents informed and engaged.</t>
    </r>
  </si>
  <si>
    <r>
      <t>7. Data Analysis Tools</t>
    </r>
    <r>
      <rPr>
        <sz val="11"/>
        <color theme="1"/>
        <rFont val="Calibri"/>
        <family val="2"/>
        <scheme val="minor"/>
      </rPr>
      <t>: Explore Excel's data analysis tools such as regression analysis, correlation analysis, and trend analysis to gain deeper insights into academic performance trends and factors influencing student success.</t>
    </r>
  </si>
  <si>
    <r>
      <t>8. Feedback and Comments</t>
    </r>
    <r>
      <rPr>
        <sz val="11"/>
        <color theme="1"/>
        <rFont val="Calibri"/>
        <family val="2"/>
        <scheme val="minor"/>
      </rPr>
      <t>: Incorporate features for providing feedback and comments on student performance. Use Excel's comments feature or create custom input fields where teachers can leave comments and suggestions for improvement.</t>
    </r>
  </si>
  <si>
    <r>
      <t>9. Automated Reminders and Notifications</t>
    </r>
    <r>
      <rPr>
        <sz val="11"/>
        <color theme="1"/>
        <rFont val="Calibri"/>
        <family val="2"/>
        <scheme val="minor"/>
      </rPr>
      <t>: Set up automated reminders and notifications for upcoming assignments, exams, or parent-teacher meetings. Use Excel's conditional formatting, data validation, and macros to trigger notifications based on specific conditions.</t>
    </r>
  </si>
  <si>
    <r>
      <t>10. Integration with External Data Sources</t>
    </r>
    <r>
      <rPr>
        <sz val="11"/>
        <color theme="1"/>
        <rFont val="Calibri"/>
        <family val="2"/>
        <scheme val="minor"/>
      </rPr>
      <t>: If available, integrate your Excel workbook with external data sources such as student information systems (SIS), learning management systems (LMS), or academic databases to automatically import and update student data.</t>
    </r>
  </si>
  <si>
    <r>
      <t>11. Data Backup and Version Control</t>
    </r>
    <r>
      <rPr>
        <sz val="11"/>
        <color theme="1"/>
        <rFont val="Calibri"/>
        <family val="2"/>
        <scheme val="minor"/>
      </rPr>
      <t>: Implement regular data backup procedures to prevent loss of data. Consider using version control tools or techniques to track changes and revisions to your Excel workbook over time.</t>
    </r>
  </si>
  <si>
    <r>
      <t>12. User Feedback and Iteration</t>
    </r>
    <r>
      <rPr>
        <sz val="11"/>
        <color theme="1"/>
        <rFont val="Calibri"/>
        <family val="2"/>
        <scheme val="minor"/>
      </rPr>
      <t>: Collect feedback from users (students, teachers, parents) and iterate on your project based on their suggestions and needs. Continuously improve and refine your Excel workbook to enhance usability and functionality.</t>
    </r>
  </si>
  <si>
    <t>By incorporating these additional features and enhancements, you can create a comprehensive academic performance tracking system in Excel that addresses the needs of students, teachers, parents, and administrators.</t>
  </si>
  <si>
    <r>
      <t>1. Descriptive Statistics</t>
    </r>
    <r>
      <rPr>
        <sz val="11"/>
        <color theme="1"/>
        <rFont val="Calibri"/>
        <family val="2"/>
        <scheme val="minor"/>
      </rPr>
      <t>: Calculate summary statistics such as mean, median, mode, standard deviation, and variance for different variables such as scores, attendance, and study hours. Excel provides built-in functions like AVERAGE, MEDIAN, MODE, STDEV, and VAR for this purpose.</t>
    </r>
  </si>
  <si>
    <r>
      <t>2. Comparative Analysis</t>
    </r>
    <r>
      <rPr>
        <sz val="11"/>
        <color theme="1"/>
        <rFont val="Calibri"/>
        <family val="2"/>
        <scheme val="minor"/>
      </rPr>
      <t>: Compare academic performance across different groups, such as gender, race/ethnicity, parental level of education, etc. Use pivot tables, charts, and conditional formatting to visualize and analyze performance disparities.</t>
    </r>
  </si>
  <si>
    <r>
      <t>3. Trend Analysis</t>
    </r>
    <r>
      <rPr>
        <sz val="11"/>
        <color theme="1"/>
        <rFont val="Calibri"/>
        <family val="2"/>
        <scheme val="minor"/>
      </rPr>
      <t>: Examine trends in academic performance over time. Create line charts or scatter plots to visualize how scores, attendance, or study hours change across different semesters or academic years.</t>
    </r>
  </si>
  <si>
    <r>
      <t>4. Correlation Analysis</t>
    </r>
    <r>
      <rPr>
        <sz val="11"/>
        <color theme="1"/>
        <rFont val="Calibri"/>
        <family val="2"/>
        <scheme val="minor"/>
      </rPr>
      <t>: Investigate the relationship between various factors and academic performance. Use Excel's CORREL function to calculate correlation coefficients between pairs of variables (e.g., study hours and scores) and determine if there are any significant correlations.</t>
    </r>
  </si>
  <si>
    <r>
      <t>5. Regression Analysis</t>
    </r>
    <r>
      <rPr>
        <sz val="11"/>
        <color theme="1"/>
        <rFont val="Calibri"/>
        <family val="2"/>
        <scheme val="minor"/>
      </rPr>
      <t>: Perform regression analysis to identify factors that significantly influence academic performance. Use Excel's regression analysis tool (found in the Data Analysis Toolpak) to build regression models and analyze the impact of independent variables (e.g., study hours, attendance) on dependent variables (e.g., scores).</t>
    </r>
  </si>
  <si>
    <r>
      <t>6. Cluster Analysis</t>
    </r>
    <r>
      <rPr>
        <sz val="11"/>
        <color theme="1"/>
        <rFont val="Calibri"/>
        <family val="2"/>
        <scheme val="minor"/>
      </rPr>
      <t>: Group students based on similarities in their academic performance patterns. Use clustering algorithms or Excel's clustering tool (found in the Data Analysis Toolpak) to identify clusters of students with similar performance profiles.</t>
    </r>
  </si>
  <si>
    <r>
      <t>7. Predictive Modeling</t>
    </r>
    <r>
      <rPr>
        <sz val="11"/>
        <color theme="1"/>
        <rFont val="Calibri"/>
        <family val="2"/>
        <scheme val="minor"/>
      </rPr>
      <t>: Develop predictive models to forecast future academic performance based on historical data. Use techniques such as linear regression, decision trees, or neural networks to build predictive models and assess their accuracy using techniques like cross-validation.</t>
    </r>
  </si>
  <si>
    <r>
      <t>8. Dashboard Metrics</t>
    </r>
    <r>
      <rPr>
        <sz val="11"/>
        <color theme="1"/>
        <rFont val="Calibri"/>
        <family val="2"/>
        <scheme val="minor"/>
      </rPr>
      <t>: Define key performance indicators (KPIs) and metrics to track the overall health of your academic performance tracking system. Create dashboards with visualizations and summary statistics to monitor KPIs such as average scores, attendance rates, and student retention rates.</t>
    </r>
  </si>
  <si>
    <r>
      <t>9. Hypothesis Testing</t>
    </r>
    <r>
      <rPr>
        <sz val="11"/>
        <color theme="1"/>
        <rFont val="Calibri"/>
        <family val="2"/>
        <scheme val="minor"/>
      </rPr>
      <t>: Formulate hypotheses about factors that may affect academic performance and conduct hypothesis tests to evaluate their validity. Use statistical tests such as t-tests or ANOVA to compare means across different groups and determine if differences are statistically significant.</t>
    </r>
  </si>
  <si>
    <r>
      <t>10. Sensitivity Analysis</t>
    </r>
    <r>
      <rPr>
        <sz val="11"/>
        <color theme="1"/>
        <rFont val="Calibri"/>
        <family val="2"/>
        <scheme val="minor"/>
      </rPr>
      <t>: Assess the sensitivity of your analysis results to changes in assumptions or input parameters. Conduct sensitivity analyses to understand how variations in factors like study hours, attendance, or grading criteria impact overall conclusions.</t>
    </r>
  </si>
  <si>
    <t>By applying these analytical techniques in your Excel project, you can uncover valuable insights into academic performance trends, factors influencing student success, and areas for improvement in your educational programs.</t>
  </si>
  <si>
    <t>1. How many students are represented in the dataset?</t>
  </si>
  <si>
    <t>2. What is the distribution of genders among the students?</t>
  </si>
  <si>
    <t>3. What are the different racial or ethnic groups represented in the dataset?</t>
  </si>
  <si>
    <t>4. How many unique parental levels of education are there?</t>
  </si>
  <si>
    <t>5. Who are the top-performing students based on total score?</t>
  </si>
  <si>
    <t>6. What is the average class attendance percentage?</t>
  </si>
  <si>
    <t>7. How many hours, on average, do students spend studying?</t>
  </si>
  <si>
    <t>8. Which subject has the highest average score?</t>
  </si>
  <si>
    <t>9. What is the range of scores for Assignment 1?</t>
  </si>
  <si>
    <t>10. Are there any missing values in the dataset?</t>
  </si>
  <si>
    <t>11. How many male and female students are there?</t>
  </si>
  <si>
    <t>12. What is the most common parental level of education?</t>
  </si>
  <si>
    <t>13. Is there a correlation between study hours and total score?</t>
  </si>
  <si>
    <t>14. What is the distribution of attendance percentages?</t>
  </si>
  <si>
    <t>15. Are there any outliers in the study hours column?</t>
  </si>
  <si>
    <t>16. How many assignments are there in total?</t>
  </si>
  <si>
    <t>17. What is the average score for Assignment 2?</t>
  </si>
  <si>
    <t>18. Are there any trends in class attendance over time?</t>
  </si>
  <si>
    <t>19. What percentage of students have a parental level of education beyond high school?</t>
  </si>
  <si>
    <t>20. Are there any significant differences in scores based on race or ethnicity?</t>
  </si>
  <si>
    <t>21. How many students have perfect attendance?</t>
  </si>
  <si>
    <t>22. What is the average score for Assignment 3?</t>
  </si>
  <si>
    <t>23. Do students with higher parental education levels tend to perform better?</t>
  </si>
  <si>
    <t>24. How many students have below-average study hours but above-average scores?</t>
  </si>
  <si>
    <t>25. Are there any patterns in study hours based on gender?</t>
  </si>
  <si>
    <t>26. What is the distribution of scores for Assignment 1?</t>
  </si>
  <si>
    <t>27. How does class attendance vary across different subjects?</t>
  </si>
  <si>
    <t>28. Are there any relationships between parental education levels and student performance?</t>
  </si>
  <si>
    <t>29. What is the overall average score across all assignments?</t>
  </si>
  <si>
    <t>30. How many students have a total score below a certain threshold?</t>
  </si>
  <si>
    <t>31. Are there any correlations between class attendance and study hours?</t>
  </si>
  <si>
    <t>32. What is the average total score for each racial or ethnic group?</t>
  </si>
  <si>
    <t>33. How many students have scored below a passing grade in all assignments?</t>
  </si>
  <si>
    <t>34. Is there a difference in study hours between students with different parental education levels?</t>
  </si>
  <si>
    <t>35. How many students have above-average scores in all assignments?</t>
  </si>
  <si>
    <t>36. Are there any gender disparities in class attendance?</t>
  </si>
  <si>
    <t>37. What is the distribution of scores for Assignment 2?</t>
  </si>
  <si>
    <t>38. Are there any outliers in the total score column?</t>
  </si>
  <si>
    <t>39. How many students have perfect scores in Assignment 3?</t>
  </si>
  <si>
    <t>40. What percentage of students have parental education levels below high school?</t>
  </si>
  <si>
    <t>41. Is there a correlation between class attendance and scores?</t>
  </si>
  <si>
    <t>42. How many students have a total score above a certain threshold?</t>
  </si>
  <si>
    <t>43. What is the average study hours for each subject?</t>
  </si>
  <si>
    <t>44. Are there any associations between parental education levels and study habits?</t>
  </si>
  <si>
    <t>45. How many students have below-average scores in all assignments?</t>
  </si>
  <si>
    <t>46. What is the range of study hours across different subjects?</t>
  </si>
  <si>
    <t>47. Are there any significant differences in scores based on gender?</t>
  </si>
  <si>
    <t>48. How many students have a total score above the average but below a certain threshold?</t>
  </si>
  <si>
    <t>49. What is the distribution of scores for Assignment 3?</t>
  </si>
  <si>
    <t>50. How does the distribution of study hours vary across different parental education levels?</t>
  </si>
  <si>
    <t>questions based on the types of analyses they pertain to:</t>
  </si>
  <si>
    <r>
      <t>1. Descriptive Statistics Questions</t>
    </r>
    <r>
      <rPr>
        <sz val="11"/>
        <color theme="1"/>
        <rFont val="Calibri"/>
        <family val="2"/>
        <scheme val="minor"/>
      </rPr>
      <t>:</t>
    </r>
  </si>
  <si>
    <t>How many students are represented in the dataset?</t>
  </si>
  <si>
    <t>What is the distribution of genders among the students?</t>
  </si>
  <si>
    <t>What are the different racial or ethnic groups represented in the dataset?</t>
  </si>
  <si>
    <t>What is the average class attendance percentage?</t>
  </si>
  <si>
    <t>How many hours, on average, do students spend studying?</t>
  </si>
  <si>
    <t>What is the range of scores for Assignment 1?</t>
  </si>
  <si>
    <t>Is there a correlation between study hours and total score?</t>
  </si>
  <si>
    <t>What is the distribution of attendance percentages?</t>
  </si>
  <si>
    <t>What is the most common parental level of education?</t>
  </si>
  <si>
    <t>What is the average score for Assignment 2?</t>
  </si>
  <si>
    <r>
      <t>2. Comparative Analysis Questions</t>
    </r>
    <r>
      <rPr>
        <sz val="11"/>
        <color theme="1"/>
        <rFont val="Calibri"/>
        <family val="2"/>
        <scheme val="minor"/>
      </rPr>
      <t>:</t>
    </r>
  </si>
  <si>
    <t>How many male and female students are there?</t>
  </si>
  <si>
    <t>Is there a difference in study hours between students with different parental education levels?</t>
  </si>
  <si>
    <t>Are there any gender disparities in class attendance?</t>
  </si>
  <si>
    <t>Are there any significant differences in scores based on race or ethnicity?</t>
  </si>
  <si>
    <t>How does class attendance vary across different subjects?</t>
  </si>
  <si>
    <r>
      <t>3. Trend Analysis Questions</t>
    </r>
    <r>
      <rPr>
        <sz val="11"/>
        <color theme="1"/>
        <rFont val="Calibri"/>
        <family val="2"/>
        <scheme val="minor"/>
      </rPr>
      <t>:</t>
    </r>
  </si>
  <si>
    <t>Are there any trends in class attendance over time?</t>
  </si>
  <si>
    <t>What is the distribution of scores for Assignment 1?</t>
  </si>
  <si>
    <t>What is the distribution of scores for Assignment 2?</t>
  </si>
  <si>
    <t>What is the distribution of scores for Assignment 3?</t>
  </si>
  <si>
    <t>How does the distribution of study hours vary across different parental education levels?</t>
  </si>
  <si>
    <r>
      <t>4. Correlation Analysis Questions</t>
    </r>
    <r>
      <rPr>
        <sz val="11"/>
        <color theme="1"/>
        <rFont val="Calibri"/>
        <family val="2"/>
        <scheme val="minor"/>
      </rPr>
      <t>:</t>
    </r>
  </si>
  <si>
    <t>Are there any associations between parental education levels and study habits?</t>
  </si>
  <si>
    <t>Is there a correlation between class attendance and scores?</t>
  </si>
  <si>
    <r>
      <t>5. Regression Analysis Questions</t>
    </r>
    <r>
      <rPr>
        <sz val="11"/>
        <color theme="1"/>
        <rFont val="Calibri"/>
        <family val="2"/>
        <scheme val="minor"/>
      </rPr>
      <t>:</t>
    </r>
  </si>
  <si>
    <t>Do students with higher parental education levels tend to perform better?</t>
  </si>
  <si>
    <t>What is the relationship between study hours and total score?</t>
  </si>
  <si>
    <t>Are there any relationships between parental education levels and student performance?</t>
  </si>
  <si>
    <r>
      <t>6. Cluster Analysis Questions</t>
    </r>
    <r>
      <rPr>
        <sz val="11"/>
        <color theme="1"/>
        <rFont val="Calibri"/>
        <family val="2"/>
        <scheme val="minor"/>
      </rPr>
      <t>:</t>
    </r>
  </si>
  <si>
    <t>Group students based on similarities in their academic performance patterns.</t>
  </si>
  <si>
    <r>
      <t>7. Predictive Modeling Questions</t>
    </r>
    <r>
      <rPr>
        <sz val="11"/>
        <color theme="1"/>
        <rFont val="Calibri"/>
        <family val="2"/>
        <scheme val="minor"/>
      </rPr>
      <t>:</t>
    </r>
  </si>
  <si>
    <t>Develop predictive models to forecast future academic performance based on historical data.</t>
  </si>
  <si>
    <r>
      <t>8. Dashboard Metrics Questions</t>
    </r>
    <r>
      <rPr>
        <sz val="11"/>
        <color theme="1"/>
        <rFont val="Calibri"/>
        <family val="2"/>
        <scheme val="minor"/>
      </rPr>
      <t>:</t>
    </r>
  </si>
  <si>
    <t>Define key performance indicators (KPIs) and metrics to track the overall health of your academic performance tracking system.</t>
  </si>
  <si>
    <r>
      <t>9. Hypothesis Testing Questions</t>
    </r>
    <r>
      <rPr>
        <sz val="11"/>
        <color theme="1"/>
        <rFont val="Calibri"/>
        <family val="2"/>
        <scheme val="minor"/>
      </rPr>
      <t>:</t>
    </r>
  </si>
  <si>
    <t>Formulate hypotheses about factors that may affect academic performance and conduct hypothesis tests to evaluate their validity.</t>
  </si>
  <si>
    <r>
      <t>10. Sensitivity Analysis Questions</t>
    </r>
    <r>
      <rPr>
        <sz val="11"/>
        <color theme="1"/>
        <rFont val="Calibri"/>
        <family val="2"/>
        <scheme val="minor"/>
      </rPr>
      <t>:</t>
    </r>
  </si>
  <si>
    <t>Assess the sensitivity of your analysis results to changes in assumptions or input parameters.</t>
  </si>
  <si>
    <t>Total Score</t>
  </si>
  <si>
    <t>Percentage Score</t>
  </si>
  <si>
    <t>ST000001</t>
  </si>
  <si>
    <t>ST000002</t>
  </si>
  <si>
    <t>ST000003</t>
  </si>
  <si>
    <t>ST000004</t>
  </si>
  <si>
    <t>ST000005</t>
  </si>
  <si>
    <t>ST000006</t>
  </si>
  <si>
    <t>ST000007</t>
  </si>
  <si>
    <t>ST000008</t>
  </si>
  <si>
    <t>ST000009</t>
  </si>
  <si>
    <t>ST000010</t>
  </si>
  <si>
    <t>ST000011</t>
  </si>
  <si>
    <t>ST000012</t>
  </si>
  <si>
    <t>ST000013</t>
  </si>
  <si>
    <t>ST000014</t>
  </si>
  <si>
    <t>ST000015</t>
  </si>
  <si>
    <t>ST000016</t>
  </si>
  <si>
    <t>ST000017</t>
  </si>
  <si>
    <t>ST000018</t>
  </si>
  <si>
    <t>ST000019</t>
  </si>
  <si>
    <t>ST000020</t>
  </si>
  <si>
    <t>ST000021</t>
  </si>
  <si>
    <t>ST000022</t>
  </si>
  <si>
    <t>ST000023</t>
  </si>
  <si>
    <t>ST000024</t>
  </si>
  <si>
    <t>ST000025</t>
  </si>
  <si>
    <t>ST000026</t>
  </si>
  <si>
    <t>ST000027</t>
  </si>
  <si>
    <t>ST000028</t>
  </si>
  <si>
    <t>ST000029</t>
  </si>
  <si>
    <t>ST000030</t>
  </si>
  <si>
    <t>ST000031</t>
  </si>
  <si>
    <t>ST000032</t>
  </si>
  <si>
    <t>ST000033</t>
  </si>
  <si>
    <t>ST000034</t>
  </si>
  <si>
    <t>ST000035</t>
  </si>
  <si>
    <t>ST000036</t>
  </si>
  <si>
    <t>ST000037</t>
  </si>
  <si>
    <t>ST000038</t>
  </si>
  <si>
    <t>ST000039</t>
  </si>
  <si>
    <t>ST000040</t>
  </si>
  <si>
    <t>ST000041</t>
  </si>
  <si>
    <t>ST000042</t>
  </si>
  <si>
    <t>ST000043</t>
  </si>
  <si>
    <t>ST000044</t>
  </si>
  <si>
    <t>ST000045</t>
  </si>
  <si>
    <t>ST000046</t>
  </si>
  <si>
    <t>ST000047</t>
  </si>
  <si>
    <t>ST000048</t>
  </si>
  <si>
    <t>ST000049</t>
  </si>
  <si>
    <t>ST000050</t>
  </si>
  <si>
    <t>ST000051</t>
  </si>
  <si>
    <t>ST000052</t>
  </si>
  <si>
    <t>ST000053</t>
  </si>
  <si>
    <t>ST000054</t>
  </si>
  <si>
    <t>ST000055</t>
  </si>
  <si>
    <t>ST000056</t>
  </si>
  <si>
    <t>ST000057</t>
  </si>
  <si>
    <t>ST000058</t>
  </si>
  <si>
    <t>ST000059</t>
  </si>
  <si>
    <t>ST000060</t>
  </si>
  <si>
    <t>ST000061</t>
  </si>
  <si>
    <t>ST000062</t>
  </si>
  <si>
    <t>ST000063</t>
  </si>
  <si>
    <t>ST000064</t>
  </si>
  <si>
    <t>ST000065</t>
  </si>
  <si>
    <t>ST000066</t>
  </si>
  <si>
    <t>ST000067</t>
  </si>
  <si>
    <t>ST000068</t>
  </si>
  <si>
    <t>ST000069</t>
  </si>
  <si>
    <t>ST000070</t>
  </si>
  <si>
    <t>ST000071</t>
  </si>
  <si>
    <t>ST000072</t>
  </si>
  <si>
    <t>ST000073</t>
  </si>
  <si>
    <t>ST000074</t>
  </si>
  <si>
    <t>ST000075</t>
  </si>
  <si>
    <t>ST000076</t>
  </si>
  <si>
    <t>ST000077</t>
  </si>
  <si>
    <t>ST000078</t>
  </si>
  <si>
    <t>ST000079</t>
  </si>
  <si>
    <t>ST000080</t>
  </si>
  <si>
    <t>ST000081</t>
  </si>
  <si>
    <t>ST000082</t>
  </si>
  <si>
    <t>ST000083</t>
  </si>
  <si>
    <t>ST000084</t>
  </si>
  <si>
    <t>ST000085</t>
  </si>
  <si>
    <t>ST000086</t>
  </si>
  <si>
    <t>ST000087</t>
  </si>
  <si>
    <t>ST000088</t>
  </si>
  <si>
    <t>ST000089</t>
  </si>
  <si>
    <t>ST000090</t>
  </si>
  <si>
    <t>ST000091</t>
  </si>
  <si>
    <t>ST000092</t>
  </si>
  <si>
    <t>ST000093</t>
  </si>
  <si>
    <t>ST000094</t>
  </si>
  <si>
    <t>ST000095</t>
  </si>
  <si>
    <t>ST000096</t>
  </si>
  <si>
    <t>ST000097</t>
  </si>
  <si>
    <t>ST000098</t>
  </si>
  <si>
    <t>ST000099</t>
  </si>
  <si>
    <t>ST000100</t>
  </si>
  <si>
    <t>ST000101</t>
  </si>
  <si>
    <t>ST000102</t>
  </si>
  <si>
    <t>ST000103</t>
  </si>
  <si>
    <t>ST000104</t>
  </si>
  <si>
    <t>ST000105</t>
  </si>
  <si>
    <t>ST000106</t>
  </si>
  <si>
    <t>ST000107</t>
  </si>
  <si>
    <t>ST000108</t>
  </si>
  <si>
    <t>ST000109</t>
  </si>
  <si>
    <t>ST000110</t>
  </si>
  <si>
    <t>ST000111</t>
  </si>
  <si>
    <t>ST000112</t>
  </si>
  <si>
    <t>ST000113</t>
  </si>
  <si>
    <t>ST000114</t>
  </si>
  <si>
    <t>ST000115</t>
  </si>
  <si>
    <t>ST000116</t>
  </si>
  <si>
    <t>ST000117</t>
  </si>
  <si>
    <t>ST000118</t>
  </si>
  <si>
    <t>ST000119</t>
  </si>
  <si>
    <t>ST000120</t>
  </si>
  <si>
    <t>ST000121</t>
  </si>
  <si>
    <t>ST000122</t>
  </si>
  <si>
    <t>ST000123</t>
  </si>
  <si>
    <t>ST000124</t>
  </si>
  <si>
    <t>ST000125</t>
  </si>
  <si>
    <t>ST000126</t>
  </si>
  <si>
    <t>ST000127</t>
  </si>
  <si>
    <t>ST000128</t>
  </si>
  <si>
    <t>ST000129</t>
  </si>
  <si>
    <t>ST000130</t>
  </si>
  <si>
    <t>ST000131</t>
  </si>
  <si>
    <t>ST000132</t>
  </si>
  <si>
    <t>ST000133</t>
  </si>
  <si>
    <t>ST000134</t>
  </si>
  <si>
    <t>ST000135</t>
  </si>
  <si>
    <t>ST000136</t>
  </si>
  <si>
    <t>ST000137</t>
  </si>
  <si>
    <t>ST000138</t>
  </si>
  <si>
    <t>ST000139</t>
  </si>
  <si>
    <t>ST000140</t>
  </si>
  <si>
    <t>ST000141</t>
  </si>
  <si>
    <t>ST000142</t>
  </si>
  <si>
    <t>ST000143</t>
  </si>
  <si>
    <t>ST000144</t>
  </si>
  <si>
    <t>ST000145</t>
  </si>
  <si>
    <t>ST000146</t>
  </si>
  <si>
    <t>ST000147</t>
  </si>
  <si>
    <t>ST000148</t>
  </si>
  <si>
    <t>ST000149</t>
  </si>
  <si>
    <t>ST000150</t>
  </si>
  <si>
    <t>ST000151</t>
  </si>
  <si>
    <t>ST000152</t>
  </si>
  <si>
    <t>ST000153</t>
  </si>
  <si>
    <t>ST000154</t>
  </si>
  <si>
    <t>ST000155</t>
  </si>
  <si>
    <t>ST000156</t>
  </si>
  <si>
    <t>ST000157</t>
  </si>
  <si>
    <t>ST000158</t>
  </si>
  <si>
    <t>ST000159</t>
  </si>
  <si>
    <t>ST000160</t>
  </si>
  <si>
    <t>ST000161</t>
  </si>
  <si>
    <t>ST000162</t>
  </si>
  <si>
    <t>ST000163</t>
  </si>
  <si>
    <t>ST000164</t>
  </si>
  <si>
    <t>ST000165</t>
  </si>
  <si>
    <t>ST000166</t>
  </si>
  <si>
    <t>ST000167</t>
  </si>
  <si>
    <t>ST000168</t>
  </si>
  <si>
    <t>ST000169</t>
  </si>
  <si>
    <t>ST000170</t>
  </si>
  <si>
    <t>ST000171</t>
  </si>
  <si>
    <t>ST000172</t>
  </si>
  <si>
    <t>ST000173</t>
  </si>
  <si>
    <t>ST000174</t>
  </si>
  <si>
    <t>ST000175</t>
  </si>
  <si>
    <t>ST000176</t>
  </si>
  <si>
    <t>ST000177</t>
  </si>
  <si>
    <t>ST000178</t>
  </si>
  <si>
    <t>ST000179</t>
  </si>
  <si>
    <t>ST000180</t>
  </si>
  <si>
    <t>ST000181</t>
  </si>
  <si>
    <t>ST000182</t>
  </si>
  <si>
    <t>ST000183</t>
  </si>
  <si>
    <t>ST000184</t>
  </si>
  <si>
    <t>ST000185</t>
  </si>
  <si>
    <t>ST000186</t>
  </si>
  <si>
    <t>ST000187</t>
  </si>
  <si>
    <t>ST000188</t>
  </si>
  <si>
    <t>ST000189</t>
  </si>
  <si>
    <t>ST000190</t>
  </si>
  <si>
    <t>ST000191</t>
  </si>
  <si>
    <t>ST000192</t>
  </si>
  <si>
    <t>ST000193</t>
  </si>
  <si>
    <t>ST000194</t>
  </si>
  <si>
    <t>ST000195</t>
  </si>
  <si>
    <t>ST000196</t>
  </si>
  <si>
    <t>ST000197</t>
  </si>
  <si>
    <t>ST000198</t>
  </si>
  <si>
    <t>ST000199</t>
  </si>
  <si>
    <t>ST000200</t>
  </si>
  <si>
    <t>ST000201</t>
  </si>
  <si>
    <t>ST000202</t>
  </si>
  <si>
    <t>ST000203</t>
  </si>
  <si>
    <t>ST000204</t>
  </si>
  <si>
    <t>ST000205</t>
  </si>
  <si>
    <t>ST000206</t>
  </si>
  <si>
    <t>ST000207</t>
  </si>
  <si>
    <t>ST000208</t>
  </si>
  <si>
    <t>ST000209</t>
  </si>
  <si>
    <t>ST000210</t>
  </si>
  <si>
    <t>ST000211</t>
  </si>
  <si>
    <t>ST000212</t>
  </si>
  <si>
    <t>ST000213</t>
  </si>
  <si>
    <t>ST000214</t>
  </si>
  <si>
    <t>ST000215</t>
  </si>
  <si>
    <t>ST000216</t>
  </si>
  <si>
    <t>ST000217</t>
  </si>
  <si>
    <t>ST000218</t>
  </si>
  <si>
    <t>ST000219</t>
  </si>
  <si>
    <t>ST000220</t>
  </si>
  <si>
    <t>ST000221</t>
  </si>
  <si>
    <t>ST000222</t>
  </si>
  <si>
    <t>ST000223</t>
  </si>
  <si>
    <t>ST000224</t>
  </si>
  <si>
    <t>ST000225</t>
  </si>
  <si>
    <t>ST000226</t>
  </si>
  <si>
    <t>ST000227</t>
  </si>
  <si>
    <t>ST000228</t>
  </si>
  <si>
    <t>ST000229</t>
  </si>
  <si>
    <t>ST000230</t>
  </si>
  <si>
    <t>ST000231</t>
  </si>
  <si>
    <t>ST000232</t>
  </si>
  <si>
    <t>ST000233</t>
  </si>
  <si>
    <t>ST000234</t>
  </si>
  <si>
    <t>ST000235</t>
  </si>
  <si>
    <t>ST000236</t>
  </si>
  <si>
    <t>ST000237</t>
  </si>
  <si>
    <t>ST000238</t>
  </si>
  <si>
    <t>ST000239</t>
  </si>
  <si>
    <t>ST000240</t>
  </si>
  <si>
    <t>ST000241</t>
  </si>
  <si>
    <t>ST000242</t>
  </si>
  <si>
    <t>ST000243</t>
  </si>
  <si>
    <t>ST000244</t>
  </si>
  <si>
    <t>ST000245</t>
  </si>
  <si>
    <t>ST000246</t>
  </si>
  <si>
    <t>ST000247</t>
  </si>
  <si>
    <t>ST000248</t>
  </si>
  <si>
    <t>ST000249</t>
  </si>
  <si>
    <t>ST000250</t>
  </si>
  <si>
    <t>ST000251</t>
  </si>
  <si>
    <t>ST000252</t>
  </si>
  <si>
    <t>ST000253</t>
  </si>
  <si>
    <t>ST000254</t>
  </si>
  <si>
    <t>ST000255</t>
  </si>
  <si>
    <t>ST000256</t>
  </si>
  <si>
    <t>ST000257</t>
  </si>
  <si>
    <t>ST000258</t>
  </si>
  <si>
    <t>ST000259</t>
  </si>
  <si>
    <t>ST000260</t>
  </si>
  <si>
    <t>ST000261</t>
  </si>
  <si>
    <t>ST000262</t>
  </si>
  <si>
    <t>ST000263</t>
  </si>
  <si>
    <t>ST000264</t>
  </si>
  <si>
    <t>ST000265</t>
  </si>
  <si>
    <t>ST000266</t>
  </si>
  <si>
    <t>ST000267</t>
  </si>
  <si>
    <t>ST000268</t>
  </si>
  <si>
    <t>ST000269</t>
  </si>
  <si>
    <t>ST000270</t>
  </si>
  <si>
    <t>ST000271</t>
  </si>
  <si>
    <t>ST000272</t>
  </si>
  <si>
    <t>ST000273</t>
  </si>
  <si>
    <t>ST000274</t>
  </si>
  <si>
    <t>ST000275</t>
  </si>
  <si>
    <t>ST000276</t>
  </si>
  <si>
    <t>ST000277</t>
  </si>
  <si>
    <t>ST000278</t>
  </si>
  <si>
    <t>ST000279</t>
  </si>
  <si>
    <t>ST000280</t>
  </si>
  <si>
    <t>ST000281</t>
  </si>
  <si>
    <t>ST000282</t>
  </si>
  <si>
    <t>ST000283</t>
  </si>
  <si>
    <t>ST000284</t>
  </si>
  <si>
    <t>ST000285</t>
  </si>
  <si>
    <t>ST000286</t>
  </si>
  <si>
    <t>ST000287</t>
  </si>
  <si>
    <t>ST000288</t>
  </si>
  <si>
    <t>ST000289</t>
  </si>
  <si>
    <t>ST000290</t>
  </si>
  <si>
    <t>ST000291</t>
  </si>
  <si>
    <t>ST000292</t>
  </si>
  <si>
    <t>ST000293</t>
  </si>
  <si>
    <t>ST000294</t>
  </si>
  <si>
    <t>ST000295</t>
  </si>
  <si>
    <t>ST000296</t>
  </si>
  <si>
    <t>ST000297</t>
  </si>
  <si>
    <t>ST000298</t>
  </si>
  <si>
    <t>ST000299</t>
  </si>
  <si>
    <t>ST000300</t>
  </si>
  <si>
    <t>ST000301</t>
  </si>
  <si>
    <t>ST000302</t>
  </si>
  <si>
    <t>ST000303</t>
  </si>
  <si>
    <t>ST000304</t>
  </si>
  <si>
    <t>ST000305</t>
  </si>
  <si>
    <t>ST000306</t>
  </si>
  <si>
    <t>ST000307</t>
  </si>
  <si>
    <t>ST000308</t>
  </si>
  <si>
    <t>ST000309</t>
  </si>
  <si>
    <t>ST000310</t>
  </si>
  <si>
    <t>ST000311</t>
  </si>
  <si>
    <t>ST000312</t>
  </si>
  <si>
    <t>ST000313</t>
  </si>
  <si>
    <t>ST000314</t>
  </si>
  <si>
    <t>ST000315</t>
  </si>
  <si>
    <t>ST000316</t>
  </si>
  <si>
    <t>ST000317</t>
  </si>
  <si>
    <t>ST000318</t>
  </si>
  <si>
    <t>ST000319</t>
  </si>
  <si>
    <t>ST000320</t>
  </si>
  <si>
    <t>ST000321</t>
  </si>
  <si>
    <t>ST000322</t>
  </si>
  <si>
    <t>ST000323</t>
  </si>
  <si>
    <t>ST000324</t>
  </si>
  <si>
    <t>ST000325</t>
  </si>
  <si>
    <t>ST000326</t>
  </si>
  <si>
    <t>ST000327</t>
  </si>
  <si>
    <t>ST000328</t>
  </si>
  <si>
    <t>ST000329</t>
  </si>
  <si>
    <t>ST000330</t>
  </si>
  <si>
    <t>ST000331</t>
  </si>
  <si>
    <t>ST000332</t>
  </si>
  <si>
    <t>ST000333</t>
  </si>
  <si>
    <t>ST000334</t>
  </si>
  <si>
    <t>ST000335</t>
  </si>
  <si>
    <t>ST000336</t>
  </si>
  <si>
    <t>ST000337</t>
  </si>
  <si>
    <t>ST000338</t>
  </si>
  <si>
    <t>ST000339</t>
  </si>
  <si>
    <t>ST000340</t>
  </si>
  <si>
    <t>ST000341</t>
  </si>
  <si>
    <t>ST000342</t>
  </si>
  <si>
    <t>ST000343</t>
  </si>
  <si>
    <t>ST000344</t>
  </si>
  <si>
    <t>ST000345</t>
  </si>
  <si>
    <t>ST000346</t>
  </si>
  <si>
    <t>ST000347</t>
  </si>
  <si>
    <t>ST000348</t>
  </si>
  <si>
    <t>ST000349</t>
  </si>
  <si>
    <t>ST000350</t>
  </si>
  <si>
    <t>ST000351</t>
  </si>
  <si>
    <t>ST000352</t>
  </si>
  <si>
    <t>ST000353</t>
  </si>
  <si>
    <t>ST000354</t>
  </si>
  <si>
    <t>ST000355</t>
  </si>
  <si>
    <t>ST000356</t>
  </si>
  <si>
    <t>ST000357</t>
  </si>
  <si>
    <t>ST000358</t>
  </si>
  <si>
    <t>ST000359</t>
  </si>
  <si>
    <t>ST000360</t>
  </si>
  <si>
    <t>ST000361</t>
  </si>
  <si>
    <t>ST000362</t>
  </si>
  <si>
    <t>ST000363</t>
  </si>
  <si>
    <t>ST000364</t>
  </si>
  <si>
    <t>ST000365</t>
  </si>
  <si>
    <t>ST000366</t>
  </si>
  <si>
    <t>ST000367</t>
  </si>
  <si>
    <t>ST000368</t>
  </si>
  <si>
    <t>ST000369</t>
  </si>
  <si>
    <t>ST000370</t>
  </si>
  <si>
    <t>ST000371</t>
  </si>
  <si>
    <t>ST000372</t>
  </si>
  <si>
    <t>ST000373</t>
  </si>
  <si>
    <t>ST000374</t>
  </si>
  <si>
    <t>ST000375</t>
  </si>
  <si>
    <t>ST000376</t>
  </si>
  <si>
    <t>ST000377</t>
  </si>
  <si>
    <t>ST000378</t>
  </si>
  <si>
    <t>ST000379</t>
  </si>
  <si>
    <t>ST000380</t>
  </si>
  <si>
    <t>ST000381</t>
  </si>
  <si>
    <t>ST000382</t>
  </si>
  <si>
    <t>ST000383</t>
  </si>
  <si>
    <t>ST000384</t>
  </si>
  <si>
    <t>ST000385</t>
  </si>
  <si>
    <t>ST000386</t>
  </si>
  <si>
    <t>ST000387</t>
  </si>
  <si>
    <t>ST000388</t>
  </si>
  <si>
    <t>ST000389</t>
  </si>
  <si>
    <t>ST000390</t>
  </si>
  <si>
    <t>ST000391</t>
  </si>
  <si>
    <t>ST000392</t>
  </si>
  <si>
    <t>ST000393</t>
  </si>
  <si>
    <t>ST000394</t>
  </si>
  <si>
    <t>ST000395</t>
  </si>
  <si>
    <t>ST000396</t>
  </si>
  <si>
    <t>ST000397</t>
  </si>
  <si>
    <t>ST000398</t>
  </si>
  <si>
    <t>ST000399</t>
  </si>
  <si>
    <t>ST000400</t>
  </si>
  <si>
    <t>ST000401</t>
  </si>
  <si>
    <t>ST000402</t>
  </si>
  <si>
    <t>ST000403</t>
  </si>
  <si>
    <t>ST000404</t>
  </si>
  <si>
    <t>ST000405</t>
  </si>
  <si>
    <t>ST000406</t>
  </si>
  <si>
    <t>ST000407</t>
  </si>
  <si>
    <t>ST000408</t>
  </si>
  <si>
    <t>ST000409</t>
  </si>
  <si>
    <t>ST000410</t>
  </si>
  <si>
    <t>ST000411</t>
  </si>
  <si>
    <t>ST000412</t>
  </si>
  <si>
    <t>ST000413</t>
  </si>
  <si>
    <t>ST000414</t>
  </si>
  <si>
    <t>ST000415</t>
  </si>
  <si>
    <t>ST000416</t>
  </si>
  <si>
    <t>ST000417</t>
  </si>
  <si>
    <t>ST000418</t>
  </si>
  <si>
    <t>ST000419</t>
  </si>
  <si>
    <t>ST000420</t>
  </si>
  <si>
    <t>ST000421</t>
  </si>
  <si>
    <t>ST000422</t>
  </si>
  <si>
    <t>ST000423</t>
  </si>
  <si>
    <t>ST000424</t>
  </si>
  <si>
    <t>ST000425</t>
  </si>
  <si>
    <t>ST000426</t>
  </si>
  <si>
    <t>ST000427</t>
  </si>
  <si>
    <t>ST000428</t>
  </si>
  <si>
    <t>ST000429</t>
  </si>
  <si>
    <t>ST000430</t>
  </si>
  <si>
    <t>ST000431</t>
  </si>
  <si>
    <t>ST000432</t>
  </si>
  <si>
    <t>ST000433</t>
  </si>
  <si>
    <t>ST000434</t>
  </si>
  <si>
    <t>ST000435</t>
  </si>
  <si>
    <t>ST000436</t>
  </si>
  <si>
    <t>ST000437</t>
  </si>
  <si>
    <t>ST000438</t>
  </si>
  <si>
    <t>Age</t>
  </si>
  <si>
    <t>Grade</t>
  </si>
  <si>
    <t>Result</t>
  </si>
  <si>
    <t>Rating</t>
  </si>
  <si>
    <t>Unique IDs</t>
  </si>
  <si>
    <t>Group Count</t>
  </si>
  <si>
    <t>Average Age</t>
  </si>
  <si>
    <t>Min Age</t>
  </si>
  <si>
    <t>Max Age</t>
  </si>
  <si>
    <t>Total Stu Name</t>
  </si>
  <si>
    <t>Education Level</t>
  </si>
  <si>
    <t>Total Edu. Level</t>
  </si>
  <si>
    <t>highschool</t>
  </si>
  <si>
    <t>Total Attendence</t>
  </si>
  <si>
    <t>Avg Study Hrs</t>
  </si>
  <si>
    <t>Min Study Hrs</t>
  </si>
  <si>
    <t>Max Study Hrs</t>
  </si>
  <si>
    <t>Avg</t>
  </si>
  <si>
    <t>Total Grade</t>
  </si>
  <si>
    <t>Total</t>
  </si>
  <si>
    <t>Assign - 1</t>
  </si>
  <si>
    <t>Assign - 2</t>
  </si>
  <si>
    <t>Assign - 3</t>
  </si>
  <si>
    <t>Gender vs. Class Attendance</t>
  </si>
  <si>
    <t>full day</t>
  </si>
  <si>
    <t>Actual</t>
  </si>
  <si>
    <t>Expected</t>
  </si>
  <si>
    <t>Row Total</t>
  </si>
  <si>
    <t>Column Total</t>
  </si>
  <si>
    <t>How many unique parental levels of education are there?</t>
  </si>
  <si>
    <t>Who are the top-performing students based on total score?</t>
  </si>
  <si>
    <t>Which subject has the highest average score?</t>
  </si>
  <si>
    <t>Are there any missing values in the dataset?</t>
  </si>
  <si>
    <t>Are there any outliers in the study hours column?</t>
  </si>
  <si>
    <t>How many assignments are there in total?</t>
  </si>
  <si>
    <t>What percentage of students have a parental level of education beyond high</t>
  </si>
  <si>
    <t>school?</t>
  </si>
  <si>
    <t>Are there any significant differences in scores based on race or ethnicity</t>
  </si>
  <si>
    <t>?</t>
  </si>
  <si>
    <t>How many students have perfect attendance?</t>
  </si>
  <si>
    <t>What is the average score for Assignment 3?</t>
  </si>
  <si>
    <t>How many students have below-average study hours but above-average scores?</t>
  </si>
  <si>
    <t>Are there any patterns in study hours based on gender?</t>
  </si>
  <si>
    <t>Are there any relationships between parental education levels and student</t>
  </si>
  <si>
    <t>performance?</t>
  </si>
  <si>
    <t>What is the overall average score across all assignments?</t>
  </si>
  <si>
    <t>How many students have a total score below a certain threshold?</t>
  </si>
  <si>
    <t>Are there any correlations between class attendance and study hours?</t>
  </si>
  <si>
    <t>What is the average total score for each racial or ethnic group?</t>
  </si>
  <si>
    <t>How many students have scored below a passing grade in all assignments?</t>
  </si>
  <si>
    <t>Is there a difference in study hours between students with different paren</t>
  </si>
  <si>
    <t>tal education levels?</t>
  </si>
  <si>
    <t>How many students have above-average scores in all assignments?</t>
  </si>
  <si>
    <t>Are there any outliers in the total score column?</t>
  </si>
  <si>
    <t>How many students have perfect scores in Assignment 3?</t>
  </si>
  <si>
    <t>What percentage of students have parental education levels below high scho</t>
  </si>
  <si>
    <t>ol?</t>
  </si>
  <si>
    <t>How many students have a total score above a certain threshold?</t>
  </si>
  <si>
    <t>What is the average study hours for each subject?</t>
  </si>
  <si>
    <t>Are there any associations between parental education levels and study hab</t>
  </si>
  <si>
    <t>its?</t>
  </si>
  <si>
    <t>How many students have below-average scores in all assignments?</t>
  </si>
  <si>
    <t>What is the range of study hours across different subjects?</t>
  </si>
  <si>
    <t>Are there any significant differences in scores based on gender?</t>
  </si>
  <si>
    <t>How many students have a total score above the average but below a certain</t>
  </si>
  <si>
    <t>threshold?</t>
  </si>
  <si>
    <t>How does the distribution of study hours vary across different parental ed</t>
  </si>
  <si>
    <t>ucation levels?</t>
  </si>
  <si>
    <t>questions - 1</t>
  </si>
  <si>
    <t>questions - 2</t>
  </si>
  <si>
    <t>Total Male Student</t>
  </si>
  <si>
    <t>Total Female Student</t>
  </si>
  <si>
    <t xml:space="preserve">Expected frequency = (row total * column total) / grand total
</t>
  </si>
  <si>
    <t>Calculate Chi-Square Statistic</t>
  </si>
  <si>
    <t>Calculate Degrees of Freedom (df)</t>
  </si>
  <si>
    <t>Find Critical Value or P-value</t>
  </si>
  <si>
    <t>Numaric ID</t>
  </si>
  <si>
    <t>Excellent</t>
  </si>
  <si>
    <t>String Return</t>
  </si>
  <si>
    <t>Levels</t>
  </si>
  <si>
    <t>Anova: Single Factor</t>
  </si>
  <si>
    <t>SUMMARY</t>
  </si>
  <si>
    <t>Groups</t>
  </si>
  <si>
    <t>Count</t>
  </si>
  <si>
    <t>Sum</t>
  </si>
  <si>
    <t>Average</t>
  </si>
  <si>
    <t>Variance</t>
  </si>
  <si>
    <t>Column 1</t>
  </si>
  <si>
    <t>Column 2</t>
  </si>
  <si>
    <t>ANOVA</t>
  </si>
  <si>
    <t>Source of Variation</t>
  </si>
  <si>
    <t>SS</t>
  </si>
  <si>
    <t>df</t>
  </si>
  <si>
    <t>MS</t>
  </si>
  <si>
    <t>F</t>
  </si>
  <si>
    <t>P-value</t>
  </si>
  <si>
    <t>F crit</t>
  </si>
  <si>
    <t>Between Groups</t>
  </si>
  <si>
    <t>Within Groups</t>
  </si>
  <si>
    <t>There is no significant association between the variables</t>
  </si>
  <si>
    <t>=CHISQ.TEST(I4:L4,I5:L5)</t>
  </si>
  <si>
    <t>=(ROWS(M4:M5)-1)*(COLUMNS(I6:L6)-1)</t>
  </si>
  <si>
    <t>=CHISQ.DIST.RT(O2,O3)</t>
  </si>
  <si>
    <t>B</t>
  </si>
  <si>
    <t>Pass</t>
  </si>
  <si>
    <t>Interpretation:</t>
  </si>
  <si>
    <t>Between Groups: The significant p-value (0.015) indicates that there is a significant difference in mean study hours between the two groups (Column 1 and Column 2). Thus, parental level of education appears to have a significant effect on study hours.</t>
  </si>
  <si>
    <t>Within Groups: Variability in study hours within each group.</t>
  </si>
  <si>
    <t>Overall, based on the ANOVA results, you can conclude that there is a significant difference in mean study hours among different levels of parental education.</t>
  </si>
  <si>
    <t>Intercept (-0.66): The expected Total Score when Study Hours and Parental Level of Education are zero. It may not have a meaningful interpretation if zero study hours or zero parental education level is not meaningful in your data.</t>
  </si>
  <si>
    <t>Slope for Study Hours (0.74): For each additional unit of Study Hours, the Total Score is expected to increase by approximately 0.74, holding other variables constant.</t>
  </si>
  <si>
    <t>Slope for Parental Level of Education (0.0018): The effect of Parental Level of Education on Total Score is very small, approximately 0.0018.</t>
  </si>
  <si>
    <t>Coefficient of Determination (R-squared) (0.79): Approximately 79% of the variance in Total Score can be explained by the independent variables (Study Hours and Parental Level of Education) included in the model.</t>
  </si>
  <si>
    <t>Standard Error of the Estimate (1480.11): The accuracy of the regression model in predicting Total Score. Lower values indicate better predictive accuracy.</t>
  </si>
  <si>
    <t>SUMMARY OUTPUT</t>
  </si>
  <si>
    <t>Regression Statistics</t>
  </si>
  <si>
    <t>Multiple R</t>
  </si>
  <si>
    <t>R Square</t>
  </si>
  <si>
    <t>Adjusted R Square</t>
  </si>
  <si>
    <t>Standard Error</t>
  </si>
  <si>
    <t>Observations</t>
  </si>
  <si>
    <t>Regression</t>
  </si>
  <si>
    <t>Residual</t>
  </si>
  <si>
    <t>Intercept</t>
  </si>
  <si>
    <t>Significance F</t>
  </si>
  <si>
    <t>Coefficients</t>
  </si>
  <si>
    <t>t Stat</t>
  </si>
  <si>
    <t>Lower 95%</t>
  </si>
  <si>
    <t>Upper 95%</t>
  </si>
  <si>
    <t>Lower 95.0%</t>
  </si>
  <si>
    <t>Upper 95.0%</t>
  </si>
  <si>
    <t>X Variable 1</t>
  </si>
  <si>
    <t>independent variable (Study Hours) in the "Input X Range" field.</t>
  </si>
  <si>
    <t>dependent variable (Total Score) in the "Input Y Range" field.</t>
  </si>
  <si>
    <t>Parental Education Group</t>
  </si>
  <si>
    <t>Higher Education</t>
  </si>
  <si>
    <t>Lower Education</t>
  </si>
  <si>
    <t>A</t>
  </si>
  <si>
    <t>D</t>
  </si>
  <si>
    <t>C</t>
  </si>
  <si>
    <t>Using T.TEST Function</t>
  </si>
  <si>
    <t>The T-test was conducted to compare the mean grades between the Higher Education and Lower Education groups.</t>
  </si>
  <si>
    <t>The data shows the frequency of grades (A, B, C, D) for each group</t>
  </si>
  <si>
    <t>Since the p-value (0.245897215) is greater than the typical significance level (α = 0.05), we fail to reject the null hypothesis.</t>
  </si>
  <si>
    <t>Conclusion:</t>
  </si>
  <si>
    <t>There is not enough evidence to conclude that there is a significant difference in mean grades between students from Higher Education and Lower Education parental backgrounds.</t>
  </si>
  <si>
    <t>=T.TEST(G3:J3, G4:J4, 2, 2)</t>
  </si>
  <si>
    <t>t-Test: Two-Sample Assuming Equal Variances</t>
  </si>
  <si>
    <t>Variable 1</t>
  </si>
  <si>
    <t>Variable 2</t>
  </si>
  <si>
    <t>Mean</t>
  </si>
  <si>
    <t>Pooled Variance</t>
  </si>
  <si>
    <t>Hypothesized Mean Difference</t>
  </si>
  <si>
    <t>P(T&lt;=t) one-tail</t>
  </si>
  <si>
    <t>t Critical one-tail</t>
  </si>
  <si>
    <t>P(T&lt;=t) two-tail</t>
  </si>
  <si>
    <t>t Critical two-tail</t>
  </si>
  <si>
    <t>A correlation coefficient of -0.042556934 between Study Hours and Total Score suggests a very weak negative correlation between these two variables</t>
  </si>
  <si>
    <t>=CORREL(A2:A439, E2:E439)</t>
  </si>
  <si>
    <t>Weak Negative Correlation: The negative sign indicates that there is a tendency for Study Hours to decrease as Total Score increases, although this relationship is very weak.</t>
  </si>
  <si>
    <t>Close to Zero: The correlation coefficient is close to zero, which indicates that there is almost no linear relationship between Study Hours and Total Score.</t>
  </si>
  <si>
    <t>No Clear Pattern: The correlation being close to zero suggests that there is no consistent pattern or trend between Study Hours and Total Score. In other words, changes in Study Hours are not associated with predictable changes in Total Score.</t>
  </si>
  <si>
    <t>Other Factors at Play: This result suggests that factors other than Study Hours may have a stronger influence on Total Score. It's possible that factors such as individual aptitude, quality of instruction, or external stressors may have a greater impact on academic performance.</t>
  </si>
  <si>
    <t>Row Labels</t>
  </si>
  <si>
    <t>Grand Total</t>
  </si>
  <si>
    <t>Column Labels</t>
  </si>
  <si>
    <t>Count of Grade</t>
  </si>
  <si>
    <t>Fail</t>
  </si>
  <si>
    <t>Need Improvement</t>
  </si>
  <si>
    <t>Poor</t>
  </si>
  <si>
    <t>Outstanding</t>
  </si>
  <si>
    <t>Average of Study Hours</t>
  </si>
  <si>
    <t>Brazil</t>
  </si>
  <si>
    <t>India</t>
  </si>
  <si>
    <t>Canada</t>
  </si>
  <si>
    <t>Australia</t>
  </si>
  <si>
    <t>Japan</t>
  </si>
  <si>
    <t>United States</t>
  </si>
  <si>
    <t>Germany</t>
  </si>
  <si>
    <t>Russia</t>
  </si>
  <si>
    <t>France</t>
  </si>
  <si>
    <t>China</t>
  </si>
  <si>
    <t>United Kingdom</t>
  </si>
  <si>
    <t>Italy</t>
  </si>
  <si>
    <t>Mexico</t>
  </si>
  <si>
    <t>South Africa</t>
  </si>
  <si>
    <t>Spain</t>
  </si>
  <si>
    <t>Argentina</t>
  </si>
  <si>
    <t>Nigeria</t>
  </si>
  <si>
    <t>Indonesia</t>
  </si>
  <si>
    <t>Turkey</t>
  </si>
  <si>
    <t>Saudi Arabia</t>
  </si>
  <si>
    <t>Pakistan</t>
  </si>
  <si>
    <t>Iran</t>
  </si>
  <si>
    <t>Bangladesh</t>
  </si>
  <si>
    <t>Philippines</t>
  </si>
  <si>
    <t>Egypt</t>
  </si>
  <si>
    <t>Vietnam</t>
  </si>
  <si>
    <t>Thailand</t>
  </si>
  <si>
    <t>Myanmar</t>
  </si>
  <si>
    <t>Ethiopia</t>
  </si>
  <si>
    <t>South Korea</t>
  </si>
  <si>
    <t>Colombia</t>
  </si>
  <si>
    <t>Kenya</t>
  </si>
  <si>
    <t>Ukraine</t>
  </si>
  <si>
    <t>Tanzania</t>
  </si>
  <si>
    <t>Sudan</t>
  </si>
  <si>
    <t>Algeria</t>
  </si>
  <si>
    <t>Uganda</t>
  </si>
  <si>
    <t>Morocco</t>
  </si>
  <si>
    <t>Iraq</t>
  </si>
  <si>
    <t>Poland</t>
  </si>
  <si>
    <t>Country Name</t>
  </si>
  <si>
    <t>Count of Gender</t>
  </si>
  <si>
    <t>Average of Percentage Score 2</t>
  </si>
  <si>
    <t>Average of Percentage Score 2 Status</t>
  </si>
  <si>
    <t>How many males and females passed or failed based on race ethnicity? What grade and rating did they receive? so i have shown in this pivot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</si>
</sst>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0.00000"/>
    <numFmt numFmtId="166" formatCode="0.0000"/>
  </numFmts>
  <fonts count="11" x14ac:knownFonts="1">
    <font>
      <sz val="11"/>
      <color theme="1"/>
      <name val="Calibri"/>
      <family val="2"/>
      <scheme val="minor"/>
    </font>
    <font>
      <sz val="10"/>
      <color theme="1"/>
      <name val="Calibri"/>
      <family val="2"/>
      <scheme val="minor"/>
    </font>
    <font>
      <b/>
      <sz val="11"/>
      <color theme="1"/>
      <name val="Calibri"/>
      <family val="2"/>
      <scheme val="minor"/>
    </font>
    <font>
      <sz val="10"/>
      <color theme="1"/>
      <name val="Arial Unicode MS"/>
      <family val="2"/>
    </font>
    <font>
      <b/>
      <sz val="10"/>
      <name val="Calibri Light"/>
      <family val="2"/>
      <scheme val="major"/>
    </font>
    <font>
      <b/>
      <sz val="14"/>
      <color theme="1"/>
      <name val="Calibri"/>
      <family val="2"/>
      <scheme val="minor"/>
    </font>
    <font>
      <sz val="11"/>
      <color theme="1"/>
      <name val="Calibri"/>
      <family val="2"/>
      <scheme val="minor"/>
    </font>
    <font>
      <i/>
      <sz val="11"/>
      <color theme="1"/>
      <name val="Calibri"/>
      <family val="2"/>
      <scheme val="minor"/>
    </font>
    <font>
      <b/>
      <u/>
      <sz val="11"/>
      <color theme="1"/>
      <name val="Calibri"/>
      <family val="2"/>
      <scheme val="minor"/>
    </font>
    <font>
      <u/>
      <sz val="11"/>
      <color theme="1"/>
      <name val="Calibri"/>
      <family val="2"/>
      <scheme val="minor"/>
    </font>
    <font>
      <b/>
      <sz val="12"/>
      <color rgb="FFFFFF00"/>
      <name val="Amasis MT Pro Black"/>
      <family val="1"/>
    </font>
  </fonts>
  <fills count="1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rgb="FF00B0F0"/>
        <bgColor indexed="64"/>
      </patternFill>
    </fill>
    <fill>
      <patternFill patternType="solid">
        <fgColor theme="7" tint="0.59999389629810485"/>
        <bgColor indexed="64"/>
      </patternFill>
    </fill>
    <fill>
      <patternFill patternType="solid">
        <fgColor theme="5"/>
        <bgColor indexed="64"/>
      </patternFill>
    </fill>
    <fill>
      <patternFill patternType="solid">
        <fgColor theme="0" tint="-0.249977111117893"/>
        <bgColor indexed="64"/>
      </patternFill>
    </fill>
    <fill>
      <patternFill patternType="solid">
        <fgColor theme="3" tint="0.59999389629810485"/>
        <bgColor indexed="64"/>
      </patternFill>
    </fill>
    <fill>
      <patternFill patternType="solid">
        <fgColor theme="9" tint="0.59999389629810485"/>
        <bgColor indexed="64"/>
      </patternFill>
    </fill>
    <fill>
      <patternFill patternType="solid">
        <fgColor theme="8" tint="0.39997558519241921"/>
        <bgColor indexed="64"/>
      </patternFill>
    </fill>
    <fill>
      <patternFill patternType="solid">
        <fgColor rgb="FF66FF66"/>
        <bgColor indexed="64"/>
      </patternFill>
    </fill>
    <fill>
      <patternFill patternType="solid">
        <fgColor rgb="FF00FFFF"/>
        <bgColor indexed="64"/>
      </patternFill>
    </fill>
    <fill>
      <patternFill patternType="solid">
        <fgColor rgb="FF00206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style="thin">
        <color indexed="64"/>
      </bottom>
      <diagonal/>
    </border>
    <border>
      <left/>
      <right/>
      <top style="medium">
        <color indexed="64"/>
      </top>
      <bottom/>
      <diagonal/>
    </border>
  </borders>
  <cellStyleXfs count="2">
    <xf numFmtId="0" fontId="0" fillId="0" borderId="0"/>
    <xf numFmtId="9" fontId="6" fillId="0" borderId="0" applyFont="0" applyFill="0" applyBorder="0" applyAlignment="0" applyProtection="0"/>
  </cellStyleXfs>
  <cellXfs count="65">
    <xf numFmtId="0" fontId="0" fillId="0" borderId="0" xfId="0"/>
    <xf numFmtId="0" fontId="1" fillId="0" borderId="0" xfId="0" applyFont="1"/>
    <xf numFmtId="0" fontId="2" fillId="0" borderId="0" xfId="0" applyFont="1" applyAlignment="1">
      <alignment horizontal="left" vertical="center" indent="1"/>
    </xf>
    <xf numFmtId="0" fontId="0" fillId="0" borderId="0" xfId="0" applyAlignment="1">
      <alignment horizontal="left" vertical="center" indent="1"/>
    </xf>
    <xf numFmtId="0" fontId="2" fillId="0" borderId="0" xfId="0" applyFont="1"/>
    <xf numFmtId="0" fontId="0" fillId="0" borderId="0" xfId="0" applyAlignment="1">
      <alignment horizontal="left" vertical="center" indent="2"/>
    </xf>
    <xf numFmtId="2" fontId="0" fillId="0" borderId="0" xfId="0" applyNumberFormat="1"/>
    <xf numFmtId="0" fontId="2" fillId="2" borderId="0" xfId="0" applyFont="1" applyFill="1"/>
    <xf numFmtId="0" fontId="2" fillId="0" borderId="0" xfId="0" applyFont="1" applyAlignment="1">
      <alignment horizontal="left"/>
    </xf>
    <xf numFmtId="0" fontId="0" fillId="0" borderId="0" xfId="0" applyAlignment="1">
      <alignment horizontal="left"/>
    </xf>
    <xf numFmtId="0" fontId="4" fillId="2" borderId="0" xfId="0" applyFont="1" applyFill="1"/>
    <xf numFmtId="164" fontId="0" fillId="0" borderId="0" xfId="1" applyNumberFormat="1" applyFont="1"/>
    <xf numFmtId="0" fontId="0" fillId="0" borderId="1" xfId="0" applyBorder="1"/>
    <xf numFmtId="0" fontId="2" fillId="6" borderId="1" xfId="0" applyFont="1" applyFill="1" applyBorder="1"/>
    <xf numFmtId="2" fontId="0" fillId="0" borderId="1" xfId="0" applyNumberFormat="1" applyBorder="1"/>
    <xf numFmtId="0" fontId="4" fillId="2" borderId="1" xfId="0" applyFont="1" applyFill="1" applyBorder="1"/>
    <xf numFmtId="0" fontId="2" fillId="7" borderId="1" xfId="0" applyFont="1" applyFill="1" applyBorder="1"/>
    <xf numFmtId="0" fontId="4" fillId="6" borderId="1" xfId="0" applyFont="1" applyFill="1" applyBorder="1"/>
    <xf numFmtId="0" fontId="2" fillId="5" borderId="1" xfId="0" applyFont="1" applyFill="1" applyBorder="1"/>
    <xf numFmtId="0" fontId="4" fillId="3" borderId="1" xfId="0" applyFont="1" applyFill="1" applyBorder="1"/>
    <xf numFmtId="1" fontId="0" fillId="0" borderId="1" xfId="0" applyNumberFormat="1" applyBorder="1"/>
    <xf numFmtId="0" fontId="2" fillId="2" borderId="1" xfId="0" applyFont="1" applyFill="1" applyBorder="1"/>
    <xf numFmtId="0" fontId="2" fillId="4" borderId="1" xfId="0" applyFont="1" applyFill="1" applyBorder="1"/>
    <xf numFmtId="0" fontId="0" fillId="10" borderId="1" xfId="0" applyFill="1" applyBorder="1"/>
    <xf numFmtId="0" fontId="2" fillId="10" borderId="1" xfId="0" applyFont="1" applyFill="1" applyBorder="1"/>
    <xf numFmtId="0" fontId="2" fillId="11" borderId="1" xfId="0" applyFont="1" applyFill="1" applyBorder="1"/>
    <xf numFmtId="0" fontId="0" fillId="0" borderId="1" xfId="0" applyBorder="1" applyAlignment="1">
      <alignment horizontal="center"/>
    </xf>
    <xf numFmtId="0" fontId="2" fillId="0" borderId="1" xfId="0" applyFont="1" applyBorder="1"/>
    <xf numFmtId="2" fontId="2" fillId="0" borderId="1" xfId="0" applyNumberFormat="1" applyFont="1" applyBorder="1"/>
    <xf numFmtId="0" fontId="4" fillId="0" borderId="1" xfId="0" applyFont="1" applyBorder="1" applyAlignment="1">
      <alignment horizontal="center"/>
    </xf>
    <xf numFmtId="1" fontId="0" fillId="0" borderId="0" xfId="0" applyNumberFormat="1"/>
    <xf numFmtId="0" fontId="2" fillId="2" borderId="0" xfId="0" applyFont="1" applyFill="1" applyAlignment="1">
      <alignment horizontal="left"/>
    </xf>
    <xf numFmtId="1" fontId="0" fillId="0" borderId="0" xfId="0" applyNumberFormat="1" applyAlignment="1">
      <alignment horizontal="left"/>
    </xf>
    <xf numFmtId="0" fontId="7" fillId="0" borderId="0" xfId="0" applyFont="1" applyAlignment="1">
      <alignment horizontal="center"/>
    </xf>
    <xf numFmtId="0" fontId="0" fillId="0" borderId="2" xfId="0" applyBorder="1"/>
    <xf numFmtId="0" fontId="7" fillId="0" borderId="3" xfId="0" applyFont="1" applyBorder="1" applyAlignment="1">
      <alignment horizontal="center"/>
    </xf>
    <xf numFmtId="0" fontId="2" fillId="0" borderId="0" xfId="0" quotePrefix="1" applyFont="1"/>
    <xf numFmtId="2" fontId="2" fillId="0" borderId="0" xfId="0" quotePrefix="1" applyNumberFormat="1" applyFont="1"/>
    <xf numFmtId="165" fontId="0" fillId="0" borderId="0" xfId="0" applyNumberFormat="1"/>
    <xf numFmtId="0" fontId="8" fillId="0" borderId="0" xfId="0" applyFont="1"/>
    <xf numFmtId="0" fontId="9" fillId="0" borderId="0" xfId="0" applyFont="1"/>
    <xf numFmtId="166" fontId="0" fillId="0" borderId="0" xfId="0" applyNumberFormat="1"/>
    <xf numFmtId="0" fontId="7" fillId="0" borderId="3" xfId="0" applyFont="1" applyBorder="1" applyAlignment="1">
      <alignment horizontal="centerContinuous"/>
    </xf>
    <xf numFmtId="0" fontId="2" fillId="2" borderId="2" xfId="0" applyFont="1" applyFill="1" applyBorder="1"/>
    <xf numFmtId="0" fontId="2" fillId="2" borderId="2" xfId="0" applyFont="1" applyFill="1" applyBorder="1" applyAlignment="1">
      <alignment horizontal="center"/>
    </xf>
    <xf numFmtId="0" fontId="4" fillId="12" borderId="1" xfId="0" applyFont="1" applyFill="1" applyBorder="1"/>
    <xf numFmtId="0" fontId="2" fillId="13" borderId="1" xfId="0" applyFont="1" applyFill="1" applyBorder="1"/>
    <xf numFmtId="0" fontId="0" fillId="0" borderId="0" xfId="0" pivotButton="1"/>
    <xf numFmtId="0" fontId="0" fillId="0" borderId="0" xfId="0" applyAlignment="1">
      <alignment horizontal="left" indent="1"/>
    </xf>
    <xf numFmtId="0" fontId="0" fillId="0" borderId="0" xfId="0" applyAlignment="1">
      <alignment horizontal="left" indent="2"/>
    </xf>
    <xf numFmtId="0" fontId="0" fillId="0" borderId="0" xfId="0" applyAlignment="1">
      <alignment horizontal="left" indent="3"/>
    </xf>
    <xf numFmtId="0" fontId="2" fillId="0" borderId="0" xfId="0" pivotButton="1" applyFont="1"/>
    <xf numFmtId="0" fontId="2" fillId="0" borderId="0" xfId="0" applyFont="1" applyAlignment="1">
      <alignment horizontal="right"/>
    </xf>
    <xf numFmtId="0" fontId="0" fillId="0" borderId="0" xfId="0" applyAlignment="1">
      <alignment horizontal="center"/>
    </xf>
    <xf numFmtId="0" fontId="10" fillId="14" borderId="4" xfId="0" applyFont="1" applyFill="1" applyBorder="1" applyAlignment="1">
      <alignment horizontal="center" vertical="center" wrapText="1"/>
    </xf>
    <xf numFmtId="0" fontId="10" fillId="14" borderId="0" xfId="0" applyFont="1" applyFill="1" applyAlignment="1">
      <alignment horizontal="center" vertical="center" wrapText="1"/>
    </xf>
    <xf numFmtId="0" fontId="2" fillId="0" borderId="0" xfId="0" applyFont="1" applyAlignment="1">
      <alignment horizontal="left"/>
    </xf>
    <xf numFmtId="0" fontId="0" fillId="0" borderId="1" xfId="0" applyBorder="1" applyAlignment="1">
      <alignment horizontal="center" wrapText="1"/>
    </xf>
    <xf numFmtId="0" fontId="0" fillId="0" borderId="1" xfId="0" applyBorder="1" applyAlignment="1">
      <alignment horizontal="center"/>
    </xf>
    <xf numFmtId="0" fontId="5" fillId="8" borderId="1" xfId="0" applyFont="1" applyFill="1" applyBorder="1" applyAlignment="1">
      <alignment horizontal="center"/>
    </xf>
    <xf numFmtId="0" fontId="2" fillId="2" borderId="1" xfId="0" applyFont="1" applyFill="1" applyBorder="1" applyAlignment="1">
      <alignment horizontal="center"/>
    </xf>
    <xf numFmtId="0" fontId="2" fillId="2" borderId="1" xfId="0" applyFont="1" applyFill="1" applyBorder="1" applyAlignment="1">
      <alignment horizontal="center" vertical="center"/>
    </xf>
    <xf numFmtId="0" fontId="5" fillId="9" borderId="1" xfId="0" applyFont="1" applyFill="1" applyBorder="1" applyAlignment="1">
      <alignment horizontal="center" vertical="center"/>
    </xf>
    <xf numFmtId="0" fontId="0" fillId="0" borderId="0" xfId="0" applyNumberFormat="1"/>
    <xf numFmtId="0" fontId="0" fillId="0" borderId="0" xfId="0" applyNumberFormat="1" applyAlignment="1">
      <alignment horizontal="center"/>
    </xf>
  </cellXfs>
  <cellStyles count="2">
    <cellStyle name="Normal" xfId="0" builtinId="0"/>
    <cellStyle name="Percent" xfId="1" builtinId="5"/>
  </cellStyles>
  <dxfs count="11">
    <dxf>
      <alignment horizontal="center"/>
    </dxf>
    <dxf>
      <alignment horizontal="center"/>
    </dxf>
    <dxf>
      <numFmt numFmtId="2" formatCode="0.00"/>
    </dxf>
    <dxf>
      <alignment horizontal="right"/>
    </dxf>
    <dxf>
      <font>
        <b/>
      </font>
    </dxf>
    <dxf>
      <font>
        <b/>
      </font>
    </dxf>
    <dxf>
      <font>
        <b/>
      </font>
    </dxf>
    <dxf>
      <numFmt numFmtId="2" formatCode="0.00"/>
    </dxf>
    <dxf>
      <font>
        <color rgb="FF006100"/>
      </font>
      <fill>
        <patternFill>
          <bgColor rgb="FFC6EFCE"/>
        </patternFill>
      </fill>
    </dxf>
    <dxf>
      <font>
        <color rgb="FF9C0006"/>
      </font>
      <fill>
        <patternFill>
          <bgColor rgb="FFFFC7CE"/>
        </patternFill>
      </fill>
    </dxf>
    <dxf>
      <font>
        <color rgb="FF9C0006"/>
      </font>
      <fill>
        <patternFill>
          <bgColor rgb="FFFFC7CE"/>
        </patternFill>
      </fill>
    </dxf>
  </dxfs>
  <tableStyles count="1" defaultTableStyle="TableStyleMedium2" defaultPivotStyle="PivotStyleLight16">
    <tableStyle name="Invisible" pivot="0" table="0" count="0" xr9:uid="{0D120B11-F88E-4E4E-A6B2-8AB58A10053B}"/>
  </tableStyles>
  <colors>
    <mruColors>
      <color rgb="FF00FFFF"/>
      <color rgb="FF66FF66"/>
      <color rgb="FF0000FF"/>
      <color rgb="FFFF99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connections" Target="connections.xml"/><Relationship Id="rId26" Type="http://schemas.openxmlformats.org/officeDocument/2006/relationships/customXml" Target="../customXml/item3.xml"/><Relationship Id="rId39" Type="http://schemas.openxmlformats.org/officeDocument/2006/relationships/customXml" Target="../customXml/item16.xml"/><Relationship Id="rId21" Type="http://schemas.openxmlformats.org/officeDocument/2006/relationships/sheetMetadata" Target="metadata.xml"/><Relationship Id="rId34" Type="http://schemas.openxmlformats.org/officeDocument/2006/relationships/customXml" Target="../customXml/item11.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sharedStrings" Target="sharedStrings.xml"/><Relationship Id="rId29" Type="http://schemas.openxmlformats.org/officeDocument/2006/relationships/customXml" Target="../customXml/item6.xml"/><Relationship Id="rId41" Type="http://schemas.openxmlformats.org/officeDocument/2006/relationships/customXml" Target="../customXml/item18.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32" Type="http://schemas.openxmlformats.org/officeDocument/2006/relationships/customXml" Target="../customXml/item9.xml"/><Relationship Id="rId37" Type="http://schemas.openxmlformats.org/officeDocument/2006/relationships/customXml" Target="../customXml/item14.xml"/><Relationship Id="rId40" Type="http://schemas.openxmlformats.org/officeDocument/2006/relationships/customXml" Target="../customXml/item17.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alcChain" Target="calcChain.xml"/><Relationship Id="rId28" Type="http://schemas.openxmlformats.org/officeDocument/2006/relationships/customXml" Target="../customXml/item5.xml"/><Relationship Id="rId36" Type="http://schemas.openxmlformats.org/officeDocument/2006/relationships/customXml" Target="../customXml/item13.xml"/><Relationship Id="rId10" Type="http://schemas.openxmlformats.org/officeDocument/2006/relationships/worksheet" Target="worksheets/sheet10.xml"/><Relationship Id="rId19" Type="http://schemas.openxmlformats.org/officeDocument/2006/relationships/styles" Target="styles.xml"/><Relationship Id="rId31" Type="http://schemas.openxmlformats.org/officeDocument/2006/relationships/customXml" Target="../customXml/item8.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owerPivotData" Target="model/item.data"/><Relationship Id="rId27" Type="http://schemas.openxmlformats.org/officeDocument/2006/relationships/customXml" Target="../customXml/item4.xml"/><Relationship Id="rId30" Type="http://schemas.openxmlformats.org/officeDocument/2006/relationships/customXml" Target="../customXml/item7.xml"/><Relationship Id="rId35" Type="http://schemas.openxmlformats.org/officeDocument/2006/relationships/customXml" Target="../customXml/item1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2.xml"/><Relationship Id="rId33" Type="http://schemas.openxmlformats.org/officeDocument/2006/relationships/customXml" Target="../customXml/item10.xml"/><Relationship Id="rId38" Type="http://schemas.openxmlformats.org/officeDocument/2006/relationships/customXml" Target="../customXml/item15.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1" i="0" u="none" strike="noStrike" baseline="0">
                <a:effectLst/>
              </a:rPr>
              <a:t>Distribution of Genders</a:t>
            </a:r>
            <a:endParaRPr lang="en-US" b="1"/>
          </a:p>
        </c:rich>
      </c:tx>
      <c:layout>
        <c:manualLayout>
          <c:xMode val="edge"/>
          <c:yMode val="edge"/>
          <c:x val="0.18262931610760449"/>
          <c:y val="3.501400560224089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F35-441E-8EC6-6A4F27A84C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F35-441E-8EC6-6A4F27A84C34}"/>
              </c:ext>
            </c:extLst>
          </c:dPt>
          <c:cat>
            <c:strRef>
              <c:f>'Descriptive Analysis'!$B$4:$C$4</c:f>
              <c:strCache>
                <c:ptCount val="2"/>
                <c:pt idx="0">
                  <c:v>Total Male Student</c:v>
                </c:pt>
                <c:pt idx="1">
                  <c:v>Total Female Student</c:v>
                </c:pt>
              </c:strCache>
            </c:strRef>
          </c:cat>
          <c:val>
            <c:numRef>
              <c:f>'Descriptive Analysis'!$B$5:$C$5</c:f>
              <c:numCache>
                <c:formatCode>General</c:formatCode>
                <c:ptCount val="2"/>
                <c:pt idx="0">
                  <c:v>265</c:v>
                </c:pt>
                <c:pt idx="1">
                  <c:v>173</c:v>
                </c:pt>
              </c:numCache>
            </c:numRef>
          </c:val>
          <c:extLst>
            <c:ext xmlns:c16="http://schemas.microsoft.com/office/drawing/2014/chart" uri="{C3380CC4-5D6E-409C-BE32-E72D297353CC}">
              <c16:uniqueId val="{00000000-6782-4416-9DB9-B1EBA10304F3}"/>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_xlchart.v1.0</cx:f>
      </cx:strDim>
      <cx:numDim type="val">
        <cx:f dir="row">_xlchart.v1.1</cx:f>
      </cx:numDim>
    </cx:data>
  </cx:chartData>
  <cx:chart>
    <cx:title pos="t" align="ctr" overlay="0">
      <cx:tx>
        <cx:rich>
          <a:bodyPr spcFirstLastPara="1" vertOverflow="ellipsis" horzOverflow="overflow" wrap="square" lIns="0" tIns="0" rIns="0" bIns="0" anchor="ctr" anchorCtr="1"/>
          <a:lstStyle/>
          <a:p>
            <a:pPr rtl="0"/>
            <a:r>
              <a:rPr lang="en-US" sz="1400" b="1" i="0" u="none" strike="noStrike" kern="1200" spc="0" baseline="0">
                <a:solidFill>
                  <a:sysClr val="windowText" lastClr="000000">
                    <a:lumMod val="65000"/>
                    <a:lumOff val="35000"/>
                  </a:sysClr>
                </a:solidFill>
                <a:effectLst/>
                <a:latin typeface="+mn-lt"/>
                <a:ea typeface="+mn-ea"/>
                <a:cs typeface="+mn-cs"/>
              </a:rPr>
              <a:t>Distribution</a:t>
            </a:r>
            <a:r>
              <a:rPr lang="en-US" sz="1800" b="1" i="0" baseline="0">
                <a:effectLst/>
              </a:rPr>
              <a:t> </a:t>
            </a:r>
            <a:r>
              <a:rPr lang="en-US" sz="1400" b="1" i="0" u="none" strike="noStrike" kern="1200" spc="0" baseline="0">
                <a:solidFill>
                  <a:sysClr val="windowText" lastClr="000000">
                    <a:lumMod val="65000"/>
                    <a:lumOff val="35000"/>
                  </a:sysClr>
                </a:solidFill>
                <a:effectLst/>
                <a:latin typeface="+mn-lt"/>
                <a:ea typeface="+mn-ea"/>
                <a:cs typeface="+mn-cs"/>
              </a:rPr>
              <a:t>of</a:t>
            </a:r>
            <a:r>
              <a:rPr lang="en-US" sz="1800" b="1" i="0" baseline="0">
                <a:effectLst/>
              </a:rPr>
              <a:t> </a:t>
            </a:r>
            <a:r>
              <a:rPr lang="en-US" sz="1400" b="1" i="0" u="none" strike="noStrike" kern="1200" spc="0" baseline="0">
                <a:solidFill>
                  <a:sysClr val="windowText" lastClr="000000">
                    <a:lumMod val="65000"/>
                    <a:lumOff val="35000"/>
                  </a:sysClr>
                </a:solidFill>
                <a:effectLst/>
                <a:latin typeface="+mn-lt"/>
                <a:ea typeface="+mn-ea"/>
                <a:cs typeface="+mn-cs"/>
              </a:rPr>
              <a:t>Age</a:t>
            </a:r>
          </a:p>
        </cx:rich>
      </cx:tx>
    </cx:title>
    <cx:plotArea>
      <cx:plotAreaRegion>
        <cx:series layoutId="clusteredColumn" uniqueId="{064AD4FF-A136-441E-BD56-BF9722A85C4C}">
          <cx:dataId val="0"/>
          <cx:layoutPr>
            <cx:aggregation/>
          </cx:layoutPr>
          <cx:axisId val="1"/>
        </cx:series>
        <cx:series layoutId="paretoLine" ownerIdx="0" uniqueId="{4DFC4EC2-91ED-49DD-9511-D3764A198F74}">
          <cx:axisId val="2"/>
        </cx:series>
      </cx:plotAreaRegion>
      <cx:axis id="0">
        <cx:catScaling gapWidth="0"/>
        <cx:tickLabels/>
      </cx:axis>
      <cx:axis id="1">
        <cx:valScaling/>
        <cx:majorGridlines/>
        <cx:tickLabels/>
      </cx:axis>
      <cx:axis id="2">
        <cx:valScaling max="1" min="0"/>
        <cx:units unit="percentage"/>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6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8</xdr:col>
      <xdr:colOff>15240</xdr:colOff>
      <xdr:row>1</xdr:row>
      <xdr:rowOff>7620</xdr:rowOff>
    </xdr:from>
    <xdr:to>
      <xdr:col>12</xdr:col>
      <xdr:colOff>182880</xdr:colOff>
      <xdr:row>13</xdr:row>
      <xdr:rowOff>15240</xdr:rowOff>
    </xdr:to>
    <xdr:graphicFrame macro="">
      <xdr:nvGraphicFramePr>
        <xdr:cNvPr id="3" name="Chart 2">
          <a:extLst>
            <a:ext uri="{FF2B5EF4-FFF2-40B4-BE49-F238E27FC236}">
              <a16:creationId xmlns:a16="http://schemas.microsoft.com/office/drawing/2014/main" id="{89E41444-511D-3F8B-BCDB-0E5FC571DCF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190500</xdr:colOff>
      <xdr:row>1</xdr:row>
      <xdr:rowOff>3810</xdr:rowOff>
    </xdr:from>
    <xdr:to>
      <xdr:col>16</xdr:col>
      <xdr:colOff>457200</xdr:colOff>
      <xdr:row>13</xdr:row>
      <xdr:rowOff>0</xdr:rowOff>
    </xdr:to>
    <mc:AlternateContent xmlns:mc="http://schemas.openxmlformats.org/markup-compatibility/2006">
      <mc:Choice xmlns:cx1="http://schemas.microsoft.com/office/drawing/2015/9/8/chartex" Requires="cx1">
        <xdr:graphicFrame macro="">
          <xdr:nvGraphicFramePr>
            <xdr:cNvPr id="6" name="Chart 5">
              <a:extLst>
                <a:ext uri="{FF2B5EF4-FFF2-40B4-BE49-F238E27FC236}">
                  <a16:creationId xmlns:a16="http://schemas.microsoft.com/office/drawing/2014/main" id="{802D02A5-4726-640C-7B08-B91BA906B61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11041380" y="186690"/>
              <a:ext cx="3101340" cy="21907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ANOJ" refreshedDate="45355.977227546296" createdVersion="8" refreshedVersion="8" minRefreshableVersion="3" recordCount="438" xr:uid="{40669AAF-F1CD-4EF8-AE80-230477D587A3}">
  <cacheSource type="worksheet">
    <worksheetSource ref="A1:R439" sheet="Data"/>
  </cacheSource>
  <cacheFields count="18">
    <cacheField name="ID No" numFmtId="0">
      <sharedItems/>
    </cacheField>
    <cacheField name="Gender" numFmtId="0">
      <sharedItems count="2">
        <s v="Female"/>
        <s v="Male"/>
      </sharedItems>
    </cacheField>
    <cacheField name="Race Ethnicity" numFmtId="0">
      <sharedItems count="5">
        <s v="group B"/>
        <s v="group E"/>
        <s v="group D"/>
        <s v="group C"/>
        <s v="group A"/>
      </sharedItems>
    </cacheField>
    <cacheField name="Name" numFmtId="0">
      <sharedItems/>
    </cacheField>
    <cacheField name="Age" numFmtId="0">
      <sharedItems containsSemiMixedTypes="0" containsString="0" containsNumber="1" containsInteger="1" minValue="16" maxValue="26"/>
    </cacheField>
    <cacheField name="Parental Level of Education" numFmtId="0">
      <sharedItems/>
    </cacheField>
    <cacheField name="Class Attendence" numFmtId="0">
      <sharedItems/>
    </cacheField>
    <cacheField name="Study Hours" numFmtId="0">
      <sharedItems containsSemiMixedTypes="0" containsString="0" containsNumber="1" containsInteger="1" minValue="1" maxValue="10"/>
    </cacheField>
    <cacheField name="Subject" numFmtId="0">
      <sharedItems/>
    </cacheField>
    <cacheField name="Assignment 1" numFmtId="0">
      <sharedItems containsSemiMixedTypes="0" containsString="0" containsNumber="1" containsInteger="1" minValue="0" maxValue="100"/>
    </cacheField>
    <cacheField name="Assignment 2" numFmtId="0">
      <sharedItems containsSemiMixedTypes="0" containsString="0" containsNumber="1" containsInteger="1" minValue="17" maxValue="100"/>
    </cacheField>
    <cacheField name="Assignment 3" numFmtId="0">
      <sharedItems containsSemiMixedTypes="0" containsString="0" containsNumber="1" containsInteger="1" minValue="10" maxValue="100"/>
    </cacheField>
    <cacheField name="Assignment Name" numFmtId="0">
      <sharedItems/>
    </cacheField>
    <cacheField name="Total Score" numFmtId="0">
      <sharedItems containsSemiMixedTypes="0" containsString="0" containsNumber="1" containsInteger="1" minValue="27" maxValue="299"/>
    </cacheField>
    <cacheField name="Percentage Score" numFmtId="2">
      <sharedItems containsSemiMixedTypes="0" containsString="0" containsNumber="1" minValue="9" maxValue="99.666666666666671"/>
    </cacheField>
    <cacheField name="Grade" numFmtId="0">
      <sharedItems count="4">
        <s v="B"/>
        <s v="A"/>
        <s v="D"/>
        <s v="C"/>
      </sharedItems>
    </cacheField>
    <cacheField name="Result" numFmtId="0">
      <sharedItems count="2">
        <s v="Pass"/>
        <s v="Fail"/>
      </sharedItems>
    </cacheField>
    <cacheField name="Rating" numFmtId="0">
      <sharedItems count="4">
        <s v="Excellent"/>
        <s v="Outstanding"/>
        <s v="Poor"/>
        <s v="Need Improvement"/>
      </sharedItems>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MANOJ" refreshedDate="45361.644794328706" createdVersion="5" refreshedVersion="8" minRefreshableVersion="3" recordCount="0" supportSubquery="1" supportAdvancedDrill="1" xr:uid="{1DDF30F5-76B6-4905-B1EF-B9CC695A886B}">
  <cacheSource type="external" connectionId="1"/>
  <cacheFields count="5">
    <cacheField name="[Study_Info].[Country Name].[Country Name]" caption="Country Name" numFmtId="0" hierarchy="20" level="1">
      <sharedItems count="40">
        <s v="Algeria"/>
        <s v="Argentina"/>
        <s v="Australia"/>
        <s v="Bangladesh"/>
        <s v="Brazil"/>
        <s v="Canada"/>
        <s v="China"/>
        <s v="Colombia"/>
        <s v="Egypt"/>
        <s v="Ethiopia"/>
        <s v="France"/>
        <s v="Germany"/>
        <s v="India"/>
        <s v="Indonesia"/>
        <s v="Iran"/>
        <s v="Iraq"/>
        <s v="Italy"/>
        <s v="Japan"/>
        <s v="Kenya"/>
        <s v="Mexico"/>
        <s v="Morocco"/>
        <s v="Myanmar"/>
        <s v="Nigeria"/>
        <s v="Pakistan"/>
        <s v="Philippines"/>
        <s v="Poland"/>
        <s v="Russia"/>
        <s v="Saudi Arabia"/>
        <s v="South Africa"/>
        <s v="South Korea"/>
        <s v="Spain"/>
        <s v="Sudan"/>
        <s v="Tanzania"/>
        <s v="Thailand"/>
        <s v="Turkey"/>
        <s v="Uganda"/>
        <s v="Ukraine"/>
        <s v="United Kingdom"/>
        <s v="United States"/>
        <s v="Vietnam"/>
      </sharedItems>
    </cacheField>
    <cacheField name="[Measures].[Count of Gender]" caption="Count of Gender" numFmtId="0" hierarchy="28" level="32767"/>
    <cacheField name="[Measures].[Average of Study Hours]" caption="Average of Study Hours" numFmtId="0" hierarchy="24" level="32767"/>
    <cacheField name="[Measures].[_Average of Percentage Score 2 Status]" caption="_Average of Percentage Score 2 Status" numFmtId="0" hierarchy="35" level="32767"/>
    <cacheField name="[Measures].[Average of Percentage Score 2]" caption="Average of Percentage Score 2" numFmtId="0" hierarchy="30" level="32767"/>
  </cacheFields>
  <cacheHierarchies count="36">
    <cacheHierarchy uniqueName="[Student_Info].[ID No]" caption="ID No" attribute="1" defaultMemberUniqueName="[Student_Info].[ID No].[All]" allUniqueName="[Student_Info].[ID No].[All]" dimensionUniqueName="[Student_Info]" displayFolder="" count="0" memberValueDatatype="130" unbalanced="0"/>
    <cacheHierarchy uniqueName="[Student_Info].[Gender]" caption="Gender" attribute="1" defaultMemberUniqueName="[Student_Info].[Gender].[All]" allUniqueName="[Student_Info].[Gender].[All]" dimensionUniqueName="[Student_Info]" displayFolder="" count="0" memberValueDatatype="130" unbalanced="0"/>
    <cacheHierarchy uniqueName="[Student_Info].[Race Ethnicity]" caption="Race Ethnicity" attribute="1" defaultMemberUniqueName="[Student_Info].[Race Ethnicity].[All]" allUniqueName="[Student_Info].[Race Ethnicity].[All]" dimensionUniqueName="[Student_Info]" displayFolder="" count="0" memberValueDatatype="130" unbalanced="0"/>
    <cacheHierarchy uniqueName="[Student_Info].[Name]" caption="Name" attribute="1" defaultMemberUniqueName="[Student_Info].[Name].[All]" allUniqueName="[Student_Info].[Name].[All]" dimensionUniqueName="[Student_Info]" displayFolder="" count="0" memberValueDatatype="130" unbalanced="0"/>
    <cacheHierarchy uniqueName="[Student_Info].[Age]" caption="Age" attribute="1" defaultMemberUniqueName="[Student_Info].[Age].[All]" allUniqueName="[Student_Info].[Age].[All]" dimensionUniqueName="[Student_Info]" displayFolder="" count="0" memberValueDatatype="20" unbalanced="0"/>
    <cacheHierarchy uniqueName="[Student_Info].[Parental Level of Education]" caption="Parental Level of Education" attribute="1" defaultMemberUniqueName="[Student_Info].[Parental Level of Education].[All]" allUniqueName="[Student_Info].[Parental Level of Education].[All]" dimensionUniqueName="[Student_Info]" displayFolder="" count="0" memberValueDatatype="130" unbalanced="0"/>
    <cacheHierarchy uniqueName="[Student_Info].[Subject]" caption="Subject" attribute="1" defaultMemberUniqueName="[Student_Info].[Subject].[All]" allUniqueName="[Student_Info].[Subject].[All]" dimensionUniqueName="[Student_Info]" displayFolder="" count="0" memberValueDatatype="130" unbalanced="0"/>
    <cacheHierarchy uniqueName="[Student_Info].[Assignment Name]" caption="Assignment Name" attribute="1" defaultMemberUniqueName="[Student_Info].[Assignment Name].[All]" allUniqueName="[Student_Info].[Assignment Name].[All]" dimensionUniqueName="[Student_Info]" displayFolder="" count="0" memberValueDatatype="130" unbalanced="0"/>
    <cacheHierarchy uniqueName="[Student_Info].[Country Name]" caption="Country Name" attribute="1" defaultMemberUniqueName="[Student_Info].[Country Name].[All]" allUniqueName="[Student_Info].[Country Name].[All]" dimensionUniqueName="[Student_Info]" displayFolder="" count="0" memberValueDatatype="130" unbalanced="0"/>
    <cacheHierarchy uniqueName="[Study_Info].[ID No]" caption="ID No" attribute="1" defaultMemberUniqueName="[Study_Info].[ID No].[All]" allUniqueName="[Study_Info].[ID No].[All]" dimensionUniqueName="[Study_Info]" displayFolder="" count="0" memberValueDatatype="130" unbalanced="0"/>
    <cacheHierarchy uniqueName="[Study_Info].[Class Attendence]" caption="Class Attendence" attribute="1" defaultMemberUniqueName="[Study_Info].[Class Attendence].[All]" allUniqueName="[Study_Info].[Class Attendence].[All]" dimensionUniqueName="[Study_Info]" displayFolder="" count="0" memberValueDatatype="130" unbalanced="0"/>
    <cacheHierarchy uniqueName="[Study_Info].[Study Hours]" caption="Study Hours" attribute="1" defaultMemberUniqueName="[Study_Info].[Study Hours].[All]" allUniqueName="[Study_Info].[Study Hours].[All]" dimensionUniqueName="[Study_Info]" displayFolder="" count="0" memberValueDatatype="20" unbalanced="0"/>
    <cacheHierarchy uniqueName="[Study_Info].[Assignment 1]" caption="Assignment 1" attribute="1" defaultMemberUniqueName="[Study_Info].[Assignment 1].[All]" allUniqueName="[Study_Info].[Assignment 1].[All]" dimensionUniqueName="[Study_Info]" displayFolder="" count="0" memberValueDatatype="20" unbalanced="0"/>
    <cacheHierarchy uniqueName="[Study_Info].[Assignment 2]" caption="Assignment 2" attribute="1" defaultMemberUniqueName="[Study_Info].[Assignment 2].[All]" allUniqueName="[Study_Info].[Assignment 2].[All]" dimensionUniqueName="[Study_Info]" displayFolder="" count="0" memberValueDatatype="20" unbalanced="0"/>
    <cacheHierarchy uniqueName="[Study_Info].[Assignment 3]" caption="Assignment 3" attribute="1" defaultMemberUniqueName="[Study_Info].[Assignment 3].[All]" allUniqueName="[Study_Info].[Assignment 3].[All]" dimensionUniqueName="[Study_Info]" displayFolder="" count="0" memberValueDatatype="20" unbalanced="0"/>
    <cacheHierarchy uniqueName="[Study_Info].[Total Score]" caption="Total Score" attribute="1" defaultMemberUniqueName="[Study_Info].[Total Score].[All]" allUniqueName="[Study_Info].[Total Score].[All]" dimensionUniqueName="[Study_Info]" displayFolder="" count="0" memberValueDatatype="20" unbalanced="0"/>
    <cacheHierarchy uniqueName="[Study_Info].[Percentage Score]" caption="Percentage Score" attribute="1" defaultMemberUniqueName="[Study_Info].[Percentage Score].[All]" allUniqueName="[Study_Info].[Percentage Score].[All]" dimensionUniqueName="[Study_Info]" displayFolder="" count="0" memberValueDatatype="5" unbalanced="0"/>
    <cacheHierarchy uniqueName="[Study_Info].[Grade]" caption="Grade" attribute="1" defaultMemberUniqueName="[Study_Info].[Grade].[All]" allUniqueName="[Study_Info].[Grade].[All]" dimensionUniqueName="[Study_Info]" displayFolder="" count="0" memberValueDatatype="130" unbalanced="0"/>
    <cacheHierarchy uniqueName="[Study_Info].[Result]" caption="Result" attribute="1" defaultMemberUniqueName="[Study_Info].[Result].[All]" allUniqueName="[Study_Info].[Result].[All]" dimensionUniqueName="[Study_Info]" displayFolder="" count="0" memberValueDatatype="130" unbalanced="0"/>
    <cacheHierarchy uniqueName="[Study_Info].[Rating]" caption="Rating" attribute="1" defaultMemberUniqueName="[Study_Info].[Rating].[All]" allUniqueName="[Study_Info].[Rating].[All]" dimensionUniqueName="[Study_Info]" displayFolder="" count="0" memberValueDatatype="130" unbalanced="0"/>
    <cacheHierarchy uniqueName="[Study_Info].[Country Name]" caption="Country Name" attribute="1" defaultMemberUniqueName="[Study_Info].[Country Name].[All]" allUniqueName="[Study_Info].[Country Name].[All]" dimensionUniqueName="[Study_Info]" displayFolder="" count="2" memberValueDatatype="130" unbalanced="0">
      <fieldsUsage count="2">
        <fieldUsage x="-1"/>
        <fieldUsage x="0"/>
      </fieldsUsage>
    </cacheHierarchy>
    <cacheHierarchy uniqueName="[Measures].[Sum of Total Score]" caption="Sum of Total Score" measure="1" displayFolder="" measureGroup="Study_Info" count="0">
      <extLst>
        <ext xmlns:x15="http://schemas.microsoft.com/office/spreadsheetml/2010/11/main" uri="{B97F6D7D-B522-45F9-BDA1-12C45D357490}">
          <x15:cacheHierarchy aggregatedColumn="15"/>
        </ext>
      </extLst>
    </cacheHierarchy>
    <cacheHierarchy uniqueName="[Measures].[Sum of Study Hours]" caption="Sum of Study Hours" measure="1" displayFolder="" measureGroup="Study_Info" count="0">
      <extLst>
        <ext xmlns:x15="http://schemas.microsoft.com/office/spreadsheetml/2010/11/main" uri="{B97F6D7D-B522-45F9-BDA1-12C45D357490}">
          <x15:cacheHierarchy aggregatedColumn="11"/>
        </ext>
      </extLst>
    </cacheHierarchy>
    <cacheHierarchy uniqueName="[Measures].[Count of Study Hours]" caption="Count of Study Hours" measure="1" displayFolder="" measureGroup="Study_Info" count="0">
      <extLst>
        <ext xmlns:x15="http://schemas.microsoft.com/office/spreadsheetml/2010/11/main" uri="{B97F6D7D-B522-45F9-BDA1-12C45D357490}">
          <x15:cacheHierarchy aggregatedColumn="11"/>
        </ext>
      </extLst>
    </cacheHierarchy>
    <cacheHierarchy uniqueName="[Measures].[Average of Study Hours]" caption="Average of Study Hours" measure="1" displayFolder="" measureGroup="Study_Info" count="0" oneField="1">
      <fieldsUsage count="1">
        <fieldUsage x="2"/>
      </fieldsUsage>
      <extLst>
        <ext xmlns:x15="http://schemas.microsoft.com/office/spreadsheetml/2010/11/main" uri="{B97F6D7D-B522-45F9-BDA1-12C45D357490}">
          <x15:cacheHierarchy aggregatedColumn="11"/>
        </ext>
      </extLst>
    </cacheHierarchy>
    <cacheHierarchy uniqueName="[Measures].[Max of Study Hours]" caption="Max of Study Hours" measure="1" displayFolder="" measureGroup="Study_Info" count="0">
      <extLst>
        <ext xmlns:x15="http://schemas.microsoft.com/office/spreadsheetml/2010/11/main" uri="{B97F6D7D-B522-45F9-BDA1-12C45D357490}">
          <x15:cacheHierarchy aggregatedColumn="11"/>
        </ext>
      </extLst>
    </cacheHierarchy>
    <cacheHierarchy uniqueName="[Measures].[Sum of Percentage Score]" caption="Sum of Percentage Score" measure="1" displayFolder="" measureGroup="Study_Info" count="0">
      <extLst>
        <ext xmlns:x15="http://schemas.microsoft.com/office/spreadsheetml/2010/11/main" uri="{B97F6D7D-B522-45F9-BDA1-12C45D357490}">
          <x15:cacheHierarchy aggregatedColumn="16"/>
        </ext>
      </extLst>
    </cacheHierarchy>
    <cacheHierarchy uniqueName="[Measures].[Average of Percentage Score]" caption="Average of Percentage Score" measure="1" displayFolder="" measureGroup="Study_Info" count="0">
      <extLst>
        <ext xmlns:x15="http://schemas.microsoft.com/office/spreadsheetml/2010/11/main" uri="{B97F6D7D-B522-45F9-BDA1-12C45D357490}">
          <x15:cacheHierarchy aggregatedColumn="16"/>
        </ext>
      </extLst>
    </cacheHierarchy>
    <cacheHierarchy uniqueName="[Measures].[Count of Gender]" caption="Count of Gender" measure="1" displayFolder="" measureGroup="Student_Info" count="0" oneField="1">
      <fieldsUsage count="1">
        <fieldUsage x="1"/>
      </fieldsUsage>
      <extLst>
        <ext xmlns:x15="http://schemas.microsoft.com/office/spreadsheetml/2010/11/main" uri="{B97F6D7D-B522-45F9-BDA1-12C45D357490}">
          <x15:cacheHierarchy aggregatedColumn="1"/>
        </ext>
      </extLst>
    </cacheHierarchy>
    <cacheHierarchy uniqueName="[Measures].[Average of Total Score]" caption="Average of Total Score" measure="1" displayFolder="" measureGroup="Study_Info" count="0">
      <extLst>
        <ext xmlns:x15="http://schemas.microsoft.com/office/spreadsheetml/2010/11/main" uri="{B97F6D7D-B522-45F9-BDA1-12C45D357490}">
          <x15:cacheHierarchy aggregatedColumn="15"/>
        </ext>
      </extLst>
    </cacheHierarchy>
    <cacheHierarchy uniqueName="[Measures].[Average of Percentage Score 2]" caption="Average of Percentage Score 2" measure="1" displayFolder="" measureGroup="Study_Info" count="0" oneField="1">
      <fieldsUsage count="1">
        <fieldUsage x="4"/>
      </fieldsUsage>
    </cacheHierarchy>
    <cacheHierarchy uniqueName="[Measures].[__XL_Count Student_Info]" caption="__XL_Count Student_Info" measure="1" displayFolder="" measureGroup="Student_Info" count="0" hidden="1"/>
    <cacheHierarchy uniqueName="[Measures].[__XL_Count Study_Info]" caption="__XL_Count Study_Info" measure="1" displayFolder="" measureGroup="Study_Info" count="0" hidden="1"/>
    <cacheHierarchy uniqueName="[Measures].[__No measures defined]" caption="__No measures defined" measure="1" displayFolder="" count="0" hidden="1"/>
    <cacheHierarchy uniqueName="[Measures].[_Average of Percentage Score 2 Goal]" caption="_Average of Percentage Score 2 Goal" measure="1" displayFolder="" measureGroup="Study_Info" count="0" hidden="1"/>
    <cacheHierarchy uniqueName="[Measures].[_Average of Percentage Score 2 Status]" caption="_Average of Percentage Score 2 Status" measure="1" iconSet="11" displayFolder="" measureGroup="Study_Info" count="0" oneField="1" hidden="1">
      <fieldsUsage count="1">
        <fieldUsage x="3"/>
      </fieldsUsage>
    </cacheHierarchy>
  </cacheHierarchies>
  <kpis count="1">
    <kpi uniqueName="Average of Percentage Score 2" caption="Average of Percentage Score 2" displayFolder="" measureGroup="Study_Info" parent="" value="[Measures].[Average of Percentage Score 2]" goal="[Measures].[_Average of Percentage Score 2 Goal]" status="[Measures].[_Average of Percentage Score 2 Status]" trend="" weight=""/>
  </kpis>
  <dimensions count="3">
    <dimension measure="1" name="Measures" uniqueName="[Measures]" caption="Measures"/>
    <dimension name="Student_Info" uniqueName="[Student_Info]" caption="Student_Info"/>
    <dimension name="Study_Info" uniqueName="[Study_Info]" caption="Study_Info"/>
  </dimensions>
  <measureGroups count="2">
    <measureGroup name="Student_Info" caption="Student_Info"/>
    <measureGroup name="Study_Info" caption="Study_Info"/>
  </measureGroups>
  <maps count="3">
    <map measureGroup="0" dimension="1"/>
    <map measureGroup="0" dimension="2"/>
    <map measureGroup="1" dimension="2"/>
  </maps>
  <extLst>
    <ext xmlns:x14="http://schemas.microsoft.com/office/spreadsheetml/2009/9/main" uri="{725AE2AE-9491-48be-B2B4-4EB974FC3084}">
      <x14:pivotCacheDefinition supportSubqueryNonVisual="1" supportSubqueryCalcMem="1" supportAddCalcMems="1"/>
    </ext>
    <ext xmlns:xxpim="http://schemas.microsoft.com/office/spreadsheetml/2020/pivotNov2020" uri="{48A13866-0669-42A6-8768-4E36796AE8C3}">
      <xxpim:implicitMeasureSupport>1</xxpim:implicitMeasureSupport>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38">
  <r>
    <s v="ST000001"/>
    <x v="0"/>
    <x v="0"/>
    <s v="Aaliyah"/>
    <n v="17"/>
    <s v="highschool"/>
    <s v="half day"/>
    <n v="7"/>
    <s v="Music"/>
    <n v="67"/>
    <n v="89"/>
    <n v="82"/>
    <s v="Performance"/>
    <n v="238"/>
    <n v="79.33"/>
    <x v="0"/>
    <x v="0"/>
    <x v="0"/>
  </r>
  <r>
    <s v="ST000002"/>
    <x v="1"/>
    <x v="1"/>
    <s v="Aanya"/>
    <n v="17"/>
    <s v="highschool"/>
    <s v="half day"/>
    <n v="10"/>
    <s v="History"/>
    <n v="99"/>
    <n v="93"/>
    <n v="90"/>
    <s v="Essay 1"/>
    <n v="282"/>
    <n v="94"/>
    <x v="1"/>
    <x v="0"/>
    <x v="1"/>
  </r>
  <r>
    <s v="ST000003"/>
    <x v="0"/>
    <x v="2"/>
    <s v="Aarav"/>
    <n v="22"/>
    <s v="associate's degree"/>
    <s v="full day"/>
    <n v="5"/>
    <s v="Biology"/>
    <n v="75"/>
    <n v="68"/>
    <n v="64"/>
    <s v="Performance"/>
    <n v="207"/>
    <n v="69"/>
    <x v="0"/>
    <x v="0"/>
    <x v="0"/>
  </r>
  <r>
    <s v="ST000004"/>
    <x v="1"/>
    <x v="3"/>
    <s v="Aaron"/>
    <n v="16"/>
    <s v="highschool"/>
    <s v="half day"/>
    <n v="7"/>
    <s v="English"/>
    <n v="62"/>
    <n v="55"/>
    <n v="49"/>
    <s v="Final Project"/>
    <n v="166"/>
    <n v="55.333333333333336"/>
    <x v="0"/>
    <x v="0"/>
    <x v="0"/>
  </r>
  <r>
    <s v="ST000005"/>
    <x v="1"/>
    <x v="3"/>
    <s v="Aarya"/>
    <n v="22"/>
    <s v="associate's degree"/>
    <s v="full day"/>
    <n v="10"/>
    <s v="Biology"/>
    <n v="64"/>
    <n v="73"/>
    <n v="68"/>
    <s v="Performance"/>
    <n v="205"/>
    <n v="68.333333333333329"/>
    <x v="0"/>
    <x v="0"/>
    <x v="0"/>
  </r>
  <r>
    <s v="ST000006"/>
    <x v="0"/>
    <x v="4"/>
    <s v="Abigail"/>
    <n v="19"/>
    <s v="pg"/>
    <s v="absent"/>
    <n v="8"/>
    <s v="History"/>
    <n v="78"/>
    <n v="72"/>
    <n v="70"/>
    <s v="Book Report"/>
    <n v="220"/>
    <n v="73.333333333333329"/>
    <x v="0"/>
    <x v="0"/>
    <x v="0"/>
  </r>
  <r>
    <s v="ST000007"/>
    <x v="0"/>
    <x v="0"/>
    <s v="Adalyn"/>
    <n v="18"/>
    <s v="highschool"/>
    <s v="absent"/>
    <n v="9"/>
    <s v="English"/>
    <n v="85"/>
    <n v="84"/>
    <n v="78"/>
    <s v="Midterm Exam"/>
    <n v="247"/>
    <n v="82.333333333333329"/>
    <x v="1"/>
    <x v="0"/>
    <x v="1"/>
  </r>
  <r>
    <s v="ST000008"/>
    <x v="1"/>
    <x v="2"/>
    <s v="Adam"/>
    <n v="18"/>
    <s v="highschool"/>
    <s v="absent"/>
    <n v="7"/>
    <s v="Geography"/>
    <n v="73"/>
    <n v="86"/>
    <n v="82"/>
    <s v="Map Quiz"/>
    <n v="241"/>
    <n v="80.333333333333329"/>
    <x v="1"/>
    <x v="0"/>
    <x v="1"/>
  </r>
  <r>
    <s v="ST000009"/>
    <x v="1"/>
    <x v="3"/>
    <s v="Addison"/>
    <n v="16"/>
    <s v="highschool"/>
    <s v="leave"/>
    <n v="5"/>
    <s v="French"/>
    <n v="65"/>
    <n v="86"/>
    <n v="80"/>
    <s v="Map Quiz"/>
    <n v="231"/>
    <n v="77"/>
    <x v="0"/>
    <x v="0"/>
    <x v="0"/>
  </r>
  <r>
    <s v="ST000010"/>
    <x v="0"/>
    <x v="2"/>
    <s v="Adeline"/>
    <n v="16"/>
    <s v="highschool"/>
    <s v="full day"/>
    <n v="1"/>
    <s v="French"/>
    <n v="75"/>
    <n v="74"/>
    <n v="66"/>
    <s v="Quiz 2"/>
    <n v="215"/>
    <n v="71.666666666666671"/>
    <x v="0"/>
    <x v="0"/>
    <x v="0"/>
  </r>
  <r>
    <s v="ST000011"/>
    <x v="1"/>
    <x v="3"/>
    <s v="Aditya"/>
    <n v="22"/>
    <s v="associate's degree"/>
    <s v="absent"/>
    <n v="1"/>
    <s v="Music"/>
    <n v="78"/>
    <n v="77"/>
    <n v="77"/>
    <s v="Quiz 2"/>
    <n v="232"/>
    <n v="77.333333333333329"/>
    <x v="0"/>
    <x v="0"/>
    <x v="0"/>
  </r>
  <r>
    <s v="ST000012"/>
    <x v="1"/>
    <x v="2"/>
    <s v="Adrian"/>
    <n v="21"/>
    <s v="pg"/>
    <s v="full day"/>
    <n v="1"/>
    <s v="Science"/>
    <n v="79"/>
    <n v="86"/>
    <n v="81"/>
    <s v="Essay 1"/>
    <n v="246"/>
    <n v="82"/>
    <x v="1"/>
    <x v="0"/>
    <x v="1"/>
  </r>
  <r>
    <s v="ST000013"/>
    <x v="1"/>
    <x v="0"/>
    <s v="Aiden"/>
    <n v="16"/>
    <s v="highschool"/>
    <s v="absent"/>
    <n v="6"/>
    <s v="Music"/>
    <n v="18"/>
    <n v="32"/>
    <n v="28"/>
    <s v="Quiz 2"/>
    <n v="78"/>
    <n v="26"/>
    <x v="2"/>
    <x v="1"/>
    <x v="2"/>
  </r>
  <r>
    <s v="ST000014"/>
    <x v="0"/>
    <x v="2"/>
    <s v="Ainsley"/>
    <n v="18"/>
    <s v="highschool"/>
    <s v="full day"/>
    <n v="6"/>
    <s v="Science"/>
    <n v="74"/>
    <n v="74"/>
    <n v="72"/>
    <s v="Essay 1"/>
    <n v="220"/>
    <n v="73.333333333333329"/>
    <x v="0"/>
    <x v="0"/>
    <x v="0"/>
  </r>
  <r>
    <s v="ST000015"/>
    <x v="0"/>
    <x v="1"/>
    <s v="Alaina"/>
    <n v="21"/>
    <s v="associate's degree"/>
    <s v="full day"/>
    <n v="2"/>
    <s v="Science"/>
    <n v="62"/>
    <n v="56"/>
    <n v="53"/>
    <s v="Essay 1"/>
    <n v="171"/>
    <n v="57"/>
    <x v="0"/>
    <x v="0"/>
    <x v="0"/>
  </r>
  <r>
    <s v="ST000016"/>
    <x v="1"/>
    <x v="2"/>
    <s v="Alan"/>
    <n v="25"/>
    <s v="master's degree"/>
    <s v="full day"/>
    <n v="8"/>
    <s v="French"/>
    <n v="82"/>
    <n v="82"/>
    <n v="74"/>
    <s v="Quiz 2"/>
    <n v="238"/>
    <n v="79.333333333333329"/>
    <x v="0"/>
    <x v="0"/>
    <x v="0"/>
  </r>
  <r>
    <s v="ST000017"/>
    <x v="1"/>
    <x v="0"/>
    <s v="Alaric"/>
    <n v="21"/>
    <s v="pg"/>
    <s v="leave"/>
    <n v="3"/>
    <s v="French"/>
    <n v="54"/>
    <n v="52"/>
    <n v="51"/>
    <s v="Map Quiz"/>
    <n v="157"/>
    <n v="52.333333333333336"/>
    <x v="0"/>
    <x v="0"/>
    <x v="0"/>
  </r>
  <r>
    <s v="ST000018"/>
    <x v="0"/>
    <x v="2"/>
    <s v="Alayna"/>
    <n v="22"/>
    <s v="pg"/>
    <s v="absent"/>
    <n v="10"/>
    <s v="History"/>
    <n v="82"/>
    <n v="97"/>
    <n v="96"/>
    <s v="Book Report"/>
    <n v="275"/>
    <n v="91.666666666666671"/>
    <x v="1"/>
    <x v="0"/>
    <x v="1"/>
  </r>
  <r>
    <s v="ST000019"/>
    <x v="0"/>
    <x v="1"/>
    <s v="Alessandra"/>
    <n v="19"/>
    <s v="pg"/>
    <s v="absent"/>
    <n v="4"/>
    <s v="Computer Science"/>
    <n v="67"/>
    <n v="76"/>
    <n v="75"/>
    <s v="Literature Exam"/>
    <n v="218"/>
    <n v="72.666666666666671"/>
    <x v="0"/>
    <x v="0"/>
    <x v="0"/>
  </r>
  <r>
    <s v="ST000020"/>
    <x v="0"/>
    <x v="4"/>
    <s v="Alessia"/>
    <n v="16"/>
    <s v="highschool"/>
    <s v="full day"/>
    <n v="10"/>
    <s v="French"/>
    <n v="65"/>
    <n v="59"/>
    <n v="53"/>
    <s v="Quiz 2"/>
    <n v="177"/>
    <n v="59"/>
    <x v="0"/>
    <x v="0"/>
    <x v="0"/>
  </r>
  <r>
    <s v="ST000021"/>
    <x v="1"/>
    <x v="3"/>
    <s v="Alexander"/>
    <n v="22"/>
    <s v="pg"/>
    <s v="half day"/>
    <n v="8"/>
    <s v="Music"/>
    <n v="60"/>
    <n v="72"/>
    <n v="74"/>
    <s v="Performance"/>
    <n v="206"/>
    <n v="68.666666666666671"/>
    <x v="0"/>
    <x v="0"/>
    <x v="0"/>
  </r>
  <r>
    <s v="ST000022"/>
    <x v="0"/>
    <x v="3"/>
    <s v="Alexia"/>
    <n v="20"/>
    <s v="pg"/>
    <s v="full day"/>
    <n v="5"/>
    <s v="Science"/>
    <n v="63"/>
    <n v="78"/>
    <n v="80"/>
    <s v="Essay 1"/>
    <n v="221"/>
    <n v="73.666666666666671"/>
    <x v="0"/>
    <x v="0"/>
    <x v="0"/>
  </r>
  <r>
    <s v="ST000023"/>
    <x v="1"/>
    <x v="3"/>
    <s v="Alice"/>
    <n v="21"/>
    <s v="pg"/>
    <s v="full day"/>
    <n v="10"/>
    <s v="Science"/>
    <n v="53"/>
    <n v="44"/>
    <n v="42"/>
    <s v="Essay 1"/>
    <n v="139"/>
    <n v="46.333333333333336"/>
    <x v="3"/>
    <x v="1"/>
    <x v="3"/>
  </r>
  <r>
    <s v="ST000024"/>
    <x v="0"/>
    <x v="4"/>
    <s v="Alina"/>
    <n v="20"/>
    <s v="pg"/>
    <s v="absent"/>
    <n v="10"/>
    <s v="English"/>
    <n v="53"/>
    <n v="43"/>
    <n v="43"/>
    <s v="Midterm Exam"/>
    <n v="139"/>
    <n v="46.333333333333336"/>
    <x v="3"/>
    <x v="1"/>
    <x v="3"/>
  </r>
  <r>
    <s v="ST000025"/>
    <x v="0"/>
    <x v="1"/>
    <s v="Alivia"/>
    <n v="21"/>
    <s v="pg"/>
    <s v="half day"/>
    <n v="6"/>
    <s v="English"/>
    <n v="84"/>
    <n v="83"/>
    <n v="78"/>
    <s v="Final Project"/>
    <n v="245"/>
    <n v="81.666666666666671"/>
    <x v="1"/>
    <x v="0"/>
    <x v="1"/>
  </r>
  <r>
    <s v="ST000026"/>
    <x v="1"/>
    <x v="0"/>
    <s v="Allan"/>
    <n v="22"/>
    <s v="pg"/>
    <s v="absent"/>
    <n v="9"/>
    <s v="Geography"/>
    <n v="58"/>
    <n v="61"/>
    <n v="66"/>
    <s v="Map Quiz"/>
    <n v="185"/>
    <n v="61.666666666666664"/>
    <x v="0"/>
    <x v="0"/>
    <x v="0"/>
  </r>
  <r>
    <s v="ST000027"/>
    <x v="1"/>
    <x v="2"/>
    <s v="Aloke"/>
    <n v="20"/>
    <s v="associate's degree"/>
    <s v="full day"/>
    <n v="3"/>
    <s v="Biology"/>
    <n v="74"/>
    <n v="81"/>
    <n v="83"/>
    <s v="Performance"/>
    <n v="238"/>
    <n v="79.333333333333329"/>
    <x v="0"/>
    <x v="0"/>
    <x v="0"/>
  </r>
  <r>
    <s v="ST000028"/>
    <x v="0"/>
    <x v="3"/>
    <s v="Alondra"/>
    <n v="18"/>
    <s v="highschool"/>
    <s v="absent"/>
    <n v="6"/>
    <s v="Computer Science"/>
    <n v="63"/>
    <n v="73"/>
    <n v="68"/>
    <s v="Literature Exam"/>
    <n v="204"/>
    <n v="68"/>
    <x v="0"/>
    <x v="0"/>
    <x v="0"/>
  </r>
  <r>
    <s v="ST000029"/>
    <x v="1"/>
    <x v="1"/>
    <s v="Amar"/>
    <n v="21"/>
    <s v="associate's degree"/>
    <s v="half day"/>
    <n v="8"/>
    <s v="Computer Science"/>
    <n v="81"/>
    <n v="81"/>
    <n v="79"/>
    <s v="Test 1"/>
    <n v="241"/>
    <n v="80.333333333333329"/>
    <x v="1"/>
    <x v="0"/>
    <x v="1"/>
  </r>
  <r>
    <s v="ST000030"/>
    <x v="0"/>
    <x v="3"/>
    <s v="Amara"/>
    <n v="20"/>
    <s v="pg"/>
    <s v="leave"/>
    <n v="6"/>
    <s v="Art"/>
    <n v="59"/>
    <n v="71"/>
    <n v="70"/>
    <s v="Literature Exam"/>
    <n v="200"/>
    <n v="66.666666666666671"/>
    <x v="0"/>
    <x v="0"/>
    <x v="0"/>
  </r>
  <r>
    <s v="ST000031"/>
    <x v="0"/>
    <x v="2"/>
    <s v="Amaya"/>
    <n v="19"/>
    <s v="associate's degree"/>
    <s v="absent"/>
    <n v="3"/>
    <s v="Music"/>
    <n v="75"/>
    <n v="66"/>
    <n v="73"/>
    <s v="Quiz 2"/>
    <n v="214"/>
    <n v="71.333333333333329"/>
    <x v="0"/>
    <x v="0"/>
    <x v="0"/>
  </r>
  <r>
    <s v="ST000032"/>
    <x v="0"/>
    <x v="3"/>
    <s v="Amber"/>
    <n v="16"/>
    <s v="highschool"/>
    <s v="absent"/>
    <n v="1"/>
    <s v="English"/>
    <n v="61"/>
    <n v="73"/>
    <n v="63"/>
    <s v="Midterm Exam"/>
    <n v="197"/>
    <n v="65.666666666666671"/>
    <x v="0"/>
    <x v="0"/>
    <x v="0"/>
  </r>
  <r>
    <s v="ST000033"/>
    <x v="1"/>
    <x v="3"/>
    <s v="Amelia"/>
    <n v="20"/>
    <s v="pg"/>
    <s v="half day"/>
    <n v="5"/>
    <s v="English"/>
    <n v="58"/>
    <n v="49"/>
    <n v="42"/>
    <s v="Final Project"/>
    <n v="149"/>
    <n v="49.666666666666664"/>
    <x v="3"/>
    <x v="1"/>
    <x v="3"/>
  </r>
  <r>
    <s v="ST000034"/>
    <x v="1"/>
    <x v="3"/>
    <s v="Amit"/>
    <n v="16"/>
    <s v="highschool"/>
    <s v="half day"/>
    <n v="3"/>
    <s v="Music"/>
    <n v="66"/>
    <n v="71"/>
    <n v="76"/>
    <s v="Performance"/>
    <n v="213"/>
    <n v="71"/>
    <x v="0"/>
    <x v="0"/>
    <x v="0"/>
  </r>
  <r>
    <s v="ST000035"/>
    <x v="0"/>
    <x v="3"/>
    <s v="Anaya"/>
    <n v="19"/>
    <s v="bachelor's degree"/>
    <s v="half day"/>
    <n v="6"/>
    <s v="Music"/>
    <n v="61"/>
    <n v="66"/>
    <n v="61"/>
    <s v="Performance"/>
    <n v="188"/>
    <n v="62.666666666666664"/>
    <x v="0"/>
    <x v="0"/>
    <x v="0"/>
  </r>
  <r>
    <s v="ST000036"/>
    <x v="1"/>
    <x v="1"/>
    <s v="Anders"/>
    <n v="20"/>
    <s v="associate's degree"/>
    <s v="leave"/>
    <n v="6"/>
    <s v="Biology"/>
    <n v="89"/>
    <n v="76"/>
    <n v="74"/>
    <s v="Test 1"/>
    <n v="239"/>
    <n v="79.666666666666671"/>
    <x v="0"/>
    <x v="0"/>
    <x v="0"/>
  </r>
  <r>
    <s v="ST000037"/>
    <x v="1"/>
    <x v="2"/>
    <s v="Andre"/>
    <n v="19"/>
    <s v="bachelor's degree"/>
    <s v="full day"/>
    <n v="7"/>
    <s v="French"/>
    <n v="68"/>
    <n v="75"/>
    <n v="81"/>
    <s v="Quiz 2"/>
    <n v="224"/>
    <n v="74.666666666666671"/>
    <x v="0"/>
    <x v="0"/>
    <x v="0"/>
  </r>
  <r>
    <s v="ST000038"/>
    <x v="1"/>
    <x v="4"/>
    <s v="Andrew"/>
    <n v="26"/>
    <s v="master's degree"/>
    <s v="absent"/>
    <n v="5"/>
    <s v="Computer Science"/>
    <n v="73"/>
    <n v="74"/>
    <n v="72"/>
    <s v="Literature Exam"/>
    <n v="219"/>
    <n v="73"/>
    <x v="0"/>
    <x v="0"/>
    <x v="0"/>
  </r>
  <r>
    <s v="ST000039"/>
    <x v="1"/>
    <x v="2"/>
    <s v="Anika"/>
    <n v="18"/>
    <s v="highschool"/>
    <s v="full day"/>
    <n v="8"/>
    <s v="Art"/>
    <n v="76"/>
    <n v="73"/>
    <n v="68"/>
    <s v="Book Report"/>
    <n v="217"/>
    <n v="72.333333333333329"/>
    <x v="0"/>
    <x v="0"/>
    <x v="0"/>
  </r>
  <r>
    <s v="ST000040"/>
    <x v="0"/>
    <x v="4"/>
    <s v="Aniyah"/>
    <n v="18"/>
    <s v="highschool"/>
    <s v="full day"/>
    <n v="5"/>
    <s v="Art"/>
    <n v="38"/>
    <n v="43"/>
    <n v="43"/>
    <s v="Book Report"/>
    <n v="124"/>
    <n v="41.333333333333336"/>
    <x v="3"/>
    <x v="1"/>
    <x v="3"/>
  </r>
  <r>
    <s v="ST000041"/>
    <x v="0"/>
    <x v="3"/>
    <s v="Annabelle"/>
    <n v="19"/>
    <s v="associate's degree"/>
    <s v="absent"/>
    <n v="6"/>
    <s v="History"/>
    <n v="57"/>
    <n v="54"/>
    <n v="56"/>
    <s v="Book Report"/>
    <n v="167"/>
    <n v="55.666666666666664"/>
    <x v="0"/>
    <x v="0"/>
    <x v="0"/>
  </r>
  <r>
    <s v="ST000042"/>
    <x v="1"/>
    <x v="0"/>
    <s v="Anthony"/>
    <n v="19"/>
    <s v="associate's degree"/>
    <s v="full day"/>
    <n v="9"/>
    <s v="Math"/>
    <n v="47"/>
    <n v="49"/>
    <n v="50"/>
    <s v="Quiz 1"/>
    <n v="146"/>
    <n v="48.666666666666664"/>
    <x v="3"/>
    <x v="1"/>
    <x v="3"/>
  </r>
  <r>
    <s v="ST000043"/>
    <x v="0"/>
    <x v="2"/>
    <s v="Antonia"/>
    <n v="24"/>
    <s v="master's degree"/>
    <s v="leave"/>
    <n v="5"/>
    <s v="Science"/>
    <n v="47"/>
    <n v="58"/>
    <n v="67"/>
    <s v="Final Project"/>
    <n v="172"/>
    <n v="57.333333333333336"/>
    <x v="0"/>
    <x v="0"/>
    <x v="0"/>
  </r>
  <r>
    <s v="ST000044"/>
    <x v="1"/>
    <x v="2"/>
    <s v="Antonio"/>
    <n v="26"/>
    <s v="master's degree"/>
    <s v="leave"/>
    <n v="4"/>
    <s v="Math"/>
    <n v="89"/>
    <n v="84"/>
    <n v="82"/>
    <s v="Midterm Exam"/>
    <n v="255"/>
    <n v="85"/>
    <x v="1"/>
    <x v="0"/>
    <x v="1"/>
  </r>
  <r>
    <s v="ST000045"/>
    <x v="1"/>
    <x v="3"/>
    <s v="Aria"/>
    <n v="22"/>
    <s v="bachelor's degree"/>
    <s v="half day"/>
    <n v="1"/>
    <s v="Computer Science"/>
    <n v="83"/>
    <n v="78"/>
    <n v="73"/>
    <s v="Test 1"/>
    <n v="234"/>
    <n v="78"/>
    <x v="0"/>
    <x v="0"/>
    <x v="0"/>
  </r>
  <r>
    <s v="ST000046"/>
    <x v="0"/>
    <x v="3"/>
    <s v="Ariana"/>
    <n v="20"/>
    <s v="associate's degree"/>
    <s v="absent"/>
    <n v="9"/>
    <s v="Music"/>
    <n v="83"/>
    <n v="72"/>
    <n v="78"/>
    <s v="Quiz 2"/>
    <n v="233"/>
    <n v="77.666666666666671"/>
    <x v="0"/>
    <x v="0"/>
    <x v="0"/>
  </r>
  <r>
    <s v="ST000047"/>
    <x v="0"/>
    <x v="3"/>
    <s v="Ariel"/>
    <n v="22"/>
    <s v="associate's degree"/>
    <s v="full day"/>
    <n v="10"/>
    <s v="French"/>
    <n v="82"/>
    <n v="75"/>
    <n v="77"/>
    <s v="Quiz 2"/>
    <n v="234"/>
    <n v="78"/>
    <x v="0"/>
    <x v="0"/>
    <x v="0"/>
  </r>
  <r>
    <s v="ST000048"/>
    <x v="1"/>
    <x v="3"/>
    <s v="Arlo"/>
    <n v="20"/>
    <s v="associate's degree"/>
    <s v="absent"/>
    <n v="2"/>
    <s v="History"/>
    <n v="63"/>
    <n v="67"/>
    <n v="70"/>
    <s v="Book Report"/>
    <n v="200"/>
    <n v="66.666666666666671"/>
    <x v="0"/>
    <x v="0"/>
    <x v="0"/>
  </r>
  <r>
    <s v="ST000049"/>
    <x v="1"/>
    <x v="3"/>
    <s v="Armando"/>
    <n v="25"/>
    <s v="master's degree"/>
    <s v="full day"/>
    <n v="6"/>
    <s v="Math"/>
    <n v="62"/>
    <n v="68"/>
    <n v="75"/>
    <s v="Quiz 1"/>
    <n v="205"/>
    <n v="68.333333333333329"/>
    <x v="0"/>
    <x v="0"/>
    <x v="0"/>
  </r>
  <r>
    <s v="ST000050"/>
    <x v="1"/>
    <x v="1"/>
    <s v="Armani"/>
    <n v="20"/>
    <s v="bachelor's degree"/>
    <s v="leave"/>
    <n v="9"/>
    <s v="Biology"/>
    <n v="82"/>
    <n v="62"/>
    <n v="62"/>
    <s v="Test 1"/>
    <n v="206"/>
    <n v="68.666666666666671"/>
    <x v="0"/>
    <x v="0"/>
    <x v="0"/>
  </r>
  <r>
    <s v="ST000051"/>
    <x v="0"/>
    <x v="2"/>
    <s v="Athena"/>
    <n v="18"/>
    <s v="highschool"/>
    <s v="full day"/>
    <n v="5"/>
    <s v="Biology"/>
    <n v="76"/>
    <n v="70"/>
    <n v="69"/>
    <s v="Performance"/>
    <n v="215"/>
    <n v="71.666666666666671"/>
    <x v="0"/>
    <x v="0"/>
    <x v="0"/>
  </r>
  <r>
    <s v="ST000052"/>
    <x v="1"/>
    <x v="0"/>
    <s v="Aubrey"/>
    <n v="21"/>
    <s v="bachelor's degree"/>
    <s v="half day"/>
    <n v="6"/>
    <s v="Geography"/>
    <n v="73"/>
    <n v="56"/>
    <n v="57"/>
    <s v="Quiz 1"/>
    <n v="186"/>
    <n v="62"/>
    <x v="0"/>
    <x v="0"/>
    <x v="0"/>
  </r>
  <r>
    <s v="ST000053"/>
    <x v="0"/>
    <x v="0"/>
    <s v="Audrey"/>
    <n v="20"/>
    <s v="pg"/>
    <s v="absent"/>
    <n v="5"/>
    <s v="English"/>
    <n v="65"/>
    <n v="75"/>
    <n v="70"/>
    <s v="Midterm Exam"/>
    <n v="210"/>
    <n v="70"/>
    <x v="0"/>
    <x v="0"/>
    <x v="0"/>
  </r>
  <r>
    <s v="ST000054"/>
    <x v="1"/>
    <x v="1"/>
    <s v="Augustus"/>
    <n v="18"/>
    <s v="highschool"/>
    <s v="leave"/>
    <n v="1"/>
    <s v="Biology"/>
    <n v="80"/>
    <n v="76"/>
    <n v="65"/>
    <s v="Test 1"/>
    <n v="221"/>
    <n v="73.666666666666671"/>
    <x v="0"/>
    <x v="0"/>
    <x v="0"/>
  </r>
  <r>
    <s v="ST000055"/>
    <x v="1"/>
    <x v="2"/>
    <s v="Aurora"/>
    <n v="22"/>
    <s v="bachelor's degree"/>
    <s v="leave"/>
    <n v="2"/>
    <s v="Science"/>
    <n v="73"/>
    <n v="79"/>
    <n v="84"/>
    <s v="Final Project"/>
    <n v="236"/>
    <n v="78.666666666666671"/>
    <x v="0"/>
    <x v="0"/>
    <x v="0"/>
  </r>
  <r>
    <s v="ST000056"/>
    <x v="1"/>
    <x v="2"/>
    <s v="Austin"/>
    <n v="19"/>
    <s v="pg"/>
    <s v="absent"/>
    <n v="3"/>
    <s v="History"/>
    <n v="51"/>
    <n v="58"/>
    <n v="54"/>
    <s v="Book Report"/>
    <n v="163"/>
    <n v="54.333333333333336"/>
    <x v="0"/>
    <x v="0"/>
    <x v="0"/>
  </r>
  <r>
    <s v="ST000057"/>
    <x v="0"/>
    <x v="3"/>
    <s v="Autumn"/>
    <n v="19"/>
    <s v="associate's degree"/>
    <s v="absent"/>
    <n v="2"/>
    <s v="History"/>
    <n v="68"/>
    <n v="67"/>
    <n v="69"/>
    <s v="Book Report"/>
    <n v="204"/>
    <n v="68"/>
    <x v="0"/>
    <x v="0"/>
    <x v="0"/>
  </r>
  <r>
    <s v="ST000058"/>
    <x v="0"/>
    <x v="4"/>
    <s v="Ava"/>
    <n v="19"/>
    <s v="associate's degree"/>
    <s v="half day"/>
    <n v="8"/>
    <s v="History"/>
    <n v="47"/>
    <n v="57"/>
    <n v="44"/>
    <s v="Essay 1"/>
    <n v="148"/>
    <n v="49.333333333333336"/>
    <x v="3"/>
    <x v="1"/>
    <x v="3"/>
  </r>
  <r>
    <s v="ST000059"/>
    <x v="1"/>
    <x v="0"/>
    <s v="Avi"/>
    <n v="18"/>
    <s v="highschool"/>
    <s v="half day"/>
    <n v="7"/>
    <s v="Music"/>
    <n v="58"/>
    <n v="70"/>
    <n v="68"/>
    <s v="Performance"/>
    <n v="196"/>
    <n v="65.333333333333329"/>
    <x v="0"/>
    <x v="0"/>
    <x v="0"/>
  </r>
  <r>
    <s v="ST000060"/>
    <x v="0"/>
    <x v="2"/>
    <s v="Ayla"/>
    <n v="17"/>
    <s v="highschool"/>
    <s v="absent"/>
    <n v="8"/>
    <s v="Geography"/>
    <n v="73"/>
    <n v="84"/>
    <n v="85"/>
    <s v="Map Quiz"/>
    <n v="242"/>
    <n v="80.666666666666671"/>
    <x v="1"/>
    <x v="0"/>
    <x v="1"/>
  </r>
  <r>
    <s v="ST000061"/>
    <x v="0"/>
    <x v="4"/>
    <s v="Aylin"/>
    <n v="22"/>
    <s v="bachelor's degree"/>
    <s v="half day"/>
    <n v="3"/>
    <s v="Geography"/>
    <n v="66"/>
    <n v="64"/>
    <n v="62"/>
    <s v="Quiz 1"/>
    <n v="192"/>
    <n v="64"/>
    <x v="0"/>
    <x v="0"/>
    <x v="0"/>
  </r>
  <r>
    <s v="ST000062"/>
    <x v="0"/>
    <x v="3"/>
    <s v="Azalea"/>
    <n v="16"/>
    <s v="highschool"/>
    <s v="leave"/>
    <n v="9"/>
    <s v="Art"/>
    <n v="73"/>
    <n v="66"/>
    <n v="66"/>
    <s v="Literature Exam"/>
    <n v="205"/>
    <n v="68.333333333333329"/>
    <x v="0"/>
    <x v="0"/>
    <x v="0"/>
  </r>
  <r>
    <s v="ST000063"/>
    <x v="1"/>
    <x v="1"/>
    <s v="Babu"/>
    <n v="22"/>
    <s v="associate's degree"/>
    <s v="full day"/>
    <n v="2"/>
    <s v="Art"/>
    <n v="50"/>
    <n v="56"/>
    <n v="54"/>
    <s v="Book Report"/>
    <n v="160"/>
    <n v="53.333333333333336"/>
    <x v="0"/>
    <x v="0"/>
    <x v="0"/>
  </r>
  <r>
    <s v="ST000064"/>
    <x v="1"/>
    <x v="2"/>
    <s v="Babusona"/>
    <n v="16"/>
    <s v="highschool"/>
    <s v="absent"/>
    <n v="8"/>
    <s v="Music"/>
    <n v="50"/>
    <n v="64"/>
    <n v="59"/>
    <s v="Quiz 2"/>
    <n v="173"/>
    <n v="57.666666666666664"/>
    <x v="0"/>
    <x v="0"/>
    <x v="0"/>
  </r>
  <r>
    <s v="ST000065"/>
    <x v="1"/>
    <x v="2"/>
    <s v="Barrett"/>
    <n v="16"/>
    <s v="highschool"/>
    <s v="leave"/>
    <n v="9"/>
    <s v="Art"/>
    <n v="62"/>
    <n v="67"/>
    <n v="61"/>
    <s v="Literature Exam"/>
    <n v="190"/>
    <n v="63.333333333333336"/>
    <x v="0"/>
    <x v="0"/>
    <x v="0"/>
  </r>
  <r>
    <s v="ST000066"/>
    <x v="1"/>
    <x v="2"/>
    <s v="Baylor"/>
    <n v="16"/>
    <s v="highschool"/>
    <s v="half day"/>
    <n v="3"/>
    <s v="Music"/>
    <n v="57"/>
    <n v="50"/>
    <n v="54"/>
    <s v="Performance"/>
    <n v="161"/>
    <n v="53.666666666666664"/>
    <x v="0"/>
    <x v="0"/>
    <x v="0"/>
  </r>
  <r>
    <s v="ST000067"/>
    <x v="0"/>
    <x v="2"/>
    <s v="Bella"/>
    <n v="17"/>
    <s v="highschool"/>
    <s v="absent"/>
    <n v="9"/>
    <s v="English"/>
    <n v="56"/>
    <n v="54"/>
    <n v="52"/>
    <s v="Midterm Exam"/>
    <n v="162"/>
    <n v="54"/>
    <x v="0"/>
    <x v="0"/>
    <x v="0"/>
  </r>
  <r>
    <s v="ST000068"/>
    <x v="1"/>
    <x v="0"/>
    <s v="Benjamin"/>
    <n v="17"/>
    <s v="highschool"/>
    <s v="absent"/>
    <n v="1"/>
    <s v="Computer Science"/>
    <n v="67"/>
    <n v="64"/>
    <n v="61"/>
    <s v="Literature Exam"/>
    <n v="192"/>
    <n v="64"/>
    <x v="0"/>
    <x v="0"/>
    <x v="0"/>
  </r>
  <r>
    <s v="ST000069"/>
    <x v="1"/>
    <x v="2"/>
    <s v="Bennett"/>
    <n v="17"/>
    <s v="highschool"/>
    <s v="half day"/>
    <n v="1"/>
    <s v="History"/>
    <n v="63"/>
    <n v="57"/>
    <n v="56"/>
    <s v="Essay 1"/>
    <n v="176"/>
    <n v="58.666666666666664"/>
    <x v="0"/>
    <x v="0"/>
    <x v="0"/>
  </r>
  <r>
    <s v="ST000070"/>
    <x v="1"/>
    <x v="1"/>
    <s v="Bhai"/>
    <n v="21"/>
    <s v="pg"/>
    <s v="leave"/>
    <n v="7"/>
    <s v="Math"/>
    <n v="53"/>
    <n v="55"/>
    <n v="48"/>
    <s v="Midterm Exam"/>
    <n v="156"/>
    <n v="52"/>
    <x v="0"/>
    <x v="0"/>
    <x v="0"/>
  </r>
  <r>
    <s v="ST000071"/>
    <x v="1"/>
    <x v="3"/>
    <s v="Bishaw"/>
    <n v="19"/>
    <s v="associate's degree"/>
    <s v="full day"/>
    <n v="10"/>
    <s v="Math"/>
    <n v="55"/>
    <n v="61"/>
    <n v="54"/>
    <s v="Quiz 1"/>
    <n v="170"/>
    <n v="56.666666666666664"/>
    <x v="0"/>
    <x v="0"/>
    <x v="0"/>
  </r>
  <r>
    <s v="ST000072"/>
    <x v="1"/>
    <x v="3"/>
    <s v="Bishnu"/>
    <n v="17"/>
    <s v="highschool"/>
    <s v="full day"/>
    <n v="4"/>
    <s v="French"/>
    <n v="70"/>
    <n v="70"/>
    <n v="65"/>
    <s v="Quiz 2"/>
    <n v="205"/>
    <n v="68.333333333333329"/>
    <x v="0"/>
    <x v="0"/>
    <x v="0"/>
  </r>
  <r>
    <s v="ST000073"/>
    <x v="1"/>
    <x v="3"/>
    <s v="Bittu"/>
    <n v="22"/>
    <s v="associate's degree"/>
    <s v="absent"/>
    <n v="2"/>
    <s v="English"/>
    <n v="58"/>
    <n v="73"/>
    <n v="68"/>
    <s v="Midterm Exam"/>
    <n v="199"/>
    <n v="66.333333333333329"/>
    <x v="0"/>
    <x v="0"/>
    <x v="0"/>
  </r>
  <r>
    <s v="ST000074"/>
    <x v="1"/>
    <x v="3"/>
    <s v="Blake"/>
    <n v="22"/>
    <s v="pg"/>
    <s v="absent"/>
    <n v="8"/>
    <s v="Computer Science"/>
    <n v="58"/>
    <n v="67"/>
    <n v="72"/>
    <s v="Literature Exam"/>
    <n v="197"/>
    <n v="65.666666666666671"/>
    <x v="0"/>
    <x v="0"/>
    <x v="0"/>
  </r>
  <r>
    <s v="ST000075"/>
    <x v="1"/>
    <x v="2"/>
    <s v="Bob"/>
    <n v="18"/>
    <s v="highschool"/>
    <s v="absent"/>
    <n v="1"/>
    <s v="History"/>
    <n v="88"/>
    <n v="78"/>
    <n v="75"/>
    <s v="Book Report"/>
    <n v="241"/>
    <n v="80.333333333333329"/>
    <x v="1"/>
    <x v="0"/>
    <x v="1"/>
  </r>
  <r>
    <s v="ST000076"/>
    <x v="1"/>
    <x v="2"/>
    <s v="Bodhi"/>
    <n v="16"/>
    <s v="highschool"/>
    <s v="leave"/>
    <n v="7"/>
    <s v="Math"/>
    <n v="80"/>
    <n v="79"/>
    <n v="79"/>
    <s v="Midterm Exam"/>
    <n v="238"/>
    <n v="79.333333333333329"/>
    <x v="0"/>
    <x v="0"/>
    <x v="0"/>
  </r>
  <r>
    <s v="ST000077"/>
    <x v="1"/>
    <x v="0"/>
    <s v="Boone"/>
    <n v="17"/>
    <s v="highschool"/>
    <s v="full day"/>
    <n v="4"/>
    <s v="French"/>
    <n v="65"/>
    <n v="64"/>
    <n v="62"/>
    <s v="Quiz 2"/>
    <n v="191"/>
    <n v="63.666666666666664"/>
    <x v="0"/>
    <x v="0"/>
    <x v="0"/>
  </r>
  <r>
    <s v="ST000078"/>
    <x v="1"/>
    <x v="3"/>
    <s v="Braylon"/>
    <n v="20"/>
    <s v="pg"/>
    <s v="half day"/>
    <n v="9"/>
    <s v="English"/>
    <n v="35"/>
    <n v="28"/>
    <n v="27"/>
    <s v="Final Project"/>
    <n v="90"/>
    <n v="30"/>
    <x v="3"/>
    <x v="1"/>
    <x v="3"/>
  </r>
  <r>
    <s v="ST000079"/>
    <x v="0"/>
    <x v="3"/>
    <s v="Brinley"/>
    <n v="20"/>
    <s v="pg"/>
    <s v="full day"/>
    <n v="5"/>
    <s v="Art"/>
    <n v="59"/>
    <n v="60"/>
    <n v="58"/>
    <s v="Book Report"/>
    <n v="177"/>
    <n v="59"/>
    <x v="0"/>
    <x v="0"/>
    <x v="0"/>
  </r>
  <r>
    <s v="ST000080"/>
    <x v="0"/>
    <x v="3"/>
    <s v="Brooklyn"/>
    <n v="22"/>
    <s v="associate's degree"/>
    <s v="leave"/>
    <n v="5"/>
    <s v="Math"/>
    <n v="76"/>
    <n v="70"/>
    <n v="68"/>
    <s v="Midterm Exam"/>
    <n v="214"/>
    <n v="71.333333333333329"/>
    <x v="0"/>
    <x v="0"/>
    <x v="0"/>
  </r>
  <r>
    <s v="ST000081"/>
    <x v="1"/>
    <x v="3"/>
    <s v="Bruce"/>
    <n v="19"/>
    <s v="bachelor's degree"/>
    <s v="absent"/>
    <n v="4"/>
    <s v="Computer Science"/>
    <n v="96"/>
    <n v="100"/>
    <n v="100"/>
    <s v="Literature Exam"/>
    <n v="296"/>
    <n v="98.666666666666671"/>
    <x v="1"/>
    <x v="0"/>
    <x v="1"/>
  </r>
  <r>
    <s v="ST000082"/>
    <x v="0"/>
    <x v="2"/>
    <s v="Brynn"/>
    <n v="24"/>
    <s v="master's degree"/>
    <s v="absent"/>
    <n v="6"/>
    <s v="Music"/>
    <n v="85"/>
    <n v="95"/>
    <n v="100"/>
    <s v="Quiz 2"/>
    <n v="280"/>
    <n v="93.333333333333329"/>
    <x v="1"/>
    <x v="0"/>
    <x v="1"/>
  </r>
  <r>
    <s v="ST000083"/>
    <x v="1"/>
    <x v="3"/>
    <s v="Brysen"/>
    <n v="18"/>
    <s v="highschool"/>
    <s v="absent"/>
    <n v="5"/>
    <s v="Geography"/>
    <n v="68"/>
    <n v="60"/>
    <n v="53"/>
    <s v="Map Quiz"/>
    <n v="181"/>
    <n v="60.333333333333336"/>
    <x v="0"/>
    <x v="0"/>
    <x v="0"/>
  </r>
  <r>
    <s v="ST000084"/>
    <x v="1"/>
    <x v="0"/>
    <s v="Byron"/>
    <n v="18"/>
    <s v="highschool"/>
    <s v="full day"/>
    <n v="1"/>
    <s v="Science"/>
    <n v="62"/>
    <n v="64"/>
    <n v="66"/>
    <s v="Essay 1"/>
    <n v="192"/>
    <n v="64"/>
    <x v="0"/>
    <x v="0"/>
    <x v="0"/>
  </r>
  <r>
    <s v="ST000085"/>
    <x v="1"/>
    <x v="4"/>
    <s v="Caden"/>
    <n v="21"/>
    <s v="bachelor's degree"/>
    <s v="absent"/>
    <n v="7"/>
    <s v="Geography"/>
    <n v="51"/>
    <n v="49"/>
    <n v="51"/>
    <s v="Map Quiz"/>
    <n v="151"/>
    <n v="50.333333333333336"/>
    <x v="0"/>
    <x v="0"/>
    <x v="0"/>
  </r>
  <r>
    <s v="ST000086"/>
    <x v="1"/>
    <x v="2"/>
    <s v="Caleb"/>
    <n v="18"/>
    <s v="highschool"/>
    <s v="leave"/>
    <n v="9"/>
    <s v="French"/>
    <n v="61"/>
    <n v="74"/>
    <n v="72"/>
    <s v="Map Quiz"/>
    <n v="207"/>
    <n v="69"/>
    <x v="0"/>
    <x v="0"/>
    <x v="0"/>
  </r>
  <r>
    <s v="ST000087"/>
    <x v="1"/>
    <x v="3"/>
    <s v="Callum"/>
    <n v="22"/>
    <s v="associate's degree"/>
    <s v="half day"/>
    <n v="10"/>
    <s v="English"/>
    <n v="46"/>
    <n v="43"/>
    <n v="42"/>
    <s v="Final Project"/>
    <n v="131"/>
    <n v="43.666666666666664"/>
    <x v="3"/>
    <x v="1"/>
    <x v="3"/>
  </r>
  <r>
    <s v="ST000088"/>
    <x v="0"/>
    <x v="0"/>
    <s v="Camila"/>
    <n v="16"/>
    <s v="highschool"/>
    <s v="absent"/>
    <n v="2"/>
    <s v="Geography"/>
    <n v="41"/>
    <n v="55"/>
    <n v="51"/>
    <s v="Map Quiz"/>
    <n v="147"/>
    <n v="49"/>
    <x v="3"/>
    <x v="1"/>
    <x v="3"/>
  </r>
  <r>
    <s v="ST000089"/>
    <x v="0"/>
    <x v="4"/>
    <s v="Carmen"/>
    <n v="17"/>
    <s v="highschool"/>
    <s v="half day"/>
    <n v="7"/>
    <s v="History"/>
    <n v="59"/>
    <n v="85"/>
    <n v="80"/>
    <s v="Essay 1"/>
    <n v="224"/>
    <n v="74.666666666666671"/>
    <x v="0"/>
    <x v="0"/>
    <x v="0"/>
  </r>
  <r>
    <s v="ST000090"/>
    <x v="0"/>
    <x v="3"/>
    <s v="Caroline"/>
    <n v="19"/>
    <s v="pg"/>
    <s v="leave"/>
    <n v="8"/>
    <s v="Science"/>
    <n v="71"/>
    <n v="81"/>
    <n v="80"/>
    <s v="Final Project"/>
    <n v="232"/>
    <n v="77.333333333333329"/>
    <x v="0"/>
    <x v="0"/>
    <x v="0"/>
  </r>
  <r>
    <s v="ST000091"/>
    <x v="1"/>
    <x v="2"/>
    <s v="Carter"/>
    <n v="22"/>
    <s v="pg"/>
    <s v="leave"/>
    <n v="3"/>
    <s v="Math"/>
    <n v="58"/>
    <n v="63"/>
    <n v="73"/>
    <s v="Midterm Exam"/>
    <n v="194"/>
    <n v="64.666666666666671"/>
    <x v="0"/>
    <x v="0"/>
    <x v="0"/>
  </r>
  <r>
    <s v="ST000092"/>
    <x v="1"/>
    <x v="0"/>
    <s v="Cassius"/>
    <n v="23"/>
    <s v="master's degree"/>
    <s v="leave"/>
    <n v="10"/>
    <s v="French"/>
    <n v="52"/>
    <n v="70"/>
    <n v="62"/>
    <s v="Map Quiz"/>
    <n v="184"/>
    <n v="61.333333333333336"/>
    <x v="0"/>
    <x v="0"/>
    <x v="0"/>
  </r>
  <r>
    <s v="ST000093"/>
    <x v="0"/>
    <x v="3"/>
    <s v="Catalina"/>
    <n v="23"/>
    <s v="master's degree"/>
    <s v="leave"/>
    <n v="9"/>
    <s v="Science"/>
    <n v="79"/>
    <n v="81"/>
    <n v="71"/>
    <s v="Final Project"/>
    <n v="231"/>
    <n v="77"/>
    <x v="0"/>
    <x v="0"/>
    <x v="0"/>
  </r>
  <r>
    <s v="ST000094"/>
    <x v="0"/>
    <x v="3"/>
    <s v="Cecelia"/>
    <n v="16"/>
    <s v="highschool"/>
    <s v="absent"/>
    <n v="3"/>
    <s v="Geography"/>
    <n v="68"/>
    <n v="63"/>
    <n v="54"/>
    <s v="Map Quiz"/>
    <n v="185"/>
    <n v="61.666666666666664"/>
    <x v="0"/>
    <x v="0"/>
    <x v="0"/>
  </r>
  <r>
    <s v="ST000095"/>
    <x v="0"/>
    <x v="2"/>
    <s v="Cecilia"/>
    <n v="18"/>
    <s v="highschool"/>
    <s v="half day"/>
    <n v="6"/>
    <s v="History"/>
    <n v="27"/>
    <n v="34"/>
    <n v="32"/>
    <s v="Essay 1"/>
    <n v="93"/>
    <n v="31"/>
    <x v="3"/>
    <x v="1"/>
    <x v="3"/>
  </r>
  <r>
    <s v="ST000096"/>
    <x v="0"/>
    <x v="1"/>
    <s v="Celeste"/>
    <n v="22"/>
    <s v="associate's degree"/>
    <s v="absent"/>
    <n v="5"/>
    <s v="Geography"/>
    <n v="87"/>
    <n v="74"/>
    <n v="76"/>
    <s v="Map Quiz"/>
    <n v="237"/>
    <n v="79"/>
    <x v="0"/>
    <x v="0"/>
    <x v="0"/>
  </r>
  <r>
    <s v="ST000097"/>
    <x v="1"/>
    <x v="4"/>
    <s v="Chandler"/>
    <n v="18"/>
    <s v="highschool"/>
    <s v="full day"/>
    <n v="5"/>
    <s v="French"/>
    <n v="68"/>
    <n v="72"/>
    <n v="64"/>
    <s v="Quiz 2"/>
    <n v="204"/>
    <n v="68"/>
    <x v="0"/>
    <x v="0"/>
    <x v="0"/>
  </r>
  <r>
    <s v="ST000098"/>
    <x v="1"/>
    <x v="3"/>
    <s v="Charlie"/>
    <n v="16"/>
    <s v="highschool"/>
    <s v="leave"/>
    <n v="3"/>
    <s v="Art"/>
    <n v="71"/>
    <n v="84"/>
    <n v="87"/>
    <s v="Literature Exam"/>
    <n v="242"/>
    <n v="80.666666666666671"/>
    <x v="1"/>
    <x v="0"/>
    <x v="1"/>
  </r>
  <r>
    <s v="ST000099"/>
    <x v="0"/>
    <x v="0"/>
    <s v="Charlotte"/>
    <n v="17"/>
    <s v="highschool"/>
    <s v="absent"/>
    <n v="8"/>
    <s v="Geography"/>
    <n v="38"/>
    <n v="60"/>
    <n v="50"/>
    <s v="Map Quiz"/>
    <n v="148"/>
    <n v="49.333333333333336"/>
    <x v="3"/>
    <x v="1"/>
    <x v="3"/>
  </r>
  <r>
    <s v="ST000100"/>
    <x v="1"/>
    <x v="0"/>
    <s v="Chase"/>
    <n v="20"/>
    <s v="bachelor's degree"/>
    <s v="full day"/>
    <n v="8"/>
    <s v="Biology"/>
    <n v="75"/>
    <n v="85"/>
    <n v="82"/>
    <s v="Performance"/>
    <n v="242"/>
    <n v="80.666666666666671"/>
    <x v="1"/>
    <x v="0"/>
    <x v="1"/>
  </r>
  <r>
    <s v="ST000101"/>
    <x v="0"/>
    <x v="0"/>
    <s v="Cheyenne"/>
    <n v="18"/>
    <s v="highschool"/>
    <s v="leave"/>
    <n v="6"/>
    <s v="French"/>
    <n v="24"/>
    <n v="38"/>
    <n v="27"/>
    <s v="Map Quiz"/>
    <n v="89"/>
    <n v="29.666666666666668"/>
    <x v="2"/>
    <x v="1"/>
    <x v="2"/>
  </r>
  <r>
    <s v="ST000102"/>
    <x v="0"/>
    <x v="0"/>
    <s v="Chloe"/>
    <n v="22"/>
    <s v="pg"/>
    <s v="leave"/>
    <n v="9"/>
    <s v="Biology"/>
    <n v="69"/>
    <n v="54"/>
    <n v="55"/>
    <s v="Test 1"/>
    <n v="178"/>
    <n v="59.333333333333336"/>
    <x v="0"/>
    <x v="0"/>
    <x v="0"/>
  </r>
  <r>
    <s v="ST000103"/>
    <x v="1"/>
    <x v="0"/>
    <s v="Chotka"/>
    <n v="21"/>
    <s v="pg"/>
    <s v="half day"/>
    <n v="4"/>
    <s v="History"/>
    <n v="59"/>
    <n v="65"/>
    <n v="66"/>
    <s v="Essay 1"/>
    <n v="190"/>
    <n v="63.333333333333336"/>
    <x v="0"/>
    <x v="0"/>
    <x v="0"/>
  </r>
  <r>
    <s v="ST000104"/>
    <x v="1"/>
    <x v="0"/>
    <s v="Chotu"/>
    <n v="22"/>
    <s v="associate's degree"/>
    <s v="half day"/>
    <n v="3"/>
    <s v="Geography"/>
    <n v="57"/>
    <n v="56"/>
    <n v="57"/>
    <s v="Quiz 1"/>
    <n v="170"/>
    <n v="56.666666666666664"/>
    <x v="0"/>
    <x v="0"/>
    <x v="0"/>
  </r>
  <r>
    <s v="ST000105"/>
    <x v="1"/>
    <x v="1"/>
    <s v="Christian"/>
    <n v="21"/>
    <s v="pg"/>
    <s v="absent"/>
    <n v="2"/>
    <s v="Music"/>
    <n v="63"/>
    <n v="72"/>
    <n v="70"/>
    <s v="Quiz 2"/>
    <n v="205"/>
    <n v="68.333333333333329"/>
    <x v="0"/>
    <x v="0"/>
    <x v="0"/>
  </r>
  <r>
    <s v="ST000106"/>
    <x v="1"/>
    <x v="3"/>
    <s v="Christopher"/>
    <n v="17"/>
    <s v="highschool"/>
    <s v="full day"/>
    <n v="6"/>
    <s v="Biology"/>
    <n v="88"/>
    <n v="89"/>
    <n v="86"/>
    <s v="Performance"/>
    <n v="263"/>
    <n v="87.666666666666671"/>
    <x v="1"/>
    <x v="0"/>
    <x v="1"/>
  </r>
  <r>
    <s v="ST000107"/>
    <x v="0"/>
    <x v="3"/>
    <s v="Claire"/>
    <n v="16"/>
    <s v="highschool"/>
    <s v="half day"/>
    <n v="5"/>
    <s v="Music"/>
    <n v="51"/>
    <n v="52"/>
    <n v="44"/>
    <s v="Performance"/>
    <n v="147"/>
    <n v="49"/>
    <x v="3"/>
    <x v="1"/>
    <x v="3"/>
  </r>
  <r>
    <s v="ST000108"/>
    <x v="1"/>
    <x v="3"/>
    <s v="Cole"/>
    <n v="22"/>
    <s v="pg"/>
    <s v="half day"/>
    <n v="9"/>
    <s v="Geography"/>
    <n v="55"/>
    <n v="69"/>
    <n v="65"/>
    <s v="Quiz 1"/>
    <n v="189"/>
    <n v="63"/>
    <x v="0"/>
    <x v="0"/>
    <x v="0"/>
  </r>
  <r>
    <s v="ST000109"/>
    <x v="1"/>
    <x v="4"/>
    <s v="Colt"/>
    <n v="16"/>
    <s v="highschool"/>
    <s v="leave"/>
    <n v="3"/>
    <s v="Math"/>
    <n v="62"/>
    <n v="67"/>
    <n v="69"/>
    <s v="Midterm Exam"/>
    <n v="198"/>
    <n v="66"/>
    <x v="0"/>
    <x v="0"/>
    <x v="0"/>
  </r>
  <r>
    <s v="ST000110"/>
    <x v="1"/>
    <x v="2"/>
    <s v="Colton"/>
    <n v="19"/>
    <s v="bachelor's degree"/>
    <s v="absent"/>
    <n v="1"/>
    <s v="English"/>
    <n v="68"/>
    <n v="74"/>
    <n v="74"/>
    <s v="Midterm Exam"/>
    <n v="216"/>
    <n v="72"/>
    <x v="0"/>
    <x v="0"/>
    <x v="0"/>
  </r>
  <r>
    <s v="ST000111"/>
    <x v="1"/>
    <x v="2"/>
    <s v="Connor"/>
    <n v="22"/>
    <s v="pg"/>
    <s v="leave"/>
    <n v="9"/>
    <s v="French"/>
    <n v="58"/>
    <n v="67"/>
    <n v="62"/>
    <s v="Map Quiz"/>
    <n v="187"/>
    <n v="62.333333333333336"/>
    <x v="0"/>
    <x v="0"/>
    <x v="0"/>
  </r>
  <r>
    <s v="ST000112"/>
    <x v="1"/>
    <x v="1"/>
    <s v="Conrad"/>
    <n v="19"/>
    <s v="associate's degree"/>
    <s v="leave"/>
    <n v="2"/>
    <s v="Math"/>
    <n v="66"/>
    <n v="65"/>
    <n v="69"/>
    <s v="Midterm Exam"/>
    <n v="200"/>
    <n v="66.666666666666671"/>
    <x v="0"/>
    <x v="0"/>
    <x v="0"/>
  </r>
  <r>
    <s v="ST000113"/>
    <x v="1"/>
    <x v="1"/>
    <s v="Cooper"/>
    <n v="22"/>
    <s v="bachelor's degree"/>
    <s v="leave"/>
    <n v="7"/>
    <s v="Art"/>
    <n v="99"/>
    <n v="100"/>
    <n v="100"/>
    <s v="Literature Exam"/>
    <n v="299"/>
    <n v="99.666666666666671"/>
    <x v="1"/>
    <x v="0"/>
    <x v="1"/>
  </r>
  <r>
    <s v="ST000114"/>
    <x v="0"/>
    <x v="2"/>
    <s v="Dahlia"/>
    <n v="17"/>
    <s v="highschool"/>
    <s v="half day"/>
    <n v="4"/>
    <s v="Geography"/>
    <n v="35"/>
    <n v="55"/>
    <n v="60"/>
    <s v="Quiz 1"/>
    <n v="150"/>
    <n v="50"/>
    <x v="3"/>
    <x v="1"/>
    <x v="3"/>
  </r>
  <r>
    <s v="ST000115"/>
    <x v="0"/>
    <x v="0"/>
    <s v="Daisy"/>
    <n v="22"/>
    <s v="pg"/>
    <s v="leave"/>
    <n v="4"/>
    <s v="Biology"/>
    <n v="62"/>
    <n v="61"/>
    <n v="57"/>
    <s v="Test 1"/>
    <n v="180"/>
    <n v="60"/>
    <x v="0"/>
    <x v="0"/>
    <x v="0"/>
  </r>
  <r>
    <s v="ST000116"/>
    <x v="1"/>
    <x v="0"/>
    <s v="Damon"/>
    <n v="22"/>
    <s v="associate's degree"/>
    <s v="absent"/>
    <n v="7"/>
    <s v="English"/>
    <n v="87"/>
    <n v="85"/>
    <n v="73"/>
    <s v="Midterm Exam"/>
    <n v="245"/>
    <n v="81.666666666666671"/>
    <x v="1"/>
    <x v="0"/>
    <x v="1"/>
  </r>
  <r>
    <s v="ST000117"/>
    <x v="1"/>
    <x v="4"/>
    <s v="Daniel"/>
    <n v="24"/>
    <s v="master's degree"/>
    <s v="leave"/>
    <n v="9"/>
    <s v="Art"/>
    <n v="50"/>
    <n v="53"/>
    <n v="58"/>
    <s v="Literature Exam"/>
    <n v="161"/>
    <n v="53.666666666666664"/>
    <x v="0"/>
    <x v="0"/>
    <x v="0"/>
  </r>
  <r>
    <s v="ST000118"/>
    <x v="1"/>
    <x v="3"/>
    <s v="Dante"/>
    <n v="22"/>
    <s v="bachelor's degree"/>
    <s v="leave"/>
    <n v="7"/>
    <s v="Art"/>
    <n v="43"/>
    <n v="51"/>
    <n v="54"/>
    <s v="Literature Exam"/>
    <n v="148"/>
    <n v="49.333333333333336"/>
    <x v="3"/>
    <x v="1"/>
    <x v="3"/>
  </r>
  <r>
    <s v="ST000119"/>
    <x v="0"/>
    <x v="1"/>
    <s v="Daphne"/>
    <n v="16"/>
    <s v="highschool"/>
    <s v="half day"/>
    <n v="6"/>
    <s v="Computer Science"/>
    <n v="84"/>
    <n v="73"/>
    <n v="69"/>
    <s v="Test 1"/>
    <n v="226"/>
    <n v="75.333333333333329"/>
    <x v="0"/>
    <x v="0"/>
    <x v="0"/>
  </r>
  <r>
    <s v="ST000120"/>
    <x v="1"/>
    <x v="4"/>
    <s v="Dario"/>
    <n v="16"/>
    <s v="highschool"/>
    <s v="leave"/>
    <n v="9"/>
    <s v="Math"/>
    <n v="47"/>
    <n v="49"/>
    <n v="49"/>
    <s v="Midterm Exam"/>
    <n v="145"/>
    <n v="48.333333333333336"/>
    <x v="3"/>
    <x v="1"/>
    <x v="3"/>
  </r>
  <r>
    <s v="ST000121"/>
    <x v="1"/>
    <x v="3"/>
    <s v="David"/>
    <n v="18"/>
    <s v="highschool"/>
    <s v="half day"/>
    <n v="10"/>
    <s v="History"/>
    <n v="69"/>
    <n v="73"/>
    <n v="73"/>
    <s v="Essay 1"/>
    <n v="215"/>
    <n v="71.666666666666671"/>
    <x v="0"/>
    <x v="0"/>
    <x v="0"/>
  </r>
  <r>
    <s v="ST000122"/>
    <x v="1"/>
    <x v="4"/>
    <s v="Deacon"/>
    <n v="18"/>
    <s v="highschool"/>
    <s v="leave"/>
    <n v="8"/>
    <s v="Math"/>
    <n v="72"/>
    <n v="73"/>
    <n v="74"/>
    <s v="Midterm Exam"/>
    <n v="219"/>
    <n v="73"/>
    <x v="0"/>
    <x v="0"/>
    <x v="0"/>
  </r>
  <r>
    <s v="ST000123"/>
    <x v="0"/>
    <x v="3"/>
    <s v="Delilah"/>
    <n v="22"/>
    <s v="associate's degree"/>
    <s v="half day"/>
    <n v="4"/>
    <s v="English"/>
    <n v="47"/>
    <n v="37"/>
    <n v="35"/>
    <s v="Final Project"/>
    <n v="119"/>
    <n v="39.666666666666664"/>
    <x v="3"/>
    <x v="1"/>
    <x v="3"/>
  </r>
  <r>
    <s v="ST000124"/>
    <x v="1"/>
    <x v="1"/>
    <s v="Derek"/>
    <n v="21"/>
    <s v="pg"/>
    <s v="full day"/>
    <n v="1"/>
    <s v="Science"/>
    <n v="87"/>
    <n v="74"/>
    <n v="70"/>
    <s v="Essay 1"/>
    <n v="231"/>
    <n v="77"/>
    <x v="0"/>
    <x v="0"/>
    <x v="0"/>
  </r>
  <r>
    <s v="ST000125"/>
    <x v="1"/>
    <x v="3"/>
    <s v="Desmond"/>
    <n v="20"/>
    <s v="pg"/>
    <s v="half day"/>
    <n v="5"/>
    <s v="Computer Science"/>
    <n v="70"/>
    <n v="89"/>
    <n v="88"/>
    <s v="Test 1"/>
    <n v="247"/>
    <n v="82.333333333333329"/>
    <x v="1"/>
    <x v="0"/>
    <x v="1"/>
  </r>
  <r>
    <s v="ST000126"/>
    <x v="1"/>
    <x v="2"/>
    <s v="Devi"/>
    <n v="18"/>
    <s v="highschool"/>
    <s v="absent"/>
    <n v="10"/>
    <s v="Computer Science"/>
    <n v="59"/>
    <n v="42"/>
    <n v="41"/>
    <s v="Literature Exam"/>
    <n v="142"/>
    <n v="47.333333333333336"/>
    <x v="3"/>
    <x v="1"/>
    <x v="3"/>
  </r>
  <r>
    <s v="ST000127"/>
    <x v="1"/>
    <x v="0"/>
    <s v="Dexter"/>
    <n v="18"/>
    <s v="highschool"/>
    <s v="full day"/>
    <n v="10"/>
    <s v="French"/>
    <n v="68"/>
    <n v="83"/>
    <n v="78"/>
    <s v="Quiz 2"/>
    <n v="229"/>
    <n v="76.333333333333329"/>
    <x v="0"/>
    <x v="0"/>
    <x v="0"/>
  </r>
  <r>
    <s v="ST000128"/>
    <x v="1"/>
    <x v="2"/>
    <s v="Diego"/>
    <n v="21"/>
    <s v="bachelor's degree"/>
    <s v="absent"/>
    <n v="9"/>
    <s v="Music"/>
    <n v="78"/>
    <n v="82"/>
    <n v="79"/>
    <s v="Quiz 2"/>
    <n v="239"/>
    <n v="79.666666666666671"/>
    <x v="0"/>
    <x v="0"/>
    <x v="0"/>
  </r>
  <r>
    <s v="ST000129"/>
    <x v="1"/>
    <x v="0"/>
    <s v="Dominic"/>
    <n v="17"/>
    <s v="highschool"/>
    <s v="absent"/>
    <n v="7"/>
    <s v="Geography"/>
    <n v="70"/>
    <n v="64"/>
    <n v="72"/>
    <s v="Map Quiz"/>
    <n v="206"/>
    <n v="68.666666666666671"/>
    <x v="0"/>
    <x v="0"/>
    <x v="0"/>
  </r>
  <r>
    <s v="ST000130"/>
    <x v="1"/>
    <x v="3"/>
    <s v="Dominick"/>
    <n v="17"/>
    <s v="highschool"/>
    <s v="full day"/>
    <n v="3"/>
    <s v="Science"/>
    <n v="42"/>
    <n v="62"/>
    <n v="60"/>
    <s v="Essay 1"/>
    <n v="164"/>
    <n v="54.666666666666664"/>
    <x v="0"/>
    <x v="0"/>
    <x v="0"/>
  </r>
  <r>
    <s v="ST000131"/>
    <x v="1"/>
    <x v="3"/>
    <s v="Donovan"/>
    <n v="20"/>
    <s v="pg"/>
    <s v="absent"/>
    <n v="10"/>
    <s v="Computer Science"/>
    <n v="22"/>
    <n v="39"/>
    <n v="33"/>
    <s v="Literature Exam"/>
    <n v="94"/>
    <n v="31.333333333333332"/>
    <x v="3"/>
    <x v="1"/>
    <x v="3"/>
  </r>
  <r>
    <s v="ST000132"/>
    <x v="1"/>
    <x v="3"/>
    <s v="Duke"/>
    <n v="19"/>
    <s v="associate's degree"/>
    <s v="absent"/>
    <n v="7"/>
    <s v="History"/>
    <n v="60"/>
    <n v="51"/>
    <n v="56"/>
    <s v="Book Report"/>
    <n v="167"/>
    <n v="55.666666666666664"/>
    <x v="0"/>
    <x v="0"/>
    <x v="0"/>
  </r>
  <r>
    <s v="ST000133"/>
    <x v="1"/>
    <x v="4"/>
    <s v="Dylan"/>
    <n v="19"/>
    <s v="associate's degree"/>
    <s v="full day"/>
    <n v="1"/>
    <s v="Science"/>
    <n v="41"/>
    <n v="51"/>
    <n v="48"/>
    <s v="Essay 1"/>
    <n v="140"/>
    <n v="46.666666666666664"/>
    <x v="3"/>
    <x v="1"/>
    <x v="3"/>
  </r>
  <r>
    <s v="ST000134"/>
    <x v="1"/>
    <x v="2"/>
    <s v="Eamon"/>
    <n v="19"/>
    <s v="pg"/>
    <s v="half day"/>
    <n v="2"/>
    <s v="English"/>
    <n v="71"/>
    <n v="83"/>
    <n v="83"/>
    <s v="Final Project"/>
    <n v="237"/>
    <n v="79"/>
    <x v="0"/>
    <x v="0"/>
    <x v="0"/>
  </r>
  <r>
    <s v="ST000135"/>
    <x v="1"/>
    <x v="0"/>
    <s v="Eesha"/>
    <n v="21"/>
    <s v="pg"/>
    <s v="leave"/>
    <n v="2"/>
    <s v="French"/>
    <n v="70"/>
    <n v="75"/>
    <n v="78"/>
    <s v="Map Quiz"/>
    <n v="223"/>
    <n v="74.333333333333329"/>
    <x v="0"/>
    <x v="0"/>
    <x v="0"/>
  </r>
  <r>
    <s v="ST000136"/>
    <x v="0"/>
    <x v="2"/>
    <s v="Elaina"/>
    <n v="22"/>
    <s v="bachelor's degree"/>
    <s v="leave"/>
    <n v="9"/>
    <s v="Art"/>
    <n v="59"/>
    <n v="70"/>
    <n v="73"/>
    <s v="Literature Exam"/>
    <n v="202"/>
    <n v="67.333333333333329"/>
    <x v="0"/>
    <x v="0"/>
    <x v="0"/>
  </r>
  <r>
    <s v="ST000137"/>
    <x v="0"/>
    <x v="0"/>
    <s v="Elaine"/>
    <n v="16"/>
    <s v="highschool"/>
    <s v="absent"/>
    <n v="5"/>
    <s v="History"/>
    <n v="63"/>
    <n v="67"/>
    <n v="67"/>
    <s v="Book Report"/>
    <n v="197"/>
    <n v="65.666666666666671"/>
    <x v="0"/>
    <x v="0"/>
    <x v="0"/>
  </r>
  <r>
    <s v="ST000138"/>
    <x v="0"/>
    <x v="4"/>
    <s v="Elara"/>
    <n v="21"/>
    <s v="associate's degree"/>
    <s v="full day"/>
    <n v="6"/>
    <s v="Biology"/>
    <n v="63"/>
    <n v="61"/>
    <n v="61"/>
    <s v="Performance"/>
    <n v="185"/>
    <n v="61.666666666666664"/>
    <x v="0"/>
    <x v="0"/>
    <x v="0"/>
  </r>
  <r>
    <s v="ST000139"/>
    <x v="0"/>
    <x v="1"/>
    <s v="Eleanor"/>
    <n v="21"/>
    <s v="associate's degree"/>
    <s v="absent"/>
    <n v="3"/>
    <s v="Music"/>
    <n v="71"/>
    <n v="74"/>
    <n v="68"/>
    <s v="Quiz 2"/>
    <n v="213"/>
    <n v="71"/>
    <x v="0"/>
    <x v="0"/>
    <x v="0"/>
  </r>
  <r>
    <s v="ST000140"/>
    <x v="1"/>
    <x v="4"/>
    <s v="Eli"/>
    <n v="22"/>
    <s v="pg"/>
    <s v="full day"/>
    <n v="6"/>
    <s v="French"/>
    <n v="58"/>
    <n v="70"/>
    <n v="67"/>
    <s v="Quiz 2"/>
    <n v="195"/>
    <n v="65"/>
    <x v="0"/>
    <x v="0"/>
    <x v="0"/>
  </r>
  <r>
    <s v="ST000141"/>
    <x v="0"/>
    <x v="0"/>
    <s v="Eliana"/>
    <n v="21"/>
    <s v="associate's degree"/>
    <s v="half day"/>
    <n v="6"/>
    <s v="History"/>
    <n v="80"/>
    <n v="76"/>
    <n v="64"/>
    <s v="Essay 1"/>
    <n v="220"/>
    <n v="73.333333333333329"/>
    <x v="0"/>
    <x v="0"/>
    <x v="0"/>
  </r>
  <r>
    <s v="ST000142"/>
    <x v="0"/>
    <x v="3"/>
    <s v="Elianna"/>
    <n v="16"/>
    <s v="highschool"/>
    <s v="half day"/>
    <n v="9"/>
    <s v="English"/>
    <n v="61"/>
    <n v="72"/>
    <n v="70"/>
    <s v="Final Project"/>
    <n v="203"/>
    <n v="67.666666666666671"/>
    <x v="0"/>
    <x v="0"/>
    <x v="0"/>
  </r>
  <r>
    <s v="ST000143"/>
    <x v="1"/>
    <x v="2"/>
    <s v="Elijah"/>
    <n v="16"/>
    <s v="highschool"/>
    <s v="full day"/>
    <n v="8"/>
    <s v="Art"/>
    <n v="59"/>
    <n v="58"/>
    <n v="59"/>
    <s v="Book Report"/>
    <n v="176"/>
    <n v="58.666666666666664"/>
    <x v="0"/>
    <x v="0"/>
    <x v="0"/>
  </r>
  <r>
    <s v="ST000144"/>
    <x v="0"/>
    <x v="3"/>
    <s v="Eliora"/>
    <n v="22"/>
    <s v="pg"/>
    <s v="half day"/>
    <n v="6"/>
    <s v="Computer Science"/>
    <n v="50"/>
    <n v="48"/>
    <n v="53"/>
    <s v="Test 1"/>
    <n v="151"/>
    <n v="50.333333333333336"/>
    <x v="0"/>
    <x v="0"/>
    <x v="0"/>
  </r>
  <r>
    <s v="ST000145"/>
    <x v="0"/>
    <x v="1"/>
    <s v="Elise"/>
    <n v="19"/>
    <s v="pg"/>
    <s v="half day"/>
    <n v="4"/>
    <s v="English"/>
    <n v="66"/>
    <n v="57"/>
    <n v="52"/>
    <s v="Final Project"/>
    <n v="175"/>
    <n v="58.333333333333336"/>
    <x v="0"/>
    <x v="0"/>
    <x v="0"/>
  </r>
  <r>
    <s v="ST000146"/>
    <x v="0"/>
    <x v="2"/>
    <s v="Eliza"/>
    <n v="19"/>
    <s v="associate's degree"/>
    <s v="half day"/>
    <n v="10"/>
    <s v="History"/>
    <n v="67"/>
    <n v="72"/>
    <n v="67"/>
    <s v="Essay 1"/>
    <n v="206"/>
    <n v="68.666666666666671"/>
    <x v="0"/>
    <x v="0"/>
    <x v="0"/>
  </r>
  <r>
    <s v="ST000147"/>
    <x v="0"/>
    <x v="1"/>
    <s v="Ellie"/>
    <n v="22"/>
    <s v="associate's degree"/>
    <s v="leave"/>
    <n v="10"/>
    <s v="Biology"/>
    <n v="97"/>
    <n v="82"/>
    <n v="88"/>
    <s v="Test 1"/>
    <n v="267"/>
    <n v="89"/>
    <x v="1"/>
    <x v="0"/>
    <x v="1"/>
  </r>
  <r>
    <s v="ST000148"/>
    <x v="0"/>
    <x v="3"/>
    <s v="Eloise"/>
    <n v="20"/>
    <s v="pg"/>
    <s v="leave"/>
    <n v="8"/>
    <s v="Science"/>
    <n v="52"/>
    <n v="58"/>
    <n v="58"/>
    <s v="Final Project"/>
    <n v="168"/>
    <n v="56"/>
    <x v="0"/>
    <x v="0"/>
    <x v="0"/>
  </r>
  <r>
    <s v="ST000149"/>
    <x v="0"/>
    <x v="2"/>
    <s v="Emery"/>
    <n v="17"/>
    <s v="highschool"/>
    <s v="half day"/>
    <n v="6"/>
    <s v="Geography"/>
    <n v="60"/>
    <n v="59"/>
    <n v="54"/>
    <s v="Quiz 1"/>
    <n v="173"/>
    <n v="57.666666666666664"/>
    <x v="0"/>
    <x v="0"/>
    <x v="0"/>
  </r>
  <r>
    <s v="ST000150"/>
    <x v="0"/>
    <x v="0"/>
    <s v="Emily"/>
    <n v="19"/>
    <s v="pg"/>
    <s v="half day"/>
    <n v="8"/>
    <s v="Music"/>
    <n v="40"/>
    <n v="43"/>
    <n v="39"/>
    <s v="Performance"/>
    <n v="122"/>
    <n v="40.666666666666664"/>
    <x v="3"/>
    <x v="1"/>
    <x v="3"/>
  </r>
  <r>
    <s v="ST000151"/>
    <x v="1"/>
    <x v="3"/>
    <s v="Emma"/>
    <n v="21"/>
    <s v="bachelor's degree"/>
    <s v="leave"/>
    <n v="6"/>
    <s v="Math"/>
    <n v="69"/>
    <n v="63"/>
    <n v="61"/>
    <s v="Midterm Exam"/>
    <n v="193"/>
    <n v="64.333333333333329"/>
    <x v="0"/>
    <x v="0"/>
    <x v="0"/>
  </r>
  <r>
    <s v="ST000152"/>
    <x v="0"/>
    <x v="3"/>
    <s v="Emmalyn"/>
    <n v="19"/>
    <s v="associate's degree"/>
    <s v="full day"/>
    <n v="10"/>
    <s v="Math"/>
    <n v="82"/>
    <n v="93"/>
    <n v="93"/>
    <s v="Quiz 1"/>
    <n v="268"/>
    <n v="89.333333333333329"/>
    <x v="1"/>
    <x v="0"/>
    <x v="1"/>
  </r>
  <r>
    <s v="ST000153"/>
    <x v="1"/>
    <x v="2"/>
    <s v="Emmett"/>
    <n v="21"/>
    <s v="pg"/>
    <s v="half day"/>
    <n v="6"/>
    <s v="Geography"/>
    <n v="71"/>
    <n v="61"/>
    <n v="69"/>
    <s v="Quiz 1"/>
    <n v="201"/>
    <n v="67"/>
    <x v="0"/>
    <x v="0"/>
    <x v="0"/>
  </r>
  <r>
    <s v="ST000154"/>
    <x v="1"/>
    <x v="3"/>
    <s v="Enoch"/>
    <n v="22"/>
    <s v="associate's degree"/>
    <s v="half day"/>
    <n v="10"/>
    <s v="Geography"/>
    <n v="84"/>
    <n v="80"/>
    <n v="80"/>
    <s v="Quiz 1"/>
    <n v="244"/>
    <n v="81.333333333333329"/>
    <x v="1"/>
    <x v="0"/>
    <x v="1"/>
  </r>
  <r>
    <s v="ST000155"/>
    <x v="1"/>
    <x v="1"/>
    <s v="Enrique"/>
    <n v="21"/>
    <s v="pg"/>
    <s v="absent"/>
    <n v="5"/>
    <s v="English"/>
    <n v="75"/>
    <n v="88"/>
    <n v="85"/>
    <s v="Midterm Exam"/>
    <n v="248"/>
    <n v="82.666666666666671"/>
    <x v="1"/>
    <x v="0"/>
    <x v="1"/>
  </r>
  <r>
    <s v="ST000156"/>
    <x v="0"/>
    <x v="2"/>
    <s v="Esme"/>
    <n v="21"/>
    <s v="pg"/>
    <s v="half day"/>
    <n v="8"/>
    <s v="Geography"/>
    <n v="80"/>
    <n v="90"/>
    <n v="89"/>
    <s v="Quiz 1"/>
    <n v="259"/>
    <n v="86.333333333333329"/>
    <x v="1"/>
    <x v="0"/>
    <x v="1"/>
  </r>
  <r>
    <s v="ST000157"/>
    <x v="1"/>
    <x v="0"/>
    <s v="Ethan"/>
    <n v="22"/>
    <s v="bachelor's degree"/>
    <s v="full day"/>
    <n v="9"/>
    <s v="Math"/>
    <n v="72"/>
    <n v="72"/>
    <n v="74"/>
    <s v="Quiz 1"/>
    <n v="218"/>
    <n v="72.666666666666671"/>
    <x v="0"/>
    <x v="0"/>
    <x v="0"/>
  </r>
  <r>
    <s v="ST000158"/>
    <x v="0"/>
    <x v="1"/>
    <s v="Eva"/>
    <n v="20"/>
    <s v="pg"/>
    <s v="leave"/>
    <n v="2"/>
    <s v="Biology"/>
    <n v="99"/>
    <n v="87"/>
    <n v="81"/>
    <s v="Test 1"/>
    <n v="267"/>
    <n v="89"/>
    <x v="1"/>
    <x v="0"/>
    <x v="1"/>
  </r>
  <r>
    <s v="ST000159"/>
    <x v="1"/>
    <x v="2"/>
    <s v="Evan"/>
    <n v="22"/>
    <s v="associate's degree"/>
    <s v="leave"/>
    <n v="3"/>
    <s v="Science"/>
    <n v="85"/>
    <n v="91"/>
    <n v="89"/>
    <s v="Final Project"/>
    <n v="265"/>
    <n v="88.333333333333329"/>
    <x v="1"/>
    <x v="0"/>
    <x v="1"/>
  </r>
  <r>
    <s v="ST000160"/>
    <x v="0"/>
    <x v="3"/>
    <s v="Eve"/>
    <n v="16"/>
    <s v="highschool"/>
    <s v="half day"/>
    <n v="4"/>
    <s v="Computer Science"/>
    <n v="33"/>
    <n v="41"/>
    <n v="43"/>
    <s v="Test 1"/>
    <n v="117"/>
    <n v="39"/>
    <x v="3"/>
    <x v="1"/>
    <x v="3"/>
  </r>
  <r>
    <s v="ST000161"/>
    <x v="0"/>
    <x v="3"/>
    <s v="Evelyn"/>
    <n v="26"/>
    <s v="master's degree"/>
    <s v="leave"/>
    <n v="7"/>
    <s v="French"/>
    <n v="46"/>
    <n v="42"/>
    <n v="46"/>
    <s v="Map Quiz"/>
    <n v="134"/>
    <n v="44.666666666666664"/>
    <x v="3"/>
    <x v="1"/>
    <x v="3"/>
  </r>
  <r>
    <s v="ST000162"/>
    <x v="1"/>
    <x v="2"/>
    <s v="Ezekiel"/>
    <n v="19"/>
    <s v="bachelor's degree"/>
    <s v="absent"/>
    <n v="9"/>
    <s v="History"/>
    <n v="54"/>
    <n v="49"/>
    <n v="47"/>
    <s v="Book Report"/>
    <n v="150"/>
    <n v="50"/>
    <x v="3"/>
    <x v="1"/>
    <x v="3"/>
  </r>
  <r>
    <s v="ST000163"/>
    <x v="1"/>
    <x v="2"/>
    <s v="Ezra"/>
    <n v="21"/>
    <s v="bachelor's degree"/>
    <s v="half day"/>
    <n v="3"/>
    <s v="Geography"/>
    <n v="65"/>
    <n v="67"/>
    <n v="62"/>
    <s v="Quiz 1"/>
    <n v="194"/>
    <n v="64.666666666666671"/>
    <x v="0"/>
    <x v="0"/>
    <x v="0"/>
  </r>
  <r>
    <s v="ST000164"/>
    <x v="1"/>
    <x v="4"/>
    <s v="Felix"/>
    <n v="22"/>
    <s v="associate's degree"/>
    <s v="full day"/>
    <n v="3"/>
    <s v="Science"/>
    <n v="54"/>
    <n v="53"/>
    <n v="47"/>
    <s v="Essay 1"/>
    <n v="154"/>
    <n v="51.333333333333336"/>
    <x v="0"/>
    <x v="0"/>
    <x v="0"/>
  </r>
  <r>
    <s v="ST000165"/>
    <x v="1"/>
    <x v="1"/>
    <s v="Fernando"/>
    <n v="20"/>
    <s v="pg"/>
    <s v="full day"/>
    <n v="5"/>
    <s v="Art"/>
    <n v="83"/>
    <n v="80"/>
    <n v="73"/>
    <s v="Book Report"/>
    <n v="236"/>
    <n v="78.666666666666671"/>
    <x v="0"/>
    <x v="0"/>
    <x v="0"/>
  </r>
  <r>
    <s v="ST000166"/>
    <x v="1"/>
    <x v="1"/>
    <s v="Finnegan"/>
    <n v="16"/>
    <s v="highschool"/>
    <s v="leave"/>
    <n v="7"/>
    <s v="Art"/>
    <n v="87"/>
    <n v="91"/>
    <n v="81"/>
    <s v="Literature Exam"/>
    <n v="259"/>
    <n v="86.333333333333329"/>
    <x v="1"/>
    <x v="0"/>
    <x v="1"/>
  </r>
  <r>
    <s v="ST000167"/>
    <x v="0"/>
    <x v="1"/>
    <s v="Fiona"/>
    <n v="20"/>
    <s v="associate's degree"/>
    <s v="full day"/>
    <n v="4"/>
    <s v="Biology"/>
    <n v="82"/>
    <n v="85"/>
    <n v="86"/>
    <s v="Performance"/>
    <n v="253"/>
    <n v="84.333333333333329"/>
    <x v="1"/>
    <x v="0"/>
    <x v="1"/>
  </r>
  <r>
    <s v="ST000168"/>
    <x v="1"/>
    <x v="2"/>
    <s v="Gabriel"/>
    <n v="17"/>
    <s v="highschool"/>
    <s v="full day"/>
    <n v="8"/>
    <s v="Math"/>
    <n v="66"/>
    <n v="69"/>
    <n v="63"/>
    <s v="Quiz 1"/>
    <n v="198"/>
    <n v="66"/>
    <x v="0"/>
    <x v="0"/>
    <x v="0"/>
  </r>
  <r>
    <s v="ST000169"/>
    <x v="0"/>
    <x v="0"/>
    <s v="Gabriella"/>
    <n v="20"/>
    <s v="associate's degree"/>
    <s v="leave"/>
    <n v="9"/>
    <s v="Math"/>
    <n v="73"/>
    <n v="76"/>
    <n v="80"/>
    <s v="Midterm Exam"/>
    <n v="229"/>
    <n v="76.333333333333329"/>
    <x v="0"/>
    <x v="0"/>
    <x v="0"/>
  </r>
  <r>
    <s v="ST000170"/>
    <x v="1"/>
    <x v="3"/>
    <s v="Gage"/>
    <n v="17"/>
    <s v="highschool"/>
    <s v="full day"/>
    <n v="10"/>
    <s v="Biology"/>
    <n v="59"/>
    <n v="69"/>
    <n v="65"/>
    <s v="Performance"/>
    <n v="193"/>
    <n v="64.333333333333329"/>
    <x v="0"/>
    <x v="0"/>
    <x v="0"/>
  </r>
  <r>
    <s v="ST000171"/>
    <x v="1"/>
    <x v="0"/>
    <s v="Garrett"/>
    <n v="17"/>
    <s v="highschool"/>
    <s v="full day"/>
    <n v="9"/>
    <s v="Biology"/>
    <n v="51"/>
    <n v="54"/>
    <n v="41"/>
    <s v="Performance"/>
    <n v="146"/>
    <n v="48.666666666666664"/>
    <x v="3"/>
    <x v="1"/>
    <x v="3"/>
  </r>
  <r>
    <s v="ST000172"/>
    <x v="1"/>
    <x v="2"/>
    <s v="Gary"/>
    <n v="19"/>
    <s v="associate's degree"/>
    <s v="absent"/>
    <n v="5"/>
    <s v="Music"/>
    <n v="52"/>
    <n v="55"/>
    <n v="49"/>
    <s v="Quiz 2"/>
    <n v="156"/>
    <n v="52"/>
    <x v="0"/>
    <x v="0"/>
    <x v="0"/>
  </r>
  <r>
    <s v="ST000173"/>
    <x v="1"/>
    <x v="3"/>
    <s v="Gavin"/>
    <n v="16"/>
    <s v="highschool"/>
    <s v="half day"/>
    <n v="5"/>
    <s v="Computer Science"/>
    <n v="84"/>
    <n v="77"/>
    <n v="74"/>
    <s v="Test 1"/>
    <n v="235"/>
    <n v="78.333333333333329"/>
    <x v="0"/>
    <x v="0"/>
    <x v="0"/>
  </r>
  <r>
    <s v="ST000174"/>
    <x v="0"/>
    <x v="2"/>
    <s v="Gemma"/>
    <n v="22"/>
    <s v="pg"/>
    <s v="leave"/>
    <n v="4"/>
    <s v="French"/>
    <n v="59"/>
    <n v="62"/>
    <n v="61"/>
    <s v="Map Quiz"/>
    <n v="182"/>
    <n v="60.666666666666664"/>
    <x v="0"/>
    <x v="0"/>
    <x v="0"/>
  </r>
  <r>
    <s v="ST000175"/>
    <x v="0"/>
    <x v="3"/>
    <s v="Genesis"/>
    <n v="21"/>
    <s v="pg"/>
    <s v="absent"/>
    <n v="2"/>
    <s v="Computer Science"/>
    <n v="82"/>
    <n v="90"/>
    <n v="94"/>
    <s v="Literature Exam"/>
    <n v="266"/>
    <n v="88.666666666666671"/>
    <x v="1"/>
    <x v="0"/>
    <x v="1"/>
  </r>
  <r>
    <s v="ST000176"/>
    <x v="0"/>
    <x v="3"/>
    <s v="Genevieve"/>
    <n v="18"/>
    <s v="highschool"/>
    <s v="leave"/>
    <n v="2"/>
    <s v="Biology"/>
    <n v="69"/>
    <n v="58"/>
    <n v="53"/>
    <s v="Test 1"/>
    <n v="180"/>
    <n v="60"/>
    <x v="0"/>
    <x v="0"/>
    <x v="0"/>
  </r>
  <r>
    <s v="ST000177"/>
    <x v="1"/>
    <x v="3"/>
    <s v="Gideon"/>
    <n v="19"/>
    <s v="pg"/>
    <s v="absent"/>
    <n v="6"/>
    <s v="Geography"/>
    <n v="67"/>
    <n v="75"/>
    <n v="70"/>
    <s v="Map Quiz"/>
    <n v="212"/>
    <n v="70.666666666666671"/>
    <x v="0"/>
    <x v="0"/>
    <x v="0"/>
  </r>
  <r>
    <s v="ST000178"/>
    <x v="0"/>
    <x v="3"/>
    <s v="Giselle"/>
    <n v="20"/>
    <s v="associate's degree"/>
    <s v="absent"/>
    <n v="8"/>
    <s v="English"/>
    <n v="87"/>
    <n v="100"/>
    <n v="95"/>
    <s v="Midterm Exam"/>
    <n v="282"/>
    <n v="94"/>
    <x v="1"/>
    <x v="0"/>
    <x v="1"/>
  </r>
  <r>
    <s v="ST000179"/>
    <x v="1"/>
    <x v="2"/>
    <s v="Grace"/>
    <n v="19"/>
    <s v="pg"/>
    <s v="absent"/>
    <n v="5"/>
    <s v="History"/>
    <n v="65"/>
    <n v="70"/>
    <n v="71"/>
    <s v="Book Report"/>
    <n v="206"/>
    <n v="68.666666666666671"/>
    <x v="0"/>
    <x v="0"/>
    <x v="0"/>
  </r>
  <r>
    <s v="ST000180"/>
    <x v="1"/>
    <x v="3"/>
    <s v="Grayson"/>
    <n v="19"/>
    <s v="associate's degree"/>
    <s v="absent"/>
    <n v="9"/>
    <s v="History"/>
    <n v="43"/>
    <n v="45"/>
    <n v="50"/>
    <s v="Book Report"/>
    <n v="138"/>
    <n v="46"/>
    <x v="3"/>
    <x v="1"/>
    <x v="3"/>
  </r>
  <r>
    <s v="ST000181"/>
    <x v="0"/>
    <x v="2"/>
    <s v="Gwendolyn"/>
    <n v="19"/>
    <s v="pg"/>
    <s v="leave"/>
    <n v="1"/>
    <s v="French"/>
    <n v="68"/>
    <n v="59"/>
    <n v="62"/>
    <s v="Map Quiz"/>
    <n v="189"/>
    <n v="63"/>
    <x v="0"/>
    <x v="0"/>
    <x v="0"/>
  </r>
  <r>
    <s v="ST000182"/>
    <x v="0"/>
    <x v="2"/>
    <s v="Hailey"/>
    <n v="22"/>
    <s v="bachelor's degree"/>
    <s v="full day"/>
    <n v="10"/>
    <s v="Art"/>
    <n v="74"/>
    <n v="71"/>
    <n v="80"/>
    <s v="Book Report"/>
    <n v="225"/>
    <n v="75"/>
    <x v="0"/>
    <x v="0"/>
    <x v="0"/>
  </r>
  <r>
    <s v="ST000183"/>
    <x v="0"/>
    <x v="0"/>
    <s v="Haley"/>
    <n v="16"/>
    <s v="highschool"/>
    <s v="leave"/>
    <n v="7"/>
    <s v="Science"/>
    <n v="69"/>
    <n v="76"/>
    <n v="74"/>
    <s v="Final Project"/>
    <n v="219"/>
    <n v="73"/>
    <x v="0"/>
    <x v="0"/>
    <x v="0"/>
  </r>
  <r>
    <s v="ST000184"/>
    <x v="0"/>
    <x v="0"/>
    <s v="Halle"/>
    <n v="18"/>
    <s v="highschool"/>
    <s v="full day"/>
    <n v="5"/>
    <s v="Biology"/>
    <n v="50"/>
    <n v="67"/>
    <n v="63"/>
    <s v="Performance"/>
    <n v="180"/>
    <n v="60"/>
    <x v="0"/>
    <x v="0"/>
    <x v="0"/>
  </r>
  <r>
    <s v="ST000185"/>
    <x v="1"/>
    <x v="2"/>
    <s v="Hamza"/>
    <n v="16"/>
    <s v="highschool"/>
    <s v="full day"/>
    <n v="5"/>
    <s v="Math"/>
    <n v="73"/>
    <n v="68"/>
    <n v="66"/>
    <s v="Quiz 1"/>
    <n v="207"/>
    <n v="69"/>
    <x v="0"/>
    <x v="0"/>
    <x v="0"/>
  </r>
  <r>
    <s v="ST000186"/>
    <x v="1"/>
    <x v="3"/>
    <s v="Hanif"/>
    <n v="25"/>
    <s v="master's degree"/>
    <s v="half day"/>
    <n v="8"/>
    <s v="Geography"/>
    <n v="65"/>
    <n v="81"/>
    <n v="81"/>
    <s v="Quiz 1"/>
    <n v="227"/>
    <n v="75.666666666666671"/>
    <x v="0"/>
    <x v="0"/>
    <x v="0"/>
  </r>
  <r>
    <s v="ST000187"/>
    <x v="0"/>
    <x v="0"/>
    <s v="Hannah"/>
    <n v="20"/>
    <s v="bachelor's degree"/>
    <s v="full day"/>
    <n v="4"/>
    <s v="French"/>
    <n v="88"/>
    <n v="75"/>
    <n v="76"/>
    <s v="Quiz 2"/>
    <n v="239"/>
    <n v="79.666666666666671"/>
    <x v="0"/>
    <x v="0"/>
    <x v="0"/>
  </r>
  <r>
    <s v="ST000188"/>
    <x v="1"/>
    <x v="2"/>
    <s v="Harper"/>
    <n v="22"/>
    <s v="associate's degree"/>
    <s v="full day"/>
    <n v="2"/>
    <s v="Science"/>
    <n v="47"/>
    <n v="53"/>
    <n v="58"/>
    <s v="Essay 1"/>
    <n v="158"/>
    <n v="52.666666666666664"/>
    <x v="0"/>
    <x v="0"/>
    <x v="0"/>
  </r>
  <r>
    <s v="ST000189"/>
    <x v="1"/>
    <x v="0"/>
    <s v="Harrison"/>
    <n v="25"/>
    <s v="master's degree"/>
    <s v="half day"/>
    <n v="4"/>
    <s v="Music"/>
    <n v="58"/>
    <n v="76"/>
    <n v="78"/>
    <s v="Performance"/>
    <n v="212"/>
    <n v="70.666666666666671"/>
    <x v="0"/>
    <x v="0"/>
    <x v="0"/>
  </r>
  <r>
    <s v="ST000190"/>
    <x v="1"/>
    <x v="0"/>
    <s v="Hassan"/>
    <n v="18"/>
    <s v="highschool"/>
    <s v="half day"/>
    <n v="7"/>
    <s v="Computer Science"/>
    <n v="84"/>
    <n v="83"/>
    <n v="75"/>
    <s v="Test 1"/>
    <n v="242"/>
    <n v="80.666666666666671"/>
    <x v="1"/>
    <x v="0"/>
    <x v="1"/>
  </r>
  <r>
    <s v="ST000191"/>
    <x v="0"/>
    <x v="3"/>
    <s v="Hayden"/>
    <n v="21"/>
    <s v="pg"/>
    <s v="half day"/>
    <n v="9"/>
    <s v="English"/>
    <n v="45"/>
    <n v="73"/>
    <n v="70"/>
    <s v="Final Project"/>
    <n v="188"/>
    <n v="62.666666666666664"/>
    <x v="0"/>
    <x v="0"/>
    <x v="0"/>
  </r>
  <r>
    <s v="ST000192"/>
    <x v="0"/>
    <x v="3"/>
    <s v="Hazel"/>
    <n v="17"/>
    <s v="highschool"/>
    <s v="leave"/>
    <n v="6"/>
    <s v="French"/>
    <n v="40"/>
    <n v="46"/>
    <n v="50"/>
    <s v="Map Quiz"/>
    <n v="136"/>
    <n v="45.333333333333336"/>
    <x v="3"/>
    <x v="1"/>
    <x v="3"/>
  </r>
  <r>
    <s v="ST000193"/>
    <x v="0"/>
    <x v="2"/>
    <s v="Heidi"/>
    <n v="18"/>
    <s v="highschool"/>
    <s v="full day"/>
    <n v="6"/>
    <s v="Biology"/>
    <n v="80"/>
    <n v="90"/>
    <n v="82"/>
    <s v="Performance"/>
    <n v="252"/>
    <n v="84"/>
    <x v="1"/>
    <x v="0"/>
    <x v="1"/>
  </r>
  <r>
    <s v="ST000194"/>
    <x v="0"/>
    <x v="2"/>
    <s v="Helen"/>
    <n v="19"/>
    <s v="pg"/>
    <s v="leave"/>
    <n v="9"/>
    <s v="French"/>
    <n v="58"/>
    <n v="59"/>
    <n v="58"/>
    <s v="Map Quiz"/>
    <n v="175"/>
    <n v="58.333333333333336"/>
    <x v="0"/>
    <x v="0"/>
    <x v="0"/>
  </r>
  <r>
    <s v="ST000195"/>
    <x v="1"/>
    <x v="4"/>
    <s v="Henry"/>
    <n v="19"/>
    <s v="associate's degree"/>
    <s v="leave"/>
    <n v="10"/>
    <s v="Science"/>
    <n v="62"/>
    <n v="61"/>
    <n v="55"/>
    <s v="Final Project"/>
    <n v="178"/>
    <n v="59.333333333333336"/>
    <x v="0"/>
    <x v="0"/>
    <x v="0"/>
  </r>
  <r>
    <s v="ST000196"/>
    <x v="0"/>
    <x v="3"/>
    <s v="Hope"/>
    <n v="19"/>
    <s v="bachelor's degree"/>
    <s v="leave"/>
    <n v="10"/>
    <s v="Art"/>
    <n v="83"/>
    <n v="93"/>
    <n v="95"/>
    <s v="Literature Exam"/>
    <n v="271"/>
    <n v="90.333333333333329"/>
    <x v="1"/>
    <x v="0"/>
    <x v="1"/>
  </r>
  <r>
    <s v="ST000197"/>
    <x v="1"/>
    <x v="1"/>
    <s v="Hudson"/>
    <n v="19"/>
    <s v="associate's degree"/>
    <s v="half day"/>
    <n v="3"/>
    <s v="Music"/>
    <n v="66"/>
    <n v="63"/>
    <n v="64"/>
    <s v="Performance"/>
    <n v="193"/>
    <n v="64.333333333333329"/>
    <x v="0"/>
    <x v="0"/>
    <x v="0"/>
  </r>
  <r>
    <s v="ST000198"/>
    <x v="1"/>
    <x v="2"/>
    <s v="Hugo"/>
    <n v="17"/>
    <s v="highschool"/>
    <s v="half day"/>
    <n v="10"/>
    <s v="Geography"/>
    <n v="97"/>
    <n v="100"/>
    <n v="100"/>
    <s v="Quiz 1"/>
    <n v="297"/>
    <n v="99"/>
    <x v="1"/>
    <x v="0"/>
    <x v="1"/>
  </r>
  <r>
    <s v="ST000199"/>
    <x v="1"/>
    <x v="2"/>
    <s v="Hunter"/>
    <n v="20"/>
    <s v="associate's degree"/>
    <s v="half day"/>
    <n v="8"/>
    <s v="Music"/>
    <n v="71"/>
    <n v="71"/>
    <n v="74"/>
    <s v="Performance"/>
    <n v="216"/>
    <n v="72"/>
    <x v="0"/>
    <x v="0"/>
    <x v="0"/>
  </r>
  <r>
    <s v="ST000200"/>
    <x v="1"/>
    <x v="3"/>
    <s v="Huxley"/>
    <n v="17"/>
    <s v="highschool"/>
    <s v="leave"/>
    <n v="2"/>
    <s v="Science"/>
    <n v="55"/>
    <n v="65"/>
    <n v="62"/>
    <s v="Final Project"/>
    <n v="182"/>
    <n v="60.666666666666664"/>
    <x v="0"/>
    <x v="0"/>
    <x v="0"/>
  </r>
  <r>
    <s v="ST000201"/>
    <x v="0"/>
    <x v="0"/>
    <s v="Imani"/>
    <n v="19"/>
    <s v="pg"/>
    <s v="full day"/>
    <n v="3"/>
    <s v="Art"/>
    <n v="41"/>
    <n v="39"/>
    <n v="34"/>
    <s v="Book Report"/>
    <n v="114"/>
    <n v="38"/>
    <x v="3"/>
    <x v="1"/>
    <x v="3"/>
  </r>
  <r>
    <s v="ST000202"/>
    <x v="0"/>
    <x v="3"/>
    <s v="Irene"/>
    <n v="18"/>
    <s v="highschool"/>
    <s v="half day"/>
    <n v="10"/>
    <s v="Geography"/>
    <n v="0"/>
    <n v="17"/>
    <n v="10"/>
    <s v="Quiz 1"/>
    <n v="27"/>
    <n v="9"/>
    <x v="2"/>
    <x v="1"/>
    <x v="2"/>
  </r>
  <r>
    <s v="ST000203"/>
    <x v="1"/>
    <x v="2"/>
    <s v="Isaac"/>
    <n v="19"/>
    <s v="pg"/>
    <s v="half day"/>
    <n v="7"/>
    <s v="English"/>
    <n v="63"/>
    <n v="55"/>
    <n v="63"/>
    <s v="Final Project"/>
    <n v="181"/>
    <n v="60.333333333333336"/>
    <x v="0"/>
    <x v="0"/>
    <x v="0"/>
  </r>
  <r>
    <s v="ST000204"/>
    <x v="0"/>
    <x v="2"/>
    <s v="Isabella"/>
    <n v="21"/>
    <s v="associate's degree"/>
    <s v="half day"/>
    <n v="3"/>
    <s v="English"/>
    <n v="40"/>
    <n v="52"/>
    <n v="43"/>
    <s v="Final Project"/>
    <n v="135"/>
    <n v="45"/>
    <x v="3"/>
    <x v="1"/>
    <x v="3"/>
  </r>
  <r>
    <s v="ST000205"/>
    <x v="0"/>
    <x v="3"/>
    <s v="Ivy"/>
    <n v="18"/>
    <s v="highschool"/>
    <s v="leave"/>
    <n v="7"/>
    <s v="Math"/>
    <n v="71"/>
    <n v="60"/>
    <n v="61"/>
    <s v="Midterm Exam"/>
    <n v="192"/>
    <n v="64"/>
    <x v="0"/>
    <x v="0"/>
    <x v="0"/>
  </r>
  <r>
    <s v="ST000206"/>
    <x v="1"/>
    <x v="3"/>
    <s v="Jack"/>
    <n v="17"/>
    <s v="highschool"/>
    <s v="leave"/>
    <n v="5"/>
    <s v="Art"/>
    <n v="49"/>
    <n v="49"/>
    <n v="41"/>
    <s v="Literature Exam"/>
    <n v="139"/>
    <n v="46.333333333333336"/>
    <x v="3"/>
    <x v="1"/>
    <x v="3"/>
  </r>
  <r>
    <s v="ST000207"/>
    <x v="1"/>
    <x v="4"/>
    <s v="Jackson"/>
    <n v="18"/>
    <s v="highschool"/>
    <s v="absent"/>
    <n v="2"/>
    <s v="English"/>
    <n v="39"/>
    <n v="39"/>
    <n v="34"/>
    <s v="Midterm Exam"/>
    <n v="112"/>
    <n v="37.333333333333336"/>
    <x v="3"/>
    <x v="1"/>
    <x v="3"/>
  </r>
  <r>
    <s v="ST000208"/>
    <x v="0"/>
    <x v="3"/>
    <s v="Jade"/>
    <n v="17"/>
    <s v="highschool"/>
    <s v="full day"/>
    <n v="8"/>
    <s v="Art"/>
    <n v="41"/>
    <n v="46"/>
    <n v="43"/>
    <s v="Book Report"/>
    <n v="130"/>
    <n v="43.333333333333336"/>
    <x v="3"/>
    <x v="1"/>
    <x v="3"/>
  </r>
  <r>
    <s v="ST000209"/>
    <x v="1"/>
    <x v="3"/>
    <s v="Jalen"/>
    <n v="22"/>
    <s v="pg"/>
    <s v="absent"/>
    <n v="1"/>
    <s v="Geography"/>
    <n v="88"/>
    <n v="95"/>
    <n v="94"/>
    <s v="Map Quiz"/>
    <n v="277"/>
    <n v="92.333333333333329"/>
    <x v="1"/>
    <x v="0"/>
    <x v="1"/>
  </r>
  <r>
    <s v="ST000210"/>
    <x v="1"/>
    <x v="2"/>
    <s v="James"/>
    <n v="17"/>
    <s v="highschool"/>
    <s v="leave"/>
    <n v="4"/>
    <s v="Biology"/>
    <n v="45"/>
    <n v="37"/>
    <n v="37"/>
    <s v="Test 1"/>
    <n v="119"/>
    <n v="39.666666666666664"/>
    <x v="3"/>
    <x v="1"/>
    <x v="3"/>
  </r>
  <r>
    <s v="ST000211"/>
    <x v="1"/>
    <x v="3"/>
    <s v="Jameson"/>
    <n v="17"/>
    <s v="highschool"/>
    <s v="full day"/>
    <n v="6"/>
    <s v="Science"/>
    <n v="71"/>
    <n v="79"/>
    <n v="71"/>
    <s v="Essay 1"/>
    <n v="221"/>
    <n v="73.666666666666671"/>
    <x v="0"/>
    <x v="0"/>
    <x v="0"/>
  </r>
  <r>
    <s v="ST000212"/>
    <x v="1"/>
    <x v="3"/>
    <s v="Jason"/>
    <n v="20"/>
    <s v="pg"/>
    <s v="full day"/>
    <n v="7"/>
    <s v="Art"/>
    <n v="98"/>
    <n v="86"/>
    <n v="90"/>
    <s v="Book Report"/>
    <n v="274"/>
    <n v="91.333333333333329"/>
    <x v="1"/>
    <x v="0"/>
    <x v="1"/>
  </r>
  <r>
    <s v="ST000213"/>
    <x v="1"/>
    <x v="0"/>
    <s v="Jax"/>
    <n v="19"/>
    <s v="pg"/>
    <s v="leave"/>
    <n v="2"/>
    <s v="French"/>
    <n v="45"/>
    <n v="53"/>
    <n v="55"/>
    <s v="Map Quiz"/>
    <n v="153"/>
    <n v="51"/>
    <x v="0"/>
    <x v="0"/>
    <x v="0"/>
  </r>
  <r>
    <s v="ST000214"/>
    <x v="1"/>
    <x v="3"/>
    <s v="Jaxon"/>
    <n v="21"/>
    <s v="pg"/>
    <s v="absent"/>
    <n v="8"/>
    <s v="Computer Science"/>
    <n v="73"/>
    <n v="80"/>
    <n v="82"/>
    <s v="Literature Exam"/>
    <n v="235"/>
    <n v="78.333333333333329"/>
    <x v="0"/>
    <x v="0"/>
    <x v="0"/>
  </r>
  <r>
    <s v="ST000215"/>
    <x v="1"/>
    <x v="0"/>
    <s v="Jaxxon"/>
    <n v="16"/>
    <s v="highschool"/>
    <s v="full day"/>
    <n v="8"/>
    <s v="Science"/>
    <n v="60"/>
    <n v="70"/>
    <n v="70"/>
    <s v="Essay 1"/>
    <n v="200"/>
    <n v="66.666666666666671"/>
    <x v="0"/>
    <x v="0"/>
    <x v="0"/>
  </r>
  <r>
    <s v="ST000216"/>
    <x v="1"/>
    <x v="2"/>
    <s v="Jayden"/>
    <n v="18"/>
    <s v="highschool"/>
    <s v="leave"/>
    <n v="10"/>
    <s v="French"/>
    <n v="51"/>
    <n v="63"/>
    <n v="61"/>
    <s v="Map Quiz"/>
    <n v="175"/>
    <n v="58.333333333333336"/>
    <x v="0"/>
    <x v="0"/>
    <x v="0"/>
  </r>
  <r>
    <s v="ST000217"/>
    <x v="0"/>
    <x v="3"/>
    <s v="Jayleen"/>
    <n v="19"/>
    <s v="bachelor's degree"/>
    <s v="full day"/>
    <n v="7"/>
    <s v="Biology"/>
    <n v="71"/>
    <n v="74"/>
    <n v="68"/>
    <s v="Performance"/>
    <n v="213"/>
    <n v="71"/>
    <x v="0"/>
    <x v="0"/>
    <x v="0"/>
  </r>
  <r>
    <s v="ST000218"/>
    <x v="1"/>
    <x v="0"/>
    <s v="Jedidiah"/>
    <n v="19"/>
    <s v="bachelor's degree"/>
    <s v="full day"/>
    <n v="4"/>
    <s v="Science"/>
    <n v="67"/>
    <n v="86"/>
    <n v="83"/>
    <s v="Essay 1"/>
    <n v="236"/>
    <n v="78.666666666666671"/>
    <x v="0"/>
    <x v="0"/>
    <x v="0"/>
  </r>
  <r>
    <s v="ST000219"/>
    <x v="1"/>
    <x v="0"/>
    <s v="Jeremiah"/>
    <n v="19"/>
    <s v="associate's degree"/>
    <s v="full day"/>
    <n v="7"/>
    <s v="French"/>
    <n v="52"/>
    <n v="76"/>
    <n v="70"/>
    <s v="Quiz 2"/>
    <n v="198"/>
    <n v="66"/>
    <x v="0"/>
    <x v="0"/>
    <x v="0"/>
  </r>
  <r>
    <s v="ST000220"/>
    <x v="1"/>
    <x v="0"/>
    <s v="Jeremy"/>
    <n v="16"/>
    <s v="highschool"/>
    <s v="leave"/>
    <n v="5"/>
    <s v="Biology"/>
    <n v="72"/>
    <n v="68"/>
    <n v="67"/>
    <s v="Test 1"/>
    <n v="207"/>
    <n v="69"/>
    <x v="0"/>
    <x v="0"/>
    <x v="0"/>
  </r>
  <r>
    <s v="ST000221"/>
    <x v="1"/>
    <x v="3"/>
    <s v="Jesse"/>
    <n v="19"/>
    <s v="pg"/>
    <s v="leave"/>
    <n v="10"/>
    <s v="Science"/>
    <n v="88"/>
    <n v="93"/>
    <n v="93"/>
    <s v="Final Project"/>
    <n v="274"/>
    <n v="91.333333333333329"/>
    <x v="1"/>
    <x v="0"/>
    <x v="1"/>
  </r>
  <r>
    <s v="ST000222"/>
    <x v="0"/>
    <x v="1"/>
    <s v="Joanna"/>
    <n v="18"/>
    <s v="highschool"/>
    <s v="half day"/>
    <n v="8"/>
    <s v="History"/>
    <n v="38"/>
    <n v="49"/>
    <n v="45"/>
    <s v="Essay 1"/>
    <n v="132"/>
    <n v="44"/>
    <x v="3"/>
    <x v="1"/>
    <x v="3"/>
  </r>
  <r>
    <s v="ST000223"/>
    <x v="1"/>
    <x v="2"/>
    <s v="Joaquin"/>
    <n v="26"/>
    <s v="master's degree"/>
    <s v="absent"/>
    <n v="6"/>
    <s v="History"/>
    <n v="80"/>
    <n v="80"/>
    <n v="72"/>
    <s v="Book Report"/>
    <n v="232"/>
    <n v="77.333333333333329"/>
    <x v="0"/>
    <x v="0"/>
    <x v="0"/>
  </r>
  <r>
    <s v="ST000224"/>
    <x v="0"/>
    <x v="0"/>
    <s v="Jocelyn"/>
    <n v="18"/>
    <s v="highschool"/>
    <s v="leave"/>
    <n v="5"/>
    <s v="French"/>
    <n v="74"/>
    <n v="63"/>
    <n v="57"/>
    <s v="Map Quiz"/>
    <n v="194"/>
    <n v="64.666666666666671"/>
    <x v="0"/>
    <x v="0"/>
    <x v="0"/>
  </r>
  <r>
    <s v="ST000225"/>
    <x v="1"/>
    <x v="1"/>
    <s v="John"/>
    <n v="19"/>
    <s v="bachelor's degree"/>
    <s v="full day"/>
    <n v="8"/>
    <s v="Math"/>
    <n v="79"/>
    <n v="74"/>
    <n v="72"/>
    <s v="Quiz 1"/>
    <n v="225"/>
    <n v="75"/>
    <x v="0"/>
    <x v="0"/>
    <x v="0"/>
  </r>
  <r>
    <s v="ST000226"/>
    <x v="1"/>
    <x v="3"/>
    <s v="Jordan"/>
    <n v="22"/>
    <s v="associate's degree"/>
    <s v="half day"/>
    <n v="8"/>
    <s v="Computer Science"/>
    <n v="78"/>
    <n v="81"/>
    <n v="82"/>
    <s v="Test 1"/>
    <n v="241"/>
    <n v="80.333333333333329"/>
    <x v="1"/>
    <x v="0"/>
    <x v="1"/>
  </r>
  <r>
    <s v="ST000227"/>
    <x v="1"/>
    <x v="3"/>
    <s v="Joseph"/>
    <n v="19"/>
    <s v="associate's degree"/>
    <s v="absent"/>
    <n v="6"/>
    <s v="Geography"/>
    <n v="39"/>
    <n v="64"/>
    <n v="57"/>
    <s v="Map Quiz"/>
    <n v="160"/>
    <n v="53.333333333333336"/>
    <x v="0"/>
    <x v="0"/>
    <x v="0"/>
  </r>
  <r>
    <s v="ST000228"/>
    <x v="0"/>
    <x v="0"/>
    <s v="Josie"/>
    <n v="20"/>
    <s v="associate's degree"/>
    <s v="leave"/>
    <n v="3"/>
    <s v="Biology"/>
    <n v="65"/>
    <n v="65"/>
    <n v="63"/>
    <s v="Test 1"/>
    <n v="193"/>
    <n v="64.333333333333329"/>
    <x v="0"/>
    <x v="0"/>
    <x v="0"/>
  </r>
  <r>
    <s v="ST000229"/>
    <x v="1"/>
    <x v="1"/>
    <s v="Jovanny"/>
    <n v="19"/>
    <s v="bachelor's degree"/>
    <s v="absent"/>
    <n v="4"/>
    <s v="English"/>
    <n v="80"/>
    <n v="83"/>
    <n v="83"/>
    <s v="Midterm Exam"/>
    <n v="246"/>
    <n v="82"/>
    <x v="1"/>
    <x v="0"/>
    <x v="1"/>
  </r>
  <r>
    <s v="ST000230"/>
    <x v="0"/>
    <x v="0"/>
    <s v="Julia"/>
    <n v="22"/>
    <s v="bachelor's degree"/>
    <s v="leave"/>
    <n v="2"/>
    <s v="Math"/>
    <n v="52"/>
    <n v="65"/>
    <n v="69"/>
    <s v="Midterm Exam"/>
    <n v="186"/>
    <n v="62"/>
    <x v="0"/>
    <x v="0"/>
    <x v="0"/>
  </r>
  <r>
    <s v="ST000231"/>
    <x v="1"/>
    <x v="4"/>
    <s v="Julian"/>
    <n v="19"/>
    <s v="pg"/>
    <s v="leave"/>
    <n v="5"/>
    <s v="Science"/>
    <n v="50"/>
    <n v="47"/>
    <n v="54"/>
    <s v="Final Project"/>
    <n v="151"/>
    <n v="50.333333333333336"/>
    <x v="0"/>
    <x v="0"/>
    <x v="0"/>
  </r>
  <r>
    <s v="ST000232"/>
    <x v="0"/>
    <x v="3"/>
    <s v="Juliette"/>
    <n v="22"/>
    <s v="associate's degree"/>
    <s v="half day"/>
    <n v="4"/>
    <s v="Music"/>
    <n v="57"/>
    <n v="78"/>
    <n v="67"/>
    <s v="Performance"/>
    <n v="202"/>
    <n v="67.333333333333329"/>
    <x v="0"/>
    <x v="0"/>
    <x v="0"/>
  </r>
  <r>
    <s v="ST000233"/>
    <x v="0"/>
    <x v="3"/>
    <s v="June"/>
    <n v="16"/>
    <s v="highschool"/>
    <s v="full day"/>
    <n v="1"/>
    <s v="Math"/>
    <n v="58"/>
    <n v="61"/>
    <n v="52"/>
    <s v="Quiz 1"/>
    <n v="171"/>
    <n v="57"/>
    <x v="0"/>
    <x v="0"/>
    <x v="0"/>
  </r>
  <r>
    <s v="ST000234"/>
    <x v="0"/>
    <x v="0"/>
    <s v="Jyoti"/>
    <n v="22"/>
    <s v="pg"/>
    <s v="half day"/>
    <n v="8"/>
    <s v="English"/>
    <n v="63"/>
    <n v="65"/>
    <n v="61"/>
    <s v="Final Project"/>
    <n v="189"/>
    <n v="63"/>
    <x v="0"/>
    <x v="0"/>
    <x v="0"/>
  </r>
  <r>
    <s v="ST000235"/>
    <x v="1"/>
    <x v="2"/>
    <s v="Kaden"/>
    <n v="22"/>
    <s v="pg"/>
    <s v="full day"/>
    <n v="2"/>
    <s v="Art"/>
    <n v="88"/>
    <n v="73"/>
    <n v="78"/>
    <s v="Book Report"/>
    <n v="239"/>
    <n v="79.666666666666671"/>
    <x v="0"/>
    <x v="0"/>
    <x v="0"/>
  </r>
  <r>
    <s v="ST000236"/>
    <x v="1"/>
    <x v="3"/>
    <s v="Kaleb"/>
    <n v="16"/>
    <s v="highschool"/>
    <s v="leave"/>
    <n v="3"/>
    <s v="Biology"/>
    <n v="53"/>
    <n v="51"/>
    <n v="51"/>
    <s v="Test 1"/>
    <n v="155"/>
    <n v="51.666666666666664"/>
    <x v="0"/>
    <x v="0"/>
    <x v="0"/>
  </r>
  <r>
    <s v="ST000237"/>
    <x v="0"/>
    <x v="4"/>
    <s v="Kali"/>
    <n v="16"/>
    <s v="highschool"/>
    <s v="leave"/>
    <n v="8"/>
    <s v="French"/>
    <n v="71"/>
    <n v="83"/>
    <n v="77"/>
    <s v="Map Quiz"/>
    <n v="231"/>
    <n v="77"/>
    <x v="0"/>
    <x v="0"/>
    <x v="0"/>
  </r>
  <r>
    <s v="ST000238"/>
    <x v="1"/>
    <x v="3"/>
    <s v="Kamari"/>
    <n v="20"/>
    <s v="pg"/>
    <s v="full day"/>
    <n v="3"/>
    <s v="Art"/>
    <n v="59"/>
    <n v="41"/>
    <n v="42"/>
    <s v="Book Report"/>
    <n v="142"/>
    <n v="47.333333333333336"/>
    <x v="3"/>
    <x v="1"/>
    <x v="3"/>
  </r>
  <r>
    <s v="ST000239"/>
    <x v="1"/>
    <x v="1"/>
    <s v="Kamden"/>
    <n v="18"/>
    <s v="highschool"/>
    <s v="absent"/>
    <n v="6"/>
    <s v="History"/>
    <n v="92"/>
    <n v="87"/>
    <n v="78"/>
    <s v="Book Report"/>
    <n v="257"/>
    <n v="85.666666666666671"/>
    <x v="1"/>
    <x v="0"/>
    <x v="1"/>
  </r>
  <r>
    <s v="ST000240"/>
    <x v="0"/>
    <x v="3"/>
    <s v="Karina"/>
    <n v="20"/>
    <s v="associate's degree"/>
    <s v="absent"/>
    <n v="3"/>
    <s v="Music"/>
    <n v="85"/>
    <n v="89"/>
    <n v="95"/>
    <s v="Quiz 2"/>
    <n v="269"/>
    <n v="89.666666666666671"/>
    <x v="1"/>
    <x v="0"/>
    <x v="1"/>
  </r>
  <r>
    <s v="ST000241"/>
    <x v="1"/>
    <x v="1"/>
    <s v="Kason"/>
    <n v="17"/>
    <s v="highschool"/>
    <s v="half day"/>
    <n v="7"/>
    <s v="Music"/>
    <n v="81"/>
    <n v="80"/>
    <n v="76"/>
    <s v="Performance"/>
    <n v="237"/>
    <n v="79"/>
    <x v="0"/>
    <x v="0"/>
    <x v="0"/>
  </r>
  <r>
    <s v="ST000242"/>
    <x v="1"/>
    <x v="3"/>
    <s v="Kavi"/>
    <n v="16"/>
    <s v="highschool"/>
    <s v="full day"/>
    <n v="5"/>
    <s v="Math"/>
    <n v="64"/>
    <n v="79"/>
    <n v="77"/>
    <s v="Quiz 1"/>
    <n v="220"/>
    <n v="73.333333333333329"/>
    <x v="0"/>
    <x v="0"/>
    <x v="0"/>
  </r>
  <r>
    <s v="ST000243"/>
    <x v="1"/>
    <x v="0"/>
    <s v="Keegan"/>
    <n v="17"/>
    <s v="highschool"/>
    <s v="full day"/>
    <n v="5"/>
    <s v="Biology"/>
    <n v="46"/>
    <n v="54"/>
    <n v="58"/>
    <s v="Performance"/>
    <n v="158"/>
    <n v="52.666666666666664"/>
    <x v="0"/>
    <x v="0"/>
    <x v="0"/>
  </r>
  <r>
    <s v="ST000244"/>
    <x v="1"/>
    <x v="2"/>
    <s v="Kellan"/>
    <n v="17"/>
    <s v="highschool"/>
    <s v="half day"/>
    <n v="6"/>
    <s v="History"/>
    <n v="86"/>
    <n v="80"/>
    <n v="75"/>
    <s v="Essay 1"/>
    <n v="241"/>
    <n v="80.333333333333329"/>
    <x v="1"/>
    <x v="0"/>
    <x v="1"/>
  </r>
  <r>
    <s v="ST000245"/>
    <x v="1"/>
    <x v="3"/>
    <s v="Kelvin"/>
    <n v="18"/>
    <s v="highschool"/>
    <s v="full day"/>
    <n v="7"/>
    <s v="Art"/>
    <n v="45"/>
    <n v="52"/>
    <n v="49"/>
    <s v="Book Report"/>
    <n v="146"/>
    <n v="48.666666666666664"/>
    <x v="3"/>
    <x v="1"/>
    <x v="3"/>
  </r>
  <r>
    <s v="ST000246"/>
    <x v="1"/>
    <x v="3"/>
    <s v="Kendrick"/>
    <n v="25"/>
    <s v="master's degree"/>
    <s v="half day"/>
    <n v="8"/>
    <s v="Computer Science"/>
    <n v="81"/>
    <n v="91"/>
    <n v="87"/>
    <s v="Test 1"/>
    <n v="259"/>
    <n v="86.333333333333329"/>
    <x v="1"/>
    <x v="0"/>
    <x v="1"/>
  </r>
  <r>
    <s v="ST000247"/>
    <x v="0"/>
    <x v="2"/>
    <s v="Kennedy"/>
    <n v="22"/>
    <s v="bachelor's degree"/>
    <s v="full day"/>
    <n v="8"/>
    <s v="Science"/>
    <n v="67"/>
    <n v="61"/>
    <n v="68"/>
    <s v="Essay 1"/>
    <n v="196"/>
    <n v="65.333333333333329"/>
    <x v="0"/>
    <x v="0"/>
    <x v="0"/>
  </r>
  <r>
    <s v="ST000248"/>
    <x v="1"/>
    <x v="3"/>
    <s v="Kenneth"/>
    <n v="16"/>
    <s v="highschool"/>
    <s v="half day"/>
    <n v="3"/>
    <s v="English"/>
    <n v="53"/>
    <n v="37"/>
    <n v="40"/>
    <s v="Final Project"/>
    <n v="130"/>
    <n v="43.333333333333336"/>
    <x v="3"/>
    <x v="1"/>
    <x v="3"/>
  </r>
  <r>
    <s v="ST000249"/>
    <x v="1"/>
    <x v="1"/>
    <s v="Kian"/>
    <n v="21"/>
    <s v="associate's degree"/>
    <s v="full day"/>
    <n v="2"/>
    <s v="Biology"/>
    <n v="83"/>
    <n v="86"/>
    <n v="88"/>
    <s v="Performance"/>
    <n v="257"/>
    <n v="85.666666666666671"/>
    <x v="1"/>
    <x v="0"/>
    <x v="1"/>
  </r>
  <r>
    <s v="ST000250"/>
    <x v="0"/>
    <x v="3"/>
    <s v="Kiera"/>
    <n v="16"/>
    <s v="highschool"/>
    <s v="full day"/>
    <n v="3"/>
    <s v="Art"/>
    <n v="54"/>
    <n v="59"/>
    <n v="62"/>
    <s v="Book Report"/>
    <n v="175"/>
    <n v="58.333333333333336"/>
    <x v="0"/>
    <x v="0"/>
    <x v="0"/>
  </r>
  <r>
    <s v="ST000251"/>
    <x v="1"/>
    <x v="1"/>
    <s v="Kingston"/>
    <n v="22"/>
    <s v="associate's degree"/>
    <s v="absent"/>
    <n v="2"/>
    <s v="Geography"/>
    <n v="100"/>
    <n v="100"/>
    <n v="93"/>
    <s v="Map Quiz"/>
    <n v="293"/>
    <n v="97.666666666666671"/>
    <x v="1"/>
    <x v="0"/>
    <x v="1"/>
  </r>
  <r>
    <s v="ST000252"/>
    <x v="0"/>
    <x v="3"/>
    <s v="Kinsley"/>
    <n v="22"/>
    <s v="associate's degree"/>
    <s v="absent"/>
    <n v="8"/>
    <s v="Music"/>
    <n v="49"/>
    <n v="51"/>
    <n v="43"/>
    <s v="Quiz 2"/>
    <n v="143"/>
    <n v="47.666666666666664"/>
    <x v="3"/>
    <x v="1"/>
    <x v="3"/>
  </r>
  <r>
    <s v="ST000253"/>
    <x v="0"/>
    <x v="1"/>
    <s v="Kira"/>
    <n v="19"/>
    <s v="bachelor's degree"/>
    <s v="leave"/>
    <n v="9"/>
    <s v="Biology"/>
    <n v="64"/>
    <n v="73"/>
    <n v="70"/>
    <s v="Test 1"/>
    <n v="207"/>
    <n v="69"/>
    <x v="0"/>
    <x v="0"/>
    <x v="0"/>
  </r>
  <r>
    <s v="ST000254"/>
    <x v="1"/>
    <x v="0"/>
    <s v="Kohen"/>
    <n v="20"/>
    <s v="pg"/>
    <s v="full day"/>
    <n v="1"/>
    <s v="French"/>
    <n v="74"/>
    <n v="81"/>
    <n v="76"/>
    <s v="Quiz 2"/>
    <n v="231"/>
    <n v="77"/>
    <x v="0"/>
    <x v="0"/>
    <x v="0"/>
  </r>
  <r>
    <s v="ST000255"/>
    <x v="1"/>
    <x v="3"/>
    <s v="Kolton"/>
    <n v="16"/>
    <s v="highschool"/>
    <s v="absent"/>
    <n v="4"/>
    <s v="Music"/>
    <n v="34"/>
    <n v="42"/>
    <n v="39"/>
    <s v="Quiz 2"/>
    <n v="115"/>
    <n v="38.333333333333336"/>
    <x v="3"/>
    <x v="1"/>
    <x v="3"/>
  </r>
  <r>
    <s v="ST000256"/>
    <x v="1"/>
    <x v="4"/>
    <s v="Krishna"/>
    <n v="19"/>
    <s v="associate's degree"/>
    <s v="leave"/>
    <n v="9"/>
    <s v="Biology"/>
    <n v="55"/>
    <n v="65"/>
    <n v="62"/>
    <s v="Test 1"/>
    <n v="182"/>
    <n v="60.666666666666664"/>
    <x v="0"/>
    <x v="0"/>
    <x v="0"/>
  </r>
  <r>
    <s v="ST000257"/>
    <x v="1"/>
    <x v="2"/>
    <s v="Kye"/>
    <n v="17"/>
    <s v="highschool"/>
    <s v="leave"/>
    <n v="6"/>
    <s v="Art"/>
    <n v="54"/>
    <n v="52"/>
    <n v="52"/>
    <s v="Literature Exam"/>
    <n v="158"/>
    <n v="52.666666666666664"/>
    <x v="0"/>
    <x v="0"/>
    <x v="0"/>
  </r>
  <r>
    <s v="ST000258"/>
    <x v="1"/>
    <x v="3"/>
    <s v="Kyle"/>
    <n v="21"/>
    <s v="pg"/>
    <s v="absent"/>
    <n v="6"/>
    <s v="English"/>
    <n v="59"/>
    <n v="62"/>
    <n v="64"/>
    <s v="Midterm Exam"/>
    <n v="185"/>
    <n v="61.666666666666664"/>
    <x v="0"/>
    <x v="0"/>
    <x v="0"/>
  </r>
  <r>
    <s v="ST000259"/>
    <x v="1"/>
    <x v="1"/>
    <s v="Kyler"/>
    <n v="22"/>
    <s v="pg"/>
    <s v="half day"/>
    <n v="8"/>
    <s v="Computer Science"/>
    <n v="62"/>
    <n v="73"/>
    <n v="70"/>
    <s v="Test 1"/>
    <n v="205"/>
    <n v="68.333333333333329"/>
    <x v="0"/>
    <x v="0"/>
    <x v="0"/>
  </r>
  <r>
    <s v="ST000260"/>
    <x v="1"/>
    <x v="3"/>
    <s v="Kyra"/>
    <n v="22"/>
    <s v="bachelor's degree"/>
    <s v="leave"/>
    <n v="2"/>
    <s v="Biology"/>
    <n v="63"/>
    <n v="75"/>
    <n v="81"/>
    <s v="Test 1"/>
    <n v="219"/>
    <n v="73"/>
    <x v="0"/>
    <x v="0"/>
    <x v="0"/>
  </r>
  <r>
    <s v="ST000261"/>
    <x v="0"/>
    <x v="3"/>
    <s v="Lana"/>
    <n v="20"/>
    <s v="pg"/>
    <s v="absent"/>
    <n v="3"/>
    <s v="Music"/>
    <n v="42"/>
    <n v="66"/>
    <n v="69"/>
    <s v="Quiz 2"/>
    <n v="177"/>
    <n v="59"/>
    <x v="0"/>
    <x v="0"/>
    <x v="0"/>
  </r>
  <r>
    <s v="ST000262"/>
    <x v="1"/>
    <x v="2"/>
    <s v="Landon"/>
    <n v="19"/>
    <s v="associate's degree"/>
    <s v="leave"/>
    <n v="5"/>
    <s v="Math"/>
    <n v="77"/>
    <n v="89"/>
    <n v="98"/>
    <s v="Midterm Exam"/>
    <n v="264"/>
    <n v="88"/>
    <x v="1"/>
    <x v="0"/>
    <x v="1"/>
  </r>
  <r>
    <s v="ST000263"/>
    <x v="0"/>
    <x v="3"/>
    <s v="Lauren"/>
    <n v="18"/>
    <s v="highschool"/>
    <s v="half day"/>
    <n v="6"/>
    <s v="History"/>
    <n v="43"/>
    <n v="53"/>
    <n v="53"/>
    <s v="Essay 1"/>
    <n v="149"/>
    <n v="49.666666666666664"/>
    <x v="3"/>
    <x v="1"/>
    <x v="3"/>
  </r>
  <r>
    <s v="ST000264"/>
    <x v="1"/>
    <x v="2"/>
    <s v="Lawrence"/>
    <n v="20"/>
    <s v="associate's degree"/>
    <s v="half day"/>
    <n v="1"/>
    <s v="History"/>
    <n v="65"/>
    <n v="69"/>
    <n v="70"/>
    <s v="Essay 1"/>
    <n v="204"/>
    <n v="68"/>
    <x v="0"/>
    <x v="0"/>
    <x v="0"/>
  </r>
  <r>
    <s v="ST000265"/>
    <x v="1"/>
    <x v="2"/>
    <s v="Layla"/>
    <n v="16"/>
    <s v="highschool"/>
    <s v="full day"/>
    <n v="6"/>
    <s v="Math"/>
    <n v="53"/>
    <n v="52"/>
    <n v="42"/>
    <s v="Quiz 1"/>
    <n v="147"/>
    <n v="49"/>
    <x v="3"/>
    <x v="1"/>
    <x v="3"/>
  </r>
  <r>
    <s v="ST000266"/>
    <x v="0"/>
    <x v="3"/>
    <s v="Leah"/>
    <n v="17"/>
    <s v="highschool"/>
    <s v="full day"/>
    <n v="10"/>
    <s v="Science"/>
    <n v="63"/>
    <n v="60"/>
    <n v="57"/>
    <s v="Essay 1"/>
    <n v="180"/>
    <n v="60"/>
    <x v="0"/>
    <x v="0"/>
    <x v="0"/>
  </r>
  <r>
    <s v="ST000267"/>
    <x v="0"/>
    <x v="1"/>
    <s v="Leila"/>
    <n v="19"/>
    <s v="associate's degree"/>
    <s v="half day"/>
    <n v="10"/>
    <s v="Computer Science"/>
    <n v="46"/>
    <n v="43"/>
    <n v="41"/>
    <s v="Test 1"/>
    <n v="130"/>
    <n v="43.333333333333336"/>
    <x v="3"/>
    <x v="1"/>
    <x v="3"/>
  </r>
  <r>
    <s v="ST000268"/>
    <x v="0"/>
    <x v="3"/>
    <s v="Leilani"/>
    <n v="21"/>
    <s v="associate's degree"/>
    <s v="leave"/>
    <n v="3"/>
    <s v="Math"/>
    <n v="64"/>
    <n v="66"/>
    <n v="59"/>
    <s v="Midterm Exam"/>
    <n v="189"/>
    <n v="63"/>
    <x v="0"/>
    <x v="0"/>
    <x v="0"/>
  </r>
  <r>
    <s v="ST000269"/>
    <x v="0"/>
    <x v="3"/>
    <s v="Lena"/>
    <n v="21"/>
    <s v="bachelor's degree"/>
    <s v="half day"/>
    <n v="7"/>
    <s v="Music"/>
    <n v="77"/>
    <n v="94"/>
    <n v="95"/>
    <s v="Performance"/>
    <n v="266"/>
    <n v="88.666666666666671"/>
    <x v="1"/>
    <x v="0"/>
    <x v="1"/>
  </r>
  <r>
    <s v="ST000270"/>
    <x v="1"/>
    <x v="0"/>
    <s v="Leo"/>
    <n v="18"/>
    <s v="highschool"/>
    <s v="absent"/>
    <n v="7"/>
    <s v="English"/>
    <n v="49"/>
    <n v="45"/>
    <n v="45"/>
    <s v="Midterm Exam"/>
    <n v="139"/>
    <n v="46.333333333333336"/>
    <x v="3"/>
    <x v="1"/>
    <x v="3"/>
  </r>
  <r>
    <s v="ST000271"/>
    <x v="1"/>
    <x v="3"/>
    <s v="Leon"/>
    <n v="19"/>
    <s v="associate's degree"/>
    <s v="absent"/>
    <n v="2"/>
    <s v="Computer Science"/>
    <n v="65"/>
    <n v="67"/>
    <n v="65"/>
    <s v="Literature Exam"/>
    <n v="197"/>
    <n v="65.666666666666671"/>
    <x v="0"/>
    <x v="0"/>
    <x v="0"/>
  </r>
  <r>
    <s v="ST000272"/>
    <x v="1"/>
    <x v="3"/>
    <s v="Levi"/>
    <n v="22"/>
    <s v="pg"/>
    <s v="leave"/>
    <n v="5"/>
    <s v="Biology"/>
    <n v="76"/>
    <n v="83"/>
    <n v="88"/>
    <s v="Test 1"/>
    <n v="247"/>
    <n v="82.333333333333329"/>
    <x v="1"/>
    <x v="0"/>
    <x v="1"/>
  </r>
  <r>
    <s v="ST000273"/>
    <x v="1"/>
    <x v="0"/>
    <s v="Liam"/>
    <n v="23"/>
    <s v="master's degree"/>
    <s v="leave"/>
    <n v="4"/>
    <s v="Science"/>
    <n v="90"/>
    <n v="95"/>
    <n v="93"/>
    <s v="Final Project"/>
    <n v="278"/>
    <n v="92.666666666666671"/>
    <x v="1"/>
    <x v="0"/>
    <x v="1"/>
  </r>
  <r>
    <s v="ST000274"/>
    <x v="0"/>
    <x v="3"/>
    <s v="Lila"/>
    <n v="21"/>
    <s v="pg"/>
    <s v="leave"/>
    <n v="6"/>
    <s v="Biology"/>
    <n v="61"/>
    <n v="61"/>
    <n v="62"/>
    <s v="Test 1"/>
    <n v="184"/>
    <n v="61.333333333333336"/>
    <x v="0"/>
    <x v="0"/>
    <x v="0"/>
  </r>
  <r>
    <s v="ST000275"/>
    <x v="1"/>
    <x v="0"/>
    <s v="Lillian"/>
    <n v="16"/>
    <s v="highschool"/>
    <s v="full day"/>
    <n v="5"/>
    <s v="Art"/>
    <n v="37"/>
    <n v="46"/>
    <n v="46"/>
    <s v="Book Report"/>
    <n v="129"/>
    <n v="43"/>
    <x v="3"/>
    <x v="1"/>
    <x v="3"/>
  </r>
  <r>
    <s v="ST000276"/>
    <x v="0"/>
    <x v="3"/>
    <s v="Lilliana"/>
    <n v="22"/>
    <s v="pg"/>
    <s v="absent"/>
    <n v="8"/>
    <s v="Computer Science"/>
    <n v="62"/>
    <n v="67"/>
    <n v="62"/>
    <s v="Literature Exam"/>
    <n v="191"/>
    <n v="63.666666666666664"/>
    <x v="0"/>
    <x v="0"/>
    <x v="0"/>
  </r>
  <r>
    <s v="ST000277"/>
    <x v="1"/>
    <x v="0"/>
    <s v="Lily"/>
    <n v="21"/>
    <s v="pg"/>
    <s v="leave"/>
    <n v="4"/>
    <s v="Art"/>
    <n v="88"/>
    <n v="85"/>
    <n v="76"/>
    <s v="Literature Exam"/>
    <n v="249"/>
    <n v="83"/>
    <x v="1"/>
    <x v="0"/>
    <x v="1"/>
  </r>
  <r>
    <s v="ST000278"/>
    <x v="1"/>
    <x v="3"/>
    <s v="Lincoln"/>
    <n v="20"/>
    <s v="bachelor's degree"/>
    <s v="leave"/>
    <n v="3"/>
    <s v="Math"/>
    <n v="65"/>
    <n v="72"/>
    <n v="74"/>
    <s v="Midterm Exam"/>
    <n v="211"/>
    <n v="70.333333333333329"/>
    <x v="0"/>
    <x v="0"/>
    <x v="0"/>
  </r>
  <r>
    <s v="ST000279"/>
    <x v="0"/>
    <x v="2"/>
    <s v="Livia"/>
    <n v="26"/>
    <s v="master's degree"/>
    <s v="leave"/>
    <n v="9"/>
    <s v="Math"/>
    <n v="70"/>
    <n v="71"/>
    <n v="74"/>
    <s v="Midterm Exam"/>
    <n v="215"/>
    <n v="71.666666666666671"/>
    <x v="0"/>
    <x v="0"/>
    <x v="0"/>
  </r>
  <r>
    <s v="ST000280"/>
    <x v="1"/>
    <x v="2"/>
    <s v="Lucas"/>
    <n v="16"/>
    <s v="highschool"/>
    <s v="full day"/>
    <n v="6"/>
    <s v="French"/>
    <n v="64"/>
    <n v="64"/>
    <n v="67"/>
    <s v="Quiz 2"/>
    <n v="195"/>
    <n v="65"/>
    <x v="0"/>
    <x v="0"/>
    <x v="0"/>
  </r>
  <r>
    <s v="ST000281"/>
    <x v="1"/>
    <x v="2"/>
    <s v="Lucca"/>
    <n v="21"/>
    <s v="pg"/>
    <s v="leave"/>
    <n v="10"/>
    <s v="Math"/>
    <n v="76"/>
    <n v="64"/>
    <n v="66"/>
    <s v="Midterm Exam"/>
    <n v="206"/>
    <n v="68.666666666666671"/>
    <x v="0"/>
    <x v="0"/>
    <x v="0"/>
  </r>
  <r>
    <s v="ST000282"/>
    <x v="0"/>
    <x v="3"/>
    <s v="Lucia"/>
    <n v="18"/>
    <s v="highschool"/>
    <s v="leave"/>
    <n v="1"/>
    <s v="Art"/>
    <n v="65"/>
    <n v="74"/>
    <n v="77"/>
    <s v="Literature Exam"/>
    <n v="216"/>
    <n v="72"/>
    <x v="0"/>
    <x v="0"/>
    <x v="0"/>
  </r>
  <r>
    <s v="ST000283"/>
    <x v="1"/>
    <x v="3"/>
    <s v="Luciano"/>
    <n v="22"/>
    <s v="bachelor's degree"/>
    <s v="leave"/>
    <n v="7"/>
    <s v="Art"/>
    <n v="83"/>
    <n v="82"/>
    <n v="84"/>
    <s v="Literature Exam"/>
    <n v="249"/>
    <n v="83"/>
    <x v="1"/>
    <x v="0"/>
    <x v="1"/>
  </r>
  <r>
    <s v="ST000284"/>
    <x v="0"/>
    <x v="3"/>
    <s v="Lucy"/>
    <n v="22"/>
    <s v="associate's degree"/>
    <s v="leave"/>
    <n v="5"/>
    <s v="Science"/>
    <n v="67"/>
    <n v="84"/>
    <n v="81"/>
    <s v="Final Project"/>
    <n v="232"/>
    <n v="77.333333333333329"/>
    <x v="0"/>
    <x v="0"/>
    <x v="0"/>
  </r>
  <r>
    <s v="ST000285"/>
    <x v="1"/>
    <x v="1"/>
    <s v="Luke"/>
    <n v="18"/>
    <s v="highschool"/>
    <s v="full day"/>
    <n v="6"/>
    <s v="Biology"/>
    <n v="30"/>
    <n v="26"/>
    <n v="22"/>
    <s v="Performance"/>
    <n v="78"/>
    <n v="26"/>
    <x v="2"/>
    <x v="1"/>
    <x v="2"/>
  </r>
  <r>
    <s v="ST000286"/>
    <x v="1"/>
    <x v="0"/>
    <s v="Lyle"/>
    <n v="21"/>
    <s v="associate's degree"/>
    <s v="full day"/>
    <n v="2"/>
    <s v="Art"/>
    <n v="52"/>
    <n v="66"/>
    <n v="73"/>
    <s v="Book Report"/>
    <n v="191"/>
    <n v="63.666666666666664"/>
    <x v="0"/>
    <x v="0"/>
    <x v="0"/>
  </r>
  <r>
    <s v="ST000287"/>
    <x v="0"/>
    <x v="3"/>
    <s v="Lyric"/>
    <n v="21"/>
    <s v="associate's degree"/>
    <s v="absent"/>
    <n v="9"/>
    <s v="Music"/>
    <n v="74"/>
    <n v="73"/>
    <n v="67"/>
    <s v="Quiz 2"/>
    <n v="214"/>
    <n v="71.333333333333329"/>
    <x v="0"/>
    <x v="0"/>
    <x v="0"/>
  </r>
  <r>
    <s v="ST000288"/>
    <x v="0"/>
    <x v="1"/>
    <s v="Madeleine"/>
    <n v="17"/>
    <s v="highschool"/>
    <s v="leave"/>
    <n v="10"/>
    <s v="Math"/>
    <n v="73"/>
    <n v="67"/>
    <n v="59"/>
    <s v="Midterm Exam"/>
    <n v="199"/>
    <n v="66.333333333333329"/>
    <x v="0"/>
    <x v="0"/>
    <x v="0"/>
  </r>
  <r>
    <s v="ST000289"/>
    <x v="0"/>
    <x v="2"/>
    <s v="Madeline"/>
    <n v="21"/>
    <s v="associate's degree"/>
    <s v="half day"/>
    <n v="2"/>
    <s v="Geography"/>
    <n v="56"/>
    <n v="65"/>
    <n v="63"/>
    <s v="Quiz 1"/>
    <n v="184"/>
    <n v="61.333333333333336"/>
    <x v="0"/>
    <x v="0"/>
    <x v="0"/>
  </r>
  <r>
    <s v="ST000290"/>
    <x v="0"/>
    <x v="2"/>
    <s v="Madison"/>
    <n v="21"/>
    <s v="pg"/>
    <s v="leave"/>
    <n v="3"/>
    <s v="Science"/>
    <n v="44"/>
    <n v="54"/>
    <n v="53"/>
    <s v="Final Project"/>
    <n v="151"/>
    <n v="50.333333333333336"/>
    <x v="0"/>
    <x v="0"/>
    <x v="0"/>
  </r>
  <r>
    <s v="ST000291"/>
    <x v="1"/>
    <x v="0"/>
    <s v="Major"/>
    <n v="19"/>
    <s v="bachelor's degree"/>
    <s v="half day"/>
    <n v="1"/>
    <s v="Geography"/>
    <n v="78"/>
    <n v="79"/>
    <n v="76"/>
    <s v="Quiz 1"/>
    <n v="233"/>
    <n v="77.666666666666671"/>
    <x v="0"/>
    <x v="0"/>
    <x v="0"/>
  </r>
  <r>
    <s v="ST000292"/>
    <x v="1"/>
    <x v="1"/>
    <s v="Makai"/>
    <n v="25"/>
    <s v="master's degree"/>
    <s v="absent"/>
    <n v="3"/>
    <s v="Computer Science"/>
    <n v="45"/>
    <n v="56"/>
    <n v="54"/>
    <s v="Literature Exam"/>
    <n v="155"/>
    <n v="51.666666666666664"/>
    <x v="0"/>
    <x v="0"/>
    <x v="0"/>
  </r>
  <r>
    <s v="ST000293"/>
    <x v="0"/>
    <x v="2"/>
    <s v="Makayla"/>
    <n v="17"/>
    <s v="highschool"/>
    <s v="full day"/>
    <n v="10"/>
    <s v="French"/>
    <n v="62"/>
    <n v="64"/>
    <n v="64"/>
    <s v="Quiz 2"/>
    <n v="190"/>
    <n v="63.333333333333336"/>
    <x v="0"/>
    <x v="0"/>
    <x v="0"/>
  </r>
  <r>
    <s v="ST000294"/>
    <x v="0"/>
    <x v="4"/>
    <s v="Makenzie"/>
    <n v="22"/>
    <s v="pg"/>
    <s v="leave"/>
    <n v="3"/>
    <s v="Science"/>
    <n v="49"/>
    <n v="65"/>
    <n v="55"/>
    <s v="Final Project"/>
    <n v="169"/>
    <n v="56.333333333333336"/>
    <x v="0"/>
    <x v="0"/>
    <x v="0"/>
  </r>
  <r>
    <s v="ST000295"/>
    <x v="1"/>
    <x v="1"/>
    <s v="Malcolm"/>
    <n v="26"/>
    <s v="master's degree"/>
    <s v="full day"/>
    <n v="10"/>
    <s v="Art"/>
    <n v="81"/>
    <n v="92"/>
    <n v="91"/>
    <s v="Book Report"/>
    <n v="264"/>
    <n v="88"/>
    <x v="1"/>
    <x v="0"/>
    <x v="1"/>
  </r>
  <r>
    <s v="ST000296"/>
    <x v="1"/>
    <x v="3"/>
    <s v="Manoj"/>
    <n v="21"/>
    <s v="bachelor's degree"/>
    <s v="half day"/>
    <n v="9"/>
    <s v="Music"/>
    <n v="67"/>
    <n v="69"/>
    <n v="75"/>
    <s v="Performance"/>
    <n v="211"/>
    <n v="70.333333333333329"/>
    <x v="0"/>
    <x v="0"/>
    <x v="0"/>
  </r>
  <r>
    <s v="ST000297"/>
    <x v="1"/>
    <x v="2"/>
    <s v="Marcus"/>
    <n v="19"/>
    <s v="pg"/>
    <s v="half day"/>
    <n v="9"/>
    <s v="Music"/>
    <n v="65"/>
    <n v="77"/>
    <n v="74"/>
    <s v="Performance"/>
    <n v="216"/>
    <n v="72"/>
    <x v="0"/>
    <x v="0"/>
    <x v="0"/>
  </r>
  <r>
    <s v="ST000298"/>
    <x v="0"/>
    <x v="3"/>
    <s v="Mariah"/>
    <n v="16"/>
    <s v="highschool"/>
    <s v="full day"/>
    <n v="8"/>
    <s v="Math"/>
    <n v="59"/>
    <n v="54"/>
    <n v="67"/>
    <s v="Quiz 1"/>
    <n v="180"/>
    <n v="60"/>
    <x v="0"/>
    <x v="0"/>
    <x v="0"/>
  </r>
  <r>
    <s v="ST000299"/>
    <x v="1"/>
    <x v="1"/>
    <s v="Marshall"/>
    <n v="16"/>
    <s v="highschool"/>
    <s v="full day"/>
    <n v="4"/>
    <s v="Biology"/>
    <n v="66"/>
    <n v="74"/>
    <n v="78"/>
    <s v="Performance"/>
    <n v="218"/>
    <n v="72.666666666666671"/>
    <x v="0"/>
    <x v="0"/>
    <x v="0"/>
  </r>
  <r>
    <s v="ST000300"/>
    <x v="1"/>
    <x v="0"/>
    <s v="Mason"/>
    <n v="19"/>
    <s v="associate's degree"/>
    <s v="full day"/>
    <n v="9"/>
    <s v="French"/>
    <n v="61"/>
    <n v="58"/>
    <n v="56"/>
    <s v="Quiz 2"/>
    <n v="175"/>
    <n v="58.333333333333336"/>
    <x v="0"/>
    <x v="0"/>
    <x v="0"/>
  </r>
  <r>
    <s v="ST000301"/>
    <x v="1"/>
    <x v="3"/>
    <s v="Matthew"/>
    <n v="19"/>
    <s v="associate's degree"/>
    <s v="leave"/>
    <n v="4"/>
    <s v="Math"/>
    <n v="58"/>
    <n v="54"/>
    <n v="52"/>
    <s v="Midterm Exam"/>
    <n v="164"/>
    <n v="54.666666666666664"/>
    <x v="0"/>
    <x v="0"/>
    <x v="0"/>
  </r>
  <r>
    <s v="ST000302"/>
    <x v="1"/>
    <x v="3"/>
    <s v="Maurice"/>
    <n v="16"/>
    <s v="highschool"/>
    <s v="half day"/>
    <n v="4"/>
    <s v="History"/>
    <n v="52"/>
    <n v="53"/>
    <n v="49"/>
    <s v="Essay 1"/>
    <n v="154"/>
    <n v="51.333333333333336"/>
    <x v="0"/>
    <x v="0"/>
    <x v="0"/>
  </r>
  <r>
    <s v="ST000303"/>
    <x v="1"/>
    <x v="3"/>
    <s v="Max"/>
    <n v="21"/>
    <s v="bachelor's degree"/>
    <s v="full day"/>
    <n v="3"/>
    <s v="Math"/>
    <n v="79"/>
    <n v="92"/>
    <n v="89"/>
    <s v="Quiz 1"/>
    <n v="260"/>
    <n v="86.666666666666671"/>
    <x v="1"/>
    <x v="0"/>
    <x v="1"/>
  </r>
  <r>
    <s v="ST000304"/>
    <x v="1"/>
    <x v="2"/>
    <s v="Maxwell"/>
    <n v="19"/>
    <s v="associate's degree"/>
    <s v="half day"/>
    <n v="4"/>
    <s v="Computer Science"/>
    <n v="61"/>
    <n v="55"/>
    <n v="52"/>
    <s v="Test 1"/>
    <n v="168"/>
    <n v="56"/>
    <x v="0"/>
    <x v="0"/>
    <x v="0"/>
  </r>
  <r>
    <s v="ST000305"/>
    <x v="0"/>
    <x v="2"/>
    <s v="Maya"/>
    <n v="16"/>
    <s v="highschool"/>
    <s v="leave"/>
    <n v="10"/>
    <s v="Art"/>
    <n v="78"/>
    <n v="77"/>
    <n v="80"/>
    <s v="Literature Exam"/>
    <n v="235"/>
    <n v="78.333333333333329"/>
    <x v="0"/>
    <x v="0"/>
    <x v="0"/>
  </r>
  <r>
    <s v="ST000306"/>
    <x v="0"/>
    <x v="2"/>
    <s v="Mckenna"/>
    <n v="20"/>
    <s v="pg"/>
    <s v="half day"/>
    <n v="2"/>
    <s v="English"/>
    <n v="77"/>
    <n v="68"/>
    <n v="77"/>
    <s v="Final Project"/>
    <n v="222"/>
    <n v="74"/>
    <x v="0"/>
    <x v="0"/>
    <x v="0"/>
  </r>
  <r>
    <s v="ST000307"/>
    <x v="0"/>
    <x v="1"/>
    <s v="Megan"/>
    <n v="21"/>
    <s v="pg"/>
    <s v="leave"/>
    <n v="6"/>
    <s v="Math"/>
    <n v="84"/>
    <n v="77"/>
    <n v="71"/>
    <s v="Midterm Exam"/>
    <n v="232"/>
    <n v="77.333333333333329"/>
    <x v="0"/>
    <x v="0"/>
    <x v="0"/>
  </r>
  <r>
    <s v="ST000308"/>
    <x v="0"/>
    <x v="0"/>
    <s v="Melody"/>
    <n v="19"/>
    <s v="pg"/>
    <s v="half day"/>
    <n v="3"/>
    <s v="Computer Science"/>
    <n v="61"/>
    <n v="68"/>
    <n v="66"/>
    <s v="Test 1"/>
    <n v="195"/>
    <n v="65"/>
    <x v="0"/>
    <x v="0"/>
    <x v="0"/>
  </r>
  <r>
    <s v="ST000309"/>
    <x v="0"/>
    <x v="3"/>
    <s v="Mia"/>
    <n v="16"/>
    <s v="highschool"/>
    <s v="half day"/>
    <n v="4"/>
    <s v="Computer Science"/>
    <n v="69"/>
    <n v="75"/>
    <n v="78"/>
    <s v="Test 1"/>
    <n v="222"/>
    <n v="74"/>
    <x v="0"/>
    <x v="0"/>
    <x v="0"/>
  </r>
  <r>
    <s v="ST000310"/>
    <x v="1"/>
    <x v="2"/>
    <s v="Micah"/>
    <n v="22"/>
    <s v="bachelor's degree"/>
    <s v="leave"/>
    <n v="10"/>
    <s v="Art"/>
    <n v="74"/>
    <n v="79"/>
    <n v="75"/>
    <s v="Literature Exam"/>
    <n v="228"/>
    <n v="76"/>
    <x v="0"/>
    <x v="0"/>
    <x v="0"/>
  </r>
  <r>
    <s v="ST000311"/>
    <x v="1"/>
    <x v="0"/>
    <s v="Michael"/>
    <n v="17"/>
    <s v="highschool"/>
    <s v="full day"/>
    <n v="8"/>
    <s v="Science"/>
    <n v="65"/>
    <n v="81"/>
    <n v="73"/>
    <s v="Essay 1"/>
    <n v="219"/>
    <n v="73"/>
    <x v="0"/>
    <x v="0"/>
    <x v="0"/>
  </r>
  <r>
    <s v="ST000312"/>
    <x v="1"/>
    <x v="2"/>
    <s v="Mila"/>
    <n v="17"/>
    <s v="highschool"/>
    <s v="half day"/>
    <n v="8"/>
    <s v="Music"/>
    <n v="69"/>
    <n v="72"/>
    <n v="77"/>
    <s v="Performance"/>
    <n v="218"/>
    <n v="72.666666666666671"/>
    <x v="0"/>
    <x v="0"/>
    <x v="0"/>
  </r>
  <r>
    <s v="ST000313"/>
    <x v="0"/>
    <x v="2"/>
    <s v="Milan"/>
    <n v="19"/>
    <s v="associate's degree"/>
    <s v="full day"/>
    <n v="7"/>
    <s v="Science"/>
    <n v="71"/>
    <n v="66"/>
    <n v="60"/>
    <s v="Essay 1"/>
    <n v="197"/>
    <n v="65.666666666666671"/>
    <x v="0"/>
    <x v="0"/>
    <x v="0"/>
  </r>
  <r>
    <s v="ST000314"/>
    <x v="1"/>
    <x v="0"/>
    <s v="Miles"/>
    <n v="16"/>
    <s v="highschool"/>
    <s v="half day"/>
    <n v="2"/>
    <s v="History"/>
    <n v="60"/>
    <n v="44"/>
    <n v="47"/>
    <s v="Essay 1"/>
    <n v="151"/>
    <n v="50.333333333333336"/>
    <x v="0"/>
    <x v="0"/>
    <x v="0"/>
  </r>
  <r>
    <s v="ST000315"/>
    <x v="1"/>
    <x v="0"/>
    <s v="Mini"/>
    <n v="19"/>
    <s v="associate's degree"/>
    <s v="absent"/>
    <n v="4"/>
    <s v="Computer Science"/>
    <n v="65"/>
    <n v="54"/>
    <n v="57"/>
    <s v="Literature Exam"/>
    <n v="176"/>
    <n v="58.666666666666664"/>
    <x v="0"/>
    <x v="0"/>
    <x v="0"/>
  </r>
  <r>
    <s v="ST000316"/>
    <x v="0"/>
    <x v="3"/>
    <s v="Mira"/>
    <n v="19"/>
    <s v="bachelor's degree"/>
    <s v="leave"/>
    <n v="3"/>
    <s v="Biology"/>
    <n v="86"/>
    <n v="83"/>
    <n v="86"/>
    <s v="Test 1"/>
    <n v="255"/>
    <n v="85"/>
    <x v="1"/>
    <x v="0"/>
    <x v="1"/>
  </r>
  <r>
    <s v="ST000317"/>
    <x v="0"/>
    <x v="2"/>
    <s v="Miranda"/>
    <n v="20"/>
    <s v="pg"/>
    <s v="full day"/>
    <n v="5"/>
    <s v="Art"/>
    <n v="79"/>
    <n v="73"/>
    <n v="67"/>
    <s v="Book Report"/>
    <n v="219"/>
    <n v="73"/>
    <x v="0"/>
    <x v="0"/>
    <x v="0"/>
  </r>
  <r>
    <s v="ST000318"/>
    <x v="0"/>
    <x v="4"/>
    <s v="Miriam"/>
    <n v="17"/>
    <s v="highschool"/>
    <s v="full day"/>
    <n v="8"/>
    <s v="French"/>
    <n v="44"/>
    <n v="64"/>
    <n v="58"/>
    <s v="Quiz 2"/>
    <n v="166"/>
    <n v="55.333333333333336"/>
    <x v="0"/>
    <x v="0"/>
    <x v="0"/>
  </r>
  <r>
    <s v="ST000319"/>
    <x v="1"/>
    <x v="2"/>
    <s v="Monu"/>
    <n v="25"/>
    <s v="master's degree"/>
    <s v="absent"/>
    <n v="9"/>
    <s v="Geography"/>
    <n v="62"/>
    <n v="70"/>
    <n v="75"/>
    <s v="Map Quiz"/>
    <n v="207"/>
    <n v="69"/>
    <x v="0"/>
    <x v="0"/>
    <x v="0"/>
  </r>
  <r>
    <s v="ST000320"/>
    <x v="0"/>
    <x v="4"/>
    <s v="Naomi"/>
    <n v="22"/>
    <s v="pg"/>
    <s v="half day"/>
    <n v="9"/>
    <s v="Music"/>
    <n v="28"/>
    <n v="23"/>
    <n v="19"/>
    <s v="Performance"/>
    <n v="70"/>
    <n v="23.333333333333332"/>
    <x v="2"/>
    <x v="1"/>
    <x v="2"/>
  </r>
  <r>
    <s v="ST000321"/>
    <x v="0"/>
    <x v="1"/>
    <s v="Natalie"/>
    <n v="17"/>
    <s v="highschool"/>
    <s v="absent"/>
    <n v="6"/>
    <s v="Geography"/>
    <n v="77"/>
    <n v="76"/>
    <n v="77"/>
    <s v="Map Quiz"/>
    <n v="230"/>
    <n v="76.666666666666671"/>
    <x v="0"/>
    <x v="0"/>
    <x v="0"/>
  </r>
  <r>
    <s v="ST000322"/>
    <x v="1"/>
    <x v="4"/>
    <s v="Nathan"/>
    <n v="21"/>
    <s v="bachelor's degree"/>
    <s v="absent"/>
    <n v="2"/>
    <s v="Music"/>
    <n v="80"/>
    <n v="78"/>
    <n v="81"/>
    <s v="Quiz 2"/>
    <n v="239"/>
    <n v="79.666666666666671"/>
    <x v="0"/>
    <x v="0"/>
    <x v="0"/>
  </r>
  <r>
    <s v="ST000323"/>
    <x v="1"/>
    <x v="2"/>
    <s v="Neymar"/>
    <n v="16"/>
    <s v="highschool"/>
    <s v="leave"/>
    <n v="9"/>
    <s v="Science"/>
    <n v="56"/>
    <n v="52"/>
    <n v="55"/>
    <s v="Final Project"/>
    <n v="163"/>
    <n v="54.333333333333336"/>
    <x v="0"/>
    <x v="0"/>
    <x v="0"/>
  </r>
  <r>
    <s v="ST000324"/>
    <x v="1"/>
    <x v="3"/>
    <s v="Nicholas"/>
    <n v="17"/>
    <s v="highschool"/>
    <s v="half day"/>
    <n v="8"/>
    <s v="English"/>
    <n v="27"/>
    <n v="34"/>
    <n v="36"/>
    <s v="Final Project"/>
    <n v="97"/>
    <n v="32.333333333333336"/>
    <x v="3"/>
    <x v="1"/>
    <x v="3"/>
  </r>
  <r>
    <s v="ST000325"/>
    <x v="1"/>
    <x v="0"/>
    <s v="Noah"/>
    <n v="20"/>
    <s v="pg"/>
    <s v="leave"/>
    <n v="5"/>
    <s v="Biology"/>
    <n v="88"/>
    <n v="95"/>
    <n v="92"/>
    <s v="Test 1"/>
    <n v="275"/>
    <n v="91.666666666666671"/>
    <x v="1"/>
    <x v="0"/>
    <x v="1"/>
  </r>
  <r>
    <s v="ST000326"/>
    <x v="1"/>
    <x v="0"/>
    <s v="Nolan"/>
    <n v="19"/>
    <s v="pg"/>
    <s v="full day"/>
    <n v="7"/>
    <s v="Math"/>
    <n v="79"/>
    <n v="67"/>
    <n v="67"/>
    <s v="Quiz 1"/>
    <n v="213"/>
    <n v="71"/>
    <x v="0"/>
    <x v="0"/>
    <x v="0"/>
  </r>
  <r>
    <s v="ST000327"/>
    <x v="0"/>
    <x v="4"/>
    <s v="Nora"/>
    <n v="22"/>
    <s v="pg"/>
    <s v="full day"/>
    <n v="1"/>
    <s v="Math"/>
    <n v="81"/>
    <n v="78"/>
    <n v="81"/>
    <s v="Quiz 1"/>
    <n v="240"/>
    <n v="80"/>
    <x v="0"/>
    <x v="0"/>
    <x v="0"/>
  </r>
  <r>
    <s v="ST000328"/>
    <x v="0"/>
    <x v="0"/>
    <s v="Nova"/>
    <n v="20"/>
    <s v="bachelor's degree"/>
    <s v="leave"/>
    <n v="4"/>
    <s v="French"/>
    <n v="63"/>
    <n v="71"/>
    <n v="69"/>
    <s v="Map Quiz"/>
    <n v="203"/>
    <n v="67.666666666666671"/>
    <x v="0"/>
    <x v="0"/>
    <x v="0"/>
  </r>
  <r>
    <s v="ST000329"/>
    <x v="0"/>
    <x v="2"/>
    <s v="Nyla"/>
    <n v="16"/>
    <s v="highschool"/>
    <s v="absent"/>
    <n v="9"/>
    <s v="English"/>
    <n v="57"/>
    <n v="58"/>
    <n v="64"/>
    <s v="Midterm Exam"/>
    <n v="179"/>
    <n v="59.666666666666664"/>
    <x v="0"/>
    <x v="0"/>
    <x v="0"/>
  </r>
  <r>
    <s v="ST000330"/>
    <x v="1"/>
    <x v="3"/>
    <s v="Oliver"/>
    <n v="21"/>
    <s v="associate's degree"/>
    <s v="half day"/>
    <n v="9"/>
    <s v="History"/>
    <n v="69"/>
    <n v="80"/>
    <n v="71"/>
    <s v="Essay 1"/>
    <n v="220"/>
    <n v="73.333333333333329"/>
    <x v="0"/>
    <x v="0"/>
    <x v="0"/>
  </r>
  <r>
    <s v="ST000331"/>
    <x v="0"/>
    <x v="0"/>
    <s v="Olivia"/>
    <n v="22"/>
    <s v="associate's degree"/>
    <s v="absent"/>
    <n v="5"/>
    <s v="Computer Science"/>
    <n v="71"/>
    <n v="83"/>
    <n v="78"/>
    <s v="Literature Exam"/>
    <n v="232"/>
    <n v="77.333333333333329"/>
    <x v="0"/>
    <x v="0"/>
    <x v="0"/>
  </r>
  <r>
    <s v="ST000332"/>
    <x v="1"/>
    <x v="3"/>
    <s v="Omari"/>
    <n v="20"/>
    <s v="pg"/>
    <s v="absent"/>
    <n v="6"/>
    <s v="English"/>
    <n v="79"/>
    <n v="79"/>
    <n v="78"/>
    <s v="Midterm Exam"/>
    <n v="236"/>
    <n v="78.666666666666671"/>
    <x v="0"/>
    <x v="0"/>
    <x v="0"/>
  </r>
  <r>
    <s v="ST000333"/>
    <x v="1"/>
    <x v="3"/>
    <s v="Orion"/>
    <n v="19"/>
    <s v="associate's degree"/>
    <s v="absent"/>
    <n v="7"/>
    <s v="Music"/>
    <n v="71"/>
    <n v="77"/>
    <n v="77"/>
    <s v="Quiz 2"/>
    <n v="225"/>
    <n v="75"/>
    <x v="0"/>
    <x v="0"/>
    <x v="0"/>
  </r>
  <r>
    <s v="ST000334"/>
    <x v="1"/>
    <x v="2"/>
    <s v="Orlando"/>
    <n v="22"/>
    <s v="associate's degree"/>
    <s v="half day"/>
    <n v="10"/>
    <s v="Computer Science"/>
    <n v="80"/>
    <n v="75"/>
    <n v="77"/>
    <s v="Test 1"/>
    <n v="232"/>
    <n v="77.333333333333329"/>
    <x v="0"/>
    <x v="0"/>
    <x v="0"/>
  </r>
  <r>
    <s v="ST000335"/>
    <x v="1"/>
    <x v="0"/>
    <s v="Oscar"/>
    <n v="18"/>
    <s v="highschool"/>
    <s v="absent"/>
    <n v="2"/>
    <s v="Computer Science"/>
    <n v="87"/>
    <n v="95"/>
    <n v="86"/>
    <s v="Literature Exam"/>
    <n v="268"/>
    <n v="89.333333333333329"/>
    <x v="1"/>
    <x v="0"/>
    <x v="1"/>
  </r>
  <r>
    <s v="ST000336"/>
    <x v="1"/>
    <x v="1"/>
    <s v="Owen"/>
    <n v="24"/>
    <s v="master's degree"/>
    <s v="half day"/>
    <n v="8"/>
    <s v="Geography"/>
    <n v="62"/>
    <n v="68"/>
    <n v="68"/>
    <s v="Quiz 1"/>
    <n v="198"/>
    <n v="66"/>
    <x v="0"/>
    <x v="0"/>
    <x v="0"/>
  </r>
  <r>
    <s v="ST000337"/>
    <x v="0"/>
    <x v="2"/>
    <s v="Paisley"/>
    <n v="17"/>
    <s v="highschool"/>
    <s v="absent"/>
    <n v="9"/>
    <s v="Geography"/>
    <n v="49"/>
    <n v="57"/>
    <n v="52"/>
    <s v="Map Quiz"/>
    <n v="158"/>
    <n v="52.666666666666664"/>
    <x v="0"/>
    <x v="0"/>
    <x v="0"/>
  </r>
  <r>
    <s v="ST000338"/>
    <x v="0"/>
    <x v="0"/>
    <s v="Paloma"/>
    <n v="20"/>
    <s v="associate's degree"/>
    <s v="half day"/>
    <n v="9"/>
    <s v="Music"/>
    <n v="82"/>
    <n v="80"/>
    <n v="77"/>
    <s v="Performance"/>
    <n v="239"/>
    <n v="79.666666666666671"/>
    <x v="0"/>
    <x v="0"/>
    <x v="0"/>
  </r>
  <r>
    <s v="ST000339"/>
    <x v="1"/>
    <x v="1"/>
    <s v="Papai"/>
    <n v="22"/>
    <s v="associate's degree"/>
    <s v="half day"/>
    <n v="7"/>
    <s v="English"/>
    <n v="77"/>
    <n v="69"/>
    <n v="68"/>
    <s v="Final Project"/>
    <n v="214"/>
    <n v="71.333333333333329"/>
    <x v="0"/>
    <x v="0"/>
    <x v="0"/>
  </r>
  <r>
    <s v="ST000340"/>
    <x v="1"/>
    <x v="2"/>
    <s v="Papan"/>
    <n v="21"/>
    <s v="associate's degree"/>
    <s v="full day"/>
    <n v="2"/>
    <s v="French"/>
    <n v="57"/>
    <n v="74"/>
    <n v="76"/>
    <s v="Quiz 2"/>
    <n v="207"/>
    <n v="69"/>
    <x v="0"/>
    <x v="0"/>
    <x v="0"/>
  </r>
  <r>
    <s v="ST000341"/>
    <x v="0"/>
    <x v="2"/>
    <s v="Penelope"/>
    <n v="17"/>
    <s v="highschool"/>
    <s v="half day"/>
    <n v="10"/>
    <s v="English"/>
    <n v="86"/>
    <n v="73"/>
    <n v="70"/>
    <s v="Final Project"/>
    <n v="229"/>
    <n v="76.333333333333329"/>
    <x v="0"/>
    <x v="0"/>
    <x v="0"/>
  </r>
  <r>
    <s v="ST000342"/>
    <x v="1"/>
    <x v="3"/>
    <s v="Peter"/>
    <n v="19"/>
    <s v="associate's degree"/>
    <s v="leave"/>
    <n v="10"/>
    <s v="French"/>
    <n v="59"/>
    <n v="66"/>
    <n v="67"/>
    <s v="Map Quiz"/>
    <n v="192"/>
    <n v="64"/>
    <x v="0"/>
    <x v="0"/>
    <x v="0"/>
  </r>
  <r>
    <s v="ST000343"/>
    <x v="0"/>
    <x v="3"/>
    <s v="Peyton"/>
    <n v="22"/>
    <s v="associate's degree"/>
    <s v="full day"/>
    <n v="1"/>
    <s v="Art"/>
    <n v="74"/>
    <n v="75"/>
    <n v="83"/>
    <s v="Book Report"/>
    <n v="232"/>
    <n v="77.333333333333329"/>
    <x v="0"/>
    <x v="0"/>
    <x v="0"/>
  </r>
  <r>
    <s v="ST000344"/>
    <x v="1"/>
    <x v="0"/>
    <s v="Philip"/>
    <n v="21"/>
    <s v="pg"/>
    <s v="absent"/>
    <n v="2"/>
    <s v="Music"/>
    <n v="60"/>
    <n v="60"/>
    <n v="60"/>
    <s v="Quiz 2"/>
    <n v="180"/>
    <n v="60"/>
    <x v="0"/>
    <x v="0"/>
    <x v="0"/>
  </r>
  <r>
    <s v="ST000345"/>
    <x v="1"/>
    <x v="2"/>
    <s v="Pierce"/>
    <n v="17"/>
    <s v="highschool"/>
    <s v="half day"/>
    <n v="5"/>
    <s v="Music"/>
    <n v="62"/>
    <n v="66"/>
    <n v="68"/>
    <s v="Performance"/>
    <n v="196"/>
    <n v="65.333333333333329"/>
    <x v="0"/>
    <x v="0"/>
    <x v="0"/>
  </r>
  <r>
    <s v="ST000346"/>
    <x v="0"/>
    <x v="3"/>
    <s v="Piper"/>
    <n v="20"/>
    <s v="bachelor's degree"/>
    <s v="leave"/>
    <n v="7"/>
    <s v="Art"/>
    <n v="59"/>
    <n v="64"/>
    <n v="75"/>
    <s v="Literature Exam"/>
    <n v="198"/>
    <n v="66"/>
    <x v="0"/>
    <x v="0"/>
    <x v="0"/>
  </r>
  <r>
    <s v="ST000347"/>
    <x v="1"/>
    <x v="0"/>
    <s v="Porter"/>
    <n v="19"/>
    <s v="associate's degree"/>
    <s v="half day"/>
    <n v="3"/>
    <s v="History"/>
    <n v="57"/>
    <n v="69"/>
    <n v="68"/>
    <s v="Essay 1"/>
    <n v="194"/>
    <n v="64.666666666666671"/>
    <x v="0"/>
    <x v="0"/>
    <x v="0"/>
  </r>
  <r>
    <s v="ST000348"/>
    <x v="0"/>
    <x v="3"/>
    <s v="Priscilla"/>
    <n v="22"/>
    <s v="bachelor's degree"/>
    <s v="leave"/>
    <n v="5"/>
    <s v="Art"/>
    <n v="51"/>
    <n v="72"/>
    <n v="79"/>
    <s v="Literature Exam"/>
    <n v="202"/>
    <n v="67.333333333333329"/>
    <x v="0"/>
    <x v="0"/>
    <x v="0"/>
  </r>
  <r>
    <s v="ST000349"/>
    <x v="1"/>
    <x v="2"/>
    <s v="Quinton"/>
    <n v="20"/>
    <s v="pg"/>
    <s v="half day"/>
    <n v="2"/>
    <s v="English"/>
    <n v="76"/>
    <n v="83"/>
    <n v="79"/>
    <s v="Final Project"/>
    <n v="238"/>
    <n v="79.333333333333329"/>
    <x v="0"/>
    <x v="0"/>
    <x v="0"/>
  </r>
  <r>
    <s v="ST000350"/>
    <x v="0"/>
    <x v="0"/>
    <s v="Raegan"/>
    <n v="22"/>
    <s v="associate's degree"/>
    <s v="full day"/>
    <n v="7"/>
    <s v="Math"/>
    <n v="80"/>
    <n v="86"/>
    <n v="83"/>
    <s v="Quiz 1"/>
    <n v="249"/>
    <n v="83"/>
    <x v="1"/>
    <x v="0"/>
    <x v="1"/>
  </r>
  <r>
    <s v="ST000351"/>
    <x v="0"/>
    <x v="2"/>
    <s v="Raelyn"/>
    <n v="26"/>
    <s v="master's degree"/>
    <s v="absent"/>
    <n v="9"/>
    <s v="Geography"/>
    <n v="73"/>
    <n v="70"/>
    <n v="75"/>
    <s v="Map Quiz"/>
    <n v="218"/>
    <n v="72.666666666666671"/>
    <x v="0"/>
    <x v="0"/>
    <x v="0"/>
  </r>
  <r>
    <s v="ST000352"/>
    <x v="1"/>
    <x v="1"/>
    <s v="Rafael"/>
    <n v="17"/>
    <s v="highschool"/>
    <s v="leave"/>
    <n v="8"/>
    <s v="Science"/>
    <n v="50"/>
    <n v="50"/>
    <n v="47"/>
    <s v="Final Project"/>
    <n v="147"/>
    <n v="49"/>
    <x v="3"/>
    <x v="1"/>
    <x v="3"/>
  </r>
  <r>
    <s v="ST000353"/>
    <x v="1"/>
    <x v="3"/>
    <s v="Raja"/>
    <n v="18"/>
    <s v="highschool"/>
    <s v="absent"/>
    <n v="9"/>
    <s v="Geography"/>
    <n v="82"/>
    <n v="84"/>
    <n v="82"/>
    <s v="Map Quiz"/>
    <n v="248"/>
    <n v="82.666666666666671"/>
    <x v="1"/>
    <x v="0"/>
    <x v="1"/>
  </r>
  <r>
    <s v="ST000354"/>
    <x v="0"/>
    <x v="1"/>
    <s v="Rani"/>
    <n v="25"/>
    <s v="master's degree"/>
    <s v="full day"/>
    <n v="8"/>
    <s v="Science"/>
    <n v="56"/>
    <n v="72"/>
    <n v="65"/>
    <s v="Essay 1"/>
    <n v="193"/>
    <n v="64.333333333333329"/>
    <x v="0"/>
    <x v="0"/>
    <x v="0"/>
  </r>
  <r>
    <s v="ST000355"/>
    <x v="1"/>
    <x v="4"/>
    <s v="Raymond"/>
    <n v="18"/>
    <s v="highschool"/>
    <s v="half day"/>
    <n v="8"/>
    <s v="History"/>
    <n v="57"/>
    <n v="43"/>
    <n v="47"/>
    <s v="Essay 1"/>
    <n v="147"/>
    <n v="49"/>
    <x v="3"/>
    <x v="1"/>
    <x v="3"/>
  </r>
  <r>
    <s v="ST000356"/>
    <x v="1"/>
    <x v="3"/>
    <s v="Reed"/>
    <n v="21"/>
    <s v="associate's degree"/>
    <s v="half day"/>
    <n v="2"/>
    <s v="Music"/>
    <n v="73"/>
    <n v="68"/>
    <n v="66"/>
    <s v="Performance"/>
    <n v="207"/>
    <n v="69"/>
    <x v="0"/>
    <x v="0"/>
    <x v="0"/>
  </r>
  <r>
    <s v="ST000357"/>
    <x v="1"/>
    <x v="1"/>
    <s v="Remy"/>
    <n v="18"/>
    <s v="highschool"/>
    <s v="absent"/>
    <n v="4"/>
    <s v="Music"/>
    <n v="55"/>
    <n v="56"/>
    <n v="51"/>
    <s v="Quiz 2"/>
    <n v="162"/>
    <n v="54"/>
    <x v="0"/>
    <x v="0"/>
    <x v="0"/>
  </r>
  <r>
    <s v="ST000358"/>
    <x v="0"/>
    <x v="3"/>
    <s v="Renata"/>
    <n v="17"/>
    <s v="highschool"/>
    <s v="full day"/>
    <n v="5"/>
    <s v="Science"/>
    <n v="61"/>
    <n v="56"/>
    <n v="55"/>
    <s v="Essay 1"/>
    <n v="172"/>
    <n v="57.333333333333336"/>
    <x v="0"/>
    <x v="0"/>
    <x v="0"/>
  </r>
  <r>
    <s v="ST000359"/>
    <x v="1"/>
    <x v="3"/>
    <s v="Reynaldo"/>
    <n v="19"/>
    <s v="bachelor's degree"/>
    <s v="absent"/>
    <n v="5"/>
    <s v="Geography"/>
    <n v="77"/>
    <n v="88"/>
    <n v="87"/>
    <s v="Map Quiz"/>
    <n v="252"/>
    <n v="84"/>
    <x v="1"/>
    <x v="0"/>
    <x v="1"/>
  </r>
  <r>
    <s v="ST000360"/>
    <x v="1"/>
    <x v="3"/>
    <s v="Ridge"/>
    <n v="21"/>
    <s v="pg"/>
    <s v="leave"/>
    <n v="2"/>
    <s v="Biology"/>
    <n v="72"/>
    <n v="72"/>
    <n v="71"/>
    <s v="Test 1"/>
    <n v="215"/>
    <n v="71.666666666666671"/>
    <x v="0"/>
    <x v="0"/>
    <x v="0"/>
  </r>
  <r>
    <s v="ST000361"/>
    <x v="1"/>
    <x v="3"/>
    <s v="Riley"/>
    <n v="19"/>
    <s v="pg"/>
    <s v="absent"/>
    <n v="6"/>
    <s v="History"/>
    <n v="75"/>
    <n v="81"/>
    <n v="84"/>
    <s v="Book Report"/>
    <n v="240"/>
    <n v="80"/>
    <x v="0"/>
    <x v="0"/>
    <x v="0"/>
  </r>
  <r>
    <s v="ST000362"/>
    <x v="1"/>
    <x v="2"/>
    <s v="Riya"/>
    <n v="19"/>
    <s v="associate's degree"/>
    <s v="full day"/>
    <n v="4"/>
    <s v="French"/>
    <n v="88"/>
    <n v="92"/>
    <n v="95"/>
    <s v="Quiz 2"/>
    <n v="275"/>
    <n v="91.666666666666671"/>
    <x v="1"/>
    <x v="0"/>
    <x v="1"/>
  </r>
  <r>
    <s v="ST000363"/>
    <x v="1"/>
    <x v="0"/>
    <s v="Rodney"/>
    <n v="24"/>
    <s v="master's degree"/>
    <s v="leave"/>
    <n v="6"/>
    <s v="Science"/>
    <n v="49"/>
    <n v="53"/>
    <n v="52"/>
    <s v="Final Project"/>
    <n v="154"/>
    <n v="51.333333333333336"/>
    <x v="0"/>
    <x v="0"/>
    <x v="0"/>
  </r>
  <r>
    <s v="ST000364"/>
    <x v="1"/>
    <x v="2"/>
    <s v="Rohit"/>
    <n v="19"/>
    <s v="pg"/>
    <s v="absent"/>
    <n v="8"/>
    <s v="History"/>
    <n v="40"/>
    <n v="42"/>
    <n v="38"/>
    <s v="Book Report"/>
    <n v="120"/>
    <n v="40"/>
    <x v="3"/>
    <x v="1"/>
    <x v="3"/>
  </r>
  <r>
    <s v="ST000365"/>
    <x v="1"/>
    <x v="3"/>
    <s v="Roland"/>
    <n v="21"/>
    <s v="associate's degree"/>
    <s v="full day"/>
    <n v="1"/>
    <s v="Math"/>
    <n v="67"/>
    <n v="84"/>
    <n v="86"/>
    <s v="Quiz 1"/>
    <n v="237"/>
    <n v="79"/>
    <x v="0"/>
    <x v="0"/>
    <x v="0"/>
  </r>
  <r>
    <s v="ST000366"/>
    <x v="1"/>
    <x v="2"/>
    <s v="Ronnie"/>
    <n v="17"/>
    <s v="highschool"/>
    <s v="absent"/>
    <n v="6"/>
    <s v="Computer Science"/>
    <n v="74"/>
    <n v="71"/>
    <n v="78"/>
    <s v="Literature Exam"/>
    <n v="223"/>
    <n v="74.333333333333329"/>
    <x v="0"/>
    <x v="0"/>
    <x v="0"/>
  </r>
  <r>
    <s v="ST000367"/>
    <x v="0"/>
    <x v="2"/>
    <s v="Roselyn"/>
    <n v="16"/>
    <s v="highschool"/>
    <s v="full day"/>
    <n v="2"/>
    <s v="French"/>
    <n v="52"/>
    <n v="57"/>
    <n v="56"/>
    <s v="Quiz 2"/>
    <n v="165"/>
    <n v="55"/>
    <x v="0"/>
    <x v="0"/>
    <x v="0"/>
  </r>
  <r>
    <s v="ST000368"/>
    <x v="0"/>
    <x v="3"/>
    <s v="Rowan"/>
    <n v="22"/>
    <s v="associate's degree"/>
    <s v="absent"/>
    <n v="10"/>
    <s v="History"/>
    <n v="46"/>
    <n v="58"/>
    <n v="57"/>
    <s v="Book Report"/>
    <n v="161"/>
    <n v="53.666666666666664"/>
    <x v="0"/>
    <x v="0"/>
    <x v="0"/>
  </r>
  <r>
    <s v="ST000369"/>
    <x v="0"/>
    <x v="3"/>
    <s v="Ruby"/>
    <n v="17"/>
    <s v="highschool"/>
    <s v="full day"/>
    <n v="9"/>
    <s v="Math"/>
    <n v="67"/>
    <n v="79"/>
    <n v="84"/>
    <s v="Quiz 1"/>
    <n v="230"/>
    <n v="76.666666666666671"/>
    <x v="0"/>
    <x v="0"/>
    <x v="0"/>
  </r>
  <r>
    <s v="ST000370"/>
    <x v="1"/>
    <x v="2"/>
    <s v="Russell"/>
    <n v="21"/>
    <s v="pg"/>
    <s v="absent"/>
    <n v="5"/>
    <s v="History"/>
    <n v="77"/>
    <n v="62"/>
    <n v="62"/>
    <s v="Book Report"/>
    <n v="201"/>
    <n v="67"/>
    <x v="0"/>
    <x v="0"/>
    <x v="0"/>
  </r>
  <r>
    <s v="ST000371"/>
    <x v="1"/>
    <x v="0"/>
    <s v="Ryan"/>
    <n v="22"/>
    <s v="associate's degree"/>
    <s v="half day"/>
    <n v="9"/>
    <s v="Computer Science"/>
    <n v="44"/>
    <n v="41"/>
    <n v="38"/>
    <s v="Test 1"/>
    <n v="123"/>
    <n v="41"/>
    <x v="3"/>
    <x v="1"/>
    <x v="3"/>
  </r>
  <r>
    <s v="ST000372"/>
    <x v="0"/>
    <x v="3"/>
    <s v="Sabrina"/>
    <n v="16"/>
    <s v="highschool"/>
    <s v="half day"/>
    <n v="5"/>
    <s v="Music"/>
    <n v="69"/>
    <n v="71"/>
    <n v="65"/>
    <s v="Performance"/>
    <n v="205"/>
    <n v="68.333333333333329"/>
    <x v="0"/>
    <x v="0"/>
    <x v="0"/>
  </r>
  <r>
    <s v="ST000373"/>
    <x v="0"/>
    <x v="2"/>
    <s v="Sadie"/>
    <n v="25"/>
    <s v="master's degree"/>
    <s v="full day"/>
    <n v="1"/>
    <s v="Biology"/>
    <n v="77"/>
    <n v="82"/>
    <n v="91"/>
    <s v="Performance"/>
    <n v="250"/>
    <n v="83.333333333333329"/>
    <x v="1"/>
    <x v="0"/>
    <x v="1"/>
  </r>
  <r>
    <s v="ST000374"/>
    <x v="1"/>
    <x v="2"/>
    <s v="Samantha"/>
    <n v="19"/>
    <s v="pg"/>
    <s v="half day"/>
    <n v="5"/>
    <s v="History"/>
    <n v="70"/>
    <n v="78"/>
    <n v="78"/>
    <s v="Essay 1"/>
    <n v="226"/>
    <n v="75.333333333333329"/>
    <x v="0"/>
    <x v="0"/>
    <x v="0"/>
  </r>
  <r>
    <s v="ST000375"/>
    <x v="1"/>
    <x v="1"/>
    <s v="Samar"/>
    <n v="21"/>
    <s v="pg"/>
    <s v="leave"/>
    <n v="3"/>
    <s v="Art"/>
    <n v="97"/>
    <n v="87"/>
    <n v="82"/>
    <s v="Literature Exam"/>
    <n v="266"/>
    <n v="88.666666666666671"/>
    <x v="1"/>
    <x v="0"/>
    <x v="1"/>
  </r>
  <r>
    <s v="ST000376"/>
    <x v="0"/>
    <x v="1"/>
    <s v="Samara"/>
    <n v="19"/>
    <s v="pg"/>
    <s v="full day"/>
    <n v="6"/>
    <s v="Science"/>
    <n v="76"/>
    <n v="67"/>
    <n v="67"/>
    <s v="Essay 1"/>
    <n v="210"/>
    <n v="70"/>
    <x v="0"/>
    <x v="0"/>
    <x v="0"/>
  </r>
  <r>
    <s v="ST000377"/>
    <x v="1"/>
    <x v="3"/>
    <s v="Samuel"/>
    <n v="17"/>
    <s v="highschool"/>
    <s v="absent"/>
    <n v="9"/>
    <s v="History"/>
    <n v="61"/>
    <n v="57"/>
    <n v="56"/>
    <s v="Book Report"/>
    <n v="174"/>
    <n v="58"/>
    <x v="0"/>
    <x v="0"/>
    <x v="0"/>
  </r>
  <r>
    <s v="ST000378"/>
    <x v="0"/>
    <x v="0"/>
    <s v="Sarah"/>
    <n v="21"/>
    <s v="associate's degree"/>
    <s v="full day"/>
    <n v="7"/>
    <s v="French"/>
    <n v="53"/>
    <n v="71"/>
    <n v="67"/>
    <s v="Quiz 2"/>
    <n v="191"/>
    <n v="63.666666666666664"/>
    <x v="0"/>
    <x v="0"/>
    <x v="0"/>
  </r>
  <r>
    <s v="ST000379"/>
    <x v="1"/>
    <x v="3"/>
    <s v="Saul"/>
    <n v="21"/>
    <s v="pg"/>
    <s v="absent"/>
    <n v="3"/>
    <s v="English"/>
    <n v="46"/>
    <n v="64"/>
    <n v="66"/>
    <s v="Midterm Exam"/>
    <n v="176"/>
    <n v="58.666666666666664"/>
    <x v="0"/>
    <x v="0"/>
    <x v="0"/>
  </r>
  <r>
    <s v="ST000380"/>
    <x v="0"/>
    <x v="4"/>
    <s v="Savannah"/>
    <n v="18"/>
    <s v="highschool"/>
    <s v="full day"/>
    <n v="4"/>
    <s v="Biology"/>
    <n v="46"/>
    <n v="41"/>
    <n v="43"/>
    <s v="Performance"/>
    <n v="130"/>
    <n v="43.333333333333336"/>
    <x v="3"/>
    <x v="1"/>
    <x v="3"/>
  </r>
  <r>
    <s v="ST000381"/>
    <x v="1"/>
    <x v="1"/>
    <s v="Scarlett"/>
    <n v="18"/>
    <s v="highschool"/>
    <s v="absent"/>
    <n v="8"/>
    <s v="Music"/>
    <n v="59"/>
    <n v="63"/>
    <n v="75"/>
    <s v="Quiz 2"/>
    <n v="197"/>
    <n v="65.666666666666671"/>
    <x v="0"/>
    <x v="0"/>
    <x v="0"/>
  </r>
  <r>
    <s v="ST000382"/>
    <x v="1"/>
    <x v="2"/>
    <s v="Sebastian"/>
    <n v="17"/>
    <s v="highschool"/>
    <s v="full day"/>
    <n v="9"/>
    <s v="Art"/>
    <n v="42"/>
    <n v="39"/>
    <n v="34"/>
    <s v="Book Report"/>
    <n v="115"/>
    <n v="38.333333333333336"/>
    <x v="3"/>
    <x v="1"/>
    <x v="3"/>
  </r>
  <r>
    <s v="ST000383"/>
    <x v="0"/>
    <x v="4"/>
    <s v="Selena"/>
    <n v="18"/>
    <s v="highschool"/>
    <s v="half day"/>
    <n v="6"/>
    <s v="Computer Science"/>
    <n v="48"/>
    <n v="45"/>
    <n v="41"/>
    <s v="Test 1"/>
    <n v="134"/>
    <n v="44.666666666666664"/>
    <x v="3"/>
    <x v="1"/>
    <x v="3"/>
  </r>
  <r>
    <s v="ST000384"/>
    <x v="0"/>
    <x v="1"/>
    <s v="Serenity"/>
    <n v="16"/>
    <s v="highschool"/>
    <s v="absent"/>
    <n v="5"/>
    <s v="English"/>
    <n v="75"/>
    <n v="86"/>
    <n v="79"/>
    <s v="Midterm Exam"/>
    <n v="240"/>
    <n v="80"/>
    <x v="0"/>
    <x v="0"/>
    <x v="0"/>
  </r>
  <r>
    <s v="ST000385"/>
    <x v="1"/>
    <x v="0"/>
    <s v="Seth"/>
    <n v="16"/>
    <s v="highschool"/>
    <s v="leave"/>
    <n v="8"/>
    <s v="Biology"/>
    <n v="88"/>
    <n v="84"/>
    <n v="75"/>
    <s v="Test 1"/>
    <n v="247"/>
    <n v="82.333333333333329"/>
    <x v="1"/>
    <x v="0"/>
    <x v="1"/>
  </r>
  <r>
    <s v="ST000386"/>
    <x v="1"/>
    <x v="4"/>
    <s v="Shiloh"/>
    <n v="22"/>
    <s v="bachelor's degree"/>
    <s v="half day"/>
    <n v="10"/>
    <s v="English"/>
    <n v="77"/>
    <n v="67"/>
    <n v="68"/>
    <s v="Final Project"/>
    <n v="212"/>
    <n v="70.666666666666671"/>
    <x v="0"/>
    <x v="0"/>
    <x v="0"/>
  </r>
  <r>
    <s v="ST000387"/>
    <x v="1"/>
    <x v="1"/>
    <s v="Sid"/>
    <n v="19"/>
    <s v="pg"/>
    <s v="half day"/>
    <n v="7"/>
    <s v="History"/>
    <n v="59"/>
    <n v="51"/>
    <n v="43"/>
    <s v="Essay 1"/>
    <n v="153"/>
    <n v="51"/>
    <x v="0"/>
    <x v="0"/>
    <x v="0"/>
  </r>
  <r>
    <s v="ST000388"/>
    <x v="0"/>
    <x v="3"/>
    <s v="Sierra"/>
    <n v="18"/>
    <s v="highschool"/>
    <s v="absent"/>
    <n v="4"/>
    <s v="Computer Science"/>
    <n v="72"/>
    <n v="80"/>
    <n v="75"/>
    <s v="Literature Exam"/>
    <n v="227"/>
    <n v="75.666666666666671"/>
    <x v="0"/>
    <x v="0"/>
    <x v="0"/>
  </r>
  <r>
    <s v="ST000389"/>
    <x v="1"/>
    <x v="3"/>
    <s v="Simon"/>
    <n v="22"/>
    <s v="bachelor's degree"/>
    <s v="half day"/>
    <n v="4"/>
    <s v="Computer Science"/>
    <n v="58"/>
    <n v="55"/>
    <n v="48"/>
    <s v="Test 1"/>
    <n v="161"/>
    <n v="53.666666666666664"/>
    <x v="0"/>
    <x v="0"/>
    <x v="0"/>
  </r>
  <r>
    <s v="ST000390"/>
    <x v="0"/>
    <x v="0"/>
    <s v="Skye"/>
    <n v="22"/>
    <s v="bachelor's degree"/>
    <s v="half day"/>
    <n v="6"/>
    <s v="English"/>
    <n v="66"/>
    <n v="60"/>
    <n v="57"/>
    <s v="Final Project"/>
    <n v="183"/>
    <n v="61"/>
    <x v="0"/>
    <x v="0"/>
    <x v="0"/>
  </r>
  <r>
    <s v="ST000391"/>
    <x v="0"/>
    <x v="2"/>
    <s v="Skyla"/>
    <n v="17"/>
    <s v="highschool"/>
    <s v="half day"/>
    <n v="10"/>
    <s v="History"/>
    <n v="88"/>
    <n v="99"/>
    <n v="100"/>
    <s v="Essay 1"/>
    <n v="287"/>
    <n v="95.666666666666671"/>
    <x v="1"/>
    <x v="0"/>
    <x v="1"/>
  </r>
  <r>
    <s v="ST000392"/>
    <x v="0"/>
    <x v="4"/>
    <s v="Skylar"/>
    <n v="21"/>
    <s v="pg"/>
    <s v="absent"/>
    <n v="10"/>
    <s v="Computer Science"/>
    <n v="69"/>
    <n v="67"/>
    <n v="69"/>
    <s v="Literature Exam"/>
    <n v="205"/>
    <n v="68.333333333333329"/>
    <x v="0"/>
    <x v="0"/>
    <x v="0"/>
  </r>
  <r>
    <s v="ST000393"/>
    <x v="0"/>
    <x v="3"/>
    <s v="Sofia"/>
    <n v="22"/>
    <s v="associate's degree"/>
    <s v="half day"/>
    <n v="8"/>
    <s v="Geography"/>
    <n v="54"/>
    <n v="58"/>
    <n v="61"/>
    <s v="Quiz 1"/>
    <n v="173"/>
    <n v="57.666666666666664"/>
    <x v="0"/>
    <x v="0"/>
    <x v="0"/>
  </r>
  <r>
    <s v="ST000394"/>
    <x v="1"/>
    <x v="3"/>
    <s v="Solomon"/>
    <n v="24"/>
    <s v="master's degree"/>
    <s v="leave"/>
    <n v="4"/>
    <s v="Art"/>
    <n v="69"/>
    <n v="84"/>
    <n v="85"/>
    <s v="Literature Exam"/>
    <n v="238"/>
    <n v="79.333333333333329"/>
    <x v="0"/>
    <x v="0"/>
    <x v="0"/>
  </r>
  <r>
    <s v="ST000395"/>
    <x v="1"/>
    <x v="2"/>
    <s v="Sonu"/>
    <n v="19"/>
    <s v="pg"/>
    <s v="leave"/>
    <n v="3"/>
    <s v="Math"/>
    <n v="69"/>
    <n v="74"/>
    <n v="74"/>
    <s v="Midterm Exam"/>
    <n v="217"/>
    <n v="72.333333333333329"/>
    <x v="0"/>
    <x v="0"/>
    <x v="0"/>
  </r>
  <r>
    <s v="ST000396"/>
    <x v="0"/>
    <x v="3"/>
    <s v="Sophia"/>
    <n v="22"/>
    <s v="pg"/>
    <s v="absent"/>
    <n v="4"/>
    <s v="English"/>
    <n v="69"/>
    <n v="90"/>
    <n v="88"/>
    <s v="Midterm Exam"/>
    <n v="247"/>
    <n v="82.333333333333329"/>
    <x v="1"/>
    <x v="0"/>
    <x v="1"/>
  </r>
  <r>
    <s v="ST000397"/>
    <x v="1"/>
    <x v="0"/>
    <s v="Spencer"/>
    <n v="20"/>
    <s v="associate's degree"/>
    <s v="full day"/>
    <n v="9"/>
    <s v="Math"/>
    <n v="82"/>
    <n v="78"/>
    <n v="74"/>
    <s v="Quiz 1"/>
    <n v="234"/>
    <n v="78"/>
    <x v="0"/>
    <x v="0"/>
    <x v="0"/>
  </r>
  <r>
    <s v="ST000398"/>
    <x v="0"/>
    <x v="1"/>
    <s v="Stella"/>
    <n v="20"/>
    <s v="bachelor's degree"/>
    <s v="absent"/>
    <n v="8"/>
    <s v="History"/>
    <n v="65"/>
    <n v="73"/>
    <n v="75"/>
    <s v="Book Report"/>
    <n v="213"/>
    <n v="71"/>
    <x v="0"/>
    <x v="0"/>
    <x v="0"/>
  </r>
  <r>
    <s v="ST000399"/>
    <x v="1"/>
    <x v="0"/>
    <s v="Sukanto"/>
    <n v="21"/>
    <s v="associate's degree"/>
    <s v="leave"/>
    <n v="7"/>
    <s v="Science"/>
    <n v="53"/>
    <n v="58"/>
    <n v="65"/>
    <s v="Final Project"/>
    <n v="176"/>
    <n v="58.666666666666664"/>
    <x v="0"/>
    <x v="0"/>
    <x v="0"/>
  </r>
  <r>
    <s v="ST000400"/>
    <x v="0"/>
    <x v="0"/>
    <s v="Summer"/>
    <n v="22"/>
    <s v="associate's degree"/>
    <s v="absent"/>
    <n v="1"/>
    <s v="History"/>
    <n v="90"/>
    <n v="78"/>
    <n v="81"/>
    <s v="Book Report"/>
    <n v="249"/>
    <n v="83"/>
    <x v="1"/>
    <x v="0"/>
    <x v="1"/>
  </r>
  <r>
    <s v="ST000401"/>
    <x v="0"/>
    <x v="1"/>
    <s v="Sutton"/>
    <n v="18"/>
    <s v="highschool"/>
    <s v="half day"/>
    <n v="8"/>
    <s v="Geography"/>
    <n v="57"/>
    <n v="56"/>
    <n v="54"/>
    <s v="Quiz 1"/>
    <n v="167"/>
    <n v="55.666666666666664"/>
    <x v="0"/>
    <x v="0"/>
    <x v="0"/>
  </r>
  <r>
    <s v="ST000402"/>
    <x v="0"/>
    <x v="3"/>
    <s v="Taylor"/>
    <n v="18"/>
    <s v="highschool"/>
    <s v="half day"/>
    <n v="7"/>
    <s v="Computer Science"/>
    <n v="71"/>
    <n v="66"/>
    <n v="65"/>
    <s v="Test 1"/>
    <n v="202"/>
    <n v="67.333333333333329"/>
    <x v="0"/>
    <x v="0"/>
    <x v="0"/>
  </r>
  <r>
    <s v="ST000403"/>
    <x v="1"/>
    <x v="0"/>
    <s v="Terrence"/>
    <n v="17"/>
    <s v="highschool"/>
    <s v="leave"/>
    <n v="10"/>
    <s v="French"/>
    <n v="66"/>
    <n v="77"/>
    <n v="70"/>
    <s v="Map Quiz"/>
    <n v="213"/>
    <n v="71"/>
    <x v="0"/>
    <x v="0"/>
    <x v="0"/>
  </r>
  <r>
    <s v="ST000404"/>
    <x v="0"/>
    <x v="0"/>
    <s v="Tessa"/>
    <n v="18"/>
    <s v="highschool"/>
    <s v="full day"/>
    <n v="6"/>
    <s v="Math"/>
    <n v="58"/>
    <n v="62"/>
    <n v="59"/>
    <s v="Quiz 1"/>
    <n v="179"/>
    <n v="59.666666666666664"/>
    <x v="0"/>
    <x v="0"/>
    <x v="0"/>
  </r>
  <r>
    <s v="ST000405"/>
    <x v="1"/>
    <x v="2"/>
    <s v="Thaddeus"/>
    <n v="19"/>
    <s v="bachelor's degree"/>
    <s v="full day"/>
    <n v="6"/>
    <s v="Biology"/>
    <n v="63"/>
    <n v="66"/>
    <n v="67"/>
    <s v="Performance"/>
    <n v="196"/>
    <n v="65.333333333333329"/>
    <x v="0"/>
    <x v="0"/>
    <x v="0"/>
  </r>
  <r>
    <s v="ST000406"/>
    <x v="0"/>
    <x v="2"/>
    <s v="Thea"/>
    <n v="21"/>
    <s v="associate's degree"/>
    <s v="absent"/>
    <n v="8"/>
    <s v="Geography"/>
    <n v="87"/>
    <n v="84"/>
    <n v="85"/>
    <s v="Map Quiz"/>
    <n v="256"/>
    <n v="85.333333333333329"/>
    <x v="1"/>
    <x v="0"/>
    <x v="1"/>
  </r>
  <r>
    <s v="ST000407"/>
    <x v="1"/>
    <x v="2"/>
    <s v="Thomas"/>
    <n v="25"/>
    <s v="master's degree"/>
    <s v="leave"/>
    <n v="8"/>
    <s v="Biology"/>
    <n v="87"/>
    <n v="100"/>
    <n v="100"/>
    <s v="Test 1"/>
    <n v="287"/>
    <n v="95.666666666666671"/>
    <x v="1"/>
    <x v="0"/>
    <x v="1"/>
  </r>
  <r>
    <s v="ST000408"/>
    <x v="1"/>
    <x v="1"/>
    <s v="Timothy"/>
    <n v="17"/>
    <s v="highschool"/>
    <s v="absent"/>
    <n v="5"/>
    <s v="Music"/>
    <n v="70"/>
    <n v="55"/>
    <n v="56"/>
    <s v="Quiz 2"/>
    <n v="181"/>
    <n v="60.333333333333336"/>
    <x v="0"/>
    <x v="0"/>
    <x v="0"/>
  </r>
  <r>
    <s v="ST000409"/>
    <x v="1"/>
    <x v="0"/>
    <s v="Tristan"/>
    <n v="21"/>
    <s v="associate's degree"/>
    <s v="absent"/>
    <n v="5"/>
    <s v="English"/>
    <n v="91"/>
    <n v="89"/>
    <n v="92"/>
    <s v="Midterm Exam"/>
    <n v="272"/>
    <n v="90.666666666666671"/>
    <x v="1"/>
    <x v="0"/>
    <x v="1"/>
  </r>
  <r>
    <s v="ST000410"/>
    <x v="1"/>
    <x v="1"/>
    <s v="Tucker"/>
    <n v="19"/>
    <s v="pg"/>
    <s v="leave"/>
    <n v="6"/>
    <s v="Science"/>
    <n v="42"/>
    <n v="55"/>
    <n v="54"/>
    <s v="Final Project"/>
    <n v="151"/>
    <n v="50.333333333333336"/>
    <x v="0"/>
    <x v="0"/>
    <x v="0"/>
  </r>
  <r>
    <s v="ST000411"/>
    <x v="1"/>
    <x v="2"/>
    <s v="Valentino"/>
    <n v="17"/>
    <s v="highschool"/>
    <s v="absent"/>
    <n v="2"/>
    <s v="Music"/>
    <n v="64"/>
    <n v="60"/>
    <n v="74"/>
    <s v="Quiz 2"/>
    <n v="198"/>
    <n v="66"/>
    <x v="0"/>
    <x v="0"/>
    <x v="0"/>
  </r>
  <r>
    <s v="ST000412"/>
    <x v="0"/>
    <x v="0"/>
    <s v="Vanessa"/>
    <n v="22"/>
    <s v="bachelor's degree"/>
    <s v="half day"/>
    <n v="7"/>
    <s v="Computer Science"/>
    <n v="61"/>
    <n v="72"/>
    <n v="70"/>
    <s v="Test 1"/>
    <n v="203"/>
    <n v="67.666666666666671"/>
    <x v="0"/>
    <x v="0"/>
    <x v="0"/>
  </r>
  <r>
    <s v="ST000413"/>
    <x v="1"/>
    <x v="0"/>
    <s v="Vaughn"/>
    <n v="16"/>
    <s v="highschool"/>
    <s v="half day"/>
    <n v="1"/>
    <s v="Geography"/>
    <n v="61"/>
    <n v="56"/>
    <n v="56"/>
    <s v="Quiz 1"/>
    <n v="173"/>
    <n v="57.666666666666664"/>
    <x v="0"/>
    <x v="0"/>
    <x v="0"/>
  </r>
  <r>
    <s v="ST000414"/>
    <x v="1"/>
    <x v="0"/>
    <s v="Victor"/>
    <n v="19"/>
    <s v="associate's degree"/>
    <s v="leave"/>
    <n v="9"/>
    <s v="French"/>
    <n v="61"/>
    <n v="86"/>
    <n v="87"/>
    <s v="Map Quiz"/>
    <n v="234"/>
    <n v="78"/>
    <x v="0"/>
    <x v="0"/>
    <x v="0"/>
  </r>
  <r>
    <s v="ST000415"/>
    <x v="1"/>
    <x v="2"/>
    <s v="Victoria"/>
    <n v="16"/>
    <s v="highschool"/>
    <s v="absent"/>
    <n v="2"/>
    <s v="English"/>
    <n v="45"/>
    <n v="48"/>
    <n v="46"/>
    <s v="Midterm Exam"/>
    <n v="139"/>
    <n v="46.333333333333336"/>
    <x v="3"/>
    <x v="1"/>
    <x v="3"/>
  </r>
  <r>
    <s v="ST000416"/>
    <x v="1"/>
    <x v="2"/>
    <s v="Vijay"/>
    <n v="20"/>
    <s v="associate's degree"/>
    <s v="leave"/>
    <n v="1"/>
    <s v="French"/>
    <n v="75"/>
    <n v="90"/>
    <n v="88"/>
    <s v="Map Quiz"/>
    <n v="253"/>
    <n v="84.333333333333329"/>
    <x v="1"/>
    <x v="0"/>
    <x v="1"/>
  </r>
  <r>
    <s v="ST000417"/>
    <x v="0"/>
    <x v="2"/>
    <s v="Violet"/>
    <n v="21"/>
    <s v="associate's degree"/>
    <s v="half day"/>
    <n v="2"/>
    <s v="Geography"/>
    <n v="90"/>
    <n v="87"/>
    <n v="75"/>
    <s v="Quiz 1"/>
    <n v="252"/>
    <n v="84"/>
    <x v="1"/>
    <x v="0"/>
    <x v="1"/>
  </r>
  <r>
    <s v="ST000418"/>
    <x v="1"/>
    <x v="3"/>
    <s v="Vivaan"/>
    <n v="16"/>
    <s v="highschool"/>
    <s v="leave"/>
    <n v="1"/>
    <s v="Science"/>
    <n v="44"/>
    <n v="50"/>
    <n v="51"/>
    <s v="Final Project"/>
    <n v="145"/>
    <n v="48.333333333333336"/>
    <x v="3"/>
    <x v="1"/>
    <x v="3"/>
  </r>
  <r>
    <s v="ST000419"/>
    <x v="1"/>
    <x v="1"/>
    <s v="Wade"/>
    <n v="16"/>
    <s v="highschool"/>
    <s v="half day"/>
    <n v="8"/>
    <s v="English"/>
    <n v="94"/>
    <n v="88"/>
    <n v="78"/>
    <s v="Final Project"/>
    <n v="260"/>
    <n v="86.666666666666671"/>
    <x v="1"/>
    <x v="0"/>
    <x v="1"/>
  </r>
  <r>
    <s v="ST000420"/>
    <x v="1"/>
    <x v="2"/>
    <s v="Walter"/>
    <n v="16"/>
    <s v="highschool"/>
    <s v="full day"/>
    <n v="1"/>
    <s v="Math"/>
    <n v="76"/>
    <n v="72"/>
    <n v="71"/>
    <s v="Quiz 1"/>
    <n v="219"/>
    <n v="73"/>
    <x v="0"/>
    <x v="0"/>
    <x v="0"/>
  </r>
  <r>
    <s v="ST000421"/>
    <x v="1"/>
    <x v="3"/>
    <s v="Warren"/>
    <n v="19"/>
    <s v="associate's degree"/>
    <s v="leave"/>
    <n v="8"/>
    <s v="Science"/>
    <n v="69"/>
    <n v="77"/>
    <n v="69"/>
    <s v="Final Project"/>
    <n v="215"/>
    <n v="71.666666666666671"/>
    <x v="0"/>
    <x v="0"/>
    <x v="0"/>
  </r>
  <r>
    <s v="ST000422"/>
    <x v="1"/>
    <x v="2"/>
    <s v="Wesley"/>
    <n v="22"/>
    <s v="associate's degree"/>
    <s v="half day"/>
    <n v="3"/>
    <s v="Geography"/>
    <n v="66"/>
    <n v="62"/>
    <n v="64"/>
    <s v="Quiz 1"/>
    <n v="192"/>
    <n v="64"/>
    <x v="0"/>
    <x v="0"/>
    <x v="0"/>
  </r>
  <r>
    <s v="ST000423"/>
    <x v="0"/>
    <x v="4"/>
    <s v="Willa"/>
    <n v="22"/>
    <s v="bachelor's degree"/>
    <s v="absent"/>
    <n v="2"/>
    <s v="Computer Science"/>
    <n v="49"/>
    <n v="58"/>
    <n v="60"/>
    <s v="Literature Exam"/>
    <n v="167"/>
    <n v="55.666666666666664"/>
    <x v="0"/>
    <x v="0"/>
    <x v="0"/>
  </r>
  <r>
    <s v="ST000424"/>
    <x v="1"/>
    <x v="3"/>
    <s v="William"/>
    <n v="21"/>
    <s v="pg"/>
    <s v="full day"/>
    <n v="1"/>
    <s v="Art"/>
    <n v="76"/>
    <n v="78"/>
    <n v="75"/>
    <s v="Book Report"/>
    <n v="229"/>
    <n v="76.333333333333329"/>
    <x v="0"/>
    <x v="0"/>
    <x v="0"/>
  </r>
  <r>
    <s v="ST000425"/>
    <x v="0"/>
    <x v="0"/>
    <s v="Willow"/>
    <n v="19"/>
    <s v="associate's degree"/>
    <s v="half day"/>
    <n v="1"/>
    <s v="Computer Science"/>
    <n v="67"/>
    <n v="62"/>
    <n v="60"/>
    <s v="Test 1"/>
    <n v="189"/>
    <n v="63"/>
    <x v="0"/>
    <x v="0"/>
    <x v="0"/>
  </r>
  <r>
    <s v="ST000426"/>
    <x v="1"/>
    <x v="0"/>
    <s v="Winston"/>
    <n v="17"/>
    <s v="highschool"/>
    <s v="full day"/>
    <n v="8"/>
    <s v="French"/>
    <n v="48"/>
    <n v="52"/>
    <n v="45"/>
    <s v="Quiz 2"/>
    <n v="145"/>
    <n v="48.333333333333336"/>
    <x v="3"/>
    <x v="1"/>
    <x v="3"/>
  </r>
  <r>
    <s v="ST000427"/>
    <x v="1"/>
    <x v="1"/>
    <s v="Wyatt"/>
    <n v="19"/>
    <s v="associate's degree"/>
    <s v="half day"/>
    <n v="3"/>
    <s v="History"/>
    <n v="72"/>
    <n v="64"/>
    <n v="63"/>
    <s v="Essay 1"/>
    <n v="199"/>
    <n v="66.333333333333329"/>
    <x v="0"/>
    <x v="0"/>
    <x v="0"/>
  </r>
  <r>
    <s v="ST000428"/>
    <x v="1"/>
    <x v="0"/>
    <s v="Xavier"/>
    <n v="17"/>
    <s v="highschool"/>
    <s v="full day"/>
    <n v="5"/>
    <s v="Biology"/>
    <n v="65"/>
    <n v="66"/>
    <n v="62"/>
    <s v="Performance"/>
    <n v="193"/>
    <n v="64.333333333333329"/>
    <x v="0"/>
    <x v="0"/>
    <x v="0"/>
  </r>
  <r>
    <s v="ST000429"/>
    <x v="1"/>
    <x v="2"/>
    <s v="Yahir"/>
    <n v="18"/>
    <s v="highschool"/>
    <s v="full day"/>
    <n v="4"/>
    <s v="Art"/>
    <n v="75"/>
    <n v="74"/>
    <n v="69"/>
    <s v="Book Report"/>
    <n v="218"/>
    <n v="72.666666666666671"/>
    <x v="0"/>
    <x v="0"/>
    <x v="0"/>
  </r>
  <r>
    <s v="ST000430"/>
    <x v="1"/>
    <x v="2"/>
    <s v="Yosef"/>
    <n v="17"/>
    <s v="highschool"/>
    <s v="full day"/>
    <n v="4"/>
    <s v="Math"/>
    <n v="56"/>
    <n v="68"/>
    <n v="74"/>
    <s v="Quiz 1"/>
    <n v="198"/>
    <n v="66"/>
    <x v="0"/>
    <x v="0"/>
    <x v="0"/>
  </r>
  <r>
    <s v="ST000431"/>
    <x v="1"/>
    <x v="0"/>
    <s v="Zachary"/>
    <n v="21"/>
    <s v="pg"/>
    <s v="leave"/>
    <n v="3"/>
    <s v="Art"/>
    <n v="79"/>
    <n v="86"/>
    <n v="92"/>
    <s v="Literature Exam"/>
    <n v="257"/>
    <n v="85.666666666666671"/>
    <x v="1"/>
    <x v="0"/>
    <x v="1"/>
  </r>
  <r>
    <s v="ST000432"/>
    <x v="1"/>
    <x v="3"/>
    <s v="Zahir"/>
    <n v="20"/>
    <s v="associate's degree"/>
    <s v="absent"/>
    <n v="9"/>
    <s v="Computer Science"/>
    <n v="85"/>
    <n v="76"/>
    <n v="71"/>
    <s v="Literature Exam"/>
    <n v="232"/>
    <n v="77.333333333333329"/>
    <x v="0"/>
    <x v="0"/>
    <x v="0"/>
  </r>
  <r>
    <s v="ST000433"/>
    <x v="1"/>
    <x v="0"/>
    <s v="Zane"/>
    <n v="21"/>
    <s v="associate's degree"/>
    <s v="full day"/>
    <n v="1"/>
    <s v="Science"/>
    <n v="59"/>
    <n v="70"/>
    <n v="66"/>
    <s v="Essay 1"/>
    <n v="195"/>
    <n v="65"/>
    <x v="0"/>
    <x v="0"/>
    <x v="0"/>
  </r>
  <r>
    <s v="ST000434"/>
    <x v="1"/>
    <x v="1"/>
    <s v="Zara"/>
    <n v="20"/>
    <s v="pg"/>
    <s v="absent"/>
    <n v="10"/>
    <s v="Geography"/>
    <n v="71"/>
    <n v="76"/>
    <n v="70"/>
    <s v="Map Quiz"/>
    <n v="217"/>
    <n v="72.333333333333329"/>
    <x v="0"/>
    <x v="0"/>
    <x v="0"/>
  </r>
  <r>
    <s v="ST000435"/>
    <x v="0"/>
    <x v="4"/>
    <s v="Zariah"/>
    <n v="18"/>
    <s v="highschool"/>
    <s v="absent"/>
    <n v="2"/>
    <s v="History"/>
    <n v="47"/>
    <n v="59"/>
    <n v="50"/>
    <s v="Book Report"/>
    <n v="156"/>
    <n v="52"/>
    <x v="0"/>
    <x v="0"/>
    <x v="0"/>
  </r>
  <r>
    <s v="ST000436"/>
    <x v="1"/>
    <x v="2"/>
    <s v="Zayden"/>
    <n v="20"/>
    <s v="pg"/>
    <s v="absent"/>
    <n v="4"/>
    <s v="English"/>
    <n v="65"/>
    <n v="81"/>
    <n v="77"/>
    <s v="Midterm Exam"/>
    <n v="223"/>
    <n v="74.333333333333329"/>
    <x v="0"/>
    <x v="0"/>
    <x v="0"/>
  </r>
  <r>
    <s v="ST000437"/>
    <x v="0"/>
    <x v="0"/>
    <s v="Zoe"/>
    <n v="22"/>
    <s v="associate's degree"/>
    <s v="absent"/>
    <n v="8"/>
    <s v="Computer Science"/>
    <n v="81"/>
    <n v="82"/>
    <n v="82"/>
    <s v="Literature Exam"/>
    <n v="245"/>
    <n v="81.666666666666671"/>
    <x v="1"/>
    <x v="0"/>
    <x v="1"/>
  </r>
  <r>
    <s v="ST000438"/>
    <x v="1"/>
    <x v="3"/>
    <s v="Zoey"/>
    <n v="16"/>
    <s v="highschool"/>
    <s v="full day"/>
    <n v="4"/>
    <s v="Biology"/>
    <n v="85"/>
    <n v="92"/>
    <n v="93"/>
    <s v="Performance"/>
    <n v="270"/>
    <n v="90"/>
    <x v="1"/>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E48FE0-40AD-4A11-88EE-FDB6EA86833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G26" firstHeaderRow="1" firstDataRow="2" firstDataCol="1"/>
  <pivotFields count="18">
    <pivotField showAll="0"/>
    <pivotField axis="axisRow" showAll="0">
      <items count="3">
        <item x="0"/>
        <item x="1"/>
        <item t="default"/>
      </items>
    </pivotField>
    <pivotField axis="axisCol" showAll="0">
      <items count="6">
        <item x="4"/>
        <item x="0"/>
        <item x="3"/>
        <item x="2"/>
        <item x="1"/>
        <item t="default"/>
      </items>
    </pivotField>
    <pivotField showAll="0"/>
    <pivotField showAll="0"/>
    <pivotField showAll="0"/>
    <pivotField showAll="0"/>
    <pivotField showAll="0"/>
    <pivotField showAll="0"/>
    <pivotField showAll="0"/>
    <pivotField showAll="0"/>
    <pivotField showAll="0"/>
    <pivotField showAll="0"/>
    <pivotField showAll="0"/>
    <pivotField numFmtId="2" showAll="0"/>
    <pivotField axis="axisRow" dataField="1" showAll="0">
      <items count="5">
        <item x="1"/>
        <item x="0"/>
        <item x="3"/>
        <item x="2"/>
        <item t="default"/>
      </items>
    </pivotField>
    <pivotField axis="axisRow" showAll="0">
      <items count="3">
        <item x="1"/>
        <item x="0"/>
        <item t="default"/>
      </items>
    </pivotField>
    <pivotField axis="axisRow" showAll="0">
      <items count="5">
        <item x="0"/>
        <item x="3"/>
        <item x="1"/>
        <item x="2"/>
        <item t="default"/>
      </items>
    </pivotField>
  </pivotFields>
  <rowFields count="4">
    <field x="1"/>
    <field x="16"/>
    <field x="17"/>
    <field x="15"/>
  </rowFields>
  <rowItems count="23">
    <i>
      <x/>
    </i>
    <i r="1">
      <x/>
    </i>
    <i r="2">
      <x v="1"/>
    </i>
    <i r="3">
      <x v="2"/>
    </i>
    <i r="2">
      <x v="3"/>
    </i>
    <i r="3">
      <x v="3"/>
    </i>
    <i r="1">
      <x v="1"/>
    </i>
    <i r="2">
      <x/>
    </i>
    <i r="3">
      <x v="1"/>
    </i>
    <i r="2">
      <x v="2"/>
    </i>
    <i r="3">
      <x/>
    </i>
    <i>
      <x v="1"/>
    </i>
    <i r="1">
      <x/>
    </i>
    <i r="2">
      <x v="1"/>
    </i>
    <i r="3">
      <x v="2"/>
    </i>
    <i r="2">
      <x v="3"/>
    </i>
    <i r="3">
      <x v="3"/>
    </i>
    <i r="1">
      <x v="1"/>
    </i>
    <i r="2">
      <x/>
    </i>
    <i r="3">
      <x v="1"/>
    </i>
    <i r="2">
      <x v="2"/>
    </i>
    <i r="3">
      <x/>
    </i>
    <i t="grand">
      <x/>
    </i>
  </rowItems>
  <colFields count="1">
    <field x="2"/>
  </colFields>
  <colItems count="6">
    <i>
      <x/>
    </i>
    <i>
      <x v="1"/>
    </i>
    <i>
      <x v="2"/>
    </i>
    <i>
      <x v="3"/>
    </i>
    <i>
      <x v="4"/>
    </i>
    <i t="grand">
      <x/>
    </i>
  </colItems>
  <dataFields count="1">
    <dataField name="Count of Grade" fld="15" subtotal="count" baseField="0" baseItem="0"/>
  </dataFields>
  <formats count="4">
    <format dxfId="6">
      <pivotArea dataOnly="0" labelOnly="1" fieldPosition="0">
        <references count="1">
          <reference field="2" count="0"/>
        </references>
      </pivotArea>
    </format>
    <format dxfId="5">
      <pivotArea dataOnly="0" labelOnly="1" grandCol="1" outline="0" fieldPosition="0"/>
    </format>
    <format dxfId="4">
      <pivotArea field="1" type="button" dataOnly="0" labelOnly="1" outline="0" axis="axisRow" fieldPosition="0"/>
    </format>
    <format dxfId="3">
      <pivotArea dataOnly="0" labelOnly="1" fieldPosition="0">
        <references count="1">
          <reference field="2" count="1">
            <x v="0"/>
          </reference>
        </references>
      </pivotArea>
    </format>
  </formats>
  <pivotTableStyleInfo name="PivotStyleMedium2"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6A1CE0E-CC89-4969-B232-A5E9AB9610D7}" name="PivotTable1" cacheId="4" applyNumberFormats="0" applyBorderFormats="0" applyFontFormats="0" applyPatternFormats="0" applyAlignmentFormats="0" applyWidthHeightFormats="1" dataCaption="Values" tag="d299f13f-e430-4017-9b55-7923715a557b" updatedVersion="8" minRefreshableVersion="3" useAutoFormatting="1" subtotalHiddenItems="1" itemPrintTitles="1" createdVersion="5" indent="0" outline="1" outlineData="1" multipleFieldFilters="0">
  <location ref="B3:F44" firstHeaderRow="0" firstDataRow="1" firstDataCol="1"/>
  <pivotFields count="5">
    <pivotField axis="axisRow" allDrilled="1" subtotalTop="0" showAll="0" dataSourceSort="1" defaultSubtotal="0" defaultAttributeDrillState="1">
      <items count="40">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s>
      <extLst>
        <ext xmlns:x14="http://schemas.microsoft.com/office/spreadsheetml/2009/9/main" uri="{2946ED86-A175-432a-8AC1-64E0C546D7DE}">
          <x14:pivotField fillDownLabels="1"/>
        </ext>
      </extLst>
    </pivotField>
    <pivotField dataField="1" subtotalTop="0" showAll="0" defaultSubtotal="0">
      <extLst>
        <ext xmlns:x14="http://schemas.microsoft.com/office/spreadsheetml/2009/9/main" uri="{2946ED86-A175-432a-8AC1-64E0C546D7DE}">
          <x14:pivotField fillDownLabels="1"/>
        </ext>
      </extLst>
    </pivotField>
    <pivotField dataField="1" subtotalTop="0" showAll="0" defaultSubtotal="0">
      <extLst>
        <ext xmlns:x14="http://schemas.microsoft.com/office/spreadsheetml/2009/9/main" uri="{2946ED86-A175-432a-8AC1-64E0C546D7DE}">
          <x14:pivotField fillDownLabels="1"/>
        </ext>
      </extLst>
    </pivotField>
    <pivotField dataField="1" subtotalTop="0" showAll="0" defaultSubtotal="0">
      <extLst>
        <ext xmlns:x14="http://schemas.microsoft.com/office/spreadsheetml/2009/9/main" uri="{2946ED86-A175-432a-8AC1-64E0C546D7DE}">
          <x14:pivotField fillDownLabels="1"/>
        </ext>
      </extLst>
    </pivotField>
    <pivotField dataField="1" subtotalTop="0" showAll="0" defaultSubtotal="0">
      <extLst>
        <ext xmlns:x14="http://schemas.microsoft.com/office/spreadsheetml/2009/9/main" uri="{2946ED86-A175-432a-8AC1-64E0C546D7DE}">
          <x14:pivotField fillDownLabels="1"/>
        </ext>
      </extLst>
    </pivotField>
  </pivotFields>
  <rowFields count="1">
    <field x="0"/>
  </rowFields>
  <rowItems count="4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t="grand">
      <x/>
    </i>
  </rowItems>
  <colFields count="1">
    <field x="-2"/>
  </colFields>
  <colItems count="4">
    <i>
      <x/>
    </i>
    <i i="1">
      <x v="1"/>
    </i>
    <i i="2">
      <x v="2"/>
    </i>
    <i i="3">
      <x v="3"/>
    </i>
  </colItems>
  <dataFields count="4">
    <dataField name="Count of Gender" fld="1" subtotal="count" baseField="0" baseItem="0"/>
    <dataField name="Average of Study Hours" fld="2" subtotal="average" baseField="0" baseItem="0" numFmtId="2"/>
    <dataField name="Average of Percentage Score 2 Status" fld="3" subtotal="count" baseField="0" baseItem="0"/>
    <dataField name="Average of Percentage Score 2" fld="4" subtotal="count" baseField="0" baseItem="0"/>
  </dataFields>
  <formats count="3">
    <format dxfId="2">
      <pivotArea outline="0" collapsedLevelsAreSubtotals="1" fieldPosition="0">
        <references count="1">
          <reference field="4294967294" count="1" selected="0">
            <x v="1"/>
          </reference>
        </references>
      </pivotArea>
    </format>
    <format dxfId="1">
      <pivotArea outline="0" collapsedLevelsAreSubtotals="1" fieldPosition="0">
        <references count="1">
          <reference field="4294967294" count="1" selected="0">
            <x v="2"/>
          </reference>
        </references>
      </pivotArea>
    </format>
    <format dxfId="0">
      <pivotArea dataOnly="0" labelOnly="1" outline="0" fieldPosition="0">
        <references count="1">
          <reference field="4294967294" count="1">
            <x v="2"/>
          </reference>
        </references>
      </pivotArea>
    </format>
  </formats>
  <conditionalFormats count="1">
    <conditionalFormat scope="data" priority="1">
      <pivotAreas count="1">
        <pivotArea outline="0" fieldPosition="0">
          <references count="1">
            <reference field="4294967294" count="1" selected="0">
              <x v="2"/>
            </reference>
          </references>
        </pivotArea>
      </pivotAreas>
    </conditionalFormat>
  </conditionalFormats>
  <pivotHierarchies count="37">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caption="Count of Study Hours"/>
    <pivotHierarchy dragToData="1" caption="Average of Study Hours"/>
    <pivotHierarchy dragToData="1" caption="Max of Study Hours"/>
    <pivotHierarchy dragToData="1"/>
    <pivotHierarchy dragToData="1" caption="Average of Percentage Score"/>
    <pivotHierarchy dragToData="1"/>
    <pivotHierarchy dragToData="1" caption="Average of Total Scor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20"/>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fillDownLabelsDefault="1" calculatedMembersInFilters="1" hideValuesRow="1"/>
    </ext>
    <ext xmlns:x15="http://schemas.microsoft.com/office/spreadsheetml/2010/11/main" uri="{E67621CE-5B39-4880-91FE-76760E9C1902}">
      <x15:pivotTableUISettings>
        <x15:activeTabTopLevelEntity name="[Student_Info]"/>
        <x15:activeTabTopLevelEntity name="[Study_Info]"/>
      </x15:pivotTableUISettings>
    </ext>
    <ext xmlns:xpdl="http://schemas.microsoft.com/office/spreadsheetml/2016/pivotdefaultlayout" uri="{747A6164-185A-40DC-8AA5-F01512510D54}">
      <xpdl:pivotTableDefinition16 EnabledSubtotalsDefault="0" SubtotalsOnTopDefault="0"/>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9B3D130-BF78-4B02-8915-9B7228CCFBDA}" name="Student_Info" displayName="Student_Info" ref="A1:I439" totalsRowShown="0">
  <autoFilter ref="A1:I439" xr:uid="{C9B3D130-BF78-4B02-8915-9B7228CCFBDA}"/>
  <tableColumns count="9">
    <tableColumn id="1" xr3:uid="{A82BA0D4-FCEB-4838-96CB-EB0ABE302D51}" name="ID No"/>
    <tableColumn id="2" xr3:uid="{BB9EE872-51F9-481A-A3AD-A2D5CC449323}" name="Gender"/>
    <tableColumn id="3" xr3:uid="{3542A2A2-B4F1-4865-BFAD-A580048B52AC}" name="Race Ethnicity"/>
    <tableColumn id="4" xr3:uid="{5EE466AA-B0AC-4400-ABEA-26EDF18DB021}" name="Name"/>
    <tableColumn id="5" xr3:uid="{DC002711-18F5-4642-954C-829FFF771EFF}" name="Age"/>
    <tableColumn id="6" xr3:uid="{9B720F90-742D-4948-8375-5C59322836A5}" name="Parental Level of Education"/>
    <tableColumn id="9" xr3:uid="{F5CA1DE4-59F8-4C5A-9A61-8AB083F7D57E}" name="Subject"/>
    <tableColumn id="13" xr3:uid="{13E21D59-03F9-48FA-BF10-D2DA73D4175A}" name="Assignment Name"/>
    <tableColumn id="7" xr3:uid="{27758D6E-F312-4671-A697-49BB85A17009}" name="Country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12AE0F9-35CF-4B7E-A8CF-598FC9FE544C}" name="Study_Info" displayName="Study_Info" ref="A1:L439" totalsRowShown="0">
  <autoFilter ref="A1:L439" xr:uid="{112AE0F9-35CF-4B7E-A8CF-598FC9FE544C}"/>
  <tableColumns count="12">
    <tableColumn id="1" xr3:uid="{9C33DB29-D04F-4A30-A8DB-4F14327C872A}" name="ID No"/>
    <tableColumn id="2" xr3:uid="{F900ED26-2510-4357-8987-ACAE8944A239}" name="Class Attendence"/>
    <tableColumn id="3" xr3:uid="{B4ADBB51-F676-4583-90FE-9C9B7FA5BF9B}" name="Study Hours"/>
    <tableColumn id="4" xr3:uid="{0B58201B-F104-45C7-B3AE-62E8646EA0D5}" name="Assignment 1"/>
    <tableColumn id="5" xr3:uid="{1E9AA3B0-68A2-4EF4-81E6-5277967A993A}" name="Assignment 2"/>
    <tableColumn id="6" xr3:uid="{970B0BDA-AB55-436F-A7CD-DAB8A7090D67}" name="Assignment 3"/>
    <tableColumn id="7" xr3:uid="{ACBEC156-4EAA-4176-96A7-117B63D41394}" name="Total Score"/>
    <tableColumn id="8" xr3:uid="{2AAA852E-0CE0-4088-B72D-86AD3522D612}" name="Percentage Score" dataDxfId="7"/>
    <tableColumn id="9" xr3:uid="{B005ACE8-9895-4070-9DBF-6D9057879B37}" name="Grade"/>
    <tableColumn id="10" xr3:uid="{703985FA-FCB1-4C54-A203-FC61AA29D314}" name="Result"/>
    <tableColumn id="11" xr3:uid="{8D411AE2-D3CF-486A-B69E-9FE626A93AB1}" name="Rating"/>
    <tableColumn id="12" xr3:uid="{7AC82A1D-809B-4BF3-8F63-9A145F8B8D1C}" name="Country Na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86B934-234C-431C-8825-3C8EEF08FB85}">
  <sheetPr codeName="Sheet1"/>
  <dimension ref="A1:S439"/>
  <sheetViews>
    <sheetView tabSelected="1" topLeftCell="G1" workbookViewId="0">
      <pane ySplit="1" topLeftCell="A2" activePane="bottomLeft" state="frozen"/>
      <selection activeCell="F26" sqref="F26"/>
      <selection pane="bottomLeft" activeCell="R7" sqref="R7"/>
    </sheetView>
  </sheetViews>
  <sheetFormatPr defaultRowHeight="14.4" x14ac:dyDescent="0.3"/>
  <cols>
    <col min="2" max="2" width="9.33203125" bestFit="1" customWidth="1"/>
    <col min="3" max="3" width="15" bestFit="1" customWidth="1"/>
    <col min="4" max="4" width="10.44140625" bestFit="1" customWidth="1"/>
    <col min="5" max="5" width="6.44140625" bestFit="1" customWidth="1"/>
    <col min="6" max="6" width="26.44140625" style="9" bestFit="1" customWidth="1"/>
    <col min="7" max="7" width="17.6640625" bestFit="1" customWidth="1"/>
    <col min="8" max="8" width="13.44140625" bestFit="1" customWidth="1"/>
    <col min="9" max="9" width="15.77734375" bestFit="1" customWidth="1"/>
    <col min="10" max="12" width="14.44140625" bestFit="1" customWidth="1"/>
    <col min="13" max="13" width="18.5546875" bestFit="1" customWidth="1"/>
    <col min="14" max="14" width="12.5546875" bestFit="1" customWidth="1"/>
    <col min="15" max="15" width="17.88671875" bestFit="1" customWidth="1"/>
    <col min="16" max="16" width="8.21875" bestFit="1" customWidth="1"/>
    <col min="17" max="17" width="8.33203125" bestFit="1" customWidth="1"/>
    <col min="18" max="18" width="16.88671875" bestFit="1" customWidth="1"/>
    <col min="19" max="19" width="11" bestFit="1" customWidth="1"/>
  </cols>
  <sheetData>
    <row r="1" spans="1:19" x14ac:dyDescent="0.3">
      <c r="A1" s="7" t="s">
        <v>483</v>
      </c>
      <c r="B1" s="4" t="s">
        <v>55</v>
      </c>
      <c r="C1" s="4" t="s">
        <v>447</v>
      </c>
      <c r="D1" s="4" t="s">
        <v>0</v>
      </c>
      <c r="E1" s="7" t="s">
        <v>1050</v>
      </c>
      <c r="F1" s="8" t="s">
        <v>453</v>
      </c>
      <c r="G1" s="7" t="s">
        <v>478</v>
      </c>
      <c r="H1" s="7" t="s">
        <v>482</v>
      </c>
      <c r="I1" s="4" t="s">
        <v>65</v>
      </c>
      <c r="J1" s="4" t="s">
        <v>66</v>
      </c>
      <c r="K1" s="4" t="s">
        <v>67</v>
      </c>
      <c r="L1" s="4" t="s">
        <v>68</v>
      </c>
      <c r="M1" s="4" t="s">
        <v>69</v>
      </c>
      <c r="N1" s="7" t="s">
        <v>610</v>
      </c>
      <c r="O1" s="7" t="s">
        <v>611</v>
      </c>
      <c r="P1" s="7" t="s">
        <v>1051</v>
      </c>
      <c r="Q1" s="7" t="s">
        <v>1052</v>
      </c>
      <c r="R1" s="7" t="s">
        <v>1053</v>
      </c>
    </row>
    <row r="2" spans="1:19" x14ac:dyDescent="0.3">
      <c r="A2" t="s">
        <v>612</v>
      </c>
      <c r="B2" t="s">
        <v>29</v>
      </c>
      <c r="C2" t="s">
        <v>448</v>
      </c>
      <c r="D2" t="s">
        <v>90</v>
      </c>
      <c r="E2">
        <v>17</v>
      </c>
      <c r="F2" s="9" t="s">
        <v>1062</v>
      </c>
      <c r="G2" t="s">
        <v>481</v>
      </c>
      <c r="H2">
        <v>7</v>
      </c>
      <c r="I2" t="s">
        <v>465</v>
      </c>
      <c r="J2">
        <v>67</v>
      </c>
      <c r="K2">
        <v>89</v>
      </c>
      <c r="L2">
        <v>82</v>
      </c>
      <c r="M2" t="s">
        <v>475</v>
      </c>
      <c r="N2">
        <v>238</v>
      </c>
      <c r="O2" s="6">
        <v>79.33</v>
      </c>
      <c r="P2" t="str" cm="1">
        <f t="array" ref="P2">_xlfn.IFS(O2&lt;30,"D",O2&lt;=50,"C",O2&lt;=80,"B",O2&lt;=100,"A")</f>
        <v>B</v>
      </c>
      <c r="Q2" t="str">
        <f>IF(O2&gt;50,"Pass","Fail")</f>
        <v>Pass</v>
      </c>
      <c r="R2" t="str" cm="1">
        <f t="array" ref="R2">_xlfn.IFS(O2&lt;30,"Poor",O2&lt;=50,"Need Improvement",O2&lt;=80,"Excellent",O2&lt;=100,"Outstanding")</f>
        <v>Excellent</v>
      </c>
      <c r="S2" s="11"/>
    </row>
    <row r="3" spans="1:19" x14ac:dyDescent="0.3">
      <c r="A3" t="s">
        <v>613</v>
      </c>
      <c r="B3" t="s">
        <v>28</v>
      </c>
      <c r="C3" t="s">
        <v>452</v>
      </c>
      <c r="D3" t="s">
        <v>438</v>
      </c>
      <c r="E3">
        <v>17</v>
      </c>
      <c r="F3" s="9" t="s">
        <v>1062</v>
      </c>
      <c r="G3" t="s">
        <v>481</v>
      </c>
      <c r="H3">
        <v>10</v>
      </c>
      <c r="I3" t="s">
        <v>461</v>
      </c>
      <c r="J3">
        <v>99</v>
      </c>
      <c r="K3">
        <v>93</v>
      </c>
      <c r="L3">
        <v>90</v>
      </c>
      <c r="M3" t="s">
        <v>471</v>
      </c>
      <c r="N3">
        <v>282</v>
      </c>
      <c r="O3" s="6">
        <v>94</v>
      </c>
      <c r="P3" t="str" cm="1">
        <f t="array" ref="P3">_xlfn.IFS(O3&lt;30,"D",O3&lt;=50,"C",O3&lt;=80,"B",O3&lt;=100,"A")</f>
        <v>A</v>
      </c>
      <c r="Q3" t="str">
        <f t="shared" ref="Q3:Q66" si="0">IF(O3&gt;50,"Pass","Fail")</f>
        <v>Pass</v>
      </c>
      <c r="R3" t="str" cm="1">
        <f t="array" ref="R3">_xlfn.IFS(O3&lt;30,"Poor",O3&lt;=50,"Need Improvement",O3&lt;=80,"Excellent",O3&lt;=100,"Outstanding")</f>
        <v>Outstanding</v>
      </c>
      <c r="S3" s="11"/>
    </row>
    <row r="4" spans="1:19" x14ac:dyDescent="0.3">
      <c r="A4" t="s">
        <v>614</v>
      </c>
      <c r="B4" t="s">
        <v>29</v>
      </c>
      <c r="C4" t="s">
        <v>451</v>
      </c>
      <c r="D4" t="s">
        <v>443</v>
      </c>
      <c r="E4">
        <v>22</v>
      </c>
      <c r="F4" t="s">
        <v>456</v>
      </c>
      <c r="G4" t="s">
        <v>1074</v>
      </c>
      <c r="H4">
        <v>5</v>
      </c>
      <c r="I4" t="s">
        <v>464</v>
      </c>
      <c r="J4">
        <v>75</v>
      </c>
      <c r="K4">
        <v>68</v>
      </c>
      <c r="L4">
        <v>64</v>
      </c>
      <c r="M4" t="s">
        <v>475</v>
      </c>
      <c r="N4">
        <v>207</v>
      </c>
      <c r="O4" s="6">
        <v>69</v>
      </c>
      <c r="P4" t="str" cm="1">
        <f t="array" ref="P4">_xlfn.IFS(O4&lt;30,"D",O4&lt;=50,"C",O4&lt;=80,"B",O4&lt;=100,"A")</f>
        <v>B</v>
      </c>
      <c r="Q4" t="str">
        <f t="shared" si="0"/>
        <v>Pass</v>
      </c>
      <c r="R4" t="str" cm="1">
        <f t="array" ref="R4">_xlfn.IFS(O4&lt;30,"Poor",O4&lt;=50,"Need Improvement",O4&lt;=80,"Excellent",O4&lt;=100,"Outstanding")</f>
        <v>Excellent</v>
      </c>
      <c r="S4" s="11"/>
    </row>
    <row r="5" spans="1:19" x14ac:dyDescent="0.3">
      <c r="A5" t="s">
        <v>615</v>
      </c>
      <c r="B5" t="s">
        <v>28</v>
      </c>
      <c r="C5" t="s">
        <v>449</v>
      </c>
      <c r="D5" t="s">
        <v>163</v>
      </c>
      <c r="E5">
        <v>16</v>
      </c>
      <c r="F5" s="9" t="s">
        <v>1062</v>
      </c>
      <c r="G5" t="s">
        <v>481</v>
      </c>
      <c r="H5">
        <v>7</v>
      </c>
      <c r="I5" t="s">
        <v>459</v>
      </c>
      <c r="J5">
        <v>62</v>
      </c>
      <c r="K5">
        <v>55</v>
      </c>
      <c r="L5">
        <v>49</v>
      </c>
      <c r="M5" t="s">
        <v>470</v>
      </c>
      <c r="N5">
        <v>166</v>
      </c>
      <c r="O5" s="6">
        <v>55.333333333333336</v>
      </c>
      <c r="P5" t="str" cm="1">
        <f t="array" ref="P5">_xlfn.IFS(O5&lt;30,"D",O5&lt;=50,"C",O5&lt;=80,"B",O5&lt;=100,"A")</f>
        <v>B</v>
      </c>
      <c r="Q5" t="str">
        <f t="shared" si="0"/>
        <v>Pass</v>
      </c>
      <c r="R5" t="str" cm="1">
        <f t="array" ref="R5">_xlfn.IFS(O5&lt;30,"Poor",O5&lt;=50,"Need Improvement",O5&lt;=80,"Excellent",O5&lt;=100,"Outstanding")</f>
        <v>Excellent</v>
      </c>
      <c r="S5" s="11"/>
    </row>
    <row r="6" spans="1:19" x14ac:dyDescent="0.3">
      <c r="A6" t="s">
        <v>616</v>
      </c>
      <c r="B6" t="s">
        <v>28</v>
      </c>
      <c r="C6" t="s">
        <v>449</v>
      </c>
      <c r="D6" t="s">
        <v>425</v>
      </c>
      <c r="E6">
        <v>22</v>
      </c>
      <c r="F6" t="s">
        <v>456</v>
      </c>
      <c r="G6" t="s">
        <v>1074</v>
      </c>
      <c r="H6">
        <v>10</v>
      </c>
      <c r="I6" t="s">
        <v>464</v>
      </c>
      <c r="J6">
        <v>64</v>
      </c>
      <c r="K6">
        <v>73</v>
      </c>
      <c r="L6">
        <v>68</v>
      </c>
      <c r="M6" t="s">
        <v>475</v>
      </c>
      <c r="N6">
        <v>205</v>
      </c>
      <c r="O6" s="6">
        <v>68.333333333333329</v>
      </c>
      <c r="P6" t="str" cm="1">
        <f t="array" ref="P6">_xlfn.IFS(O6&lt;30,"D",O6&lt;=50,"C",O6&lt;=80,"B",O6&lt;=100,"A")</f>
        <v>B</v>
      </c>
      <c r="Q6" t="str">
        <f t="shared" si="0"/>
        <v>Pass</v>
      </c>
      <c r="R6" t="str" cm="1">
        <f t="array" ref="R6">_xlfn.IFS(O6&lt;30,"Poor",O6&lt;=50,"Need Improvement",O6&lt;=80,"Excellent",O6&lt;=100,"Outstanding")</f>
        <v>Excellent</v>
      </c>
      <c r="S6" s="11"/>
    </row>
    <row r="7" spans="1:19" x14ac:dyDescent="0.3">
      <c r="A7" t="s">
        <v>617</v>
      </c>
      <c r="B7" t="s">
        <v>29</v>
      </c>
      <c r="C7" t="s">
        <v>450</v>
      </c>
      <c r="D7" t="s">
        <v>14</v>
      </c>
      <c r="E7">
        <v>19</v>
      </c>
      <c r="F7" t="s">
        <v>457</v>
      </c>
      <c r="G7" t="s">
        <v>479</v>
      </c>
      <c r="H7">
        <v>8</v>
      </c>
      <c r="I7" t="s">
        <v>461</v>
      </c>
      <c r="J7">
        <v>78</v>
      </c>
      <c r="K7">
        <v>72</v>
      </c>
      <c r="L7">
        <v>70</v>
      </c>
      <c r="M7" t="s">
        <v>472</v>
      </c>
      <c r="N7">
        <v>220</v>
      </c>
      <c r="O7" s="6">
        <v>73.333333333333329</v>
      </c>
      <c r="P7" t="str" cm="1">
        <f t="array" ref="P7">_xlfn.IFS(O7&lt;30,"D",O7&lt;=50,"C",O7&lt;=80,"B",O7&lt;=100,"A")</f>
        <v>B</v>
      </c>
      <c r="Q7" t="str">
        <f t="shared" si="0"/>
        <v>Pass</v>
      </c>
      <c r="R7" t="str" cm="1">
        <f t="array" ref="R7">_xlfn.IFS(O7&lt;30,"Poor",O7&lt;=50,"Need Improvement",O7&lt;=80,"Excellent",O7&lt;=100,"Outstanding")</f>
        <v>Excellent</v>
      </c>
      <c r="S7" s="11"/>
    </row>
    <row r="8" spans="1:19" x14ac:dyDescent="0.3">
      <c r="A8" t="s">
        <v>618</v>
      </c>
      <c r="B8" t="s">
        <v>29</v>
      </c>
      <c r="C8" t="s">
        <v>448</v>
      </c>
      <c r="D8" t="s">
        <v>287</v>
      </c>
      <c r="E8">
        <v>18</v>
      </c>
      <c r="F8" s="9" t="s">
        <v>1062</v>
      </c>
      <c r="G8" t="s">
        <v>479</v>
      </c>
      <c r="H8">
        <v>9</v>
      </c>
      <c r="I8" t="s">
        <v>459</v>
      </c>
      <c r="J8">
        <v>85</v>
      </c>
      <c r="K8">
        <v>84</v>
      </c>
      <c r="L8">
        <v>78</v>
      </c>
      <c r="M8" t="s">
        <v>469</v>
      </c>
      <c r="N8">
        <v>247</v>
      </c>
      <c r="O8" s="6">
        <v>82.333333333333329</v>
      </c>
      <c r="P8" t="str" cm="1">
        <f t="array" ref="P8">_xlfn.IFS(O8&lt;30,"D",O8&lt;=50,"C",O8&lt;=80,"B",O8&lt;=100,"A")</f>
        <v>A</v>
      </c>
      <c r="Q8" t="str">
        <f t="shared" si="0"/>
        <v>Pass</v>
      </c>
      <c r="R8" t="str" cm="1">
        <f t="array" ref="R8">_xlfn.IFS(O8&lt;30,"Poor",O8&lt;=50,"Need Improvement",O8&lt;=80,"Excellent",O8&lt;=100,"Outstanding")</f>
        <v>Outstanding</v>
      </c>
      <c r="S8" s="11"/>
    </row>
    <row r="9" spans="1:19" x14ac:dyDescent="0.3">
      <c r="A9" t="s">
        <v>619</v>
      </c>
      <c r="B9" t="s">
        <v>28</v>
      </c>
      <c r="C9" t="s">
        <v>451</v>
      </c>
      <c r="D9" t="s">
        <v>129</v>
      </c>
      <c r="E9">
        <v>18</v>
      </c>
      <c r="F9" s="9" t="s">
        <v>1062</v>
      </c>
      <c r="G9" t="s">
        <v>479</v>
      </c>
      <c r="H9">
        <v>7</v>
      </c>
      <c r="I9" t="s">
        <v>467</v>
      </c>
      <c r="J9">
        <v>73</v>
      </c>
      <c r="K9">
        <v>86</v>
      </c>
      <c r="L9">
        <v>82</v>
      </c>
      <c r="M9" t="s">
        <v>477</v>
      </c>
      <c r="N9">
        <v>241</v>
      </c>
      <c r="O9" s="6">
        <v>80.333333333333329</v>
      </c>
      <c r="P9" t="str" cm="1">
        <f t="array" ref="P9">_xlfn.IFS(O9&lt;30,"D",O9&lt;=50,"C",O9&lt;=80,"B",O9&lt;=100,"A")</f>
        <v>A</v>
      </c>
      <c r="Q9" t="str">
        <f t="shared" si="0"/>
        <v>Pass</v>
      </c>
      <c r="R9" t="str" cm="1">
        <f t="array" ref="R9">_xlfn.IFS(O9&lt;30,"Poor",O9&lt;=50,"Need Improvement",O9&lt;=80,"Excellent",O9&lt;=100,"Outstanding")</f>
        <v>Outstanding</v>
      </c>
      <c r="S9" s="11"/>
    </row>
    <row r="10" spans="1:19" x14ac:dyDescent="0.3">
      <c r="A10" t="s">
        <v>620</v>
      </c>
      <c r="B10" t="s">
        <v>28</v>
      </c>
      <c r="C10" t="s">
        <v>449</v>
      </c>
      <c r="D10" t="s">
        <v>100</v>
      </c>
      <c r="E10">
        <v>16</v>
      </c>
      <c r="F10" s="9" t="s">
        <v>1062</v>
      </c>
      <c r="G10" t="s">
        <v>480</v>
      </c>
      <c r="H10">
        <v>5</v>
      </c>
      <c r="I10" t="s">
        <v>466</v>
      </c>
      <c r="J10">
        <v>65</v>
      </c>
      <c r="K10">
        <v>86</v>
      </c>
      <c r="L10">
        <v>80</v>
      </c>
      <c r="M10" t="s">
        <v>477</v>
      </c>
      <c r="N10">
        <v>231</v>
      </c>
      <c r="O10" s="6">
        <v>77</v>
      </c>
      <c r="P10" t="str" cm="1">
        <f t="array" ref="P10">_xlfn.IFS(O10&lt;30,"D",O10&lt;=50,"C",O10&lt;=80,"B",O10&lt;=100,"A")</f>
        <v>B</v>
      </c>
      <c r="Q10" t="str">
        <f t="shared" si="0"/>
        <v>Pass</v>
      </c>
      <c r="R10" t="str" cm="1">
        <f t="array" ref="R10">_xlfn.IFS(O10&lt;30,"Poor",O10&lt;=50,"Need Improvement",O10&lt;=80,"Excellent",O10&lt;=100,"Outstanding")</f>
        <v>Excellent</v>
      </c>
      <c r="S10" s="11"/>
    </row>
    <row r="11" spans="1:19" x14ac:dyDescent="0.3">
      <c r="A11" t="s">
        <v>621</v>
      </c>
      <c r="B11" t="s">
        <v>29</v>
      </c>
      <c r="C11" t="s">
        <v>451</v>
      </c>
      <c r="D11" t="s">
        <v>261</v>
      </c>
      <c r="E11">
        <v>16</v>
      </c>
      <c r="F11" s="9" t="s">
        <v>1062</v>
      </c>
      <c r="G11" t="s">
        <v>1074</v>
      </c>
      <c r="H11">
        <v>1</v>
      </c>
      <c r="I11" t="s">
        <v>466</v>
      </c>
      <c r="J11">
        <v>75</v>
      </c>
      <c r="K11">
        <v>74</v>
      </c>
      <c r="L11">
        <v>66</v>
      </c>
      <c r="M11" t="s">
        <v>476</v>
      </c>
      <c r="N11">
        <v>215</v>
      </c>
      <c r="O11" s="6">
        <v>71.666666666666671</v>
      </c>
      <c r="P11" t="str" cm="1">
        <f t="array" ref="P11">_xlfn.IFS(O11&lt;30,"D",O11&lt;=50,"C",O11&lt;=80,"B",O11&lt;=100,"A")</f>
        <v>B</v>
      </c>
      <c r="Q11" t="str">
        <f t="shared" si="0"/>
        <v>Pass</v>
      </c>
      <c r="R11" t="str" cm="1">
        <f t="array" ref="R11">_xlfn.IFS(O11&lt;30,"Poor",O11&lt;=50,"Need Improvement",O11&lt;=80,"Excellent",O11&lt;=100,"Outstanding")</f>
        <v>Excellent</v>
      </c>
      <c r="S11" s="11"/>
    </row>
    <row r="12" spans="1:19" x14ac:dyDescent="0.3">
      <c r="A12" t="s">
        <v>622</v>
      </c>
      <c r="B12" t="s">
        <v>28</v>
      </c>
      <c r="C12" t="s">
        <v>449</v>
      </c>
      <c r="D12" t="s">
        <v>427</v>
      </c>
      <c r="E12">
        <v>22</v>
      </c>
      <c r="F12" t="s">
        <v>456</v>
      </c>
      <c r="G12" t="s">
        <v>479</v>
      </c>
      <c r="H12">
        <v>1</v>
      </c>
      <c r="I12" t="s">
        <v>465</v>
      </c>
      <c r="J12">
        <v>78</v>
      </c>
      <c r="K12">
        <v>77</v>
      </c>
      <c r="L12">
        <v>77</v>
      </c>
      <c r="M12" t="s">
        <v>476</v>
      </c>
      <c r="N12">
        <v>232</v>
      </c>
      <c r="O12" s="6">
        <v>77.333333333333329</v>
      </c>
      <c r="P12" t="str" cm="1">
        <f t="array" ref="P12">_xlfn.IFS(O12&lt;30,"D",O12&lt;=50,"C",O12&lt;=80,"B",O12&lt;=100,"A")</f>
        <v>B</v>
      </c>
      <c r="Q12" t="str">
        <f t="shared" si="0"/>
        <v>Pass</v>
      </c>
      <c r="R12" t="str" cm="1">
        <f t="array" ref="R12">_xlfn.IFS(O12&lt;30,"Poor",O12&lt;=50,"Need Improvement",O12&lt;=80,"Excellent",O12&lt;=100,"Outstanding")</f>
        <v>Excellent</v>
      </c>
      <c r="S12" s="11"/>
    </row>
    <row r="13" spans="1:19" x14ac:dyDescent="0.3">
      <c r="A13" t="s">
        <v>623</v>
      </c>
      <c r="B13" t="s">
        <v>28</v>
      </c>
      <c r="C13" t="s">
        <v>451</v>
      </c>
      <c r="D13" t="s">
        <v>260</v>
      </c>
      <c r="E13">
        <v>21</v>
      </c>
      <c r="F13" t="s">
        <v>457</v>
      </c>
      <c r="G13" t="s">
        <v>1074</v>
      </c>
      <c r="H13">
        <v>1</v>
      </c>
      <c r="I13" t="s">
        <v>460</v>
      </c>
      <c r="J13">
        <v>79</v>
      </c>
      <c r="K13">
        <v>86</v>
      </c>
      <c r="L13">
        <v>81</v>
      </c>
      <c r="M13" t="s">
        <v>471</v>
      </c>
      <c r="N13">
        <v>246</v>
      </c>
      <c r="O13" s="6">
        <v>82</v>
      </c>
      <c r="P13" t="str" cm="1">
        <f t="array" ref="P13">_xlfn.IFS(O13&lt;30,"D",O13&lt;=50,"C",O13&lt;=80,"B",O13&lt;=100,"A")</f>
        <v>A</v>
      </c>
      <c r="Q13" t="str">
        <f t="shared" si="0"/>
        <v>Pass</v>
      </c>
      <c r="R13" t="str" cm="1">
        <f t="array" ref="R13">_xlfn.IFS(O13&lt;30,"Poor",O13&lt;=50,"Need Improvement",O13&lt;=80,"Excellent",O13&lt;=100,"Outstanding")</f>
        <v>Outstanding</v>
      </c>
      <c r="S13" s="11"/>
    </row>
    <row r="14" spans="1:19" x14ac:dyDescent="0.3">
      <c r="A14" t="s">
        <v>624</v>
      </c>
      <c r="B14" t="s">
        <v>28</v>
      </c>
      <c r="C14" t="s">
        <v>448</v>
      </c>
      <c r="D14" t="s">
        <v>18</v>
      </c>
      <c r="E14">
        <v>16</v>
      </c>
      <c r="F14" s="9" t="s">
        <v>1062</v>
      </c>
      <c r="G14" t="s">
        <v>479</v>
      </c>
      <c r="H14">
        <v>6</v>
      </c>
      <c r="I14" t="s">
        <v>465</v>
      </c>
      <c r="J14">
        <v>18</v>
      </c>
      <c r="K14">
        <v>32</v>
      </c>
      <c r="L14">
        <v>28</v>
      </c>
      <c r="M14" t="s">
        <v>476</v>
      </c>
      <c r="N14">
        <v>78</v>
      </c>
      <c r="O14" s="6">
        <v>26</v>
      </c>
      <c r="P14" t="str" cm="1">
        <f t="array" ref="P14">_xlfn.IFS(O14&lt;30,"D",O14&lt;=50,"C",O14&lt;=80,"B",O14&lt;=100,"A")</f>
        <v>D</v>
      </c>
      <c r="Q14" t="str">
        <f t="shared" si="0"/>
        <v>Fail</v>
      </c>
      <c r="R14" t="str" cm="1">
        <f t="array" ref="R14">_xlfn.IFS(O14&lt;30,"Poor",O14&lt;=50,"Need Improvement",O14&lt;=80,"Excellent",O14&lt;=100,"Outstanding")</f>
        <v>Poor</v>
      </c>
      <c r="S14" s="11"/>
    </row>
    <row r="15" spans="1:19" x14ac:dyDescent="0.3">
      <c r="A15" t="s">
        <v>625</v>
      </c>
      <c r="B15" t="s">
        <v>29</v>
      </c>
      <c r="C15" t="s">
        <v>451</v>
      </c>
      <c r="D15" t="s">
        <v>308</v>
      </c>
      <c r="E15">
        <v>18</v>
      </c>
      <c r="F15" s="9" t="s">
        <v>1062</v>
      </c>
      <c r="G15" t="s">
        <v>1074</v>
      </c>
      <c r="H15">
        <v>6</v>
      </c>
      <c r="I15" t="s">
        <v>460</v>
      </c>
      <c r="J15">
        <v>74</v>
      </c>
      <c r="K15">
        <v>74</v>
      </c>
      <c r="L15">
        <v>72</v>
      </c>
      <c r="M15" t="s">
        <v>471</v>
      </c>
      <c r="N15">
        <v>220</v>
      </c>
      <c r="O15" s="6">
        <v>73.333333333333329</v>
      </c>
      <c r="P15" t="str" cm="1">
        <f t="array" ref="P15">_xlfn.IFS(O15&lt;30,"D",O15&lt;=50,"C",O15&lt;=80,"B",O15&lt;=100,"A")</f>
        <v>B</v>
      </c>
      <c r="Q15" t="str">
        <f t="shared" si="0"/>
        <v>Pass</v>
      </c>
      <c r="R15" t="str" cm="1">
        <f t="array" ref="R15">_xlfn.IFS(O15&lt;30,"Poor",O15&lt;=50,"Need Improvement",O15&lt;=80,"Excellent",O15&lt;=100,"Outstanding")</f>
        <v>Excellent</v>
      </c>
      <c r="S15" s="11"/>
    </row>
    <row r="16" spans="1:19" x14ac:dyDescent="0.3">
      <c r="A16" t="s">
        <v>626</v>
      </c>
      <c r="B16" t="s">
        <v>29</v>
      </c>
      <c r="C16" t="s">
        <v>452</v>
      </c>
      <c r="D16" t="s">
        <v>221</v>
      </c>
      <c r="E16">
        <v>21</v>
      </c>
      <c r="F16" t="s">
        <v>456</v>
      </c>
      <c r="G16" t="s">
        <v>1074</v>
      </c>
      <c r="H16">
        <v>2</v>
      </c>
      <c r="I16" t="s">
        <v>460</v>
      </c>
      <c r="J16">
        <v>62</v>
      </c>
      <c r="K16">
        <v>56</v>
      </c>
      <c r="L16">
        <v>53</v>
      </c>
      <c r="M16" t="s">
        <v>471</v>
      </c>
      <c r="N16">
        <v>171</v>
      </c>
      <c r="O16" s="6">
        <v>57</v>
      </c>
      <c r="P16" t="str" cm="1">
        <f t="array" ref="P16">_xlfn.IFS(O16&lt;30,"D",O16&lt;=50,"C",O16&lt;=80,"B",O16&lt;=100,"A")</f>
        <v>B</v>
      </c>
      <c r="Q16" t="str">
        <f t="shared" si="0"/>
        <v>Pass</v>
      </c>
      <c r="R16" t="str" cm="1">
        <f t="array" ref="R16">_xlfn.IFS(O16&lt;30,"Poor",O16&lt;=50,"Need Improvement",O16&lt;=80,"Excellent",O16&lt;=100,"Outstanding")</f>
        <v>Excellent</v>
      </c>
      <c r="S16" s="11"/>
    </row>
    <row r="17" spans="1:19" x14ac:dyDescent="0.3">
      <c r="A17" t="s">
        <v>627</v>
      </c>
      <c r="B17" t="s">
        <v>28</v>
      </c>
      <c r="C17" t="s">
        <v>451</v>
      </c>
      <c r="D17" t="s">
        <v>194</v>
      </c>
      <c r="E17">
        <v>25</v>
      </c>
      <c r="F17" t="s">
        <v>455</v>
      </c>
      <c r="G17" t="s">
        <v>1074</v>
      </c>
      <c r="H17">
        <v>8</v>
      </c>
      <c r="I17" t="s">
        <v>466</v>
      </c>
      <c r="J17">
        <v>82</v>
      </c>
      <c r="K17">
        <v>82</v>
      </c>
      <c r="L17">
        <v>74</v>
      </c>
      <c r="M17" t="s">
        <v>476</v>
      </c>
      <c r="N17">
        <v>238</v>
      </c>
      <c r="O17" s="6">
        <v>79.333333333333329</v>
      </c>
      <c r="P17" t="str" cm="1">
        <f t="array" ref="P17">_xlfn.IFS(O17&lt;30,"D",O17&lt;=50,"C",O17&lt;=80,"B",O17&lt;=100,"A")</f>
        <v>B</v>
      </c>
      <c r="Q17" t="str">
        <f t="shared" si="0"/>
        <v>Pass</v>
      </c>
      <c r="R17" t="str" cm="1">
        <f t="array" ref="R17">_xlfn.IFS(O17&lt;30,"Poor",O17&lt;=50,"Need Improvement",O17&lt;=80,"Excellent",O17&lt;=100,"Outstanding")</f>
        <v>Excellent</v>
      </c>
      <c r="S17" s="11"/>
    </row>
    <row r="18" spans="1:19" x14ac:dyDescent="0.3">
      <c r="A18" t="s">
        <v>628</v>
      </c>
      <c r="B18" t="s">
        <v>28</v>
      </c>
      <c r="C18" t="s">
        <v>448</v>
      </c>
      <c r="D18" t="s">
        <v>386</v>
      </c>
      <c r="E18">
        <v>21</v>
      </c>
      <c r="F18" t="s">
        <v>457</v>
      </c>
      <c r="G18" t="s">
        <v>480</v>
      </c>
      <c r="H18">
        <v>3</v>
      </c>
      <c r="I18" t="s">
        <v>466</v>
      </c>
      <c r="J18">
        <v>54</v>
      </c>
      <c r="K18">
        <v>52</v>
      </c>
      <c r="L18">
        <v>51</v>
      </c>
      <c r="M18" t="s">
        <v>477</v>
      </c>
      <c r="N18">
        <v>157</v>
      </c>
      <c r="O18" s="6">
        <v>52.333333333333336</v>
      </c>
      <c r="P18" t="str" cm="1">
        <f t="array" ref="P18">_xlfn.IFS(O18&lt;30,"D",O18&lt;=50,"C",O18&lt;=80,"B",O18&lt;=100,"A")</f>
        <v>B</v>
      </c>
      <c r="Q18" t="str">
        <f t="shared" si="0"/>
        <v>Pass</v>
      </c>
      <c r="R18" t="str" cm="1">
        <f t="array" ref="R18">_xlfn.IFS(O18&lt;30,"Poor",O18&lt;=50,"Need Improvement",O18&lt;=80,"Excellent",O18&lt;=100,"Outstanding")</f>
        <v>Excellent</v>
      </c>
      <c r="S18" s="11"/>
    </row>
    <row r="19" spans="1:19" x14ac:dyDescent="0.3">
      <c r="A19" t="s">
        <v>629</v>
      </c>
      <c r="B19" t="s">
        <v>29</v>
      </c>
      <c r="C19" t="s">
        <v>451</v>
      </c>
      <c r="D19" t="s">
        <v>310</v>
      </c>
      <c r="E19">
        <v>22</v>
      </c>
      <c r="F19" t="s">
        <v>457</v>
      </c>
      <c r="G19" t="s">
        <v>479</v>
      </c>
      <c r="H19">
        <v>10</v>
      </c>
      <c r="I19" t="s">
        <v>461</v>
      </c>
      <c r="J19">
        <v>82</v>
      </c>
      <c r="K19">
        <v>97</v>
      </c>
      <c r="L19">
        <v>96</v>
      </c>
      <c r="M19" t="s">
        <v>472</v>
      </c>
      <c r="N19">
        <v>275</v>
      </c>
      <c r="O19" s="6">
        <v>91.666666666666671</v>
      </c>
      <c r="P19" t="str" cm="1">
        <f t="array" ref="P19">_xlfn.IFS(O19&lt;30,"D",O19&lt;=50,"C",O19&lt;=80,"B",O19&lt;=100,"A")</f>
        <v>A</v>
      </c>
      <c r="Q19" t="str">
        <f t="shared" si="0"/>
        <v>Pass</v>
      </c>
      <c r="R19" t="str" cm="1">
        <f t="array" ref="R19">_xlfn.IFS(O19&lt;30,"Poor",O19&lt;=50,"Need Improvement",O19&lt;=80,"Excellent",O19&lt;=100,"Outstanding")</f>
        <v>Outstanding</v>
      </c>
      <c r="S19" s="11"/>
    </row>
    <row r="20" spans="1:19" x14ac:dyDescent="0.3">
      <c r="A20" t="s">
        <v>630</v>
      </c>
      <c r="B20" t="s">
        <v>29</v>
      </c>
      <c r="C20" t="s">
        <v>452</v>
      </c>
      <c r="D20" t="s">
        <v>335</v>
      </c>
      <c r="E20">
        <v>19</v>
      </c>
      <c r="F20" t="s">
        <v>457</v>
      </c>
      <c r="G20" t="s">
        <v>479</v>
      </c>
      <c r="H20">
        <v>4</v>
      </c>
      <c r="I20" t="s">
        <v>463</v>
      </c>
      <c r="J20">
        <v>67</v>
      </c>
      <c r="K20">
        <v>76</v>
      </c>
      <c r="L20">
        <v>75</v>
      </c>
      <c r="M20" t="s">
        <v>473</v>
      </c>
      <c r="N20">
        <v>218</v>
      </c>
      <c r="O20" s="6">
        <v>72.666666666666671</v>
      </c>
      <c r="P20" t="str" cm="1">
        <f t="array" ref="P20">_xlfn.IFS(O20&lt;30,"D",O20&lt;=50,"C",O20&lt;=80,"B",O20&lt;=100,"A")</f>
        <v>B</v>
      </c>
      <c r="Q20" t="str">
        <f t="shared" si="0"/>
        <v>Pass</v>
      </c>
      <c r="R20" t="str" cm="1">
        <f t="array" ref="R20">_xlfn.IFS(O20&lt;30,"Poor",O20&lt;=50,"Need Improvement",O20&lt;=80,"Excellent",O20&lt;=100,"Outstanding")</f>
        <v>Excellent</v>
      </c>
      <c r="S20" s="11"/>
    </row>
    <row r="21" spans="1:19" x14ac:dyDescent="0.3">
      <c r="A21" t="s">
        <v>631</v>
      </c>
      <c r="B21" t="s">
        <v>29</v>
      </c>
      <c r="C21" t="s">
        <v>450</v>
      </c>
      <c r="D21" t="s">
        <v>424</v>
      </c>
      <c r="E21">
        <v>16</v>
      </c>
      <c r="F21" s="9" t="s">
        <v>1062</v>
      </c>
      <c r="G21" t="s">
        <v>1074</v>
      </c>
      <c r="H21">
        <v>10</v>
      </c>
      <c r="I21" t="s">
        <v>466</v>
      </c>
      <c r="J21">
        <v>65</v>
      </c>
      <c r="K21">
        <v>59</v>
      </c>
      <c r="L21">
        <v>53</v>
      </c>
      <c r="M21" t="s">
        <v>476</v>
      </c>
      <c r="N21">
        <v>177</v>
      </c>
      <c r="O21" s="6">
        <v>59</v>
      </c>
      <c r="P21" t="str" cm="1">
        <f t="array" ref="P21">_xlfn.IFS(O21&lt;30,"D",O21&lt;=50,"C",O21&lt;=80,"B",O21&lt;=100,"A")</f>
        <v>B</v>
      </c>
      <c r="Q21" t="str">
        <f t="shared" si="0"/>
        <v>Pass</v>
      </c>
      <c r="R21" t="str" cm="1">
        <f t="array" ref="R21">_xlfn.IFS(O21&lt;30,"Poor",O21&lt;=50,"Need Improvement",O21&lt;=80,"Excellent",O21&lt;=100,"Outstanding")</f>
        <v>Excellent</v>
      </c>
      <c r="S21" s="11"/>
    </row>
    <row r="22" spans="1:19" x14ac:dyDescent="0.3">
      <c r="A22" t="s">
        <v>632</v>
      </c>
      <c r="B22" t="s">
        <v>28</v>
      </c>
      <c r="C22" t="s">
        <v>449</v>
      </c>
      <c r="D22" t="s">
        <v>79</v>
      </c>
      <c r="E22">
        <v>22</v>
      </c>
      <c r="F22" t="s">
        <v>457</v>
      </c>
      <c r="G22" t="s">
        <v>481</v>
      </c>
      <c r="H22">
        <v>8</v>
      </c>
      <c r="I22" t="s">
        <v>465</v>
      </c>
      <c r="J22">
        <v>60</v>
      </c>
      <c r="K22">
        <v>72</v>
      </c>
      <c r="L22">
        <v>74</v>
      </c>
      <c r="M22" t="s">
        <v>475</v>
      </c>
      <c r="N22">
        <v>206</v>
      </c>
      <c r="O22" s="6">
        <v>68.666666666666671</v>
      </c>
      <c r="P22" t="str" cm="1">
        <f t="array" ref="P22">_xlfn.IFS(O22&lt;30,"D",O22&lt;=50,"C",O22&lt;=80,"B",O22&lt;=100,"A")</f>
        <v>B</v>
      </c>
      <c r="Q22" t="str">
        <f t="shared" si="0"/>
        <v>Pass</v>
      </c>
      <c r="R22" t="str" cm="1">
        <f t="array" ref="R22">_xlfn.IFS(O22&lt;30,"Poor",O22&lt;=50,"Need Improvement",O22&lt;=80,"Excellent",O22&lt;=100,"Outstanding")</f>
        <v>Excellent</v>
      </c>
      <c r="S22" s="11"/>
    </row>
    <row r="23" spans="1:19" x14ac:dyDescent="0.3">
      <c r="A23" t="s">
        <v>633</v>
      </c>
      <c r="B23" t="s">
        <v>29</v>
      </c>
      <c r="C23" t="s">
        <v>449</v>
      </c>
      <c r="D23" t="s">
        <v>269</v>
      </c>
      <c r="E23">
        <v>20</v>
      </c>
      <c r="F23" t="s">
        <v>457</v>
      </c>
      <c r="G23" t="s">
        <v>1074</v>
      </c>
      <c r="H23">
        <v>5</v>
      </c>
      <c r="I23" t="s">
        <v>460</v>
      </c>
      <c r="J23">
        <v>63</v>
      </c>
      <c r="K23">
        <v>78</v>
      </c>
      <c r="L23">
        <v>80</v>
      </c>
      <c r="M23" t="s">
        <v>471</v>
      </c>
      <c r="N23">
        <v>221</v>
      </c>
      <c r="O23" s="6">
        <v>73.666666666666671</v>
      </c>
      <c r="P23" t="str" cm="1">
        <f t="array" ref="P23">_xlfn.IFS(O23&lt;30,"D",O23&lt;=50,"C",O23&lt;=80,"B",O23&lt;=100,"A")</f>
        <v>B</v>
      </c>
      <c r="Q23" t="str">
        <f t="shared" si="0"/>
        <v>Pass</v>
      </c>
      <c r="R23" t="str" cm="1">
        <f t="array" ref="R23">_xlfn.IFS(O23&lt;30,"Poor",O23&lt;=50,"Need Improvement",O23&lt;=80,"Excellent",O23&lt;=100,"Outstanding")</f>
        <v>Excellent</v>
      </c>
      <c r="S23" s="11"/>
    </row>
    <row r="24" spans="1:19" x14ac:dyDescent="0.3">
      <c r="A24" t="s">
        <v>634</v>
      </c>
      <c r="B24" t="s">
        <v>28</v>
      </c>
      <c r="C24" t="s">
        <v>449</v>
      </c>
      <c r="D24" t="s">
        <v>56</v>
      </c>
      <c r="E24">
        <v>21</v>
      </c>
      <c r="F24" t="s">
        <v>457</v>
      </c>
      <c r="G24" t="s">
        <v>1074</v>
      </c>
      <c r="H24">
        <v>10</v>
      </c>
      <c r="I24" t="s">
        <v>460</v>
      </c>
      <c r="J24">
        <v>53</v>
      </c>
      <c r="K24">
        <v>44</v>
      </c>
      <c r="L24">
        <v>42</v>
      </c>
      <c r="M24" t="s">
        <v>471</v>
      </c>
      <c r="N24">
        <v>139</v>
      </c>
      <c r="O24" s="6">
        <v>46.333333333333336</v>
      </c>
      <c r="P24" t="str" cm="1">
        <f t="array" ref="P24">_xlfn.IFS(O24&lt;30,"D",O24&lt;=50,"C",O24&lt;=80,"B",O24&lt;=100,"A")</f>
        <v>C</v>
      </c>
      <c r="Q24" t="str">
        <f t="shared" si="0"/>
        <v>Fail</v>
      </c>
      <c r="R24" t="str" cm="1">
        <f t="array" ref="R24">_xlfn.IFS(O24&lt;30,"Poor",O24&lt;=50,"Need Improvement",O24&lt;=80,"Excellent",O24&lt;=100,"Outstanding")</f>
        <v>Need Improvement</v>
      </c>
      <c r="S24" s="11"/>
    </row>
    <row r="25" spans="1:19" x14ac:dyDescent="0.3">
      <c r="A25" t="s">
        <v>635</v>
      </c>
      <c r="B25" t="s">
        <v>29</v>
      </c>
      <c r="C25" t="s">
        <v>450</v>
      </c>
      <c r="D25" t="s">
        <v>371</v>
      </c>
      <c r="E25">
        <v>20</v>
      </c>
      <c r="F25" t="s">
        <v>457</v>
      </c>
      <c r="G25" t="s">
        <v>479</v>
      </c>
      <c r="H25">
        <v>10</v>
      </c>
      <c r="I25" t="s">
        <v>459</v>
      </c>
      <c r="J25">
        <v>53</v>
      </c>
      <c r="K25">
        <v>43</v>
      </c>
      <c r="L25">
        <v>43</v>
      </c>
      <c r="M25" t="s">
        <v>469</v>
      </c>
      <c r="N25">
        <v>139</v>
      </c>
      <c r="O25" s="6">
        <v>46.333333333333336</v>
      </c>
      <c r="P25" t="str" cm="1">
        <f t="array" ref="P25">_xlfn.IFS(O25&lt;30,"D",O25&lt;=50,"C",O25&lt;=80,"B",O25&lt;=100,"A")</f>
        <v>C</v>
      </c>
      <c r="Q25" t="str">
        <f t="shared" si="0"/>
        <v>Fail</v>
      </c>
      <c r="R25" t="str" cm="1">
        <f t="array" ref="R25">_xlfn.IFS(O25&lt;30,"Poor",O25&lt;=50,"Need Improvement",O25&lt;=80,"Excellent",O25&lt;=100,"Outstanding")</f>
        <v>Need Improvement</v>
      </c>
      <c r="S25" s="11"/>
    </row>
    <row r="26" spans="1:19" x14ac:dyDescent="0.3">
      <c r="A26" t="s">
        <v>636</v>
      </c>
      <c r="B26" t="s">
        <v>29</v>
      </c>
      <c r="C26" t="s">
        <v>452</v>
      </c>
      <c r="D26" t="s">
        <v>392</v>
      </c>
      <c r="E26">
        <v>21</v>
      </c>
      <c r="F26" t="s">
        <v>457</v>
      </c>
      <c r="G26" t="s">
        <v>481</v>
      </c>
      <c r="H26">
        <v>6</v>
      </c>
      <c r="I26" t="s">
        <v>459</v>
      </c>
      <c r="J26">
        <v>84</v>
      </c>
      <c r="K26">
        <v>83</v>
      </c>
      <c r="L26">
        <v>78</v>
      </c>
      <c r="M26" t="s">
        <v>470</v>
      </c>
      <c r="N26">
        <v>245</v>
      </c>
      <c r="O26" s="6">
        <v>81.666666666666671</v>
      </c>
      <c r="P26" t="str" cm="1">
        <f t="array" ref="P26">_xlfn.IFS(O26&lt;30,"D",O26&lt;=50,"C",O26&lt;=80,"B",O26&lt;=100,"A")</f>
        <v>A</v>
      </c>
      <c r="Q26" t="str">
        <f t="shared" si="0"/>
        <v>Pass</v>
      </c>
      <c r="R26" t="str" cm="1">
        <f t="array" ref="R26">_xlfn.IFS(O26&lt;30,"Poor",O26&lt;=50,"Need Improvement",O26&lt;=80,"Excellent",O26&lt;=100,"Outstanding")</f>
        <v>Outstanding</v>
      </c>
      <c r="S26" s="11"/>
    </row>
    <row r="27" spans="1:19" x14ac:dyDescent="0.3">
      <c r="A27" t="s">
        <v>637</v>
      </c>
      <c r="B27" t="s">
        <v>28</v>
      </c>
      <c r="C27" t="s">
        <v>448</v>
      </c>
      <c r="D27" t="s">
        <v>334</v>
      </c>
      <c r="E27">
        <v>22</v>
      </c>
      <c r="F27" t="s">
        <v>457</v>
      </c>
      <c r="G27" t="s">
        <v>479</v>
      </c>
      <c r="H27">
        <v>9</v>
      </c>
      <c r="I27" t="s">
        <v>467</v>
      </c>
      <c r="J27">
        <v>58</v>
      </c>
      <c r="K27">
        <v>61</v>
      </c>
      <c r="L27">
        <v>66</v>
      </c>
      <c r="M27" t="s">
        <v>477</v>
      </c>
      <c r="N27">
        <v>185</v>
      </c>
      <c r="O27" s="6">
        <v>61.666666666666664</v>
      </c>
      <c r="P27" t="str" cm="1">
        <f t="array" ref="P27">_xlfn.IFS(O27&lt;30,"D",O27&lt;=50,"C",O27&lt;=80,"B",O27&lt;=100,"A")</f>
        <v>B</v>
      </c>
      <c r="Q27" t="str">
        <f t="shared" si="0"/>
        <v>Pass</v>
      </c>
      <c r="R27" t="str" cm="1">
        <f t="array" ref="R27">_xlfn.IFS(O27&lt;30,"Poor",O27&lt;=50,"Need Improvement",O27&lt;=80,"Excellent",O27&lt;=100,"Outstanding")</f>
        <v>Excellent</v>
      </c>
      <c r="S27" s="11"/>
    </row>
    <row r="28" spans="1:19" x14ac:dyDescent="0.3">
      <c r="A28" t="s">
        <v>638</v>
      </c>
      <c r="B28" t="s">
        <v>28</v>
      </c>
      <c r="C28" t="s">
        <v>451</v>
      </c>
      <c r="D28" t="s">
        <v>39</v>
      </c>
      <c r="E28">
        <v>20</v>
      </c>
      <c r="F28" t="s">
        <v>456</v>
      </c>
      <c r="G28" t="s">
        <v>1074</v>
      </c>
      <c r="H28">
        <v>3</v>
      </c>
      <c r="I28" t="s">
        <v>464</v>
      </c>
      <c r="J28">
        <v>74</v>
      </c>
      <c r="K28">
        <v>81</v>
      </c>
      <c r="L28">
        <v>83</v>
      </c>
      <c r="M28" t="s">
        <v>475</v>
      </c>
      <c r="N28">
        <v>238</v>
      </c>
      <c r="O28" s="6">
        <v>79.333333333333329</v>
      </c>
      <c r="P28" t="str" cm="1">
        <f t="array" ref="P28">_xlfn.IFS(O28&lt;30,"D",O28&lt;=50,"C",O28&lt;=80,"B",O28&lt;=100,"A")</f>
        <v>B</v>
      </c>
      <c r="Q28" t="str">
        <f t="shared" si="0"/>
        <v>Pass</v>
      </c>
      <c r="R28" t="str" cm="1">
        <f t="array" ref="R28">_xlfn.IFS(O28&lt;30,"Poor",O28&lt;=50,"Need Improvement",O28&lt;=80,"Excellent",O28&lt;=100,"Outstanding")</f>
        <v>Excellent</v>
      </c>
      <c r="S28" s="11"/>
    </row>
    <row r="29" spans="1:19" x14ac:dyDescent="0.3">
      <c r="A29" t="s">
        <v>639</v>
      </c>
      <c r="B29" t="s">
        <v>29</v>
      </c>
      <c r="C29" t="s">
        <v>449</v>
      </c>
      <c r="D29" t="s">
        <v>381</v>
      </c>
      <c r="E29">
        <v>18</v>
      </c>
      <c r="F29" s="9" t="s">
        <v>1062</v>
      </c>
      <c r="G29" t="s">
        <v>479</v>
      </c>
      <c r="H29">
        <v>6</v>
      </c>
      <c r="I29" t="s">
        <v>463</v>
      </c>
      <c r="J29">
        <v>63</v>
      </c>
      <c r="K29">
        <v>73</v>
      </c>
      <c r="L29">
        <v>68</v>
      </c>
      <c r="M29" t="s">
        <v>473</v>
      </c>
      <c r="N29">
        <v>204</v>
      </c>
      <c r="O29" s="6">
        <v>68</v>
      </c>
      <c r="P29" t="str" cm="1">
        <f t="array" ref="P29">_xlfn.IFS(O29&lt;30,"D",O29&lt;=50,"C",O29&lt;=80,"B",O29&lt;=100,"A")</f>
        <v>B</v>
      </c>
      <c r="Q29" t="str">
        <f t="shared" si="0"/>
        <v>Pass</v>
      </c>
      <c r="R29" t="str" cm="1">
        <f t="array" ref="R29">_xlfn.IFS(O29&lt;30,"Poor",O29&lt;=50,"Need Improvement",O29&lt;=80,"Excellent",O29&lt;=100,"Outstanding")</f>
        <v>Excellent</v>
      </c>
      <c r="S29" s="11"/>
    </row>
    <row r="30" spans="1:19" x14ac:dyDescent="0.3">
      <c r="A30" t="s">
        <v>640</v>
      </c>
      <c r="B30" t="s">
        <v>28</v>
      </c>
      <c r="C30" t="s">
        <v>452</v>
      </c>
      <c r="D30" t="s">
        <v>38</v>
      </c>
      <c r="E30">
        <v>21</v>
      </c>
      <c r="F30" t="s">
        <v>456</v>
      </c>
      <c r="G30" t="s">
        <v>481</v>
      </c>
      <c r="H30">
        <v>8</v>
      </c>
      <c r="I30" t="s">
        <v>463</v>
      </c>
      <c r="J30">
        <v>81</v>
      </c>
      <c r="K30">
        <v>81</v>
      </c>
      <c r="L30">
        <v>79</v>
      </c>
      <c r="M30" t="s">
        <v>474</v>
      </c>
      <c r="N30">
        <v>241</v>
      </c>
      <c r="O30" s="6">
        <v>80.333333333333329</v>
      </c>
      <c r="P30" t="str" cm="1">
        <f t="array" ref="P30">_xlfn.IFS(O30&lt;30,"D",O30&lt;=50,"C",O30&lt;=80,"B",O30&lt;=100,"A")</f>
        <v>A</v>
      </c>
      <c r="Q30" t="str">
        <f t="shared" si="0"/>
        <v>Pass</v>
      </c>
      <c r="R30" t="str" cm="1">
        <f t="array" ref="R30">_xlfn.IFS(O30&lt;30,"Poor",O30&lt;=50,"Need Improvement",O30&lt;=80,"Excellent",O30&lt;=100,"Outstanding")</f>
        <v>Outstanding</v>
      </c>
      <c r="S30" s="11"/>
    </row>
    <row r="31" spans="1:19" x14ac:dyDescent="0.3">
      <c r="A31" t="s">
        <v>641</v>
      </c>
      <c r="B31" t="s">
        <v>29</v>
      </c>
      <c r="C31" t="s">
        <v>449</v>
      </c>
      <c r="D31" t="s">
        <v>273</v>
      </c>
      <c r="E31">
        <v>20</v>
      </c>
      <c r="F31" t="s">
        <v>457</v>
      </c>
      <c r="G31" t="s">
        <v>480</v>
      </c>
      <c r="H31">
        <v>6</v>
      </c>
      <c r="I31" t="s">
        <v>462</v>
      </c>
      <c r="J31">
        <v>59</v>
      </c>
      <c r="K31">
        <v>71</v>
      </c>
      <c r="L31">
        <v>70</v>
      </c>
      <c r="M31" t="s">
        <v>473</v>
      </c>
      <c r="N31">
        <v>200</v>
      </c>
      <c r="O31" s="6">
        <v>66.666666666666671</v>
      </c>
      <c r="P31" t="str" cm="1">
        <f t="array" ref="P31">_xlfn.IFS(O31&lt;30,"D",O31&lt;=50,"C",O31&lt;=80,"B",O31&lt;=100,"A")</f>
        <v>B</v>
      </c>
      <c r="Q31" t="str">
        <f t="shared" si="0"/>
        <v>Pass</v>
      </c>
      <c r="R31" t="str" cm="1">
        <f t="array" ref="R31">_xlfn.IFS(O31&lt;30,"Poor",O31&lt;=50,"Need Improvement",O31&lt;=80,"Excellent",O31&lt;=100,"Outstanding")</f>
        <v>Excellent</v>
      </c>
      <c r="S31" s="11"/>
    </row>
    <row r="32" spans="1:19" x14ac:dyDescent="0.3">
      <c r="A32" t="s">
        <v>642</v>
      </c>
      <c r="B32" t="s">
        <v>29</v>
      </c>
      <c r="C32" t="s">
        <v>451</v>
      </c>
      <c r="D32" t="s">
        <v>444</v>
      </c>
      <c r="E32">
        <v>19</v>
      </c>
      <c r="F32" t="s">
        <v>456</v>
      </c>
      <c r="G32" t="s">
        <v>479</v>
      </c>
      <c r="H32">
        <v>3</v>
      </c>
      <c r="I32" t="s">
        <v>465</v>
      </c>
      <c r="J32">
        <v>75</v>
      </c>
      <c r="K32">
        <v>66</v>
      </c>
      <c r="L32">
        <v>73</v>
      </c>
      <c r="M32" t="s">
        <v>476</v>
      </c>
      <c r="N32">
        <v>214</v>
      </c>
      <c r="O32" s="6">
        <v>71.333333333333329</v>
      </c>
      <c r="P32" t="str" cm="1">
        <f t="array" ref="P32">_xlfn.IFS(O32&lt;30,"D",O32&lt;=50,"C",O32&lt;=80,"B",O32&lt;=100,"A")</f>
        <v>B</v>
      </c>
      <c r="Q32" t="str">
        <f t="shared" si="0"/>
        <v>Pass</v>
      </c>
      <c r="R32" t="str" cm="1">
        <f t="array" ref="R32">_xlfn.IFS(O32&lt;30,"Poor",O32&lt;=50,"Need Improvement",O32&lt;=80,"Excellent",O32&lt;=100,"Outstanding")</f>
        <v>Excellent</v>
      </c>
      <c r="S32" s="11"/>
    </row>
    <row r="33" spans="1:19" x14ac:dyDescent="0.3">
      <c r="A33" t="s">
        <v>643</v>
      </c>
      <c r="B33" t="s">
        <v>29</v>
      </c>
      <c r="C33" t="s">
        <v>449</v>
      </c>
      <c r="D33" t="s">
        <v>242</v>
      </c>
      <c r="E33">
        <v>16</v>
      </c>
      <c r="F33" s="9" t="s">
        <v>1062</v>
      </c>
      <c r="G33" t="s">
        <v>479</v>
      </c>
      <c r="H33">
        <v>1</v>
      </c>
      <c r="I33" t="s">
        <v>459</v>
      </c>
      <c r="J33">
        <v>61</v>
      </c>
      <c r="K33">
        <v>73</v>
      </c>
      <c r="L33">
        <v>63</v>
      </c>
      <c r="M33" t="s">
        <v>469</v>
      </c>
      <c r="N33">
        <v>197</v>
      </c>
      <c r="O33" s="6">
        <v>65.666666666666671</v>
      </c>
      <c r="P33" t="str" cm="1">
        <f t="array" ref="P33">_xlfn.IFS(O33&lt;30,"D",O33&lt;=50,"C",O33&lt;=80,"B",O33&lt;=100,"A")</f>
        <v>B</v>
      </c>
      <c r="Q33" t="str">
        <f t="shared" si="0"/>
        <v>Pass</v>
      </c>
      <c r="R33" t="str" cm="1">
        <f t="array" ref="R33">_xlfn.IFS(O33&lt;30,"Poor",O33&lt;=50,"Need Improvement",O33&lt;=80,"Excellent",O33&lt;=100,"Outstanding")</f>
        <v>Excellent</v>
      </c>
      <c r="S33" s="11"/>
    </row>
    <row r="34" spans="1:19" x14ac:dyDescent="0.3">
      <c r="A34" t="s">
        <v>644</v>
      </c>
      <c r="B34" t="s">
        <v>28</v>
      </c>
      <c r="C34" t="s">
        <v>449</v>
      </c>
      <c r="D34" t="s">
        <v>74</v>
      </c>
      <c r="E34">
        <v>20</v>
      </c>
      <c r="F34" t="s">
        <v>457</v>
      </c>
      <c r="G34" t="s">
        <v>481</v>
      </c>
      <c r="H34">
        <v>5</v>
      </c>
      <c r="I34" t="s">
        <v>459</v>
      </c>
      <c r="J34">
        <v>58</v>
      </c>
      <c r="K34">
        <v>49</v>
      </c>
      <c r="L34">
        <v>42</v>
      </c>
      <c r="M34" t="s">
        <v>470</v>
      </c>
      <c r="N34">
        <v>149</v>
      </c>
      <c r="O34" s="6">
        <v>49.666666666666664</v>
      </c>
      <c r="P34" t="str" cm="1">
        <f t="array" ref="P34">_xlfn.IFS(O34&lt;30,"D",O34&lt;=50,"C",O34&lt;=80,"B",O34&lt;=100,"A")</f>
        <v>C</v>
      </c>
      <c r="Q34" t="str">
        <f t="shared" si="0"/>
        <v>Fail</v>
      </c>
      <c r="R34" t="str" cm="1">
        <f t="array" ref="R34">_xlfn.IFS(O34&lt;30,"Poor",O34&lt;=50,"Need Improvement",O34&lt;=80,"Excellent",O34&lt;=100,"Outstanding")</f>
        <v>Need Improvement</v>
      </c>
      <c r="S34" s="11"/>
    </row>
    <row r="35" spans="1:19" x14ac:dyDescent="0.3">
      <c r="A35" t="s">
        <v>645</v>
      </c>
      <c r="B35" t="s">
        <v>28</v>
      </c>
      <c r="C35" t="s">
        <v>449</v>
      </c>
      <c r="D35" t="s">
        <v>50</v>
      </c>
      <c r="E35">
        <v>16</v>
      </c>
      <c r="F35" s="9" t="s">
        <v>1062</v>
      </c>
      <c r="G35" t="s">
        <v>481</v>
      </c>
      <c r="H35">
        <v>3</v>
      </c>
      <c r="I35" t="s">
        <v>465</v>
      </c>
      <c r="J35">
        <v>66</v>
      </c>
      <c r="K35">
        <v>71</v>
      </c>
      <c r="L35">
        <v>76</v>
      </c>
      <c r="M35" t="s">
        <v>475</v>
      </c>
      <c r="N35">
        <v>213</v>
      </c>
      <c r="O35" s="6">
        <v>71</v>
      </c>
      <c r="P35" t="str" cm="1">
        <f t="array" ref="P35">_xlfn.IFS(O35&lt;30,"D",O35&lt;=50,"C",O35&lt;=80,"B",O35&lt;=100,"A")</f>
        <v>B</v>
      </c>
      <c r="Q35" t="str">
        <f t="shared" si="0"/>
        <v>Pass</v>
      </c>
      <c r="R35" t="str" cm="1">
        <f t="array" ref="R35">_xlfn.IFS(O35&lt;30,"Poor",O35&lt;=50,"Need Improvement",O35&lt;=80,"Excellent",O35&lt;=100,"Outstanding")</f>
        <v>Excellent</v>
      </c>
      <c r="S35" s="11"/>
    </row>
    <row r="36" spans="1:19" x14ac:dyDescent="0.3">
      <c r="A36" t="s">
        <v>646</v>
      </c>
      <c r="B36" t="s">
        <v>29</v>
      </c>
      <c r="C36" t="s">
        <v>449</v>
      </c>
      <c r="D36" t="s">
        <v>300</v>
      </c>
      <c r="E36">
        <v>19</v>
      </c>
      <c r="F36" t="s">
        <v>454</v>
      </c>
      <c r="G36" t="s">
        <v>481</v>
      </c>
      <c r="H36">
        <v>6</v>
      </c>
      <c r="I36" t="s">
        <v>465</v>
      </c>
      <c r="J36">
        <v>61</v>
      </c>
      <c r="K36">
        <v>66</v>
      </c>
      <c r="L36">
        <v>61</v>
      </c>
      <c r="M36" t="s">
        <v>475</v>
      </c>
      <c r="N36">
        <v>188</v>
      </c>
      <c r="O36" s="6">
        <v>62.666666666666664</v>
      </c>
      <c r="P36" t="str" cm="1">
        <f t="array" ref="P36">_xlfn.IFS(O36&lt;30,"D",O36&lt;=50,"C",O36&lt;=80,"B",O36&lt;=100,"A")</f>
        <v>B</v>
      </c>
      <c r="Q36" t="str">
        <f t="shared" si="0"/>
        <v>Pass</v>
      </c>
      <c r="R36" t="str" cm="1">
        <f t="array" ref="R36">_xlfn.IFS(O36&lt;30,"Poor",O36&lt;=50,"Need Improvement",O36&lt;=80,"Excellent",O36&lt;=100,"Outstanding")</f>
        <v>Excellent</v>
      </c>
      <c r="S36" s="11"/>
    </row>
    <row r="37" spans="1:19" x14ac:dyDescent="0.3">
      <c r="A37" t="s">
        <v>647</v>
      </c>
      <c r="B37" t="s">
        <v>28</v>
      </c>
      <c r="C37" t="s">
        <v>452</v>
      </c>
      <c r="D37" t="s">
        <v>403</v>
      </c>
      <c r="E37">
        <v>20</v>
      </c>
      <c r="F37" t="s">
        <v>456</v>
      </c>
      <c r="G37" t="s">
        <v>480</v>
      </c>
      <c r="H37">
        <v>6</v>
      </c>
      <c r="I37" t="s">
        <v>464</v>
      </c>
      <c r="J37">
        <v>89</v>
      </c>
      <c r="K37">
        <v>76</v>
      </c>
      <c r="L37">
        <v>74</v>
      </c>
      <c r="M37" t="s">
        <v>474</v>
      </c>
      <c r="N37">
        <v>239</v>
      </c>
      <c r="O37" s="6">
        <v>79.666666666666671</v>
      </c>
      <c r="P37" t="str" cm="1">
        <f t="array" ref="P37">_xlfn.IFS(O37&lt;30,"D",O37&lt;=50,"C",O37&lt;=80,"B",O37&lt;=100,"A")</f>
        <v>B</v>
      </c>
      <c r="Q37" t="str">
        <f t="shared" si="0"/>
        <v>Pass</v>
      </c>
      <c r="R37" t="str" cm="1">
        <f t="array" ref="R37">_xlfn.IFS(O37&lt;30,"Poor",O37&lt;=50,"Need Improvement",O37&lt;=80,"Excellent",O37&lt;=100,"Outstanding")</f>
        <v>Excellent</v>
      </c>
      <c r="S37" s="11"/>
    </row>
    <row r="38" spans="1:19" x14ac:dyDescent="0.3">
      <c r="A38" t="s">
        <v>648</v>
      </c>
      <c r="B38" t="s">
        <v>28</v>
      </c>
      <c r="C38" t="s">
        <v>451</v>
      </c>
      <c r="D38" t="s">
        <v>220</v>
      </c>
      <c r="E38">
        <v>19</v>
      </c>
      <c r="F38" t="s">
        <v>454</v>
      </c>
      <c r="G38" t="s">
        <v>1074</v>
      </c>
      <c r="H38">
        <v>7</v>
      </c>
      <c r="I38" t="s">
        <v>466</v>
      </c>
      <c r="J38">
        <v>68</v>
      </c>
      <c r="K38">
        <v>75</v>
      </c>
      <c r="L38">
        <v>81</v>
      </c>
      <c r="M38" t="s">
        <v>476</v>
      </c>
      <c r="N38">
        <v>224</v>
      </c>
      <c r="O38" s="6">
        <v>74.666666666666671</v>
      </c>
      <c r="P38" t="str" cm="1">
        <f t="array" ref="P38">_xlfn.IFS(O38&lt;30,"D",O38&lt;=50,"C",O38&lt;=80,"B",O38&lt;=100,"A")</f>
        <v>B</v>
      </c>
      <c r="Q38" t="str">
        <f t="shared" si="0"/>
        <v>Pass</v>
      </c>
      <c r="R38" t="str" cm="1">
        <f t="array" ref="R38">_xlfn.IFS(O38&lt;30,"Poor",O38&lt;=50,"Need Improvement",O38&lt;=80,"Excellent",O38&lt;=100,"Outstanding")</f>
        <v>Excellent</v>
      </c>
      <c r="S38" s="11"/>
    </row>
    <row r="39" spans="1:19" x14ac:dyDescent="0.3">
      <c r="A39" t="s">
        <v>649</v>
      </c>
      <c r="B39" t="s">
        <v>28</v>
      </c>
      <c r="C39" t="s">
        <v>450</v>
      </c>
      <c r="D39" t="s">
        <v>26</v>
      </c>
      <c r="E39">
        <v>26</v>
      </c>
      <c r="F39" t="s">
        <v>455</v>
      </c>
      <c r="G39" t="s">
        <v>479</v>
      </c>
      <c r="H39">
        <v>5</v>
      </c>
      <c r="I39" t="s">
        <v>463</v>
      </c>
      <c r="J39">
        <v>73</v>
      </c>
      <c r="K39">
        <v>74</v>
      </c>
      <c r="L39">
        <v>72</v>
      </c>
      <c r="M39" t="s">
        <v>473</v>
      </c>
      <c r="N39">
        <v>219</v>
      </c>
      <c r="O39" s="6">
        <v>73</v>
      </c>
      <c r="P39" t="str" cm="1">
        <f t="array" ref="P39">_xlfn.IFS(O39&lt;30,"D",O39&lt;=50,"C",O39&lt;=80,"B",O39&lt;=100,"A")</f>
        <v>B</v>
      </c>
      <c r="Q39" t="str">
        <f t="shared" si="0"/>
        <v>Pass</v>
      </c>
      <c r="R39" t="str" cm="1">
        <f t="array" ref="R39">_xlfn.IFS(O39&lt;30,"Poor",O39&lt;=50,"Need Improvement",O39&lt;=80,"Excellent",O39&lt;=100,"Outstanding")</f>
        <v>Excellent</v>
      </c>
      <c r="S39" s="11"/>
    </row>
    <row r="40" spans="1:19" x14ac:dyDescent="0.3">
      <c r="A40" t="s">
        <v>650</v>
      </c>
      <c r="B40" t="s">
        <v>28</v>
      </c>
      <c r="C40" t="s">
        <v>451</v>
      </c>
      <c r="D40" t="s">
        <v>439</v>
      </c>
      <c r="E40">
        <v>18</v>
      </c>
      <c r="F40" s="9" t="s">
        <v>1062</v>
      </c>
      <c r="G40" t="s">
        <v>1074</v>
      </c>
      <c r="H40">
        <v>8</v>
      </c>
      <c r="I40" t="s">
        <v>462</v>
      </c>
      <c r="J40">
        <v>76</v>
      </c>
      <c r="K40">
        <v>73</v>
      </c>
      <c r="L40">
        <v>68</v>
      </c>
      <c r="M40" t="s">
        <v>472</v>
      </c>
      <c r="N40">
        <v>217</v>
      </c>
      <c r="O40" s="6">
        <v>72.333333333333329</v>
      </c>
      <c r="P40" t="str" cm="1">
        <f t="array" ref="P40">_xlfn.IFS(O40&lt;30,"D",O40&lt;=50,"C",O40&lt;=80,"B",O40&lt;=100,"A")</f>
        <v>B</v>
      </c>
      <c r="Q40" t="str">
        <f t="shared" si="0"/>
        <v>Pass</v>
      </c>
      <c r="R40" t="str" cm="1">
        <f t="array" ref="R40">_xlfn.IFS(O40&lt;30,"Poor",O40&lt;=50,"Need Improvement",O40&lt;=80,"Excellent",O40&lt;=100,"Outstanding")</f>
        <v>Excellent</v>
      </c>
      <c r="S40" s="11"/>
    </row>
    <row r="41" spans="1:19" x14ac:dyDescent="0.3">
      <c r="A41" t="s">
        <v>651</v>
      </c>
      <c r="B41" t="s">
        <v>29</v>
      </c>
      <c r="C41" t="s">
        <v>450</v>
      </c>
      <c r="D41" t="s">
        <v>333</v>
      </c>
      <c r="E41">
        <v>18</v>
      </c>
      <c r="F41" s="9" t="s">
        <v>1062</v>
      </c>
      <c r="G41" t="s">
        <v>1074</v>
      </c>
      <c r="H41">
        <v>5</v>
      </c>
      <c r="I41" t="s">
        <v>462</v>
      </c>
      <c r="J41">
        <v>38</v>
      </c>
      <c r="K41">
        <v>43</v>
      </c>
      <c r="L41">
        <v>43</v>
      </c>
      <c r="M41" t="s">
        <v>472</v>
      </c>
      <c r="N41">
        <v>124</v>
      </c>
      <c r="O41" s="6">
        <v>41.333333333333336</v>
      </c>
      <c r="P41" t="str" cm="1">
        <f t="array" ref="P41">_xlfn.IFS(O41&lt;30,"D",O41&lt;=50,"C",O41&lt;=80,"B",O41&lt;=100,"A")</f>
        <v>C</v>
      </c>
      <c r="Q41" t="str">
        <f t="shared" si="0"/>
        <v>Fail</v>
      </c>
      <c r="R41" t="str" cm="1">
        <f t="array" ref="R41">_xlfn.IFS(O41&lt;30,"Poor",O41&lt;=50,"Need Improvement",O41&lt;=80,"Excellent",O41&lt;=100,"Outstanding")</f>
        <v>Need Improvement</v>
      </c>
      <c r="S41" s="11"/>
    </row>
    <row r="42" spans="1:19" x14ac:dyDescent="0.3">
      <c r="A42" t="s">
        <v>652</v>
      </c>
      <c r="B42" t="s">
        <v>29</v>
      </c>
      <c r="C42" t="s">
        <v>449</v>
      </c>
      <c r="D42" t="s">
        <v>353</v>
      </c>
      <c r="E42">
        <v>19</v>
      </c>
      <c r="F42" t="s">
        <v>456</v>
      </c>
      <c r="G42" t="s">
        <v>479</v>
      </c>
      <c r="H42">
        <v>6</v>
      </c>
      <c r="I42" t="s">
        <v>461</v>
      </c>
      <c r="J42">
        <v>57</v>
      </c>
      <c r="K42">
        <v>54</v>
      </c>
      <c r="L42">
        <v>56</v>
      </c>
      <c r="M42" t="s">
        <v>472</v>
      </c>
      <c r="N42">
        <v>167</v>
      </c>
      <c r="O42" s="6">
        <v>55.666666666666664</v>
      </c>
      <c r="P42" t="str" cm="1">
        <f t="array" ref="P42">_xlfn.IFS(O42&lt;30,"D",O42&lt;=50,"C",O42&lt;=80,"B",O42&lt;=100,"A")</f>
        <v>B</v>
      </c>
      <c r="Q42" t="str">
        <f t="shared" si="0"/>
        <v>Pass</v>
      </c>
      <c r="R42" t="str" cm="1">
        <f t="array" ref="R42">_xlfn.IFS(O42&lt;30,"Poor",O42&lt;=50,"Need Improvement",O42&lt;=80,"Excellent",O42&lt;=100,"Outstanding")</f>
        <v>Excellent</v>
      </c>
      <c r="S42" s="11"/>
    </row>
    <row r="43" spans="1:19" x14ac:dyDescent="0.3">
      <c r="A43" t="s">
        <v>653</v>
      </c>
      <c r="B43" t="s">
        <v>28</v>
      </c>
      <c r="C43" t="s">
        <v>448</v>
      </c>
      <c r="D43" t="s">
        <v>109</v>
      </c>
      <c r="E43">
        <v>19</v>
      </c>
      <c r="F43" t="s">
        <v>456</v>
      </c>
      <c r="G43" t="s">
        <v>1074</v>
      </c>
      <c r="H43">
        <v>9</v>
      </c>
      <c r="I43" t="s">
        <v>458</v>
      </c>
      <c r="J43">
        <v>47</v>
      </c>
      <c r="K43">
        <v>49</v>
      </c>
      <c r="L43">
        <v>50</v>
      </c>
      <c r="M43" t="s">
        <v>468</v>
      </c>
      <c r="N43">
        <v>146</v>
      </c>
      <c r="O43" s="6">
        <v>48.666666666666664</v>
      </c>
      <c r="P43" t="str" cm="1">
        <f t="array" ref="P43">_xlfn.IFS(O43&lt;30,"D",O43&lt;=50,"C",O43&lt;=80,"B",O43&lt;=100,"A")</f>
        <v>C</v>
      </c>
      <c r="Q43" t="str">
        <f t="shared" si="0"/>
        <v>Fail</v>
      </c>
      <c r="R43" t="str" cm="1">
        <f t="array" ref="R43">_xlfn.IFS(O43&lt;30,"Poor",O43&lt;=50,"Need Improvement",O43&lt;=80,"Excellent",O43&lt;=100,"Outstanding")</f>
        <v>Need Improvement</v>
      </c>
      <c r="S43" s="11"/>
    </row>
    <row r="44" spans="1:19" x14ac:dyDescent="0.3">
      <c r="A44" t="s">
        <v>654</v>
      </c>
      <c r="B44" t="s">
        <v>29</v>
      </c>
      <c r="C44" t="s">
        <v>451</v>
      </c>
      <c r="D44" t="s">
        <v>414</v>
      </c>
      <c r="E44">
        <v>24</v>
      </c>
      <c r="F44" t="s">
        <v>455</v>
      </c>
      <c r="G44" t="s">
        <v>480</v>
      </c>
      <c r="H44">
        <v>5</v>
      </c>
      <c r="I44" t="s">
        <v>460</v>
      </c>
      <c r="J44">
        <v>47</v>
      </c>
      <c r="K44">
        <v>58</v>
      </c>
      <c r="L44">
        <v>67</v>
      </c>
      <c r="M44" t="s">
        <v>470</v>
      </c>
      <c r="N44">
        <v>172</v>
      </c>
      <c r="O44" s="6">
        <v>57.333333333333336</v>
      </c>
      <c r="P44" t="str" cm="1">
        <f t="array" ref="P44">_xlfn.IFS(O44&lt;30,"D",O44&lt;=50,"C",O44&lt;=80,"B",O44&lt;=100,"A")</f>
        <v>B</v>
      </c>
      <c r="Q44" t="str">
        <f t="shared" si="0"/>
        <v>Pass</v>
      </c>
      <c r="R44" t="str" cm="1">
        <f t="array" ref="R44">_xlfn.IFS(O44&lt;30,"Poor",O44&lt;=50,"Need Improvement",O44&lt;=80,"Excellent",O44&lt;=100,"Outstanding")</f>
        <v>Excellent</v>
      </c>
      <c r="S44" s="11"/>
    </row>
    <row r="45" spans="1:19" x14ac:dyDescent="0.3">
      <c r="A45" t="s">
        <v>655</v>
      </c>
      <c r="B45" t="s">
        <v>28</v>
      </c>
      <c r="C45" t="s">
        <v>451</v>
      </c>
      <c r="D45" t="s">
        <v>197</v>
      </c>
      <c r="E45">
        <v>26</v>
      </c>
      <c r="F45" t="s">
        <v>455</v>
      </c>
      <c r="G45" t="s">
        <v>480</v>
      </c>
      <c r="H45">
        <v>4</v>
      </c>
      <c r="I45" t="s">
        <v>458</v>
      </c>
      <c r="J45">
        <v>89</v>
      </c>
      <c r="K45">
        <v>84</v>
      </c>
      <c r="L45">
        <v>82</v>
      </c>
      <c r="M45" t="s">
        <v>469</v>
      </c>
      <c r="N45">
        <v>255</v>
      </c>
      <c r="O45" s="6">
        <v>85</v>
      </c>
      <c r="P45" t="str" cm="1">
        <f t="array" ref="P45">_xlfn.IFS(O45&lt;30,"D",O45&lt;=50,"C",O45&lt;=80,"B",O45&lt;=100,"A")</f>
        <v>A</v>
      </c>
      <c r="Q45" t="str">
        <f t="shared" si="0"/>
        <v>Pass</v>
      </c>
      <c r="R45" t="str" cm="1">
        <f t="array" ref="R45">_xlfn.IFS(O45&lt;30,"Poor",O45&lt;=50,"Need Improvement",O45&lt;=80,"Excellent",O45&lt;=100,"Outstanding")</f>
        <v>Outstanding</v>
      </c>
      <c r="S45" s="11"/>
    </row>
    <row r="46" spans="1:19" x14ac:dyDescent="0.3">
      <c r="A46" t="s">
        <v>656</v>
      </c>
      <c r="B46" t="s">
        <v>28</v>
      </c>
      <c r="C46" t="s">
        <v>449</v>
      </c>
      <c r="D46" t="s">
        <v>84</v>
      </c>
      <c r="E46">
        <v>22</v>
      </c>
      <c r="F46" t="s">
        <v>454</v>
      </c>
      <c r="G46" t="s">
        <v>481</v>
      </c>
      <c r="H46">
        <v>1</v>
      </c>
      <c r="I46" t="s">
        <v>463</v>
      </c>
      <c r="J46">
        <v>83</v>
      </c>
      <c r="K46">
        <v>78</v>
      </c>
      <c r="L46">
        <v>73</v>
      </c>
      <c r="M46" t="s">
        <v>474</v>
      </c>
      <c r="N46">
        <v>234</v>
      </c>
      <c r="O46" s="6">
        <v>78</v>
      </c>
      <c r="P46" t="str" cm="1">
        <f t="array" ref="P46">_xlfn.IFS(O46&lt;30,"D",O46&lt;=50,"C",O46&lt;=80,"B",O46&lt;=100,"A")</f>
        <v>B</v>
      </c>
      <c r="Q46" t="str">
        <f t="shared" si="0"/>
        <v>Pass</v>
      </c>
      <c r="R46" t="str" cm="1">
        <f t="array" ref="R46">_xlfn.IFS(O46&lt;30,"Poor",O46&lt;=50,"Need Improvement",O46&lt;=80,"Excellent",O46&lt;=100,"Outstanding")</f>
        <v>Excellent</v>
      </c>
      <c r="S46" s="11"/>
    </row>
    <row r="47" spans="1:19" x14ac:dyDescent="0.3">
      <c r="A47" t="s">
        <v>657</v>
      </c>
      <c r="B47" t="s">
        <v>29</v>
      </c>
      <c r="C47" t="s">
        <v>449</v>
      </c>
      <c r="D47" t="s">
        <v>175</v>
      </c>
      <c r="E47">
        <v>20</v>
      </c>
      <c r="F47" t="s">
        <v>456</v>
      </c>
      <c r="G47" t="s">
        <v>479</v>
      </c>
      <c r="H47">
        <v>9</v>
      </c>
      <c r="I47" t="s">
        <v>465</v>
      </c>
      <c r="J47">
        <v>83</v>
      </c>
      <c r="K47">
        <v>72</v>
      </c>
      <c r="L47">
        <v>78</v>
      </c>
      <c r="M47" t="s">
        <v>476</v>
      </c>
      <c r="N47">
        <v>233</v>
      </c>
      <c r="O47" s="6">
        <v>77.666666666666671</v>
      </c>
      <c r="P47" t="str" cm="1">
        <f t="array" ref="P47">_xlfn.IFS(O47&lt;30,"D",O47&lt;=50,"C",O47&lt;=80,"B",O47&lt;=100,"A")</f>
        <v>B</v>
      </c>
      <c r="Q47" t="str">
        <f t="shared" si="0"/>
        <v>Pass</v>
      </c>
      <c r="R47" t="str" cm="1">
        <f t="array" ref="R47">_xlfn.IFS(O47&lt;30,"Poor",O47&lt;=50,"Need Improvement",O47&lt;=80,"Excellent",O47&lt;=100,"Outstanding")</f>
        <v>Excellent</v>
      </c>
      <c r="S47" s="11"/>
    </row>
    <row r="48" spans="1:19" x14ac:dyDescent="0.3">
      <c r="A48" t="s">
        <v>658</v>
      </c>
      <c r="B48" t="s">
        <v>29</v>
      </c>
      <c r="C48" t="s">
        <v>449</v>
      </c>
      <c r="D48" t="s">
        <v>205</v>
      </c>
      <c r="E48">
        <v>22</v>
      </c>
      <c r="F48" t="s">
        <v>456</v>
      </c>
      <c r="G48" t="s">
        <v>1074</v>
      </c>
      <c r="H48">
        <v>10</v>
      </c>
      <c r="I48" t="s">
        <v>466</v>
      </c>
      <c r="J48">
        <v>82</v>
      </c>
      <c r="K48">
        <v>75</v>
      </c>
      <c r="L48">
        <v>77</v>
      </c>
      <c r="M48" t="s">
        <v>476</v>
      </c>
      <c r="N48">
        <v>234</v>
      </c>
      <c r="O48" s="6">
        <v>78</v>
      </c>
      <c r="P48" t="str" cm="1">
        <f t="array" ref="P48">_xlfn.IFS(O48&lt;30,"D",O48&lt;=50,"C",O48&lt;=80,"B",O48&lt;=100,"A")</f>
        <v>B</v>
      </c>
      <c r="Q48" t="str">
        <f t="shared" si="0"/>
        <v>Pass</v>
      </c>
      <c r="R48" t="str" cm="1">
        <f t="array" ref="R48">_xlfn.IFS(O48&lt;30,"Poor",O48&lt;=50,"Need Improvement",O48&lt;=80,"Excellent",O48&lt;=100,"Outstanding")</f>
        <v>Excellent</v>
      </c>
      <c r="S48" s="11"/>
    </row>
    <row r="49" spans="1:19" x14ac:dyDescent="0.3">
      <c r="A49" t="s">
        <v>659</v>
      </c>
      <c r="B49" t="s">
        <v>28</v>
      </c>
      <c r="C49" t="s">
        <v>449</v>
      </c>
      <c r="D49" t="s">
        <v>262</v>
      </c>
      <c r="E49">
        <v>20</v>
      </c>
      <c r="F49" t="s">
        <v>456</v>
      </c>
      <c r="G49" t="s">
        <v>479</v>
      </c>
      <c r="H49">
        <v>2</v>
      </c>
      <c r="I49" t="s">
        <v>461</v>
      </c>
      <c r="J49">
        <v>63</v>
      </c>
      <c r="K49">
        <v>67</v>
      </c>
      <c r="L49">
        <v>70</v>
      </c>
      <c r="M49" t="s">
        <v>472</v>
      </c>
      <c r="N49">
        <v>200</v>
      </c>
      <c r="O49" s="6">
        <v>66.666666666666671</v>
      </c>
      <c r="P49" t="str" cm="1">
        <f t="array" ref="P49">_xlfn.IFS(O49&lt;30,"D",O49&lt;=50,"C",O49&lt;=80,"B",O49&lt;=100,"A")</f>
        <v>B</v>
      </c>
      <c r="Q49" t="str">
        <f t="shared" si="0"/>
        <v>Pass</v>
      </c>
      <c r="R49" t="str" cm="1">
        <f t="array" ref="R49">_xlfn.IFS(O49&lt;30,"Poor",O49&lt;=50,"Need Improvement",O49&lt;=80,"Excellent",O49&lt;=100,"Outstanding")</f>
        <v>Excellent</v>
      </c>
      <c r="S49" s="11"/>
    </row>
    <row r="50" spans="1:19" x14ac:dyDescent="0.3">
      <c r="A50" t="s">
        <v>660</v>
      </c>
      <c r="B50" t="s">
        <v>28</v>
      </c>
      <c r="C50" t="s">
        <v>449</v>
      </c>
      <c r="D50" t="s">
        <v>276</v>
      </c>
      <c r="E50">
        <v>25</v>
      </c>
      <c r="F50" t="s">
        <v>455</v>
      </c>
      <c r="G50" t="s">
        <v>1074</v>
      </c>
      <c r="H50">
        <v>6</v>
      </c>
      <c r="I50" t="s">
        <v>458</v>
      </c>
      <c r="J50">
        <v>62</v>
      </c>
      <c r="K50">
        <v>68</v>
      </c>
      <c r="L50">
        <v>75</v>
      </c>
      <c r="M50" t="s">
        <v>468</v>
      </c>
      <c r="N50">
        <v>205</v>
      </c>
      <c r="O50" s="6">
        <v>68.333333333333329</v>
      </c>
      <c r="P50" t="str" cm="1">
        <f t="array" ref="P50">_xlfn.IFS(O50&lt;30,"D",O50&lt;=50,"C",O50&lt;=80,"B",O50&lt;=100,"A")</f>
        <v>B</v>
      </c>
      <c r="Q50" t="str">
        <f t="shared" si="0"/>
        <v>Pass</v>
      </c>
      <c r="R50" t="str" cm="1">
        <f t="array" ref="R50">_xlfn.IFS(O50&lt;30,"Poor",O50&lt;=50,"Need Improvement",O50&lt;=80,"Excellent",O50&lt;=100,"Outstanding")</f>
        <v>Excellent</v>
      </c>
      <c r="S50" s="11"/>
    </row>
    <row r="51" spans="1:19" x14ac:dyDescent="0.3">
      <c r="A51" t="s">
        <v>661</v>
      </c>
      <c r="B51" t="s">
        <v>28</v>
      </c>
      <c r="C51" t="s">
        <v>452</v>
      </c>
      <c r="D51" t="s">
        <v>328</v>
      </c>
      <c r="E51">
        <v>20</v>
      </c>
      <c r="F51" t="s">
        <v>454</v>
      </c>
      <c r="G51" t="s">
        <v>480</v>
      </c>
      <c r="H51">
        <v>9</v>
      </c>
      <c r="I51" t="s">
        <v>464</v>
      </c>
      <c r="J51">
        <v>82</v>
      </c>
      <c r="K51">
        <v>62</v>
      </c>
      <c r="L51">
        <v>62</v>
      </c>
      <c r="M51" t="s">
        <v>474</v>
      </c>
      <c r="N51">
        <v>206</v>
      </c>
      <c r="O51" s="6">
        <v>68.666666666666671</v>
      </c>
      <c r="P51" t="str" cm="1">
        <f t="array" ref="P51">_xlfn.IFS(O51&lt;30,"D",O51&lt;=50,"C",O51&lt;=80,"B",O51&lt;=100,"A")</f>
        <v>B</v>
      </c>
      <c r="Q51" t="str">
        <f t="shared" si="0"/>
        <v>Pass</v>
      </c>
      <c r="R51" t="str" cm="1">
        <f t="array" ref="R51">_xlfn.IFS(O51&lt;30,"Poor",O51&lt;=50,"Need Improvement",O51&lt;=80,"Excellent",O51&lt;=100,"Outstanding")</f>
        <v>Excellent</v>
      </c>
      <c r="S51" s="11"/>
    </row>
    <row r="52" spans="1:19" x14ac:dyDescent="0.3">
      <c r="A52" t="s">
        <v>662</v>
      </c>
      <c r="B52" t="s">
        <v>29</v>
      </c>
      <c r="C52" t="s">
        <v>451</v>
      </c>
      <c r="D52" t="s">
        <v>230</v>
      </c>
      <c r="E52">
        <v>18</v>
      </c>
      <c r="F52" s="9" t="s">
        <v>1062</v>
      </c>
      <c r="G52" t="s">
        <v>1074</v>
      </c>
      <c r="H52">
        <v>5</v>
      </c>
      <c r="I52" t="s">
        <v>464</v>
      </c>
      <c r="J52">
        <v>76</v>
      </c>
      <c r="K52">
        <v>70</v>
      </c>
      <c r="L52">
        <v>69</v>
      </c>
      <c r="M52" t="s">
        <v>475</v>
      </c>
      <c r="N52">
        <v>215</v>
      </c>
      <c r="O52" s="6">
        <v>71.666666666666671</v>
      </c>
      <c r="P52" t="str" cm="1">
        <f t="array" ref="P52">_xlfn.IFS(O52&lt;30,"D",O52&lt;=50,"C",O52&lt;=80,"B",O52&lt;=100,"A")</f>
        <v>B</v>
      </c>
      <c r="Q52" t="str">
        <f t="shared" si="0"/>
        <v>Pass</v>
      </c>
      <c r="R52" t="str" cm="1">
        <f t="array" ref="R52">_xlfn.IFS(O52&lt;30,"Poor",O52&lt;=50,"Need Improvement",O52&lt;=80,"Excellent",O52&lt;=100,"Outstanding")</f>
        <v>Excellent</v>
      </c>
      <c r="S52" s="11"/>
    </row>
    <row r="53" spans="1:19" x14ac:dyDescent="0.3">
      <c r="A53" t="s">
        <v>663</v>
      </c>
      <c r="B53" t="s">
        <v>28</v>
      </c>
      <c r="C53" t="s">
        <v>448</v>
      </c>
      <c r="D53" t="s">
        <v>101</v>
      </c>
      <c r="E53">
        <v>21</v>
      </c>
      <c r="F53" t="s">
        <v>454</v>
      </c>
      <c r="G53" t="s">
        <v>481</v>
      </c>
      <c r="H53">
        <v>6</v>
      </c>
      <c r="I53" t="s">
        <v>467</v>
      </c>
      <c r="J53">
        <v>73</v>
      </c>
      <c r="K53">
        <v>56</v>
      </c>
      <c r="L53">
        <v>57</v>
      </c>
      <c r="M53" t="s">
        <v>468</v>
      </c>
      <c r="N53">
        <v>186</v>
      </c>
      <c r="O53" s="6">
        <v>62</v>
      </c>
      <c r="P53" t="str" cm="1">
        <f t="array" ref="P53">_xlfn.IFS(O53&lt;30,"D",O53&lt;=50,"C",O53&lt;=80,"B",O53&lt;=100,"A")</f>
        <v>B</v>
      </c>
      <c r="Q53" t="str">
        <f t="shared" si="0"/>
        <v>Pass</v>
      </c>
      <c r="R53" t="str" cm="1">
        <f t="array" ref="R53">_xlfn.IFS(O53&lt;30,"Poor",O53&lt;=50,"Need Improvement",O53&lt;=80,"Excellent",O53&lt;=100,"Outstanding")</f>
        <v>Excellent</v>
      </c>
      <c r="S53" s="11"/>
    </row>
    <row r="54" spans="1:19" x14ac:dyDescent="0.3">
      <c r="A54" t="s">
        <v>664</v>
      </c>
      <c r="B54" t="s">
        <v>29</v>
      </c>
      <c r="C54" t="s">
        <v>448</v>
      </c>
      <c r="D54" t="s">
        <v>22</v>
      </c>
      <c r="E54">
        <v>20</v>
      </c>
      <c r="F54" t="s">
        <v>457</v>
      </c>
      <c r="G54" t="s">
        <v>479</v>
      </c>
      <c r="H54">
        <v>5</v>
      </c>
      <c r="I54" t="s">
        <v>459</v>
      </c>
      <c r="J54">
        <v>65</v>
      </c>
      <c r="K54">
        <v>75</v>
      </c>
      <c r="L54">
        <v>70</v>
      </c>
      <c r="M54" t="s">
        <v>469</v>
      </c>
      <c r="N54">
        <v>210</v>
      </c>
      <c r="O54" s="6">
        <v>70</v>
      </c>
      <c r="P54" t="str" cm="1">
        <f t="array" ref="P54">_xlfn.IFS(O54&lt;30,"D",O54&lt;=50,"C",O54&lt;=80,"B",O54&lt;=100,"A")</f>
        <v>B</v>
      </c>
      <c r="Q54" t="str">
        <f t="shared" si="0"/>
        <v>Pass</v>
      </c>
      <c r="R54" t="str" cm="1">
        <f t="array" ref="R54">_xlfn.IFS(O54&lt;30,"Poor",O54&lt;=50,"Need Improvement",O54&lt;=80,"Excellent",O54&lt;=100,"Outstanding")</f>
        <v>Excellent</v>
      </c>
      <c r="S54" s="11"/>
    </row>
    <row r="55" spans="1:19" x14ac:dyDescent="0.3">
      <c r="A55" t="s">
        <v>665</v>
      </c>
      <c r="B55" t="s">
        <v>28</v>
      </c>
      <c r="C55" t="s">
        <v>452</v>
      </c>
      <c r="D55" t="s">
        <v>288</v>
      </c>
      <c r="E55">
        <v>18</v>
      </c>
      <c r="F55" s="9" t="s">
        <v>1062</v>
      </c>
      <c r="G55" t="s">
        <v>480</v>
      </c>
      <c r="H55">
        <v>1</v>
      </c>
      <c r="I55" t="s">
        <v>464</v>
      </c>
      <c r="J55">
        <v>80</v>
      </c>
      <c r="K55">
        <v>76</v>
      </c>
      <c r="L55">
        <v>65</v>
      </c>
      <c r="M55" t="s">
        <v>474</v>
      </c>
      <c r="N55">
        <v>221</v>
      </c>
      <c r="O55" s="6">
        <v>73.666666666666671</v>
      </c>
      <c r="P55" t="str" cm="1">
        <f t="array" ref="P55">_xlfn.IFS(O55&lt;30,"D",O55&lt;=50,"C",O55&lt;=80,"B",O55&lt;=100,"A")</f>
        <v>B</v>
      </c>
      <c r="Q55" t="str">
        <f t="shared" si="0"/>
        <v>Pass</v>
      </c>
      <c r="R55" t="str" cm="1">
        <f t="array" ref="R55">_xlfn.IFS(O55&lt;30,"Poor",O55&lt;=50,"Need Improvement",O55&lt;=80,"Excellent",O55&lt;=100,"Outstanding")</f>
        <v>Excellent</v>
      </c>
      <c r="S55" s="11"/>
    </row>
    <row r="56" spans="1:19" x14ac:dyDescent="0.3">
      <c r="A56" t="s">
        <v>666</v>
      </c>
      <c r="B56" t="s">
        <v>28</v>
      </c>
      <c r="C56" t="s">
        <v>451</v>
      </c>
      <c r="D56" t="s">
        <v>106</v>
      </c>
      <c r="E56">
        <v>22</v>
      </c>
      <c r="F56" t="s">
        <v>454</v>
      </c>
      <c r="G56" t="s">
        <v>480</v>
      </c>
      <c r="H56">
        <v>2</v>
      </c>
      <c r="I56" t="s">
        <v>460</v>
      </c>
      <c r="J56">
        <v>73</v>
      </c>
      <c r="K56">
        <v>79</v>
      </c>
      <c r="L56">
        <v>84</v>
      </c>
      <c r="M56" t="s">
        <v>470</v>
      </c>
      <c r="N56">
        <v>236</v>
      </c>
      <c r="O56" s="6">
        <v>78.666666666666671</v>
      </c>
      <c r="P56" t="str" cm="1">
        <f t="array" ref="P56">_xlfn.IFS(O56&lt;30,"D",O56&lt;=50,"C",O56&lt;=80,"B",O56&lt;=100,"A")</f>
        <v>B</v>
      </c>
      <c r="Q56" t="str">
        <f t="shared" si="0"/>
        <v>Pass</v>
      </c>
      <c r="R56" t="str" cm="1">
        <f t="array" ref="R56">_xlfn.IFS(O56&lt;30,"Poor",O56&lt;=50,"Need Improvement",O56&lt;=80,"Excellent",O56&lt;=100,"Outstanding")</f>
        <v>Excellent</v>
      </c>
      <c r="S56" s="11"/>
    </row>
    <row r="57" spans="1:19" x14ac:dyDescent="0.3">
      <c r="A57" t="s">
        <v>667</v>
      </c>
      <c r="B57" t="s">
        <v>28</v>
      </c>
      <c r="C57" t="s">
        <v>451</v>
      </c>
      <c r="D57" t="s">
        <v>167</v>
      </c>
      <c r="E57">
        <v>19</v>
      </c>
      <c r="F57" t="s">
        <v>457</v>
      </c>
      <c r="G57" t="s">
        <v>479</v>
      </c>
      <c r="H57">
        <v>3</v>
      </c>
      <c r="I57" t="s">
        <v>461</v>
      </c>
      <c r="J57">
        <v>51</v>
      </c>
      <c r="K57">
        <v>58</v>
      </c>
      <c r="L57">
        <v>54</v>
      </c>
      <c r="M57" t="s">
        <v>472</v>
      </c>
      <c r="N57">
        <v>163</v>
      </c>
      <c r="O57" s="6">
        <v>54.333333333333336</v>
      </c>
      <c r="P57" t="str" cm="1">
        <f t="array" ref="P57">_xlfn.IFS(O57&lt;30,"D",O57&lt;=50,"C",O57&lt;=80,"B",O57&lt;=100,"A")</f>
        <v>B</v>
      </c>
      <c r="Q57" t="str">
        <f t="shared" si="0"/>
        <v>Pass</v>
      </c>
      <c r="R57" t="str" cm="1">
        <f t="array" ref="R57">_xlfn.IFS(O57&lt;30,"Poor",O57&lt;=50,"Need Improvement",O57&lt;=80,"Excellent",O57&lt;=100,"Outstanding")</f>
        <v>Excellent</v>
      </c>
      <c r="S57" s="11"/>
    </row>
    <row r="58" spans="1:19" x14ac:dyDescent="0.3">
      <c r="A58" t="s">
        <v>668</v>
      </c>
      <c r="B58" t="s">
        <v>29</v>
      </c>
      <c r="C58" t="s">
        <v>449</v>
      </c>
      <c r="D58" t="s">
        <v>168</v>
      </c>
      <c r="E58">
        <v>19</v>
      </c>
      <c r="F58" t="s">
        <v>456</v>
      </c>
      <c r="G58" t="s">
        <v>479</v>
      </c>
      <c r="H58">
        <v>2</v>
      </c>
      <c r="I58" t="s">
        <v>461</v>
      </c>
      <c r="J58">
        <v>68</v>
      </c>
      <c r="K58">
        <v>67</v>
      </c>
      <c r="L58">
        <v>69</v>
      </c>
      <c r="M58" t="s">
        <v>472</v>
      </c>
      <c r="N58">
        <v>204</v>
      </c>
      <c r="O58" s="6">
        <v>68</v>
      </c>
      <c r="P58" t="str" cm="1">
        <f t="array" ref="P58">_xlfn.IFS(O58&lt;30,"D",O58&lt;=50,"C",O58&lt;=80,"B",O58&lt;=100,"A")</f>
        <v>B</v>
      </c>
      <c r="Q58" t="str">
        <f t="shared" si="0"/>
        <v>Pass</v>
      </c>
      <c r="R58" t="str" cm="1">
        <f t="array" ref="R58">_xlfn.IFS(O58&lt;30,"Poor",O58&lt;=50,"Need Improvement",O58&lt;=80,"Excellent",O58&lt;=100,"Outstanding")</f>
        <v>Excellent</v>
      </c>
      <c r="S58" s="11"/>
    </row>
    <row r="59" spans="1:19" x14ac:dyDescent="0.3">
      <c r="A59" t="s">
        <v>669</v>
      </c>
      <c r="B59" t="s">
        <v>29</v>
      </c>
      <c r="C59" t="s">
        <v>450</v>
      </c>
      <c r="D59" t="s">
        <v>4</v>
      </c>
      <c r="E59">
        <v>19</v>
      </c>
      <c r="F59" t="s">
        <v>456</v>
      </c>
      <c r="G59" t="s">
        <v>481</v>
      </c>
      <c r="H59">
        <v>8</v>
      </c>
      <c r="I59" t="s">
        <v>461</v>
      </c>
      <c r="J59">
        <v>47</v>
      </c>
      <c r="K59">
        <v>57</v>
      </c>
      <c r="L59">
        <v>44</v>
      </c>
      <c r="M59" t="s">
        <v>471</v>
      </c>
      <c r="N59">
        <v>148</v>
      </c>
      <c r="O59" s="6">
        <v>49.333333333333336</v>
      </c>
      <c r="P59" t="str" cm="1">
        <f t="array" ref="P59">_xlfn.IFS(O59&lt;30,"D",O59&lt;=50,"C",O59&lt;=80,"B",O59&lt;=100,"A")</f>
        <v>C</v>
      </c>
      <c r="Q59" t="str">
        <f t="shared" si="0"/>
        <v>Fail</v>
      </c>
      <c r="R59" t="str" cm="1">
        <f t="array" ref="R59">_xlfn.IFS(O59&lt;30,"Poor",O59&lt;=50,"Need Improvement",O59&lt;=80,"Excellent",O59&lt;=100,"Outstanding")</f>
        <v>Need Improvement</v>
      </c>
      <c r="S59" s="11"/>
    </row>
    <row r="60" spans="1:19" x14ac:dyDescent="0.3">
      <c r="A60" t="s">
        <v>670</v>
      </c>
      <c r="B60" t="s">
        <v>28</v>
      </c>
      <c r="C60" t="s">
        <v>448</v>
      </c>
      <c r="D60" t="s">
        <v>405</v>
      </c>
      <c r="E60">
        <v>18</v>
      </c>
      <c r="F60" s="9" t="s">
        <v>1062</v>
      </c>
      <c r="G60" t="s">
        <v>481</v>
      </c>
      <c r="H60">
        <v>7</v>
      </c>
      <c r="I60" t="s">
        <v>465</v>
      </c>
      <c r="J60">
        <v>58</v>
      </c>
      <c r="K60">
        <v>70</v>
      </c>
      <c r="L60">
        <v>68</v>
      </c>
      <c r="M60" t="s">
        <v>475</v>
      </c>
      <c r="N60">
        <v>196</v>
      </c>
      <c r="O60" s="6">
        <v>65.333333333333329</v>
      </c>
      <c r="P60" t="str" cm="1">
        <f t="array" ref="P60">_xlfn.IFS(O60&lt;30,"D",O60&lt;=50,"C",O60&lt;=80,"B",O60&lt;=100,"A")</f>
        <v>B</v>
      </c>
      <c r="Q60" t="str">
        <f t="shared" si="0"/>
        <v>Pass</v>
      </c>
      <c r="R60" t="str" cm="1">
        <f t="array" ref="R60">_xlfn.IFS(O60&lt;30,"Poor",O60&lt;=50,"Need Improvement",O60&lt;=80,"Excellent",O60&lt;=100,"Outstanding")</f>
        <v>Excellent</v>
      </c>
      <c r="S60" s="11"/>
    </row>
    <row r="61" spans="1:19" x14ac:dyDescent="0.3">
      <c r="A61" t="s">
        <v>671</v>
      </c>
      <c r="B61" t="s">
        <v>29</v>
      </c>
      <c r="C61" t="s">
        <v>451</v>
      </c>
      <c r="D61" t="s">
        <v>304</v>
      </c>
      <c r="E61">
        <v>17</v>
      </c>
      <c r="F61" s="9" t="s">
        <v>1062</v>
      </c>
      <c r="G61" t="s">
        <v>479</v>
      </c>
      <c r="H61">
        <v>8</v>
      </c>
      <c r="I61" t="s">
        <v>467</v>
      </c>
      <c r="J61">
        <v>73</v>
      </c>
      <c r="K61">
        <v>84</v>
      </c>
      <c r="L61">
        <v>85</v>
      </c>
      <c r="M61" t="s">
        <v>477</v>
      </c>
      <c r="N61">
        <v>242</v>
      </c>
      <c r="O61" s="6">
        <v>80.666666666666671</v>
      </c>
      <c r="P61" t="str" cm="1">
        <f t="array" ref="P61">_xlfn.IFS(O61&lt;30,"D",O61&lt;=50,"C",O61&lt;=80,"B",O61&lt;=100,"A")</f>
        <v>A</v>
      </c>
      <c r="Q61" t="str">
        <f t="shared" si="0"/>
        <v>Pass</v>
      </c>
      <c r="R61" t="str" cm="1">
        <f t="array" ref="R61">_xlfn.IFS(O61&lt;30,"Poor",O61&lt;=50,"Need Improvement",O61&lt;=80,"Excellent",O61&lt;=100,"Outstanding")</f>
        <v>Outstanding</v>
      </c>
      <c r="S61" s="11"/>
    </row>
    <row r="62" spans="1:19" x14ac:dyDescent="0.3">
      <c r="A62" t="s">
        <v>672</v>
      </c>
      <c r="B62" t="s">
        <v>29</v>
      </c>
      <c r="C62" t="s">
        <v>450</v>
      </c>
      <c r="D62" t="s">
        <v>323</v>
      </c>
      <c r="E62">
        <v>22</v>
      </c>
      <c r="F62" t="s">
        <v>454</v>
      </c>
      <c r="G62" t="s">
        <v>481</v>
      </c>
      <c r="H62">
        <v>3</v>
      </c>
      <c r="I62" t="s">
        <v>467</v>
      </c>
      <c r="J62">
        <v>66</v>
      </c>
      <c r="K62">
        <v>64</v>
      </c>
      <c r="L62">
        <v>62</v>
      </c>
      <c r="M62" t="s">
        <v>468</v>
      </c>
      <c r="N62">
        <v>192</v>
      </c>
      <c r="O62" s="6">
        <v>64</v>
      </c>
      <c r="P62" t="str" cm="1">
        <f t="array" ref="P62">_xlfn.IFS(O62&lt;30,"D",O62&lt;=50,"C",O62&lt;=80,"B",O62&lt;=100,"A")</f>
        <v>B</v>
      </c>
      <c r="Q62" t="str">
        <f t="shared" si="0"/>
        <v>Pass</v>
      </c>
      <c r="R62" t="str" cm="1">
        <f t="array" ref="R62">_xlfn.IFS(O62&lt;30,"Poor",O62&lt;=50,"Need Improvement",O62&lt;=80,"Excellent",O62&lt;=100,"Outstanding")</f>
        <v>Excellent</v>
      </c>
      <c r="S62" s="11"/>
    </row>
    <row r="63" spans="1:19" x14ac:dyDescent="0.3">
      <c r="A63" t="s">
        <v>673</v>
      </c>
      <c r="B63" t="s">
        <v>29</v>
      </c>
      <c r="C63" t="s">
        <v>449</v>
      </c>
      <c r="D63" t="s">
        <v>437</v>
      </c>
      <c r="E63">
        <v>16</v>
      </c>
      <c r="F63" s="9" t="s">
        <v>1062</v>
      </c>
      <c r="G63" t="s">
        <v>480</v>
      </c>
      <c r="H63">
        <v>9</v>
      </c>
      <c r="I63" t="s">
        <v>462</v>
      </c>
      <c r="J63">
        <v>73</v>
      </c>
      <c r="K63">
        <v>66</v>
      </c>
      <c r="L63">
        <v>66</v>
      </c>
      <c r="M63" t="s">
        <v>473</v>
      </c>
      <c r="N63">
        <v>205</v>
      </c>
      <c r="O63" s="6">
        <v>68.333333333333329</v>
      </c>
      <c r="P63" t="str" cm="1">
        <f t="array" ref="P63">_xlfn.IFS(O63&lt;30,"D",O63&lt;=50,"C",O63&lt;=80,"B",O63&lt;=100,"A")</f>
        <v>B</v>
      </c>
      <c r="Q63" t="str">
        <f t="shared" si="0"/>
        <v>Pass</v>
      </c>
      <c r="R63" t="str" cm="1">
        <f t="array" ref="R63">_xlfn.IFS(O63&lt;30,"Poor",O63&lt;=50,"Need Improvement",O63&lt;=80,"Excellent",O63&lt;=100,"Outstanding")</f>
        <v>Excellent</v>
      </c>
      <c r="S63" s="11"/>
    </row>
    <row r="64" spans="1:19" x14ac:dyDescent="0.3">
      <c r="A64" t="s">
        <v>674</v>
      </c>
      <c r="B64" t="s">
        <v>28</v>
      </c>
      <c r="C64" t="s">
        <v>452</v>
      </c>
      <c r="D64" t="s">
        <v>47</v>
      </c>
      <c r="E64">
        <v>22</v>
      </c>
      <c r="F64" t="s">
        <v>456</v>
      </c>
      <c r="G64" t="s">
        <v>1074</v>
      </c>
      <c r="H64">
        <v>2</v>
      </c>
      <c r="I64" t="s">
        <v>462</v>
      </c>
      <c r="J64">
        <v>50</v>
      </c>
      <c r="K64">
        <v>56</v>
      </c>
      <c r="L64">
        <v>54</v>
      </c>
      <c r="M64" t="s">
        <v>472</v>
      </c>
      <c r="N64">
        <v>160</v>
      </c>
      <c r="O64" s="6">
        <v>53.333333333333336</v>
      </c>
      <c r="P64" t="str" cm="1">
        <f t="array" ref="P64">_xlfn.IFS(O64&lt;30,"D",O64&lt;=50,"C",O64&lt;=80,"B",O64&lt;=100,"A")</f>
        <v>B</v>
      </c>
      <c r="Q64" t="str">
        <f t="shared" si="0"/>
        <v>Pass</v>
      </c>
      <c r="R64" t="str" cm="1">
        <f t="array" ref="R64">_xlfn.IFS(O64&lt;30,"Poor",O64&lt;=50,"Need Improvement",O64&lt;=80,"Excellent",O64&lt;=100,"Outstanding")</f>
        <v>Excellent</v>
      </c>
      <c r="S64" s="11"/>
    </row>
    <row r="65" spans="1:19" x14ac:dyDescent="0.3">
      <c r="A65" t="s">
        <v>675</v>
      </c>
      <c r="B65" t="s">
        <v>28</v>
      </c>
      <c r="C65" t="s">
        <v>451</v>
      </c>
      <c r="D65" t="s">
        <v>40</v>
      </c>
      <c r="E65">
        <v>16</v>
      </c>
      <c r="F65" s="9" t="s">
        <v>1062</v>
      </c>
      <c r="G65" t="s">
        <v>479</v>
      </c>
      <c r="H65">
        <v>8</v>
      </c>
      <c r="I65" t="s">
        <v>465</v>
      </c>
      <c r="J65">
        <v>50</v>
      </c>
      <c r="K65">
        <v>64</v>
      </c>
      <c r="L65">
        <v>59</v>
      </c>
      <c r="M65" t="s">
        <v>476</v>
      </c>
      <c r="N65">
        <v>173</v>
      </c>
      <c r="O65" s="6">
        <v>57.666666666666664</v>
      </c>
      <c r="P65" t="str" cm="1">
        <f t="array" ref="P65">_xlfn.IFS(O65&lt;30,"D",O65&lt;=50,"C",O65&lt;=80,"B",O65&lt;=100,"A")</f>
        <v>B</v>
      </c>
      <c r="Q65" t="str">
        <f t="shared" si="0"/>
        <v>Pass</v>
      </c>
      <c r="R65" t="str" cm="1">
        <f t="array" ref="R65">_xlfn.IFS(O65&lt;30,"Poor",O65&lt;=50,"Need Improvement",O65&lt;=80,"Excellent",O65&lt;=100,"Outstanding")</f>
        <v>Excellent</v>
      </c>
      <c r="S65" s="11"/>
    </row>
    <row r="66" spans="1:19" x14ac:dyDescent="0.3">
      <c r="A66" t="s">
        <v>676</v>
      </c>
      <c r="B66" t="s">
        <v>28</v>
      </c>
      <c r="C66" t="s">
        <v>451</v>
      </c>
      <c r="D66" t="s">
        <v>231</v>
      </c>
      <c r="E66">
        <v>16</v>
      </c>
      <c r="F66" s="9" t="s">
        <v>1062</v>
      </c>
      <c r="G66" t="s">
        <v>480</v>
      </c>
      <c r="H66">
        <v>9</v>
      </c>
      <c r="I66" t="s">
        <v>462</v>
      </c>
      <c r="J66">
        <v>62</v>
      </c>
      <c r="K66">
        <v>67</v>
      </c>
      <c r="L66">
        <v>61</v>
      </c>
      <c r="M66" t="s">
        <v>473</v>
      </c>
      <c r="N66">
        <v>190</v>
      </c>
      <c r="O66" s="6">
        <v>63.333333333333336</v>
      </c>
      <c r="P66" t="str" cm="1">
        <f t="array" ref="P66">_xlfn.IFS(O66&lt;30,"D",O66&lt;=50,"C",O66&lt;=80,"B",O66&lt;=100,"A")</f>
        <v>B</v>
      </c>
      <c r="Q66" t="str">
        <f t="shared" si="0"/>
        <v>Pass</v>
      </c>
      <c r="R66" t="str" cm="1">
        <f t="array" ref="R66">_xlfn.IFS(O66&lt;30,"Poor",O66&lt;=50,"Need Improvement",O66&lt;=80,"Excellent",O66&lt;=100,"Outstanding")</f>
        <v>Excellent</v>
      </c>
      <c r="S66" s="11"/>
    </row>
    <row r="67" spans="1:19" x14ac:dyDescent="0.3">
      <c r="A67" t="s">
        <v>677</v>
      </c>
      <c r="B67" t="s">
        <v>28</v>
      </c>
      <c r="C67" t="s">
        <v>451</v>
      </c>
      <c r="D67" t="s">
        <v>366</v>
      </c>
      <c r="E67">
        <v>16</v>
      </c>
      <c r="F67" s="9" t="s">
        <v>1062</v>
      </c>
      <c r="G67" t="s">
        <v>481</v>
      </c>
      <c r="H67">
        <v>3</v>
      </c>
      <c r="I67" t="s">
        <v>465</v>
      </c>
      <c r="J67">
        <v>57</v>
      </c>
      <c r="K67">
        <v>50</v>
      </c>
      <c r="L67">
        <v>54</v>
      </c>
      <c r="M67" t="s">
        <v>475</v>
      </c>
      <c r="N67">
        <v>161</v>
      </c>
      <c r="O67" s="6">
        <v>53.666666666666664</v>
      </c>
      <c r="P67" t="str" cm="1">
        <f t="array" ref="P67">_xlfn.IFS(O67&lt;30,"D",O67&lt;=50,"C",O67&lt;=80,"B",O67&lt;=100,"A")</f>
        <v>B</v>
      </c>
      <c r="Q67" t="str">
        <f t="shared" ref="Q67:Q130" si="1">IF(O67&gt;50,"Pass","Fail")</f>
        <v>Pass</v>
      </c>
      <c r="R67" t="str" cm="1">
        <f t="array" ref="R67">_xlfn.IFS(O67&lt;30,"Poor",O67&lt;=50,"Need Improvement",O67&lt;=80,"Excellent",O67&lt;=100,"Outstanding")</f>
        <v>Excellent</v>
      </c>
      <c r="S67" s="11"/>
    </row>
    <row r="68" spans="1:19" x14ac:dyDescent="0.3">
      <c r="A68" t="s">
        <v>678</v>
      </c>
      <c r="B68" t="s">
        <v>29</v>
      </c>
      <c r="C68" t="s">
        <v>451</v>
      </c>
      <c r="D68" t="s">
        <v>139</v>
      </c>
      <c r="E68">
        <v>17</v>
      </c>
      <c r="F68" s="9" t="s">
        <v>1062</v>
      </c>
      <c r="G68" t="s">
        <v>479</v>
      </c>
      <c r="H68">
        <v>9</v>
      </c>
      <c r="I68" t="s">
        <v>459</v>
      </c>
      <c r="J68">
        <v>56</v>
      </c>
      <c r="K68">
        <v>54</v>
      </c>
      <c r="L68">
        <v>52</v>
      </c>
      <c r="M68" t="s">
        <v>469</v>
      </c>
      <c r="N68">
        <v>162</v>
      </c>
      <c r="O68" s="6">
        <v>54</v>
      </c>
      <c r="P68" t="str" cm="1">
        <f t="array" ref="P68">_xlfn.IFS(O68&lt;30,"D",O68&lt;=50,"C",O68&lt;=80,"B",O68&lt;=100,"A")</f>
        <v>B</v>
      </c>
      <c r="Q68" t="str">
        <f t="shared" si="1"/>
        <v>Pass</v>
      </c>
      <c r="R68" t="str" cm="1">
        <f t="array" ref="R68">_xlfn.IFS(O68&lt;30,"Poor",O68&lt;=50,"Need Improvement",O68&lt;=80,"Excellent",O68&lt;=100,"Outstanding")</f>
        <v>Excellent</v>
      </c>
      <c r="S68" s="11"/>
    </row>
    <row r="69" spans="1:19" x14ac:dyDescent="0.3">
      <c r="A69" t="s">
        <v>679</v>
      </c>
      <c r="B69" t="s">
        <v>28</v>
      </c>
      <c r="C69" t="s">
        <v>448</v>
      </c>
      <c r="D69" t="s">
        <v>77</v>
      </c>
      <c r="E69">
        <v>17</v>
      </c>
      <c r="F69" s="9" t="s">
        <v>1062</v>
      </c>
      <c r="G69" t="s">
        <v>479</v>
      </c>
      <c r="H69">
        <v>1</v>
      </c>
      <c r="I69" t="s">
        <v>463</v>
      </c>
      <c r="J69">
        <v>67</v>
      </c>
      <c r="K69">
        <v>64</v>
      </c>
      <c r="L69">
        <v>61</v>
      </c>
      <c r="M69" t="s">
        <v>473</v>
      </c>
      <c r="N69">
        <v>192</v>
      </c>
      <c r="O69" s="6">
        <v>64</v>
      </c>
      <c r="P69" t="str" cm="1">
        <f t="array" ref="P69">_xlfn.IFS(O69&lt;30,"D",O69&lt;=50,"C",O69&lt;=80,"B",O69&lt;=100,"A")</f>
        <v>B</v>
      </c>
      <c r="Q69" t="str">
        <f t="shared" si="1"/>
        <v>Pass</v>
      </c>
      <c r="R69" t="str" cm="1">
        <f t="array" ref="R69">_xlfn.IFS(O69&lt;30,"Poor",O69&lt;=50,"Need Improvement",O69&lt;=80,"Excellent",O69&lt;=100,"Outstanding")</f>
        <v>Excellent</v>
      </c>
      <c r="S69" s="11"/>
    </row>
    <row r="70" spans="1:19" x14ac:dyDescent="0.3">
      <c r="A70" t="s">
        <v>680</v>
      </c>
      <c r="B70" t="s">
        <v>28</v>
      </c>
      <c r="C70" t="s">
        <v>451</v>
      </c>
      <c r="D70" t="s">
        <v>187</v>
      </c>
      <c r="E70">
        <v>17</v>
      </c>
      <c r="F70" s="9" t="s">
        <v>1062</v>
      </c>
      <c r="G70" t="s">
        <v>481</v>
      </c>
      <c r="H70">
        <v>1</v>
      </c>
      <c r="I70" t="s">
        <v>461</v>
      </c>
      <c r="J70">
        <v>63</v>
      </c>
      <c r="K70">
        <v>57</v>
      </c>
      <c r="L70">
        <v>56</v>
      </c>
      <c r="M70" t="s">
        <v>471</v>
      </c>
      <c r="N70">
        <v>176</v>
      </c>
      <c r="O70" s="6">
        <v>58.666666666666664</v>
      </c>
      <c r="P70" t="str" cm="1">
        <f t="array" ref="P70">_xlfn.IFS(O70&lt;30,"D",O70&lt;=50,"C",O70&lt;=80,"B",O70&lt;=100,"A")</f>
        <v>B</v>
      </c>
      <c r="Q70" t="str">
        <f t="shared" si="1"/>
        <v>Pass</v>
      </c>
      <c r="R70" t="str" cm="1">
        <f t="array" ref="R70">_xlfn.IFS(O70&lt;30,"Poor",O70&lt;=50,"Need Improvement",O70&lt;=80,"Excellent",O70&lt;=100,"Outstanding")</f>
        <v>Excellent</v>
      </c>
      <c r="S70" s="11"/>
    </row>
    <row r="71" spans="1:19" x14ac:dyDescent="0.3">
      <c r="A71" t="s">
        <v>681</v>
      </c>
      <c r="B71" t="s">
        <v>28</v>
      </c>
      <c r="C71" t="s">
        <v>452</v>
      </c>
      <c r="D71" t="s">
        <v>53</v>
      </c>
      <c r="E71">
        <v>21</v>
      </c>
      <c r="F71" t="s">
        <v>457</v>
      </c>
      <c r="G71" t="s">
        <v>480</v>
      </c>
      <c r="H71">
        <v>7</v>
      </c>
      <c r="I71" t="s">
        <v>458</v>
      </c>
      <c r="J71">
        <v>53</v>
      </c>
      <c r="K71">
        <v>55</v>
      </c>
      <c r="L71">
        <v>48</v>
      </c>
      <c r="M71" t="s">
        <v>469</v>
      </c>
      <c r="N71">
        <v>156</v>
      </c>
      <c r="O71" s="6">
        <v>52</v>
      </c>
      <c r="P71" t="str" cm="1">
        <f t="array" ref="P71">_xlfn.IFS(O71&lt;30,"D",O71&lt;=50,"C",O71&lt;=80,"B",O71&lt;=100,"A")</f>
        <v>B</v>
      </c>
      <c r="Q71" t="str">
        <f t="shared" si="1"/>
        <v>Pass</v>
      </c>
      <c r="R71" t="str" cm="1">
        <f t="array" ref="R71">_xlfn.IFS(O71&lt;30,"Poor",O71&lt;=50,"Need Improvement",O71&lt;=80,"Excellent",O71&lt;=100,"Outstanding")</f>
        <v>Excellent</v>
      </c>
      <c r="S71" s="11"/>
    </row>
    <row r="72" spans="1:19" x14ac:dyDescent="0.3">
      <c r="A72" t="s">
        <v>682</v>
      </c>
      <c r="B72" t="s">
        <v>28</v>
      </c>
      <c r="C72" t="s">
        <v>449</v>
      </c>
      <c r="D72" t="s">
        <v>43</v>
      </c>
      <c r="E72">
        <v>19</v>
      </c>
      <c r="F72" t="s">
        <v>456</v>
      </c>
      <c r="G72" t="s">
        <v>1074</v>
      </c>
      <c r="H72">
        <v>10</v>
      </c>
      <c r="I72" t="s">
        <v>458</v>
      </c>
      <c r="J72">
        <v>55</v>
      </c>
      <c r="K72">
        <v>61</v>
      </c>
      <c r="L72">
        <v>54</v>
      </c>
      <c r="M72" t="s">
        <v>468</v>
      </c>
      <c r="N72">
        <v>170</v>
      </c>
      <c r="O72" s="6">
        <v>56.666666666666664</v>
      </c>
      <c r="P72" t="str" cm="1">
        <f t="array" ref="P72">_xlfn.IFS(O72&lt;30,"D",O72&lt;=50,"C",O72&lt;=80,"B",O72&lt;=100,"A")</f>
        <v>B</v>
      </c>
      <c r="Q72" t="str">
        <f t="shared" si="1"/>
        <v>Pass</v>
      </c>
      <c r="R72" t="str" cm="1">
        <f t="array" ref="R72">_xlfn.IFS(O72&lt;30,"Poor",O72&lt;=50,"Need Improvement",O72&lt;=80,"Excellent",O72&lt;=100,"Outstanding")</f>
        <v>Excellent</v>
      </c>
      <c r="S72" s="11"/>
    </row>
    <row r="73" spans="1:19" x14ac:dyDescent="0.3">
      <c r="A73" t="s">
        <v>683</v>
      </c>
      <c r="B73" t="s">
        <v>28</v>
      </c>
      <c r="C73" t="s">
        <v>449</v>
      </c>
      <c r="D73" t="s">
        <v>31</v>
      </c>
      <c r="E73">
        <v>17</v>
      </c>
      <c r="F73" s="9" t="s">
        <v>1062</v>
      </c>
      <c r="G73" t="s">
        <v>1074</v>
      </c>
      <c r="H73">
        <v>4</v>
      </c>
      <c r="I73" t="s">
        <v>466</v>
      </c>
      <c r="J73">
        <v>70</v>
      </c>
      <c r="K73">
        <v>70</v>
      </c>
      <c r="L73">
        <v>65</v>
      </c>
      <c r="M73" t="s">
        <v>476</v>
      </c>
      <c r="N73">
        <v>205</v>
      </c>
      <c r="O73" s="6">
        <v>68.333333333333329</v>
      </c>
      <c r="P73" t="str" cm="1">
        <f t="array" ref="P73">_xlfn.IFS(O73&lt;30,"D",O73&lt;=50,"C",O73&lt;=80,"B",O73&lt;=100,"A")</f>
        <v>B</v>
      </c>
      <c r="Q73" t="str">
        <f t="shared" si="1"/>
        <v>Pass</v>
      </c>
      <c r="R73" t="str" cm="1">
        <f t="array" ref="R73">_xlfn.IFS(O73&lt;30,"Poor",O73&lt;=50,"Need Improvement",O73&lt;=80,"Excellent",O73&lt;=100,"Outstanding")</f>
        <v>Excellent</v>
      </c>
      <c r="S73" s="11"/>
    </row>
    <row r="74" spans="1:19" x14ac:dyDescent="0.3">
      <c r="A74" t="s">
        <v>684</v>
      </c>
      <c r="B74" t="s">
        <v>28</v>
      </c>
      <c r="C74" t="s">
        <v>449</v>
      </c>
      <c r="D74" t="s">
        <v>44</v>
      </c>
      <c r="E74">
        <v>22</v>
      </c>
      <c r="F74" t="s">
        <v>456</v>
      </c>
      <c r="G74" t="s">
        <v>479</v>
      </c>
      <c r="H74">
        <v>2</v>
      </c>
      <c r="I74" t="s">
        <v>459</v>
      </c>
      <c r="J74">
        <v>58</v>
      </c>
      <c r="K74">
        <v>73</v>
      </c>
      <c r="L74">
        <v>68</v>
      </c>
      <c r="M74" t="s">
        <v>469</v>
      </c>
      <c r="N74">
        <v>199</v>
      </c>
      <c r="O74" s="6">
        <v>66.333333333333329</v>
      </c>
      <c r="P74" t="str" cm="1">
        <f t="array" ref="P74">_xlfn.IFS(O74&lt;30,"D",O74&lt;=50,"C",O74&lt;=80,"B",O74&lt;=100,"A")</f>
        <v>B</v>
      </c>
      <c r="Q74" t="str">
        <f t="shared" si="1"/>
        <v>Pass</v>
      </c>
      <c r="R74" t="str" cm="1">
        <f t="array" ref="R74">_xlfn.IFS(O74&lt;30,"Poor",O74&lt;=50,"Need Improvement",O74&lt;=80,"Excellent",O74&lt;=100,"Outstanding")</f>
        <v>Excellent</v>
      </c>
      <c r="S74" s="11"/>
    </row>
    <row r="75" spans="1:19" x14ac:dyDescent="0.3">
      <c r="A75" t="s">
        <v>685</v>
      </c>
      <c r="B75" t="s">
        <v>28</v>
      </c>
      <c r="C75" t="s">
        <v>449</v>
      </c>
      <c r="D75" t="s">
        <v>152</v>
      </c>
      <c r="E75">
        <v>22</v>
      </c>
      <c r="F75" t="s">
        <v>457</v>
      </c>
      <c r="G75" t="s">
        <v>479</v>
      </c>
      <c r="H75">
        <v>8</v>
      </c>
      <c r="I75" t="s">
        <v>463</v>
      </c>
      <c r="J75">
        <v>58</v>
      </c>
      <c r="K75">
        <v>67</v>
      </c>
      <c r="L75">
        <v>72</v>
      </c>
      <c r="M75" t="s">
        <v>473</v>
      </c>
      <c r="N75">
        <v>197</v>
      </c>
      <c r="O75" s="6">
        <v>65.666666666666671</v>
      </c>
      <c r="P75" t="str" cm="1">
        <f t="array" ref="P75">_xlfn.IFS(O75&lt;30,"D",O75&lt;=50,"C",O75&lt;=80,"B",O75&lt;=100,"A")</f>
        <v>B</v>
      </c>
      <c r="Q75" t="str">
        <f t="shared" si="1"/>
        <v>Pass</v>
      </c>
      <c r="R75" t="str" cm="1">
        <f t="array" ref="R75">_xlfn.IFS(O75&lt;30,"Poor",O75&lt;=50,"Need Improvement",O75&lt;=80,"Excellent",O75&lt;=100,"Outstanding")</f>
        <v>Excellent</v>
      </c>
      <c r="S75" s="11"/>
    </row>
    <row r="76" spans="1:19" x14ac:dyDescent="0.3">
      <c r="A76" t="s">
        <v>686</v>
      </c>
      <c r="B76" t="s">
        <v>28</v>
      </c>
      <c r="C76" t="s">
        <v>451</v>
      </c>
      <c r="D76" t="s">
        <v>57</v>
      </c>
      <c r="E76">
        <v>18</v>
      </c>
      <c r="F76" s="9" t="s">
        <v>1062</v>
      </c>
      <c r="G76" t="s">
        <v>479</v>
      </c>
      <c r="H76">
        <v>1</v>
      </c>
      <c r="I76" t="s">
        <v>461</v>
      </c>
      <c r="J76">
        <v>88</v>
      </c>
      <c r="K76">
        <v>78</v>
      </c>
      <c r="L76">
        <v>75</v>
      </c>
      <c r="M76" t="s">
        <v>472</v>
      </c>
      <c r="N76">
        <v>241</v>
      </c>
      <c r="O76" s="6">
        <v>80.333333333333329</v>
      </c>
      <c r="P76" t="str" cm="1">
        <f t="array" ref="P76">_xlfn.IFS(O76&lt;30,"D",O76&lt;=50,"C",O76&lt;=80,"B",O76&lt;=100,"A")</f>
        <v>A</v>
      </c>
      <c r="Q76" t="str">
        <f t="shared" si="1"/>
        <v>Pass</v>
      </c>
      <c r="R76" t="str" cm="1">
        <f t="array" ref="R76">_xlfn.IFS(O76&lt;30,"Poor",O76&lt;=50,"Need Improvement",O76&lt;=80,"Excellent",O76&lt;=100,"Outstanding")</f>
        <v>Outstanding</v>
      </c>
      <c r="S76" s="11"/>
    </row>
    <row r="77" spans="1:19" x14ac:dyDescent="0.3">
      <c r="A77" t="s">
        <v>687</v>
      </c>
      <c r="B77" t="s">
        <v>28</v>
      </c>
      <c r="C77" t="s">
        <v>451</v>
      </c>
      <c r="D77" t="s">
        <v>336</v>
      </c>
      <c r="E77">
        <v>16</v>
      </c>
      <c r="F77" s="9" t="s">
        <v>1062</v>
      </c>
      <c r="G77" t="s">
        <v>480</v>
      </c>
      <c r="H77">
        <v>7</v>
      </c>
      <c r="I77" t="s">
        <v>458</v>
      </c>
      <c r="J77">
        <v>80</v>
      </c>
      <c r="K77">
        <v>79</v>
      </c>
      <c r="L77">
        <v>79</v>
      </c>
      <c r="M77" t="s">
        <v>469</v>
      </c>
      <c r="N77">
        <v>238</v>
      </c>
      <c r="O77" s="6">
        <v>79.333333333333329</v>
      </c>
      <c r="P77" t="str" cm="1">
        <f t="array" ref="P77">_xlfn.IFS(O77&lt;30,"D",O77&lt;=50,"C",O77&lt;=80,"B",O77&lt;=100,"A")</f>
        <v>B</v>
      </c>
      <c r="Q77" t="str">
        <f t="shared" si="1"/>
        <v>Pass</v>
      </c>
      <c r="R77" t="str" cm="1">
        <f t="array" ref="R77">_xlfn.IFS(O77&lt;30,"Poor",O77&lt;=50,"Need Improvement",O77&lt;=80,"Excellent",O77&lt;=100,"Outstanding")</f>
        <v>Excellent</v>
      </c>
      <c r="S77" s="11"/>
    </row>
    <row r="78" spans="1:19" x14ac:dyDescent="0.3">
      <c r="A78" t="s">
        <v>688</v>
      </c>
      <c r="B78" t="s">
        <v>28</v>
      </c>
      <c r="C78" t="s">
        <v>448</v>
      </c>
      <c r="D78" t="s">
        <v>407</v>
      </c>
      <c r="E78">
        <v>17</v>
      </c>
      <c r="F78" s="9" t="s">
        <v>1062</v>
      </c>
      <c r="G78" t="s">
        <v>1074</v>
      </c>
      <c r="H78">
        <v>4</v>
      </c>
      <c r="I78" t="s">
        <v>466</v>
      </c>
      <c r="J78">
        <v>65</v>
      </c>
      <c r="K78">
        <v>64</v>
      </c>
      <c r="L78">
        <v>62</v>
      </c>
      <c r="M78" t="s">
        <v>476</v>
      </c>
      <c r="N78">
        <v>191</v>
      </c>
      <c r="O78" s="6">
        <v>63.666666666666664</v>
      </c>
      <c r="P78" t="str" cm="1">
        <f t="array" ref="P78">_xlfn.IFS(O78&lt;30,"D",O78&lt;=50,"C",O78&lt;=80,"B",O78&lt;=100,"A")</f>
        <v>B</v>
      </c>
      <c r="Q78" t="str">
        <f t="shared" si="1"/>
        <v>Pass</v>
      </c>
      <c r="R78" t="str" cm="1">
        <f t="array" ref="R78">_xlfn.IFS(O78&lt;30,"Poor",O78&lt;=50,"Need Improvement",O78&lt;=80,"Excellent",O78&lt;=100,"Outstanding")</f>
        <v>Excellent</v>
      </c>
      <c r="S78" s="11"/>
    </row>
    <row r="79" spans="1:19" x14ac:dyDescent="0.3">
      <c r="A79" t="s">
        <v>689</v>
      </c>
      <c r="B79" t="s">
        <v>28</v>
      </c>
      <c r="C79" t="s">
        <v>449</v>
      </c>
      <c r="D79" t="s">
        <v>338</v>
      </c>
      <c r="E79">
        <v>20</v>
      </c>
      <c r="F79" t="s">
        <v>457</v>
      </c>
      <c r="G79" t="s">
        <v>481</v>
      </c>
      <c r="H79">
        <v>9</v>
      </c>
      <c r="I79" t="s">
        <v>459</v>
      </c>
      <c r="J79">
        <v>35</v>
      </c>
      <c r="K79">
        <v>28</v>
      </c>
      <c r="L79">
        <v>27</v>
      </c>
      <c r="M79" t="s">
        <v>470</v>
      </c>
      <c r="N79">
        <v>90</v>
      </c>
      <c r="O79" s="6">
        <v>30</v>
      </c>
      <c r="P79" t="str" cm="1">
        <f t="array" ref="P79">_xlfn.IFS(O79&lt;30,"D",O79&lt;=50,"C",O79&lt;=80,"B",O79&lt;=100,"A")</f>
        <v>C</v>
      </c>
      <c r="Q79" t="str">
        <f t="shared" si="1"/>
        <v>Fail</v>
      </c>
      <c r="R79" t="str" cm="1">
        <f t="array" ref="R79">_xlfn.IFS(O79&lt;30,"Poor",O79&lt;=50,"Need Improvement",O79&lt;=80,"Excellent",O79&lt;=100,"Outstanding")</f>
        <v>Need Improvement</v>
      </c>
      <c r="S79" s="11"/>
    </row>
    <row r="80" spans="1:19" x14ac:dyDescent="0.3">
      <c r="A80" t="s">
        <v>690</v>
      </c>
      <c r="B80" t="s">
        <v>29</v>
      </c>
      <c r="C80" t="s">
        <v>449</v>
      </c>
      <c r="D80" t="s">
        <v>294</v>
      </c>
      <c r="E80">
        <v>20</v>
      </c>
      <c r="F80" t="s">
        <v>457</v>
      </c>
      <c r="G80" t="s">
        <v>1074</v>
      </c>
      <c r="H80">
        <v>5</v>
      </c>
      <c r="I80" t="s">
        <v>462</v>
      </c>
      <c r="J80">
        <v>59</v>
      </c>
      <c r="K80">
        <v>60</v>
      </c>
      <c r="L80">
        <v>58</v>
      </c>
      <c r="M80" t="s">
        <v>472</v>
      </c>
      <c r="N80">
        <v>177</v>
      </c>
      <c r="O80" s="6">
        <v>59</v>
      </c>
      <c r="P80" t="str" cm="1">
        <f t="array" ref="P80">_xlfn.IFS(O80&lt;30,"D",O80&lt;=50,"C",O80&lt;=80,"B",O80&lt;=100,"A")</f>
        <v>B</v>
      </c>
      <c r="Q80" t="str">
        <f t="shared" si="1"/>
        <v>Pass</v>
      </c>
      <c r="R80" t="str" cm="1">
        <f t="array" ref="R80">_xlfn.IFS(O80&lt;30,"Poor",O80&lt;=50,"Need Improvement",O80&lt;=80,"Excellent",O80&lt;=100,"Outstanding")</f>
        <v>Excellent</v>
      </c>
      <c r="S80" s="11"/>
    </row>
    <row r="81" spans="1:19" x14ac:dyDescent="0.3">
      <c r="A81" t="s">
        <v>691</v>
      </c>
      <c r="B81" t="s">
        <v>29</v>
      </c>
      <c r="C81" t="s">
        <v>449</v>
      </c>
      <c r="D81" t="s">
        <v>112</v>
      </c>
      <c r="E81">
        <v>22</v>
      </c>
      <c r="F81" t="s">
        <v>456</v>
      </c>
      <c r="G81" t="s">
        <v>480</v>
      </c>
      <c r="H81">
        <v>5</v>
      </c>
      <c r="I81" t="s">
        <v>458</v>
      </c>
      <c r="J81">
        <v>76</v>
      </c>
      <c r="K81">
        <v>70</v>
      </c>
      <c r="L81">
        <v>68</v>
      </c>
      <c r="M81" t="s">
        <v>469</v>
      </c>
      <c r="N81">
        <v>214</v>
      </c>
      <c r="O81" s="6">
        <v>71.333333333333329</v>
      </c>
      <c r="P81" t="str" cm="1">
        <f t="array" ref="P81">_xlfn.IFS(O81&lt;30,"D",O81&lt;=50,"C",O81&lt;=80,"B",O81&lt;=100,"A")</f>
        <v>B</v>
      </c>
      <c r="Q81" t="str">
        <f t="shared" si="1"/>
        <v>Pass</v>
      </c>
      <c r="R81" t="str" cm="1">
        <f t="array" ref="R81">_xlfn.IFS(O81&lt;30,"Poor",O81&lt;=50,"Need Improvement",O81&lt;=80,"Excellent",O81&lt;=100,"Outstanding")</f>
        <v>Excellent</v>
      </c>
      <c r="S81" s="11"/>
    </row>
    <row r="82" spans="1:19" x14ac:dyDescent="0.3">
      <c r="A82" t="s">
        <v>692</v>
      </c>
      <c r="B82" t="s">
        <v>28</v>
      </c>
      <c r="C82" t="s">
        <v>449</v>
      </c>
      <c r="D82" t="s">
        <v>250</v>
      </c>
      <c r="E82">
        <v>19</v>
      </c>
      <c r="F82" t="s">
        <v>454</v>
      </c>
      <c r="G82" t="s">
        <v>479</v>
      </c>
      <c r="H82">
        <v>4</v>
      </c>
      <c r="I82" t="s">
        <v>463</v>
      </c>
      <c r="J82">
        <v>96</v>
      </c>
      <c r="K82">
        <v>100</v>
      </c>
      <c r="L82">
        <v>100</v>
      </c>
      <c r="M82" t="s">
        <v>473</v>
      </c>
      <c r="N82">
        <v>296</v>
      </c>
      <c r="O82" s="6">
        <v>98.666666666666671</v>
      </c>
      <c r="P82" t="str" cm="1">
        <f t="array" ref="P82">_xlfn.IFS(O82&lt;30,"D",O82&lt;=50,"C",O82&lt;=80,"B",O82&lt;=100,"A")</f>
        <v>A</v>
      </c>
      <c r="Q82" t="str">
        <f t="shared" si="1"/>
        <v>Pass</v>
      </c>
      <c r="R82" t="str" cm="1">
        <f t="array" ref="R82">_xlfn.IFS(O82&lt;30,"Poor",O82&lt;=50,"Need Improvement",O82&lt;=80,"Excellent",O82&lt;=100,"Outstanding")</f>
        <v>Outstanding</v>
      </c>
      <c r="S82" s="11"/>
    </row>
    <row r="83" spans="1:19" x14ac:dyDescent="0.3">
      <c r="A83" t="s">
        <v>693</v>
      </c>
      <c r="B83" t="s">
        <v>29</v>
      </c>
      <c r="C83" t="s">
        <v>451</v>
      </c>
      <c r="D83" t="s">
        <v>319</v>
      </c>
      <c r="E83">
        <v>24</v>
      </c>
      <c r="F83" t="s">
        <v>455</v>
      </c>
      <c r="G83" t="s">
        <v>479</v>
      </c>
      <c r="H83">
        <v>6</v>
      </c>
      <c r="I83" t="s">
        <v>465</v>
      </c>
      <c r="J83">
        <v>85</v>
      </c>
      <c r="K83">
        <v>95</v>
      </c>
      <c r="L83">
        <v>100</v>
      </c>
      <c r="M83" t="s">
        <v>476</v>
      </c>
      <c r="N83">
        <v>280</v>
      </c>
      <c r="O83" s="6">
        <v>93.333333333333329</v>
      </c>
      <c r="P83" t="str" cm="1">
        <f t="array" ref="P83">_xlfn.IFS(O83&lt;30,"D",O83&lt;=50,"C",O83&lt;=80,"B",O83&lt;=100,"A")</f>
        <v>A</v>
      </c>
      <c r="Q83" t="str">
        <f t="shared" si="1"/>
        <v>Pass</v>
      </c>
      <c r="R83" t="str" cm="1">
        <f t="array" ref="R83">_xlfn.IFS(O83&lt;30,"Poor",O83&lt;=50,"Need Improvement",O83&lt;=80,"Excellent",O83&lt;=100,"Outstanding")</f>
        <v>Outstanding</v>
      </c>
      <c r="S83" s="11"/>
    </row>
    <row r="84" spans="1:19" x14ac:dyDescent="0.3">
      <c r="A84" t="s">
        <v>694</v>
      </c>
      <c r="B84" t="s">
        <v>28</v>
      </c>
      <c r="C84" t="s">
        <v>449</v>
      </c>
      <c r="D84" t="s">
        <v>409</v>
      </c>
      <c r="E84">
        <v>18</v>
      </c>
      <c r="F84" s="9" t="s">
        <v>1062</v>
      </c>
      <c r="G84" t="s">
        <v>479</v>
      </c>
      <c r="H84">
        <v>5</v>
      </c>
      <c r="I84" t="s">
        <v>467</v>
      </c>
      <c r="J84">
        <v>68</v>
      </c>
      <c r="K84">
        <v>60</v>
      </c>
      <c r="L84">
        <v>53</v>
      </c>
      <c r="M84" t="s">
        <v>477</v>
      </c>
      <c r="N84">
        <v>181</v>
      </c>
      <c r="O84" s="6">
        <v>60.333333333333336</v>
      </c>
      <c r="P84" t="str" cm="1">
        <f t="array" ref="P84">_xlfn.IFS(O84&lt;30,"D",O84&lt;=50,"C",O84&lt;=80,"B",O84&lt;=100,"A")</f>
        <v>B</v>
      </c>
      <c r="Q84" t="str">
        <f t="shared" si="1"/>
        <v>Pass</v>
      </c>
      <c r="R84" t="str" cm="1">
        <f t="array" ref="R84">_xlfn.IFS(O84&lt;30,"Poor",O84&lt;=50,"Need Improvement",O84&lt;=80,"Excellent",O84&lt;=100,"Outstanding")</f>
        <v>Excellent</v>
      </c>
      <c r="S84" s="11"/>
    </row>
    <row r="85" spans="1:19" x14ac:dyDescent="0.3">
      <c r="A85" t="s">
        <v>695</v>
      </c>
      <c r="B85" t="s">
        <v>28</v>
      </c>
      <c r="C85" t="s">
        <v>448</v>
      </c>
      <c r="D85" t="s">
        <v>299</v>
      </c>
      <c r="E85">
        <v>18</v>
      </c>
      <c r="F85" s="9" t="s">
        <v>1062</v>
      </c>
      <c r="G85" t="s">
        <v>1074</v>
      </c>
      <c r="H85">
        <v>1</v>
      </c>
      <c r="I85" t="s">
        <v>460</v>
      </c>
      <c r="J85">
        <v>62</v>
      </c>
      <c r="K85">
        <v>64</v>
      </c>
      <c r="L85">
        <v>66</v>
      </c>
      <c r="M85" t="s">
        <v>471</v>
      </c>
      <c r="N85">
        <v>192</v>
      </c>
      <c r="O85" s="6">
        <v>64</v>
      </c>
      <c r="P85" t="str" cm="1">
        <f t="array" ref="P85">_xlfn.IFS(O85&lt;30,"D",O85&lt;=50,"C",O85&lt;=80,"B",O85&lt;=100,"A")</f>
        <v>B</v>
      </c>
      <c r="Q85" t="str">
        <f t="shared" si="1"/>
        <v>Pass</v>
      </c>
      <c r="R85" t="str" cm="1">
        <f t="array" ref="R85">_xlfn.IFS(O85&lt;30,"Poor",O85&lt;=50,"Need Improvement",O85&lt;=80,"Excellent",O85&lt;=100,"Outstanding")</f>
        <v>Excellent</v>
      </c>
      <c r="S85" s="11"/>
    </row>
    <row r="86" spans="1:19" x14ac:dyDescent="0.3">
      <c r="A86" t="s">
        <v>696</v>
      </c>
      <c r="B86" t="s">
        <v>28</v>
      </c>
      <c r="C86" t="s">
        <v>450</v>
      </c>
      <c r="D86" t="s">
        <v>195</v>
      </c>
      <c r="E86">
        <v>21</v>
      </c>
      <c r="F86" t="s">
        <v>454</v>
      </c>
      <c r="G86" t="s">
        <v>479</v>
      </c>
      <c r="H86">
        <v>7</v>
      </c>
      <c r="I86" t="s">
        <v>467</v>
      </c>
      <c r="J86">
        <v>51</v>
      </c>
      <c r="K86">
        <v>49</v>
      </c>
      <c r="L86">
        <v>51</v>
      </c>
      <c r="M86" t="s">
        <v>477</v>
      </c>
      <c r="N86">
        <v>151</v>
      </c>
      <c r="O86" s="6">
        <v>50.333333333333336</v>
      </c>
      <c r="P86" t="str" cm="1">
        <f t="array" ref="P86">_xlfn.IFS(O86&lt;30,"D",O86&lt;=50,"C",O86&lt;=80,"B",O86&lt;=100,"A")</f>
        <v>B</v>
      </c>
      <c r="Q86" t="str">
        <f t="shared" si="1"/>
        <v>Pass</v>
      </c>
      <c r="R86" t="str" cm="1">
        <f t="array" ref="R86">_xlfn.IFS(O86&lt;30,"Poor",O86&lt;=50,"Need Improvement",O86&lt;=80,"Excellent",O86&lt;=100,"Outstanding")</f>
        <v>Excellent</v>
      </c>
      <c r="S86" s="11"/>
    </row>
    <row r="87" spans="1:19" x14ac:dyDescent="0.3">
      <c r="A87" t="s">
        <v>697</v>
      </c>
      <c r="B87" t="s">
        <v>28</v>
      </c>
      <c r="C87" t="s">
        <v>451</v>
      </c>
      <c r="D87" t="s">
        <v>105</v>
      </c>
      <c r="E87">
        <v>18</v>
      </c>
      <c r="F87" s="9" t="s">
        <v>1062</v>
      </c>
      <c r="G87" t="s">
        <v>480</v>
      </c>
      <c r="H87">
        <v>9</v>
      </c>
      <c r="I87" t="s">
        <v>466</v>
      </c>
      <c r="J87">
        <v>61</v>
      </c>
      <c r="K87">
        <v>74</v>
      </c>
      <c r="L87">
        <v>72</v>
      </c>
      <c r="M87" t="s">
        <v>477</v>
      </c>
      <c r="N87">
        <v>207</v>
      </c>
      <c r="O87" s="6">
        <v>69</v>
      </c>
      <c r="P87" t="str" cm="1">
        <f t="array" ref="P87">_xlfn.IFS(O87&lt;30,"D",O87&lt;=50,"C",O87&lt;=80,"B",O87&lt;=100,"A")</f>
        <v>B</v>
      </c>
      <c r="Q87" t="str">
        <f t="shared" si="1"/>
        <v>Pass</v>
      </c>
      <c r="R87" t="str" cm="1">
        <f t="array" ref="R87">_xlfn.IFS(O87&lt;30,"Poor",O87&lt;=50,"Need Improvement",O87&lt;=80,"Excellent",O87&lt;=100,"Outstanding")</f>
        <v>Excellent</v>
      </c>
      <c r="S87" s="11"/>
    </row>
    <row r="88" spans="1:19" x14ac:dyDescent="0.3">
      <c r="A88" t="s">
        <v>698</v>
      </c>
      <c r="B88" t="s">
        <v>28</v>
      </c>
      <c r="C88" t="s">
        <v>449</v>
      </c>
      <c r="D88" t="s">
        <v>373</v>
      </c>
      <c r="E88">
        <v>22</v>
      </c>
      <c r="F88" t="s">
        <v>456</v>
      </c>
      <c r="G88" t="s">
        <v>481</v>
      </c>
      <c r="H88">
        <v>10</v>
      </c>
      <c r="I88" t="s">
        <v>459</v>
      </c>
      <c r="J88">
        <v>46</v>
      </c>
      <c r="K88">
        <v>43</v>
      </c>
      <c r="L88">
        <v>42</v>
      </c>
      <c r="M88" t="s">
        <v>470</v>
      </c>
      <c r="N88">
        <v>131</v>
      </c>
      <c r="O88" s="6">
        <v>43.666666666666664</v>
      </c>
      <c r="P88" t="str" cm="1">
        <f t="array" ref="P88">_xlfn.IFS(O88&lt;30,"D",O88&lt;=50,"C",O88&lt;=80,"B",O88&lt;=100,"A")</f>
        <v>C</v>
      </c>
      <c r="Q88" t="str">
        <f t="shared" si="1"/>
        <v>Fail</v>
      </c>
      <c r="R88" t="str" cm="1">
        <f t="array" ref="R88">_xlfn.IFS(O88&lt;30,"Poor",O88&lt;=50,"Need Improvement",O88&lt;=80,"Excellent",O88&lt;=100,"Outstanding")</f>
        <v>Need Improvement</v>
      </c>
      <c r="S88" s="11"/>
    </row>
    <row r="89" spans="1:19" x14ac:dyDescent="0.3">
      <c r="A89" t="s">
        <v>699</v>
      </c>
      <c r="B89" t="s">
        <v>29</v>
      </c>
      <c r="C89" t="s">
        <v>448</v>
      </c>
      <c r="D89" t="s">
        <v>209</v>
      </c>
      <c r="E89">
        <v>16</v>
      </c>
      <c r="F89" s="9" t="s">
        <v>1062</v>
      </c>
      <c r="G89" t="s">
        <v>479</v>
      </c>
      <c r="H89">
        <v>2</v>
      </c>
      <c r="I89" t="s">
        <v>467</v>
      </c>
      <c r="J89">
        <v>41</v>
      </c>
      <c r="K89">
        <v>55</v>
      </c>
      <c r="L89">
        <v>51</v>
      </c>
      <c r="M89" t="s">
        <v>477</v>
      </c>
      <c r="N89">
        <v>147</v>
      </c>
      <c r="O89" s="6">
        <v>49</v>
      </c>
      <c r="P89" t="str" cm="1">
        <f t="array" ref="P89">_xlfn.IFS(O89&lt;30,"D",O89&lt;=50,"C",O89&lt;=80,"B",O89&lt;=100,"A")</f>
        <v>C</v>
      </c>
      <c r="Q89" t="str">
        <f t="shared" si="1"/>
        <v>Fail</v>
      </c>
      <c r="R89" t="str" cm="1">
        <f t="array" ref="R89">_xlfn.IFS(O89&lt;30,"Poor",O89&lt;=50,"Need Improvement",O89&lt;=80,"Excellent",O89&lt;=100,"Outstanding")</f>
        <v>Need Improvement</v>
      </c>
      <c r="S89" s="11"/>
    </row>
    <row r="90" spans="1:19" x14ac:dyDescent="0.3">
      <c r="A90" t="s">
        <v>700</v>
      </c>
      <c r="B90" t="s">
        <v>29</v>
      </c>
      <c r="C90" t="s">
        <v>450</v>
      </c>
      <c r="D90" t="s">
        <v>416</v>
      </c>
      <c r="E90">
        <v>17</v>
      </c>
      <c r="F90" s="9" t="s">
        <v>1062</v>
      </c>
      <c r="G90" t="s">
        <v>481</v>
      </c>
      <c r="H90">
        <v>7</v>
      </c>
      <c r="I90" t="s">
        <v>461</v>
      </c>
      <c r="J90">
        <v>59</v>
      </c>
      <c r="K90">
        <v>85</v>
      </c>
      <c r="L90">
        <v>80</v>
      </c>
      <c r="M90" t="s">
        <v>471</v>
      </c>
      <c r="N90">
        <v>224</v>
      </c>
      <c r="O90" s="6">
        <v>74.666666666666671</v>
      </c>
      <c r="P90" t="str" cm="1">
        <f t="array" ref="P90">_xlfn.IFS(O90&lt;30,"D",O90&lt;=50,"C",O90&lt;=80,"B",O90&lt;=100,"A")</f>
        <v>B</v>
      </c>
      <c r="Q90" t="str">
        <f t="shared" si="1"/>
        <v>Pass</v>
      </c>
      <c r="R90" t="str" cm="1">
        <f t="array" ref="R90">_xlfn.IFS(O90&lt;30,"Poor",O90&lt;=50,"Need Improvement",O90&lt;=80,"Excellent",O90&lt;=100,"Outstanding")</f>
        <v>Excellent</v>
      </c>
      <c r="S90" s="11"/>
    </row>
    <row r="91" spans="1:19" x14ac:dyDescent="0.3">
      <c r="A91" t="s">
        <v>701</v>
      </c>
      <c r="B91" t="s">
        <v>29</v>
      </c>
      <c r="C91" t="s">
        <v>449</v>
      </c>
      <c r="D91" t="s">
        <v>185</v>
      </c>
      <c r="E91">
        <v>19</v>
      </c>
      <c r="F91" t="s">
        <v>457</v>
      </c>
      <c r="G91" t="s">
        <v>480</v>
      </c>
      <c r="H91">
        <v>8</v>
      </c>
      <c r="I91" t="s">
        <v>460</v>
      </c>
      <c r="J91">
        <v>71</v>
      </c>
      <c r="K91">
        <v>81</v>
      </c>
      <c r="L91">
        <v>80</v>
      </c>
      <c r="M91" t="s">
        <v>470</v>
      </c>
      <c r="N91">
        <v>232</v>
      </c>
      <c r="O91" s="6">
        <v>77.333333333333329</v>
      </c>
      <c r="P91" t="str" cm="1">
        <f t="array" ref="P91">_xlfn.IFS(O91&lt;30,"D",O91&lt;=50,"C",O91&lt;=80,"B",O91&lt;=100,"A")</f>
        <v>B</v>
      </c>
      <c r="Q91" t="str">
        <f t="shared" si="1"/>
        <v>Pass</v>
      </c>
      <c r="R91" t="str" cm="1">
        <f t="array" ref="R91">_xlfn.IFS(O91&lt;30,"Poor",O91&lt;=50,"Need Improvement",O91&lt;=80,"Excellent",O91&lt;=100,"Outstanding")</f>
        <v>Excellent</v>
      </c>
      <c r="S91" s="11"/>
    </row>
    <row r="92" spans="1:19" x14ac:dyDescent="0.3">
      <c r="A92" t="s">
        <v>702</v>
      </c>
      <c r="B92" t="s">
        <v>28</v>
      </c>
      <c r="C92" t="s">
        <v>451</v>
      </c>
      <c r="D92" t="s">
        <v>88</v>
      </c>
      <c r="E92">
        <v>22</v>
      </c>
      <c r="F92" t="s">
        <v>457</v>
      </c>
      <c r="G92" t="s">
        <v>480</v>
      </c>
      <c r="H92">
        <v>3</v>
      </c>
      <c r="I92" t="s">
        <v>458</v>
      </c>
      <c r="J92">
        <v>58</v>
      </c>
      <c r="K92">
        <v>63</v>
      </c>
      <c r="L92">
        <v>73</v>
      </c>
      <c r="M92" t="s">
        <v>469</v>
      </c>
      <c r="N92">
        <v>194</v>
      </c>
      <c r="O92" s="6">
        <v>64.666666666666671</v>
      </c>
      <c r="P92" t="str" cm="1">
        <f t="array" ref="P92">_xlfn.IFS(O92&lt;30,"D",O92&lt;=50,"C",O92&lt;=80,"B",O92&lt;=100,"A")</f>
        <v>B</v>
      </c>
      <c r="Q92" t="str">
        <f t="shared" si="1"/>
        <v>Pass</v>
      </c>
      <c r="R92" t="str" cm="1">
        <f t="array" ref="R92">_xlfn.IFS(O92&lt;30,"Poor",O92&lt;=50,"Need Improvement",O92&lt;=80,"Excellent",O92&lt;=100,"Outstanding")</f>
        <v>Excellent</v>
      </c>
      <c r="S92" s="11"/>
    </row>
    <row r="93" spans="1:19" x14ac:dyDescent="0.3">
      <c r="A93" t="s">
        <v>703</v>
      </c>
      <c r="B93" t="s">
        <v>28</v>
      </c>
      <c r="C93" t="s">
        <v>448</v>
      </c>
      <c r="D93" t="s">
        <v>272</v>
      </c>
      <c r="E93">
        <v>23</v>
      </c>
      <c r="F93" t="s">
        <v>455</v>
      </c>
      <c r="G93" t="s">
        <v>480</v>
      </c>
      <c r="H93">
        <v>10</v>
      </c>
      <c r="I93" t="s">
        <v>466</v>
      </c>
      <c r="J93">
        <v>52</v>
      </c>
      <c r="K93">
        <v>70</v>
      </c>
      <c r="L93">
        <v>62</v>
      </c>
      <c r="M93" t="s">
        <v>477</v>
      </c>
      <c r="N93">
        <v>184</v>
      </c>
      <c r="O93" s="6">
        <v>61.333333333333336</v>
      </c>
      <c r="P93" t="str" cm="1">
        <f t="array" ref="P93">_xlfn.IFS(O93&lt;30,"D",O93&lt;=50,"C",O93&lt;=80,"B",O93&lt;=100,"A")</f>
        <v>B</v>
      </c>
      <c r="Q93" t="str">
        <f t="shared" si="1"/>
        <v>Pass</v>
      </c>
      <c r="R93" t="str" cm="1">
        <f t="array" ref="R93">_xlfn.IFS(O93&lt;30,"Poor",O93&lt;=50,"Need Improvement",O93&lt;=80,"Excellent",O93&lt;=100,"Outstanding")</f>
        <v>Excellent</v>
      </c>
      <c r="S93" s="11"/>
    </row>
    <row r="94" spans="1:19" x14ac:dyDescent="0.3">
      <c r="A94" t="s">
        <v>704</v>
      </c>
      <c r="B94" t="s">
        <v>29</v>
      </c>
      <c r="C94" t="s">
        <v>449</v>
      </c>
      <c r="D94" t="s">
        <v>329</v>
      </c>
      <c r="E94">
        <v>23</v>
      </c>
      <c r="F94" t="s">
        <v>455</v>
      </c>
      <c r="G94" t="s">
        <v>480</v>
      </c>
      <c r="H94">
        <v>9</v>
      </c>
      <c r="I94" t="s">
        <v>460</v>
      </c>
      <c r="J94">
        <v>79</v>
      </c>
      <c r="K94">
        <v>81</v>
      </c>
      <c r="L94">
        <v>71</v>
      </c>
      <c r="M94" t="s">
        <v>470</v>
      </c>
      <c r="N94">
        <v>231</v>
      </c>
      <c r="O94" s="6">
        <v>77</v>
      </c>
      <c r="P94" t="str" cm="1">
        <f t="array" ref="P94">_xlfn.IFS(O94&lt;30,"D",O94&lt;=50,"C",O94&lt;=80,"B",O94&lt;=100,"A")</f>
        <v>B</v>
      </c>
      <c r="Q94" t="str">
        <f t="shared" si="1"/>
        <v>Pass</v>
      </c>
      <c r="R94" t="str" cm="1">
        <f t="array" ref="R94">_xlfn.IFS(O94&lt;30,"Poor",O94&lt;=50,"Need Improvement",O94&lt;=80,"Excellent",O94&lt;=100,"Outstanding")</f>
        <v>Excellent</v>
      </c>
      <c r="S94" s="11"/>
    </row>
    <row r="95" spans="1:19" x14ac:dyDescent="0.3">
      <c r="A95" t="s">
        <v>705</v>
      </c>
      <c r="B95" t="s">
        <v>29</v>
      </c>
      <c r="C95" t="s">
        <v>449</v>
      </c>
      <c r="D95" t="s">
        <v>426</v>
      </c>
      <c r="E95">
        <v>16</v>
      </c>
      <c r="F95" s="9" t="s">
        <v>1062</v>
      </c>
      <c r="G95" t="s">
        <v>479</v>
      </c>
      <c r="H95">
        <v>3</v>
      </c>
      <c r="I95" t="s">
        <v>467</v>
      </c>
      <c r="J95">
        <v>68</v>
      </c>
      <c r="K95">
        <v>63</v>
      </c>
      <c r="L95">
        <v>54</v>
      </c>
      <c r="M95" t="s">
        <v>477</v>
      </c>
      <c r="N95">
        <v>185</v>
      </c>
      <c r="O95" s="6">
        <v>61.666666666666664</v>
      </c>
      <c r="P95" t="str" cm="1">
        <f t="array" ref="P95">_xlfn.IFS(O95&lt;30,"D",O95&lt;=50,"C",O95&lt;=80,"B",O95&lt;=100,"A")</f>
        <v>B</v>
      </c>
      <c r="Q95" t="str">
        <f t="shared" si="1"/>
        <v>Pass</v>
      </c>
      <c r="R95" t="str" cm="1">
        <f t="array" ref="R95">_xlfn.IFS(O95&lt;30,"Poor",O95&lt;=50,"Need Improvement",O95&lt;=80,"Excellent",O95&lt;=100,"Outstanding")</f>
        <v>Excellent</v>
      </c>
      <c r="S95" s="11"/>
    </row>
    <row r="96" spans="1:19" x14ac:dyDescent="0.3">
      <c r="A96" t="s">
        <v>706</v>
      </c>
      <c r="B96" t="s">
        <v>29</v>
      </c>
      <c r="C96" t="s">
        <v>451</v>
      </c>
      <c r="D96" t="s">
        <v>292</v>
      </c>
      <c r="E96">
        <v>18</v>
      </c>
      <c r="F96" s="9" t="s">
        <v>1062</v>
      </c>
      <c r="G96" t="s">
        <v>481</v>
      </c>
      <c r="H96">
        <v>6</v>
      </c>
      <c r="I96" t="s">
        <v>461</v>
      </c>
      <c r="J96">
        <v>27</v>
      </c>
      <c r="K96">
        <v>34</v>
      </c>
      <c r="L96">
        <v>32</v>
      </c>
      <c r="M96" t="s">
        <v>471</v>
      </c>
      <c r="N96">
        <v>93</v>
      </c>
      <c r="O96" s="6">
        <v>31</v>
      </c>
      <c r="P96" t="str" cm="1">
        <f t="array" ref="P96">_xlfn.IFS(O96&lt;30,"D",O96&lt;=50,"C",O96&lt;=80,"B",O96&lt;=100,"A")</f>
        <v>C</v>
      </c>
      <c r="Q96" t="str">
        <f t="shared" si="1"/>
        <v>Fail</v>
      </c>
      <c r="R96" t="str" cm="1">
        <f t="array" ref="R96">_xlfn.IFS(O96&lt;30,"Poor",O96&lt;=50,"Need Improvement",O96&lt;=80,"Excellent",O96&lt;=100,"Outstanding")</f>
        <v>Need Improvement</v>
      </c>
      <c r="S96" s="11"/>
    </row>
    <row r="97" spans="1:19" x14ac:dyDescent="0.3">
      <c r="A97" t="s">
        <v>707</v>
      </c>
      <c r="B97" t="s">
        <v>29</v>
      </c>
      <c r="C97" t="s">
        <v>452</v>
      </c>
      <c r="D97" t="s">
        <v>263</v>
      </c>
      <c r="E97">
        <v>22</v>
      </c>
      <c r="F97" t="s">
        <v>456</v>
      </c>
      <c r="G97" t="s">
        <v>479</v>
      </c>
      <c r="H97">
        <v>5</v>
      </c>
      <c r="I97" t="s">
        <v>467</v>
      </c>
      <c r="J97">
        <v>87</v>
      </c>
      <c r="K97">
        <v>74</v>
      </c>
      <c r="L97">
        <v>76</v>
      </c>
      <c r="M97" t="s">
        <v>477</v>
      </c>
      <c r="N97">
        <v>237</v>
      </c>
      <c r="O97" s="6">
        <v>79</v>
      </c>
      <c r="P97" t="str" cm="1">
        <f t="array" ref="P97">_xlfn.IFS(O97&lt;30,"D",O97&lt;=50,"C",O97&lt;=80,"B",O97&lt;=100,"A")</f>
        <v>B</v>
      </c>
      <c r="Q97" t="str">
        <f t="shared" si="1"/>
        <v>Pass</v>
      </c>
      <c r="R97" t="str" cm="1">
        <f t="array" ref="R97">_xlfn.IFS(O97&lt;30,"Poor",O97&lt;=50,"Need Improvement",O97&lt;=80,"Excellent",O97&lt;=100,"Outstanding")</f>
        <v>Excellent</v>
      </c>
      <c r="S97" s="11"/>
    </row>
    <row r="98" spans="1:19" x14ac:dyDescent="0.3">
      <c r="A98" t="s">
        <v>708</v>
      </c>
      <c r="B98" t="s">
        <v>28</v>
      </c>
      <c r="C98" t="s">
        <v>450</v>
      </c>
      <c r="D98" t="s">
        <v>368</v>
      </c>
      <c r="E98">
        <v>18</v>
      </c>
      <c r="F98" s="9" t="s">
        <v>1062</v>
      </c>
      <c r="G98" t="s">
        <v>1074</v>
      </c>
      <c r="H98">
        <v>5</v>
      </c>
      <c r="I98" t="s">
        <v>466</v>
      </c>
      <c r="J98">
        <v>68</v>
      </c>
      <c r="K98">
        <v>72</v>
      </c>
      <c r="L98">
        <v>64</v>
      </c>
      <c r="M98" t="s">
        <v>476</v>
      </c>
      <c r="N98">
        <v>204</v>
      </c>
      <c r="O98" s="6">
        <v>68</v>
      </c>
      <c r="P98" t="str" cm="1">
        <f t="array" ref="P98">_xlfn.IFS(O98&lt;30,"D",O98&lt;=50,"C",O98&lt;=80,"B",O98&lt;=100,"A")</f>
        <v>B</v>
      </c>
      <c r="Q98" t="str">
        <f t="shared" si="1"/>
        <v>Pass</v>
      </c>
      <c r="R98" t="str" cm="1">
        <f t="array" ref="R98">_xlfn.IFS(O98&lt;30,"Poor",O98&lt;=50,"Need Improvement",O98&lt;=80,"Excellent",O98&lt;=100,"Outstanding")</f>
        <v>Excellent</v>
      </c>
      <c r="S98" s="11"/>
    </row>
    <row r="99" spans="1:19" x14ac:dyDescent="0.3">
      <c r="A99" t="s">
        <v>709</v>
      </c>
      <c r="B99" t="s">
        <v>28</v>
      </c>
      <c r="C99" t="s">
        <v>449</v>
      </c>
      <c r="D99" t="s">
        <v>58</v>
      </c>
      <c r="E99">
        <v>16</v>
      </c>
      <c r="F99" s="9" t="s">
        <v>1062</v>
      </c>
      <c r="G99" t="s">
        <v>480</v>
      </c>
      <c r="H99">
        <v>3</v>
      </c>
      <c r="I99" t="s">
        <v>462</v>
      </c>
      <c r="J99">
        <v>71</v>
      </c>
      <c r="K99">
        <v>84</v>
      </c>
      <c r="L99">
        <v>87</v>
      </c>
      <c r="M99" t="s">
        <v>473</v>
      </c>
      <c r="N99">
        <v>242</v>
      </c>
      <c r="O99" s="6">
        <v>80.666666666666671</v>
      </c>
      <c r="P99" t="str" cm="1">
        <f t="array" ref="P99">_xlfn.IFS(O99&lt;30,"D",O99&lt;=50,"C",O99&lt;=80,"B",O99&lt;=100,"A")</f>
        <v>A</v>
      </c>
      <c r="Q99" t="str">
        <f t="shared" si="1"/>
        <v>Pass</v>
      </c>
      <c r="R99" t="str" cm="1">
        <f t="array" ref="R99">_xlfn.IFS(O99&lt;30,"Poor",O99&lt;=50,"Need Improvement",O99&lt;=80,"Excellent",O99&lt;=100,"Outstanding")</f>
        <v>Outstanding</v>
      </c>
      <c r="S99" s="11"/>
    </row>
    <row r="100" spans="1:19" x14ac:dyDescent="0.3">
      <c r="A100" t="s">
        <v>710</v>
      </c>
      <c r="B100" t="s">
        <v>29</v>
      </c>
      <c r="C100" t="s">
        <v>448</v>
      </c>
      <c r="D100" t="s">
        <v>10</v>
      </c>
      <c r="E100">
        <v>17</v>
      </c>
      <c r="F100" s="9" t="s">
        <v>1062</v>
      </c>
      <c r="G100" t="s">
        <v>479</v>
      </c>
      <c r="H100">
        <v>8</v>
      </c>
      <c r="I100" t="s">
        <v>467</v>
      </c>
      <c r="J100">
        <v>38</v>
      </c>
      <c r="K100">
        <v>60</v>
      </c>
      <c r="L100">
        <v>50</v>
      </c>
      <c r="M100" t="s">
        <v>477</v>
      </c>
      <c r="N100">
        <v>148</v>
      </c>
      <c r="O100" s="6">
        <v>49.333333333333336</v>
      </c>
      <c r="P100" t="str" cm="1">
        <f t="array" ref="P100">_xlfn.IFS(O100&lt;30,"D",O100&lt;=50,"C",O100&lt;=80,"B",O100&lt;=100,"A")</f>
        <v>C</v>
      </c>
      <c r="Q100" t="str">
        <f t="shared" si="1"/>
        <v>Fail</v>
      </c>
      <c r="R100" t="str" cm="1">
        <f t="array" ref="R100">_xlfn.IFS(O100&lt;30,"Poor",O100&lt;=50,"Need Improvement",O100&lt;=80,"Excellent",O100&lt;=100,"Outstanding")</f>
        <v>Need Improvement</v>
      </c>
      <c r="S100" s="11"/>
    </row>
    <row r="101" spans="1:19" x14ac:dyDescent="0.3">
      <c r="A101" t="s">
        <v>711</v>
      </c>
      <c r="B101" t="s">
        <v>28</v>
      </c>
      <c r="C101" t="s">
        <v>448</v>
      </c>
      <c r="D101" t="s">
        <v>174</v>
      </c>
      <c r="E101">
        <v>20</v>
      </c>
      <c r="F101" t="s">
        <v>454</v>
      </c>
      <c r="G101" t="s">
        <v>1074</v>
      </c>
      <c r="H101">
        <v>8</v>
      </c>
      <c r="I101" t="s">
        <v>464</v>
      </c>
      <c r="J101">
        <v>75</v>
      </c>
      <c r="K101">
        <v>85</v>
      </c>
      <c r="L101">
        <v>82</v>
      </c>
      <c r="M101" t="s">
        <v>475</v>
      </c>
      <c r="N101">
        <v>242</v>
      </c>
      <c r="O101" s="6">
        <v>80.666666666666671</v>
      </c>
      <c r="P101" t="str" cm="1">
        <f t="array" ref="P101">_xlfn.IFS(O101&lt;30,"D",O101&lt;=50,"C",O101&lt;=80,"B",O101&lt;=100,"A")</f>
        <v>A</v>
      </c>
      <c r="Q101" t="str">
        <f t="shared" si="1"/>
        <v>Pass</v>
      </c>
      <c r="R101" t="str" cm="1">
        <f t="array" ref="R101">_xlfn.IFS(O101&lt;30,"Poor",O101&lt;=50,"Need Improvement",O101&lt;=80,"Excellent",O101&lt;=100,"Outstanding")</f>
        <v>Outstanding</v>
      </c>
      <c r="S101" s="11"/>
    </row>
    <row r="102" spans="1:19" x14ac:dyDescent="0.3">
      <c r="A102" t="s">
        <v>712</v>
      </c>
      <c r="B102" t="s">
        <v>29</v>
      </c>
      <c r="C102" t="s">
        <v>448</v>
      </c>
      <c r="D102" t="s">
        <v>236</v>
      </c>
      <c r="E102">
        <v>18</v>
      </c>
      <c r="F102" s="9" t="s">
        <v>1062</v>
      </c>
      <c r="G102" t="s">
        <v>480</v>
      </c>
      <c r="H102">
        <v>6</v>
      </c>
      <c r="I102" t="s">
        <v>466</v>
      </c>
      <c r="J102">
        <v>24</v>
      </c>
      <c r="K102">
        <v>38</v>
      </c>
      <c r="L102">
        <v>27</v>
      </c>
      <c r="M102" t="s">
        <v>477</v>
      </c>
      <c r="N102">
        <v>89</v>
      </c>
      <c r="O102" s="6">
        <v>29.666666666666668</v>
      </c>
      <c r="P102" t="str" cm="1">
        <f t="array" ref="P102">_xlfn.IFS(O102&lt;30,"D",O102&lt;=50,"C",O102&lt;=80,"B",O102&lt;=100,"A")</f>
        <v>D</v>
      </c>
      <c r="Q102" t="str">
        <f t="shared" si="1"/>
        <v>Fail</v>
      </c>
      <c r="R102" t="str" cm="1">
        <f t="array" ref="R102">_xlfn.IFS(O102&lt;30,"Poor",O102&lt;=50,"Need Improvement",O102&lt;=80,"Excellent",O102&lt;=100,"Outstanding")</f>
        <v>Poor</v>
      </c>
      <c r="S102" s="11"/>
    </row>
    <row r="103" spans="1:19" x14ac:dyDescent="0.3">
      <c r="A103" t="s">
        <v>713</v>
      </c>
      <c r="B103" t="s">
        <v>29</v>
      </c>
      <c r="C103" t="s">
        <v>448</v>
      </c>
      <c r="D103" t="s">
        <v>27</v>
      </c>
      <c r="E103">
        <v>22</v>
      </c>
      <c r="F103" t="s">
        <v>457</v>
      </c>
      <c r="G103" t="s">
        <v>480</v>
      </c>
      <c r="H103">
        <v>9</v>
      </c>
      <c r="I103" t="s">
        <v>464</v>
      </c>
      <c r="J103">
        <v>69</v>
      </c>
      <c r="K103">
        <v>54</v>
      </c>
      <c r="L103">
        <v>55</v>
      </c>
      <c r="M103" t="s">
        <v>474</v>
      </c>
      <c r="N103">
        <v>178</v>
      </c>
      <c r="O103" s="6">
        <v>59.333333333333336</v>
      </c>
      <c r="P103" t="str" cm="1">
        <f t="array" ref="P103">_xlfn.IFS(O103&lt;30,"D",O103&lt;=50,"C",O103&lt;=80,"B",O103&lt;=100,"A")</f>
        <v>B</v>
      </c>
      <c r="Q103" t="str">
        <f t="shared" si="1"/>
        <v>Pass</v>
      </c>
      <c r="R103" t="str" cm="1">
        <f t="array" ref="R103">_xlfn.IFS(O103&lt;30,"Poor",O103&lt;=50,"Need Improvement",O103&lt;=80,"Excellent",O103&lt;=100,"Outstanding")</f>
        <v>Excellent</v>
      </c>
      <c r="S103" s="11"/>
    </row>
    <row r="104" spans="1:19" x14ac:dyDescent="0.3">
      <c r="A104" t="s">
        <v>714</v>
      </c>
      <c r="B104" t="s">
        <v>28</v>
      </c>
      <c r="C104" t="s">
        <v>448</v>
      </c>
      <c r="D104" t="s">
        <v>46</v>
      </c>
      <c r="E104">
        <v>21</v>
      </c>
      <c r="F104" t="s">
        <v>457</v>
      </c>
      <c r="G104" t="s">
        <v>481</v>
      </c>
      <c r="H104">
        <v>4</v>
      </c>
      <c r="I104" t="s">
        <v>461</v>
      </c>
      <c r="J104">
        <v>59</v>
      </c>
      <c r="K104">
        <v>65</v>
      </c>
      <c r="L104">
        <v>66</v>
      </c>
      <c r="M104" t="s">
        <v>471</v>
      </c>
      <c r="N104">
        <v>190</v>
      </c>
      <c r="O104" s="6">
        <v>63.333333333333336</v>
      </c>
      <c r="P104" t="str" cm="1">
        <f t="array" ref="P104">_xlfn.IFS(O104&lt;30,"D",O104&lt;=50,"C",O104&lt;=80,"B",O104&lt;=100,"A")</f>
        <v>B</v>
      </c>
      <c r="Q104" t="str">
        <f t="shared" si="1"/>
        <v>Pass</v>
      </c>
      <c r="R104" t="str" cm="1">
        <f t="array" ref="R104">_xlfn.IFS(O104&lt;30,"Poor",O104&lt;=50,"Need Improvement",O104&lt;=80,"Excellent",O104&lt;=100,"Outstanding")</f>
        <v>Excellent</v>
      </c>
      <c r="S104" s="11"/>
    </row>
    <row r="105" spans="1:19" x14ac:dyDescent="0.3">
      <c r="A105" t="s">
        <v>715</v>
      </c>
      <c r="B105" t="s">
        <v>28</v>
      </c>
      <c r="C105" t="s">
        <v>448</v>
      </c>
      <c r="D105" t="s">
        <v>42</v>
      </c>
      <c r="E105">
        <v>22</v>
      </c>
      <c r="F105" t="s">
        <v>456</v>
      </c>
      <c r="G105" t="s">
        <v>481</v>
      </c>
      <c r="H105">
        <v>3</v>
      </c>
      <c r="I105" t="s">
        <v>467</v>
      </c>
      <c r="J105">
        <v>57</v>
      </c>
      <c r="K105">
        <v>56</v>
      </c>
      <c r="L105">
        <v>57</v>
      </c>
      <c r="M105" t="s">
        <v>468</v>
      </c>
      <c r="N105">
        <v>170</v>
      </c>
      <c r="O105" s="6">
        <v>56.666666666666664</v>
      </c>
      <c r="P105" t="str" cm="1">
        <f t="array" ref="P105">_xlfn.IFS(O105&lt;30,"D",O105&lt;=50,"C",O105&lt;=80,"B",O105&lt;=100,"A")</f>
        <v>B</v>
      </c>
      <c r="Q105" t="str">
        <f t="shared" si="1"/>
        <v>Pass</v>
      </c>
      <c r="R105" t="str" cm="1">
        <f t="array" ref="R105">_xlfn.IFS(O105&lt;30,"Poor",O105&lt;=50,"Need Improvement",O105&lt;=80,"Excellent",O105&lt;=100,"Outstanding")</f>
        <v>Excellent</v>
      </c>
      <c r="S105" s="11"/>
    </row>
    <row r="106" spans="1:19" x14ac:dyDescent="0.3">
      <c r="A106" t="s">
        <v>716</v>
      </c>
      <c r="B106" t="s">
        <v>28</v>
      </c>
      <c r="C106" t="s">
        <v>452</v>
      </c>
      <c r="D106" t="s">
        <v>140</v>
      </c>
      <c r="E106">
        <v>21</v>
      </c>
      <c r="F106" t="s">
        <v>457</v>
      </c>
      <c r="G106" t="s">
        <v>479</v>
      </c>
      <c r="H106">
        <v>2</v>
      </c>
      <c r="I106" t="s">
        <v>465</v>
      </c>
      <c r="J106">
        <v>63</v>
      </c>
      <c r="K106">
        <v>72</v>
      </c>
      <c r="L106">
        <v>70</v>
      </c>
      <c r="M106" t="s">
        <v>476</v>
      </c>
      <c r="N106">
        <v>205</v>
      </c>
      <c r="O106" s="6">
        <v>68.333333333333329</v>
      </c>
      <c r="P106" t="str" cm="1">
        <f t="array" ref="P106">_xlfn.IFS(O106&lt;30,"D",O106&lt;=50,"C",O106&lt;=80,"B",O106&lt;=100,"A")</f>
        <v>B</v>
      </c>
      <c r="Q106" t="str">
        <f t="shared" si="1"/>
        <v>Pass</v>
      </c>
      <c r="R106" t="str" cm="1">
        <f t="array" ref="R106">_xlfn.IFS(O106&lt;30,"Poor",O106&lt;=50,"Need Improvement",O106&lt;=80,"Excellent",O106&lt;=100,"Outstanding")</f>
        <v>Excellent</v>
      </c>
      <c r="S106" s="11"/>
    </row>
    <row r="107" spans="1:19" x14ac:dyDescent="0.3">
      <c r="A107" t="s">
        <v>717</v>
      </c>
      <c r="B107" t="s">
        <v>28</v>
      </c>
      <c r="C107" t="s">
        <v>449</v>
      </c>
      <c r="D107" t="s">
        <v>17</v>
      </c>
      <c r="E107">
        <v>17</v>
      </c>
      <c r="F107" s="9" t="s">
        <v>1062</v>
      </c>
      <c r="G107" t="s">
        <v>1074</v>
      </c>
      <c r="H107">
        <v>6</v>
      </c>
      <c r="I107" t="s">
        <v>464</v>
      </c>
      <c r="J107">
        <v>88</v>
      </c>
      <c r="K107">
        <v>89</v>
      </c>
      <c r="L107">
        <v>86</v>
      </c>
      <c r="M107" t="s">
        <v>475</v>
      </c>
      <c r="N107">
        <v>263</v>
      </c>
      <c r="O107" s="6">
        <v>87.666666666666671</v>
      </c>
      <c r="P107" t="str" cm="1">
        <f t="array" ref="P107">_xlfn.IFS(O107&lt;30,"D",O107&lt;=50,"C",O107&lt;=80,"B",O107&lt;=100,"A")</f>
        <v>A</v>
      </c>
      <c r="Q107" t="str">
        <f t="shared" si="1"/>
        <v>Pass</v>
      </c>
      <c r="R107" t="str" cm="1">
        <f t="array" ref="R107">_xlfn.IFS(O107&lt;30,"Poor",O107&lt;=50,"Need Improvement",O107&lt;=80,"Excellent",O107&lt;=100,"Outstanding")</f>
        <v>Outstanding</v>
      </c>
      <c r="S107" s="11"/>
    </row>
    <row r="108" spans="1:19" x14ac:dyDescent="0.3">
      <c r="A108" t="s">
        <v>718</v>
      </c>
      <c r="B108" t="s">
        <v>29</v>
      </c>
      <c r="C108" t="s">
        <v>449</v>
      </c>
      <c r="D108" t="s">
        <v>154</v>
      </c>
      <c r="E108">
        <v>16</v>
      </c>
      <c r="F108" s="9" t="s">
        <v>1062</v>
      </c>
      <c r="G108" t="s">
        <v>481</v>
      </c>
      <c r="H108">
        <v>5</v>
      </c>
      <c r="I108" t="s">
        <v>465</v>
      </c>
      <c r="J108">
        <v>51</v>
      </c>
      <c r="K108">
        <v>52</v>
      </c>
      <c r="L108">
        <v>44</v>
      </c>
      <c r="M108" t="s">
        <v>475</v>
      </c>
      <c r="N108">
        <v>147</v>
      </c>
      <c r="O108" s="6">
        <v>49</v>
      </c>
      <c r="P108" t="str" cm="1">
        <f t="array" ref="P108">_xlfn.IFS(O108&lt;30,"D",O108&lt;=50,"C",O108&lt;=80,"B",O108&lt;=100,"A")</f>
        <v>C</v>
      </c>
      <c r="Q108" t="str">
        <f t="shared" si="1"/>
        <v>Fail</v>
      </c>
      <c r="R108" t="str" cm="1">
        <f t="array" ref="R108">_xlfn.IFS(O108&lt;30,"Poor",O108&lt;=50,"Need Improvement",O108&lt;=80,"Excellent",O108&lt;=100,"Outstanding")</f>
        <v>Need Improvement</v>
      </c>
      <c r="S108" s="11"/>
    </row>
    <row r="109" spans="1:19" x14ac:dyDescent="0.3">
      <c r="A109" t="s">
        <v>719</v>
      </c>
      <c r="B109" t="s">
        <v>28</v>
      </c>
      <c r="C109" t="s">
        <v>449</v>
      </c>
      <c r="D109" t="s">
        <v>180</v>
      </c>
      <c r="E109">
        <v>22</v>
      </c>
      <c r="F109" t="s">
        <v>457</v>
      </c>
      <c r="G109" t="s">
        <v>481</v>
      </c>
      <c r="H109">
        <v>9</v>
      </c>
      <c r="I109" t="s">
        <v>467</v>
      </c>
      <c r="J109">
        <v>55</v>
      </c>
      <c r="K109">
        <v>69</v>
      </c>
      <c r="L109">
        <v>65</v>
      </c>
      <c r="M109" t="s">
        <v>468</v>
      </c>
      <c r="N109">
        <v>189</v>
      </c>
      <c r="O109" s="6">
        <v>63</v>
      </c>
      <c r="P109" t="str" cm="1">
        <f t="array" ref="P109">_xlfn.IFS(O109&lt;30,"D",O109&lt;=50,"C",O109&lt;=80,"B",O109&lt;=100,"A")</f>
        <v>B</v>
      </c>
      <c r="Q109" t="str">
        <f t="shared" si="1"/>
        <v>Pass</v>
      </c>
      <c r="R109" t="str" cm="1">
        <f t="array" ref="R109">_xlfn.IFS(O109&lt;30,"Poor",O109&lt;=50,"Need Improvement",O109&lt;=80,"Excellent",O109&lt;=100,"Outstanding")</f>
        <v>Excellent</v>
      </c>
      <c r="S109" s="11"/>
    </row>
    <row r="110" spans="1:19" x14ac:dyDescent="0.3">
      <c r="A110" t="s">
        <v>720</v>
      </c>
      <c r="B110" t="s">
        <v>28</v>
      </c>
      <c r="C110" t="s">
        <v>450</v>
      </c>
      <c r="D110" t="s">
        <v>224</v>
      </c>
      <c r="E110">
        <v>16</v>
      </c>
      <c r="F110" s="9" t="s">
        <v>1062</v>
      </c>
      <c r="G110" t="s">
        <v>480</v>
      </c>
      <c r="H110">
        <v>3</v>
      </c>
      <c r="I110" t="s">
        <v>458</v>
      </c>
      <c r="J110">
        <v>62</v>
      </c>
      <c r="K110">
        <v>67</v>
      </c>
      <c r="L110">
        <v>69</v>
      </c>
      <c r="M110" t="s">
        <v>469</v>
      </c>
      <c r="N110">
        <v>198</v>
      </c>
      <c r="O110" s="6">
        <v>66</v>
      </c>
      <c r="P110" t="str" cm="1">
        <f t="array" ref="P110">_xlfn.IFS(O110&lt;30,"D",O110&lt;=50,"C",O110&lt;=80,"B",O110&lt;=100,"A")</f>
        <v>B</v>
      </c>
      <c r="Q110" t="str">
        <f t="shared" si="1"/>
        <v>Pass</v>
      </c>
      <c r="R110" t="str" cm="1">
        <f t="array" ref="R110">_xlfn.IFS(O110&lt;30,"Poor",O110&lt;=50,"Need Improvement",O110&lt;=80,"Excellent",O110&lt;=100,"Outstanding")</f>
        <v>Excellent</v>
      </c>
      <c r="S110" s="11"/>
    </row>
    <row r="111" spans="1:19" x14ac:dyDescent="0.3">
      <c r="A111" t="s">
        <v>721</v>
      </c>
      <c r="B111" t="s">
        <v>28</v>
      </c>
      <c r="C111" t="s">
        <v>451</v>
      </c>
      <c r="D111" t="s">
        <v>147</v>
      </c>
      <c r="E111">
        <v>19</v>
      </c>
      <c r="F111" t="s">
        <v>454</v>
      </c>
      <c r="G111" t="s">
        <v>479</v>
      </c>
      <c r="H111">
        <v>1</v>
      </c>
      <c r="I111" t="s">
        <v>459</v>
      </c>
      <c r="J111">
        <v>68</v>
      </c>
      <c r="K111">
        <v>74</v>
      </c>
      <c r="L111">
        <v>74</v>
      </c>
      <c r="M111" t="s">
        <v>469</v>
      </c>
      <c r="N111">
        <v>216</v>
      </c>
      <c r="O111" s="6">
        <v>72</v>
      </c>
      <c r="P111" t="str" cm="1">
        <f t="array" ref="P111">_xlfn.IFS(O111&lt;30,"D",O111&lt;=50,"C",O111&lt;=80,"B",O111&lt;=100,"A")</f>
        <v>B</v>
      </c>
      <c r="Q111" t="str">
        <f t="shared" si="1"/>
        <v>Pass</v>
      </c>
      <c r="R111" t="str" cm="1">
        <f t="array" ref="R111">_xlfn.IFS(O111&lt;30,"Poor",O111&lt;=50,"Need Improvement",O111&lt;=80,"Excellent",O111&lt;=100,"Outstanding")</f>
        <v>Excellent</v>
      </c>
      <c r="S111" s="11"/>
    </row>
    <row r="112" spans="1:19" x14ac:dyDescent="0.3">
      <c r="A112" t="s">
        <v>722</v>
      </c>
      <c r="B112" t="s">
        <v>28</v>
      </c>
      <c r="C112" t="s">
        <v>451</v>
      </c>
      <c r="D112" t="s">
        <v>142</v>
      </c>
      <c r="E112">
        <v>22</v>
      </c>
      <c r="F112" t="s">
        <v>457</v>
      </c>
      <c r="G112" t="s">
        <v>480</v>
      </c>
      <c r="H112">
        <v>9</v>
      </c>
      <c r="I112" t="s">
        <v>466</v>
      </c>
      <c r="J112">
        <v>58</v>
      </c>
      <c r="K112">
        <v>67</v>
      </c>
      <c r="L112">
        <v>62</v>
      </c>
      <c r="M112" t="s">
        <v>477</v>
      </c>
      <c r="N112">
        <v>187</v>
      </c>
      <c r="O112" s="6">
        <v>62.333333333333336</v>
      </c>
      <c r="P112" t="str" cm="1">
        <f t="array" ref="P112">_xlfn.IFS(O112&lt;30,"D",O112&lt;=50,"C",O112&lt;=80,"B",O112&lt;=100,"A")</f>
        <v>B</v>
      </c>
      <c r="Q112" t="str">
        <f t="shared" si="1"/>
        <v>Pass</v>
      </c>
      <c r="R112" t="str" cm="1">
        <f t="array" ref="R112">_xlfn.IFS(O112&lt;30,"Poor",O112&lt;=50,"Need Improvement",O112&lt;=80,"Excellent",O112&lt;=100,"Outstanding")</f>
        <v>Excellent</v>
      </c>
      <c r="S112" s="11"/>
    </row>
    <row r="113" spans="1:19" x14ac:dyDescent="0.3">
      <c r="A113" t="s">
        <v>723</v>
      </c>
      <c r="B113" t="s">
        <v>28</v>
      </c>
      <c r="C113" t="s">
        <v>452</v>
      </c>
      <c r="D113" t="s">
        <v>295</v>
      </c>
      <c r="E113">
        <v>19</v>
      </c>
      <c r="F113" t="s">
        <v>456</v>
      </c>
      <c r="G113" t="s">
        <v>480</v>
      </c>
      <c r="H113">
        <v>2</v>
      </c>
      <c r="I113" t="s">
        <v>458</v>
      </c>
      <c r="J113">
        <v>66</v>
      </c>
      <c r="K113">
        <v>65</v>
      </c>
      <c r="L113">
        <v>69</v>
      </c>
      <c r="M113" t="s">
        <v>469</v>
      </c>
      <c r="N113">
        <v>200</v>
      </c>
      <c r="O113" s="6">
        <v>66.666666666666671</v>
      </c>
      <c r="P113" t="str" cm="1">
        <f t="array" ref="P113">_xlfn.IFS(O113&lt;30,"D",O113&lt;=50,"C",O113&lt;=80,"B",O113&lt;=100,"A")</f>
        <v>B</v>
      </c>
      <c r="Q113" t="str">
        <f t="shared" si="1"/>
        <v>Pass</v>
      </c>
      <c r="R113" t="str" cm="1">
        <f t="array" ref="R113">_xlfn.IFS(O113&lt;30,"Poor",O113&lt;=50,"Need Improvement",O113&lt;=80,"Excellent",O113&lt;=100,"Outstanding")</f>
        <v>Excellent</v>
      </c>
      <c r="S113" s="11"/>
    </row>
    <row r="114" spans="1:19" x14ac:dyDescent="0.3">
      <c r="A114" t="s">
        <v>724</v>
      </c>
      <c r="B114" t="s">
        <v>28</v>
      </c>
      <c r="C114" t="s">
        <v>452</v>
      </c>
      <c r="D114" t="s">
        <v>169</v>
      </c>
      <c r="E114">
        <v>22</v>
      </c>
      <c r="F114" t="s">
        <v>454</v>
      </c>
      <c r="G114" t="s">
        <v>480</v>
      </c>
      <c r="H114">
        <v>7</v>
      </c>
      <c r="I114" t="s">
        <v>462</v>
      </c>
      <c r="J114">
        <v>99</v>
      </c>
      <c r="K114">
        <v>100</v>
      </c>
      <c r="L114">
        <v>100</v>
      </c>
      <c r="M114" t="s">
        <v>473</v>
      </c>
      <c r="N114">
        <v>299</v>
      </c>
      <c r="O114" s="6">
        <v>99.666666666666671</v>
      </c>
      <c r="P114" t="str" cm="1">
        <f t="array" ref="P114">_xlfn.IFS(O114&lt;30,"D",O114&lt;=50,"C",O114&lt;=80,"B",O114&lt;=100,"A")</f>
        <v>A</v>
      </c>
      <c r="Q114" t="str">
        <f t="shared" si="1"/>
        <v>Pass</v>
      </c>
      <c r="R114" t="str" cm="1">
        <f t="array" ref="R114">_xlfn.IFS(O114&lt;30,"Poor",O114&lt;=50,"Need Improvement",O114&lt;=80,"Excellent",O114&lt;=100,"Outstanding")</f>
        <v>Outstanding</v>
      </c>
      <c r="S114" s="11"/>
    </row>
    <row r="115" spans="1:19" x14ac:dyDescent="0.3">
      <c r="A115" t="s">
        <v>725</v>
      </c>
      <c r="B115" t="s">
        <v>29</v>
      </c>
      <c r="C115" t="s">
        <v>451</v>
      </c>
      <c r="D115" t="s">
        <v>238</v>
      </c>
      <c r="E115">
        <v>17</v>
      </c>
      <c r="F115" s="9" t="s">
        <v>1062</v>
      </c>
      <c r="G115" t="s">
        <v>481</v>
      </c>
      <c r="H115">
        <v>4</v>
      </c>
      <c r="I115" t="s">
        <v>467</v>
      </c>
      <c r="J115">
        <v>35</v>
      </c>
      <c r="K115">
        <v>55</v>
      </c>
      <c r="L115">
        <v>60</v>
      </c>
      <c r="M115" t="s">
        <v>468</v>
      </c>
      <c r="N115">
        <v>150</v>
      </c>
      <c r="O115" s="6">
        <v>50</v>
      </c>
      <c r="P115" t="str" cm="1">
        <f t="array" ref="P115">_xlfn.IFS(O115&lt;30,"D",O115&lt;=50,"C",O115&lt;=80,"B",O115&lt;=100,"A")</f>
        <v>C</v>
      </c>
      <c r="Q115" t="str">
        <f t="shared" si="1"/>
        <v>Fail</v>
      </c>
      <c r="R115" t="str" cm="1">
        <f t="array" ref="R115">_xlfn.IFS(O115&lt;30,"Poor",O115&lt;=50,"Need Improvement",O115&lt;=80,"Excellent",O115&lt;=100,"Outstanding")</f>
        <v>Need Improvement</v>
      </c>
      <c r="S115" s="11"/>
    </row>
    <row r="116" spans="1:19" x14ac:dyDescent="0.3">
      <c r="A116" t="s">
        <v>726</v>
      </c>
      <c r="B116" t="s">
        <v>29</v>
      </c>
      <c r="C116" t="s">
        <v>448</v>
      </c>
      <c r="D116" t="s">
        <v>255</v>
      </c>
      <c r="E116">
        <v>22</v>
      </c>
      <c r="F116" t="s">
        <v>457</v>
      </c>
      <c r="G116" t="s">
        <v>480</v>
      </c>
      <c r="H116">
        <v>4</v>
      </c>
      <c r="I116" t="s">
        <v>464</v>
      </c>
      <c r="J116">
        <v>62</v>
      </c>
      <c r="K116">
        <v>61</v>
      </c>
      <c r="L116">
        <v>57</v>
      </c>
      <c r="M116" t="s">
        <v>474</v>
      </c>
      <c r="N116">
        <v>180</v>
      </c>
      <c r="O116" s="6">
        <v>60</v>
      </c>
      <c r="P116" t="str" cm="1">
        <f t="array" ref="P116">_xlfn.IFS(O116&lt;30,"D",O116&lt;=50,"C",O116&lt;=80,"B",O116&lt;=100,"A")</f>
        <v>B</v>
      </c>
      <c r="Q116" t="str">
        <f t="shared" si="1"/>
        <v>Pass</v>
      </c>
      <c r="R116" t="str" cm="1">
        <f t="array" ref="R116">_xlfn.IFS(O116&lt;30,"Poor",O116&lt;=50,"Need Improvement",O116&lt;=80,"Excellent",O116&lt;=100,"Outstanding")</f>
        <v>Excellent</v>
      </c>
      <c r="S116" s="11"/>
    </row>
    <row r="117" spans="1:19" x14ac:dyDescent="0.3">
      <c r="A117" t="s">
        <v>727</v>
      </c>
      <c r="B117" t="s">
        <v>28</v>
      </c>
      <c r="C117" t="s">
        <v>448</v>
      </c>
      <c r="D117" t="s">
        <v>355</v>
      </c>
      <c r="E117">
        <v>22</v>
      </c>
      <c r="F117" t="s">
        <v>456</v>
      </c>
      <c r="G117" t="s">
        <v>479</v>
      </c>
      <c r="H117">
        <v>7</v>
      </c>
      <c r="I117" t="s">
        <v>459</v>
      </c>
      <c r="J117">
        <v>87</v>
      </c>
      <c r="K117">
        <v>85</v>
      </c>
      <c r="L117">
        <v>73</v>
      </c>
      <c r="M117" t="s">
        <v>469</v>
      </c>
      <c r="N117">
        <v>245</v>
      </c>
      <c r="O117" s="6">
        <v>81.666666666666671</v>
      </c>
      <c r="P117" t="str" cm="1">
        <f t="array" ref="P117">_xlfn.IFS(O117&lt;30,"D",O117&lt;=50,"C",O117&lt;=80,"B",O117&lt;=100,"A")</f>
        <v>A</v>
      </c>
      <c r="Q117" t="str">
        <f t="shared" si="1"/>
        <v>Pass</v>
      </c>
      <c r="R117" t="str" cm="1">
        <f t="array" ref="R117">_xlfn.IFS(O117&lt;30,"Poor",O117&lt;=50,"Need Improvement",O117&lt;=80,"Excellent",O117&lt;=100,"Outstanding")</f>
        <v>Outstanding</v>
      </c>
      <c r="S117" s="11"/>
    </row>
    <row r="118" spans="1:19" x14ac:dyDescent="0.3">
      <c r="A118" t="s">
        <v>728</v>
      </c>
      <c r="B118" t="s">
        <v>28</v>
      </c>
      <c r="C118" t="s">
        <v>450</v>
      </c>
      <c r="D118" t="s">
        <v>15</v>
      </c>
      <c r="E118">
        <v>24</v>
      </c>
      <c r="F118" t="s">
        <v>455</v>
      </c>
      <c r="G118" t="s">
        <v>480</v>
      </c>
      <c r="H118">
        <v>9</v>
      </c>
      <c r="I118" t="s">
        <v>462</v>
      </c>
      <c r="J118">
        <v>50</v>
      </c>
      <c r="K118">
        <v>53</v>
      </c>
      <c r="L118">
        <v>58</v>
      </c>
      <c r="M118" t="s">
        <v>473</v>
      </c>
      <c r="N118">
        <v>161</v>
      </c>
      <c r="O118" s="6">
        <v>53.666666666666664</v>
      </c>
      <c r="P118" t="str" cm="1">
        <f t="array" ref="P118">_xlfn.IFS(O118&lt;30,"D",O118&lt;=50,"C",O118&lt;=80,"B",O118&lt;=100,"A")</f>
        <v>B</v>
      </c>
      <c r="Q118" t="str">
        <f t="shared" si="1"/>
        <v>Pass</v>
      </c>
      <c r="R118" t="str" cm="1">
        <f t="array" ref="R118">_xlfn.IFS(O118&lt;30,"Poor",O118&lt;=50,"Need Improvement",O118&lt;=80,"Excellent",O118&lt;=100,"Outstanding")</f>
        <v>Excellent</v>
      </c>
      <c r="S118" s="11"/>
    </row>
    <row r="119" spans="1:19" x14ac:dyDescent="0.3">
      <c r="A119" t="s">
        <v>729</v>
      </c>
      <c r="B119" t="s">
        <v>28</v>
      </c>
      <c r="C119" t="s">
        <v>449</v>
      </c>
      <c r="D119" t="s">
        <v>264</v>
      </c>
      <c r="E119">
        <v>22</v>
      </c>
      <c r="F119" t="s">
        <v>454</v>
      </c>
      <c r="G119" t="s">
        <v>480</v>
      </c>
      <c r="H119">
        <v>7</v>
      </c>
      <c r="I119" t="s">
        <v>462</v>
      </c>
      <c r="J119">
        <v>43</v>
      </c>
      <c r="K119">
        <v>51</v>
      </c>
      <c r="L119">
        <v>54</v>
      </c>
      <c r="M119" t="s">
        <v>473</v>
      </c>
      <c r="N119">
        <v>148</v>
      </c>
      <c r="O119" s="6">
        <v>49.333333333333336</v>
      </c>
      <c r="P119" t="str" cm="1">
        <f t="array" ref="P119">_xlfn.IFS(O119&lt;30,"D",O119&lt;=50,"C",O119&lt;=80,"B",O119&lt;=100,"A")</f>
        <v>C</v>
      </c>
      <c r="Q119" t="str">
        <f t="shared" si="1"/>
        <v>Fail</v>
      </c>
      <c r="R119" t="str" cm="1">
        <f t="array" ref="R119">_xlfn.IFS(O119&lt;30,"Poor",O119&lt;=50,"Need Improvement",O119&lt;=80,"Excellent",O119&lt;=100,"Outstanding")</f>
        <v>Need Improvement</v>
      </c>
      <c r="S119" s="11"/>
    </row>
    <row r="120" spans="1:19" x14ac:dyDescent="0.3">
      <c r="A120" t="s">
        <v>730</v>
      </c>
      <c r="B120" t="s">
        <v>29</v>
      </c>
      <c r="C120" t="s">
        <v>452</v>
      </c>
      <c r="D120" t="s">
        <v>400</v>
      </c>
      <c r="E120">
        <v>16</v>
      </c>
      <c r="F120" s="9" t="s">
        <v>1062</v>
      </c>
      <c r="G120" t="s">
        <v>481</v>
      </c>
      <c r="H120">
        <v>6</v>
      </c>
      <c r="I120" t="s">
        <v>463</v>
      </c>
      <c r="J120">
        <v>84</v>
      </c>
      <c r="K120">
        <v>73</v>
      </c>
      <c r="L120">
        <v>69</v>
      </c>
      <c r="M120" t="s">
        <v>474</v>
      </c>
      <c r="N120">
        <v>226</v>
      </c>
      <c r="O120" s="6">
        <v>75.333333333333329</v>
      </c>
      <c r="P120" t="str" cm="1">
        <f t="array" ref="P120">_xlfn.IFS(O120&lt;30,"D",O120&lt;=50,"C",O120&lt;=80,"B",O120&lt;=100,"A")</f>
        <v>B</v>
      </c>
      <c r="Q120" t="str">
        <f t="shared" si="1"/>
        <v>Pass</v>
      </c>
      <c r="R120" t="str" cm="1">
        <f t="array" ref="R120">_xlfn.IFS(O120&lt;30,"Poor",O120&lt;=50,"Need Improvement",O120&lt;=80,"Excellent",O120&lt;=100,"Outstanding")</f>
        <v>Excellent</v>
      </c>
      <c r="S120" s="11"/>
    </row>
    <row r="121" spans="1:19" x14ac:dyDescent="0.3">
      <c r="A121" t="s">
        <v>731</v>
      </c>
      <c r="B121" t="s">
        <v>28</v>
      </c>
      <c r="C121" t="s">
        <v>450</v>
      </c>
      <c r="D121" t="s">
        <v>411</v>
      </c>
      <c r="E121">
        <v>16</v>
      </c>
      <c r="F121" s="9" t="s">
        <v>1062</v>
      </c>
      <c r="G121" t="s">
        <v>480</v>
      </c>
      <c r="H121">
        <v>9</v>
      </c>
      <c r="I121" t="s">
        <v>458</v>
      </c>
      <c r="J121">
        <v>47</v>
      </c>
      <c r="K121">
        <v>49</v>
      </c>
      <c r="L121">
        <v>49</v>
      </c>
      <c r="M121" t="s">
        <v>469</v>
      </c>
      <c r="N121">
        <v>145</v>
      </c>
      <c r="O121" s="6">
        <v>48.333333333333336</v>
      </c>
      <c r="P121" t="str" cm="1">
        <f t="array" ref="P121">_xlfn.IFS(O121&lt;30,"D",O121&lt;=50,"C",O121&lt;=80,"B",O121&lt;=100,"A")</f>
        <v>C</v>
      </c>
      <c r="Q121" t="str">
        <f t="shared" si="1"/>
        <v>Fail</v>
      </c>
      <c r="R121" t="str" cm="1">
        <f t="array" ref="R121">_xlfn.IFS(O121&lt;30,"Poor",O121&lt;=50,"Need Improvement",O121&lt;=80,"Excellent",O121&lt;=100,"Outstanding")</f>
        <v>Need Improvement</v>
      </c>
      <c r="S121" s="11"/>
    </row>
    <row r="122" spans="1:19" x14ac:dyDescent="0.3">
      <c r="A122" t="s">
        <v>732</v>
      </c>
      <c r="B122" t="s">
        <v>28</v>
      </c>
      <c r="C122" t="s">
        <v>449</v>
      </c>
      <c r="D122" t="s">
        <v>24</v>
      </c>
      <c r="E122">
        <v>18</v>
      </c>
      <c r="F122" s="9" t="s">
        <v>1062</v>
      </c>
      <c r="G122" t="s">
        <v>481</v>
      </c>
      <c r="H122">
        <v>10</v>
      </c>
      <c r="I122" t="s">
        <v>461</v>
      </c>
      <c r="J122">
        <v>69</v>
      </c>
      <c r="K122">
        <v>73</v>
      </c>
      <c r="L122">
        <v>73</v>
      </c>
      <c r="M122" t="s">
        <v>471</v>
      </c>
      <c r="N122">
        <v>215</v>
      </c>
      <c r="O122" s="6">
        <v>71.666666666666671</v>
      </c>
      <c r="P122" t="str" cm="1">
        <f t="array" ref="P122">_xlfn.IFS(O122&lt;30,"D",O122&lt;=50,"C",O122&lt;=80,"B",O122&lt;=100,"A")</f>
        <v>B</v>
      </c>
      <c r="Q122" t="str">
        <f t="shared" si="1"/>
        <v>Pass</v>
      </c>
      <c r="R122" t="str" cm="1">
        <f t="array" ref="R122">_xlfn.IFS(O122&lt;30,"Poor",O122&lt;=50,"Need Improvement",O122&lt;=80,"Excellent",O122&lt;=100,"Outstanding")</f>
        <v>Excellent</v>
      </c>
      <c r="S122" s="11"/>
    </row>
    <row r="123" spans="1:19" x14ac:dyDescent="0.3">
      <c r="A123" t="s">
        <v>733</v>
      </c>
      <c r="B123" t="s">
        <v>28</v>
      </c>
      <c r="C123" t="s">
        <v>450</v>
      </c>
      <c r="D123" t="s">
        <v>257</v>
      </c>
      <c r="E123">
        <v>18</v>
      </c>
      <c r="F123" s="9" t="s">
        <v>1062</v>
      </c>
      <c r="G123" t="s">
        <v>480</v>
      </c>
      <c r="H123">
        <v>8</v>
      </c>
      <c r="I123" t="s">
        <v>458</v>
      </c>
      <c r="J123">
        <v>72</v>
      </c>
      <c r="K123">
        <v>73</v>
      </c>
      <c r="L123">
        <v>74</v>
      </c>
      <c r="M123" t="s">
        <v>469</v>
      </c>
      <c r="N123">
        <v>219</v>
      </c>
      <c r="O123" s="6">
        <v>73</v>
      </c>
      <c r="P123" t="str" cm="1">
        <f t="array" ref="P123">_xlfn.IFS(O123&lt;30,"D",O123&lt;=50,"C",O123&lt;=80,"B",O123&lt;=100,"A")</f>
        <v>B</v>
      </c>
      <c r="Q123" t="str">
        <f t="shared" si="1"/>
        <v>Pass</v>
      </c>
      <c r="R123" t="str" cm="1">
        <f t="array" ref="R123">_xlfn.IFS(O123&lt;30,"Poor",O123&lt;=50,"Need Improvement",O123&lt;=80,"Excellent",O123&lt;=100,"Outstanding")</f>
        <v>Excellent</v>
      </c>
      <c r="S123" s="11"/>
    </row>
    <row r="124" spans="1:19" x14ac:dyDescent="0.3">
      <c r="A124" t="s">
        <v>734</v>
      </c>
      <c r="B124" t="s">
        <v>29</v>
      </c>
      <c r="C124" t="s">
        <v>449</v>
      </c>
      <c r="D124" t="s">
        <v>219</v>
      </c>
      <c r="E124">
        <v>22</v>
      </c>
      <c r="F124" t="s">
        <v>456</v>
      </c>
      <c r="G124" t="s">
        <v>481</v>
      </c>
      <c r="H124">
        <v>4</v>
      </c>
      <c r="I124" t="s">
        <v>459</v>
      </c>
      <c r="J124">
        <v>47</v>
      </c>
      <c r="K124">
        <v>37</v>
      </c>
      <c r="L124">
        <v>35</v>
      </c>
      <c r="M124" t="s">
        <v>470</v>
      </c>
      <c r="N124">
        <v>119</v>
      </c>
      <c r="O124" s="6">
        <v>39.666666666666664</v>
      </c>
      <c r="P124" t="str" cm="1">
        <f t="array" ref="P124">_xlfn.IFS(O124&lt;30,"D",O124&lt;=50,"C",O124&lt;=80,"B",O124&lt;=100,"A")</f>
        <v>C</v>
      </c>
      <c r="Q124" t="str">
        <f t="shared" si="1"/>
        <v>Fail</v>
      </c>
      <c r="R124" t="str" cm="1">
        <f t="array" ref="R124">_xlfn.IFS(O124&lt;30,"Poor",O124&lt;=50,"Need Improvement",O124&lt;=80,"Excellent",O124&lt;=100,"Outstanding")</f>
        <v>Need Improvement</v>
      </c>
      <c r="S124" s="11"/>
    </row>
    <row r="125" spans="1:19" x14ac:dyDescent="0.3">
      <c r="A125" t="s">
        <v>735</v>
      </c>
      <c r="B125" t="s">
        <v>28</v>
      </c>
      <c r="C125" t="s">
        <v>452</v>
      </c>
      <c r="D125" t="s">
        <v>199</v>
      </c>
      <c r="E125">
        <v>21</v>
      </c>
      <c r="F125" t="s">
        <v>457</v>
      </c>
      <c r="G125" t="s">
        <v>1074</v>
      </c>
      <c r="H125">
        <v>1</v>
      </c>
      <c r="I125" t="s">
        <v>460</v>
      </c>
      <c r="J125">
        <v>87</v>
      </c>
      <c r="K125">
        <v>74</v>
      </c>
      <c r="L125">
        <v>70</v>
      </c>
      <c r="M125" t="s">
        <v>471</v>
      </c>
      <c r="N125">
        <v>231</v>
      </c>
      <c r="O125" s="6">
        <v>77</v>
      </c>
      <c r="P125" t="str" cm="1">
        <f t="array" ref="P125">_xlfn.IFS(O125&lt;30,"D",O125&lt;=50,"C",O125&lt;=80,"B",O125&lt;=100,"A")</f>
        <v>B</v>
      </c>
      <c r="Q125" t="str">
        <f t="shared" si="1"/>
        <v>Pass</v>
      </c>
      <c r="R125" t="str" cm="1">
        <f t="array" ref="R125">_xlfn.IFS(O125&lt;30,"Poor",O125&lt;=50,"Need Improvement",O125&lt;=80,"Excellent",O125&lt;=100,"Outstanding")</f>
        <v>Excellent</v>
      </c>
      <c r="S125" s="11"/>
    </row>
    <row r="126" spans="1:19" x14ac:dyDescent="0.3">
      <c r="A126" t="s">
        <v>736</v>
      </c>
      <c r="B126" t="s">
        <v>28</v>
      </c>
      <c r="C126" t="s">
        <v>449</v>
      </c>
      <c r="D126" t="s">
        <v>233</v>
      </c>
      <c r="E126">
        <v>20</v>
      </c>
      <c r="F126" t="s">
        <v>457</v>
      </c>
      <c r="G126" t="s">
        <v>481</v>
      </c>
      <c r="H126">
        <v>5</v>
      </c>
      <c r="I126" t="s">
        <v>463</v>
      </c>
      <c r="J126">
        <v>70</v>
      </c>
      <c r="K126">
        <v>89</v>
      </c>
      <c r="L126">
        <v>88</v>
      </c>
      <c r="M126" t="s">
        <v>474</v>
      </c>
      <c r="N126">
        <v>247</v>
      </c>
      <c r="O126" s="6">
        <v>82.333333333333329</v>
      </c>
      <c r="P126" t="str" cm="1">
        <f t="array" ref="P126">_xlfn.IFS(O126&lt;30,"D",O126&lt;=50,"C",O126&lt;=80,"B",O126&lt;=100,"A")</f>
        <v>A</v>
      </c>
      <c r="Q126" t="str">
        <f t="shared" si="1"/>
        <v>Pass</v>
      </c>
      <c r="R126" t="str" cm="1">
        <f t="array" ref="R126">_xlfn.IFS(O126&lt;30,"Poor",O126&lt;=50,"Need Improvement",O126&lt;=80,"Excellent",O126&lt;=100,"Outstanding")</f>
        <v>Outstanding</v>
      </c>
      <c r="S126" s="11"/>
    </row>
    <row r="127" spans="1:19" x14ac:dyDescent="0.3">
      <c r="A127" t="s">
        <v>737</v>
      </c>
      <c r="B127" t="s">
        <v>28</v>
      </c>
      <c r="C127" t="s">
        <v>451</v>
      </c>
      <c r="D127" t="s">
        <v>440</v>
      </c>
      <c r="E127">
        <v>18</v>
      </c>
      <c r="F127" s="9" t="s">
        <v>1062</v>
      </c>
      <c r="G127" t="s">
        <v>479</v>
      </c>
      <c r="H127">
        <v>10</v>
      </c>
      <c r="I127" t="s">
        <v>463</v>
      </c>
      <c r="J127">
        <v>59</v>
      </c>
      <c r="K127">
        <v>42</v>
      </c>
      <c r="L127">
        <v>41</v>
      </c>
      <c r="M127" t="s">
        <v>473</v>
      </c>
      <c r="N127">
        <v>142</v>
      </c>
      <c r="O127" s="6">
        <v>47.333333333333336</v>
      </c>
      <c r="P127" t="str" cm="1">
        <f t="array" ref="P127">_xlfn.IFS(O127&lt;30,"D",O127&lt;=50,"C",O127&lt;=80,"B",O127&lt;=100,"A")</f>
        <v>C</v>
      </c>
      <c r="Q127" t="str">
        <f t="shared" si="1"/>
        <v>Fail</v>
      </c>
      <c r="R127" t="str" cm="1">
        <f t="array" ref="R127">_xlfn.IFS(O127&lt;30,"Poor",O127&lt;=50,"Need Improvement",O127&lt;=80,"Excellent",O127&lt;=100,"Outstanding")</f>
        <v>Need Improvement</v>
      </c>
      <c r="S127" s="11"/>
    </row>
    <row r="128" spans="1:19" x14ac:dyDescent="0.3">
      <c r="A128" t="s">
        <v>738</v>
      </c>
      <c r="B128" t="s">
        <v>28</v>
      </c>
      <c r="C128" t="s">
        <v>448</v>
      </c>
      <c r="D128" t="s">
        <v>254</v>
      </c>
      <c r="E128">
        <v>18</v>
      </c>
      <c r="F128" s="9" t="s">
        <v>1062</v>
      </c>
      <c r="G128" t="s">
        <v>1074</v>
      </c>
      <c r="H128">
        <v>10</v>
      </c>
      <c r="I128" t="s">
        <v>466</v>
      </c>
      <c r="J128">
        <v>68</v>
      </c>
      <c r="K128">
        <v>83</v>
      </c>
      <c r="L128">
        <v>78</v>
      </c>
      <c r="M128" t="s">
        <v>476</v>
      </c>
      <c r="N128">
        <v>229</v>
      </c>
      <c r="O128" s="6">
        <v>76.333333333333329</v>
      </c>
      <c r="P128" t="str" cm="1">
        <f t="array" ref="P128">_xlfn.IFS(O128&lt;30,"D",O128&lt;=50,"C",O128&lt;=80,"B",O128&lt;=100,"A")</f>
        <v>B</v>
      </c>
      <c r="Q128" t="str">
        <f t="shared" si="1"/>
        <v>Pass</v>
      </c>
      <c r="R128" t="str" cm="1">
        <f t="array" ref="R128">_xlfn.IFS(O128&lt;30,"Poor",O128&lt;=50,"Need Improvement",O128&lt;=80,"Excellent",O128&lt;=100,"Outstanding")</f>
        <v>Excellent</v>
      </c>
      <c r="S128" s="11"/>
    </row>
    <row r="129" spans="1:19" x14ac:dyDescent="0.3">
      <c r="A129" t="s">
        <v>739</v>
      </c>
      <c r="B129" t="s">
        <v>28</v>
      </c>
      <c r="C129" t="s">
        <v>451</v>
      </c>
      <c r="D129" t="s">
        <v>176</v>
      </c>
      <c r="E129">
        <v>21</v>
      </c>
      <c r="F129" t="s">
        <v>454</v>
      </c>
      <c r="G129" t="s">
        <v>479</v>
      </c>
      <c r="H129">
        <v>9</v>
      </c>
      <c r="I129" t="s">
        <v>465</v>
      </c>
      <c r="J129">
        <v>78</v>
      </c>
      <c r="K129">
        <v>82</v>
      </c>
      <c r="L129">
        <v>79</v>
      </c>
      <c r="M129" t="s">
        <v>476</v>
      </c>
      <c r="N129">
        <v>239</v>
      </c>
      <c r="O129" s="6">
        <v>79.666666666666671</v>
      </c>
      <c r="P129" t="str" cm="1">
        <f t="array" ref="P129">_xlfn.IFS(O129&lt;30,"D",O129&lt;=50,"C",O129&lt;=80,"B",O129&lt;=100,"A")</f>
        <v>B</v>
      </c>
      <c r="Q129" t="str">
        <f t="shared" si="1"/>
        <v>Pass</v>
      </c>
      <c r="R129" t="str" cm="1">
        <f t="array" ref="R129">_xlfn.IFS(O129&lt;30,"Poor",O129&lt;=50,"Need Improvement",O129&lt;=80,"Excellent",O129&lt;=100,"Outstanding")</f>
        <v>Excellent</v>
      </c>
      <c r="S129" s="11"/>
    </row>
    <row r="130" spans="1:19" x14ac:dyDescent="0.3">
      <c r="A130" t="s">
        <v>740</v>
      </c>
      <c r="B130" t="s">
        <v>28</v>
      </c>
      <c r="C130" t="s">
        <v>448</v>
      </c>
      <c r="D130" t="s">
        <v>159</v>
      </c>
      <c r="E130">
        <v>17</v>
      </c>
      <c r="F130" s="9" t="s">
        <v>1062</v>
      </c>
      <c r="G130" t="s">
        <v>479</v>
      </c>
      <c r="H130">
        <v>7</v>
      </c>
      <c r="I130" t="s">
        <v>467</v>
      </c>
      <c r="J130">
        <v>70</v>
      </c>
      <c r="K130">
        <v>64</v>
      </c>
      <c r="L130">
        <v>72</v>
      </c>
      <c r="M130" t="s">
        <v>477</v>
      </c>
      <c r="N130">
        <v>206</v>
      </c>
      <c r="O130" s="6">
        <v>68.666666666666671</v>
      </c>
      <c r="P130" t="str" cm="1">
        <f t="array" ref="P130">_xlfn.IFS(O130&lt;30,"D",O130&lt;=50,"C",O130&lt;=80,"B",O130&lt;=100,"A")</f>
        <v>B</v>
      </c>
      <c r="Q130" t="str">
        <f t="shared" si="1"/>
        <v>Pass</v>
      </c>
      <c r="R130" t="str" cm="1">
        <f t="array" ref="R130">_xlfn.IFS(O130&lt;30,"Poor",O130&lt;=50,"Need Improvement",O130&lt;=80,"Excellent",O130&lt;=100,"Outstanding")</f>
        <v>Excellent</v>
      </c>
      <c r="S130" s="11"/>
    </row>
    <row r="131" spans="1:19" x14ac:dyDescent="0.3">
      <c r="A131" t="s">
        <v>741</v>
      </c>
      <c r="B131" t="s">
        <v>28</v>
      </c>
      <c r="C131" t="s">
        <v>449</v>
      </c>
      <c r="D131" t="s">
        <v>340</v>
      </c>
      <c r="E131">
        <v>17</v>
      </c>
      <c r="F131" s="9" t="s">
        <v>1062</v>
      </c>
      <c r="G131" t="s">
        <v>1074</v>
      </c>
      <c r="H131">
        <v>3</v>
      </c>
      <c r="I131" t="s">
        <v>460</v>
      </c>
      <c r="J131">
        <v>42</v>
      </c>
      <c r="K131">
        <v>62</v>
      </c>
      <c r="L131">
        <v>60</v>
      </c>
      <c r="M131" t="s">
        <v>471</v>
      </c>
      <c r="N131">
        <v>164</v>
      </c>
      <c r="O131" s="6">
        <v>54.666666666666664</v>
      </c>
      <c r="P131" t="str" cm="1">
        <f t="array" ref="P131">_xlfn.IFS(O131&lt;30,"D",O131&lt;=50,"C",O131&lt;=80,"B",O131&lt;=100,"A")</f>
        <v>B</v>
      </c>
      <c r="Q131" t="str">
        <f t="shared" ref="Q131:Q194" si="2">IF(O131&gt;50,"Pass","Fail")</f>
        <v>Pass</v>
      </c>
      <c r="R131" t="str" cm="1">
        <f t="array" ref="R131">_xlfn.IFS(O131&lt;30,"Poor",O131&lt;=50,"Need Improvement",O131&lt;=80,"Excellent",O131&lt;=100,"Outstanding")</f>
        <v>Excellent</v>
      </c>
      <c r="S131" s="11"/>
    </row>
    <row r="132" spans="1:19" x14ac:dyDescent="0.3">
      <c r="A132" t="s">
        <v>742</v>
      </c>
      <c r="B132" t="s">
        <v>28</v>
      </c>
      <c r="C132" t="s">
        <v>449</v>
      </c>
      <c r="D132" t="s">
        <v>215</v>
      </c>
      <c r="E132">
        <v>20</v>
      </c>
      <c r="F132" t="s">
        <v>457</v>
      </c>
      <c r="G132" t="s">
        <v>479</v>
      </c>
      <c r="H132">
        <v>10</v>
      </c>
      <c r="I132" t="s">
        <v>463</v>
      </c>
      <c r="J132">
        <v>22</v>
      </c>
      <c r="K132">
        <v>39</v>
      </c>
      <c r="L132">
        <v>33</v>
      </c>
      <c r="M132" t="s">
        <v>473</v>
      </c>
      <c r="N132">
        <v>94</v>
      </c>
      <c r="O132" s="6">
        <v>31.333333333333332</v>
      </c>
      <c r="P132" t="str" cm="1">
        <f t="array" ref="P132">_xlfn.IFS(O132&lt;30,"D",O132&lt;=50,"C",O132&lt;=80,"B",O132&lt;=100,"A")</f>
        <v>C</v>
      </c>
      <c r="Q132" t="str">
        <f t="shared" si="2"/>
        <v>Fail</v>
      </c>
      <c r="R132" t="str" cm="1">
        <f t="array" ref="R132">_xlfn.IFS(O132&lt;30,"Poor",O132&lt;=50,"Need Improvement",O132&lt;=80,"Excellent",O132&lt;=100,"Outstanding")</f>
        <v>Need Improvement</v>
      </c>
      <c r="S132" s="11"/>
    </row>
    <row r="133" spans="1:19" x14ac:dyDescent="0.3">
      <c r="A133" t="s">
        <v>743</v>
      </c>
      <c r="B133" t="s">
        <v>28</v>
      </c>
      <c r="C133" t="s">
        <v>449</v>
      </c>
      <c r="D133" t="s">
        <v>341</v>
      </c>
      <c r="E133">
        <v>19</v>
      </c>
      <c r="F133" t="s">
        <v>456</v>
      </c>
      <c r="G133" t="s">
        <v>479</v>
      </c>
      <c r="H133">
        <v>7</v>
      </c>
      <c r="I133" t="s">
        <v>461</v>
      </c>
      <c r="J133">
        <v>60</v>
      </c>
      <c r="K133">
        <v>51</v>
      </c>
      <c r="L133">
        <v>56</v>
      </c>
      <c r="M133" t="s">
        <v>472</v>
      </c>
      <c r="N133">
        <v>167</v>
      </c>
      <c r="O133" s="6">
        <v>55.666666666666664</v>
      </c>
      <c r="P133" t="str" cm="1">
        <f t="array" ref="P133">_xlfn.IFS(O133&lt;30,"D",O133&lt;=50,"C",O133&lt;=80,"B",O133&lt;=100,"A")</f>
        <v>B</v>
      </c>
      <c r="Q133" t="str">
        <f t="shared" si="2"/>
        <v>Pass</v>
      </c>
      <c r="R133" t="str" cm="1">
        <f t="array" ref="R133">_xlfn.IFS(O133&lt;30,"Poor",O133&lt;=50,"Need Improvement",O133&lt;=80,"Excellent",O133&lt;=100,"Outstanding")</f>
        <v>Excellent</v>
      </c>
      <c r="S133" s="11"/>
    </row>
    <row r="134" spans="1:19" x14ac:dyDescent="0.3">
      <c r="A134" t="s">
        <v>744</v>
      </c>
      <c r="B134" t="s">
        <v>28</v>
      </c>
      <c r="C134" t="s">
        <v>450</v>
      </c>
      <c r="D134" t="s">
        <v>91</v>
      </c>
      <c r="E134">
        <v>19</v>
      </c>
      <c r="F134" t="s">
        <v>456</v>
      </c>
      <c r="G134" t="s">
        <v>1074</v>
      </c>
      <c r="H134">
        <v>1</v>
      </c>
      <c r="I134" t="s">
        <v>460</v>
      </c>
      <c r="J134">
        <v>41</v>
      </c>
      <c r="K134">
        <v>51</v>
      </c>
      <c r="L134">
        <v>48</v>
      </c>
      <c r="M134" t="s">
        <v>471</v>
      </c>
      <c r="N134">
        <v>140</v>
      </c>
      <c r="O134" s="6">
        <v>46.666666666666664</v>
      </c>
      <c r="P134" t="str" cm="1">
        <f t="array" ref="P134">_xlfn.IFS(O134&lt;30,"D",O134&lt;=50,"C",O134&lt;=80,"B",O134&lt;=100,"A")</f>
        <v>C</v>
      </c>
      <c r="Q134" t="str">
        <f t="shared" si="2"/>
        <v>Fail</v>
      </c>
      <c r="R134" t="str" cm="1">
        <f t="array" ref="R134">_xlfn.IFS(O134&lt;30,"Poor",O134&lt;=50,"Need Improvement",O134&lt;=80,"Excellent",O134&lt;=100,"Outstanding")</f>
        <v>Need Improvement</v>
      </c>
      <c r="S134" s="11"/>
    </row>
    <row r="135" spans="1:19" x14ac:dyDescent="0.3">
      <c r="A135" t="s">
        <v>745</v>
      </c>
      <c r="B135" t="s">
        <v>28</v>
      </c>
      <c r="C135" t="s">
        <v>451</v>
      </c>
      <c r="D135" t="s">
        <v>413</v>
      </c>
      <c r="E135">
        <v>19</v>
      </c>
      <c r="F135" t="s">
        <v>457</v>
      </c>
      <c r="G135" t="s">
        <v>481</v>
      </c>
      <c r="H135">
        <v>2</v>
      </c>
      <c r="I135" t="s">
        <v>459</v>
      </c>
      <c r="J135">
        <v>71</v>
      </c>
      <c r="K135">
        <v>83</v>
      </c>
      <c r="L135">
        <v>83</v>
      </c>
      <c r="M135" t="s">
        <v>470</v>
      </c>
      <c r="N135">
        <v>237</v>
      </c>
      <c r="O135" s="6">
        <v>79</v>
      </c>
      <c r="P135" t="str" cm="1">
        <f t="array" ref="P135">_xlfn.IFS(O135&lt;30,"D",O135&lt;=50,"C",O135&lt;=80,"B",O135&lt;=100,"A")</f>
        <v>B</v>
      </c>
      <c r="Q135" t="str">
        <f t="shared" si="2"/>
        <v>Pass</v>
      </c>
      <c r="R135" t="str" cm="1">
        <f t="array" ref="R135">_xlfn.IFS(O135&lt;30,"Poor",O135&lt;=50,"Need Improvement",O135&lt;=80,"Excellent",O135&lt;=100,"Outstanding")</f>
        <v>Excellent</v>
      </c>
      <c r="S135" s="11"/>
    </row>
    <row r="136" spans="1:19" x14ac:dyDescent="0.3">
      <c r="A136" t="s">
        <v>746</v>
      </c>
      <c r="B136" t="s">
        <v>28</v>
      </c>
      <c r="C136" t="s">
        <v>448</v>
      </c>
      <c r="D136" t="s">
        <v>429</v>
      </c>
      <c r="E136">
        <v>21</v>
      </c>
      <c r="F136" t="s">
        <v>457</v>
      </c>
      <c r="G136" t="s">
        <v>480</v>
      </c>
      <c r="H136">
        <v>2</v>
      </c>
      <c r="I136" t="s">
        <v>466</v>
      </c>
      <c r="J136">
        <v>70</v>
      </c>
      <c r="K136">
        <v>75</v>
      </c>
      <c r="L136">
        <v>78</v>
      </c>
      <c r="M136" t="s">
        <v>477</v>
      </c>
      <c r="N136">
        <v>223</v>
      </c>
      <c r="O136" s="6">
        <v>74.333333333333329</v>
      </c>
      <c r="P136" t="str" cm="1">
        <f t="array" ref="P136">_xlfn.IFS(O136&lt;30,"D",O136&lt;=50,"C",O136&lt;=80,"B",O136&lt;=100,"A")</f>
        <v>B</v>
      </c>
      <c r="Q136" t="str">
        <f t="shared" si="2"/>
        <v>Pass</v>
      </c>
      <c r="R136" t="str" cm="1">
        <f t="array" ref="R136">_xlfn.IFS(O136&lt;30,"Poor",O136&lt;=50,"Need Improvement",O136&lt;=80,"Excellent",O136&lt;=100,"Outstanding")</f>
        <v>Excellent</v>
      </c>
      <c r="S136" s="11"/>
    </row>
    <row r="137" spans="1:19" x14ac:dyDescent="0.3">
      <c r="A137" t="s">
        <v>747</v>
      </c>
      <c r="B137" t="s">
        <v>29</v>
      </c>
      <c r="C137" t="s">
        <v>451</v>
      </c>
      <c r="D137" t="s">
        <v>312</v>
      </c>
      <c r="E137">
        <v>22</v>
      </c>
      <c r="F137" t="s">
        <v>454</v>
      </c>
      <c r="G137" t="s">
        <v>480</v>
      </c>
      <c r="H137">
        <v>9</v>
      </c>
      <c r="I137" t="s">
        <v>462</v>
      </c>
      <c r="J137">
        <v>59</v>
      </c>
      <c r="K137">
        <v>70</v>
      </c>
      <c r="L137">
        <v>73</v>
      </c>
      <c r="M137" t="s">
        <v>473</v>
      </c>
      <c r="N137">
        <v>202</v>
      </c>
      <c r="O137" s="6">
        <v>67.333333333333329</v>
      </c>
      <c r="P137" t="str" cm="1">
        <f t="array" ref="P137">_xlfn.IFS(O137&lt;30,"D",O137&lt;=50,"C",O137&lt;=80,"B",O137&lt;=100,"A")</f>
        <v>B</v>
      </c>
      <c r="Q137" t="str">
        <f t="shared" si="2"/>
        <v>Pass</v>
      </c>
      <c r="R137" t="str" cm="1">
        <f t="array" ref="R137">_xlfn.IFS(O137&lt;30,"Poor",O137&lt;=50,"Need Improvement",O137&lt;=80,"Excellent",O137&lt;=100,"Outstanding")</f>
        <v>Excellent</v>
      </c>
      <c r="S137" s="11"/>
    </row>
    <row r="138" spans="1:19" x14ac:dyDescent="0.3">
      <c r="A138" t="s">
        <v>748</v>
      </c>
      <c r="B138" t="s">
        <v>29</v>
      </c>
      <c r="C138" t="s">
        <v>448</v>
      </c>
      <c r="D138" t="s">
        <v>396</v>
      </c>
      <c r="E138">
        <v>16</v>
      </c>
      <c r="F138" s="9" t="s">
        <v>1062</v>
      </c>
      <c r="G138" t="s">
        <v>479</v>
      </c>
      <c r="H138">
        <v>5</v>
      </c>
      <c r="I138" t="s">
        <v>461</v>
      </c>
      <c r="J138">
        <v>63</v>
      </c>
      <c r="K138">
        <v>67</v>
      </c>
      <c r="L138">
        <v>67</v>
      </c>
      <c r="M138" t="s">
        <v>472</v>
      </c>
      <c r="N138">
        <v>197</v>
      </c>
      <c r="O138" s="6">
        <v>65.666666666666671</v>
      </c>
      <c r="P138" t="str" cm="1">
        <f t="array" ref="P138">_xlfn.IFS(O138&lt;30,"D",O138&lt;=50,"C",O138&lt;=80,"B",O138&lt;=100,"A")</f>
        <v>B</v>
      </c>
      <c r="Q138" t="str">
        <f t="shared" si="2"/>
        <v>Pass</v>
      </c>
      <c r="R138" t="str" cm="1">
        <f t="array" ref="R138">_xlfn.IFS(O138&lt;30,"Poor",O138&lt;=50,"Need Improvement",O138&lt;=80,"Excellent",O138&lt;=100,"Outstanding")</f>
        <v>Excellent</v>
      </c>
      <c r="S138" s="11"/>
    </row>
    <row r="139" spans="1:19" x14ac:dyDescent="0.3">
      <c r="A139" t="s">
        <v>749</v>
      </c>
      <c r="B139" t="s">
        <v>29</v>
      </c>
      <c r="C139" t="s">
        <v>450</v>
      </c>
      <c r="D139" t="s">
        <v>277</v>
      </c>
      <c r="E139">
        <v>21</v>
      </c>
      <c r="F139" t="s">
        <v>456</v>
      </c>
      <c r="G139" t="s">
        <v>1074</v>
      </c>
      <c r="H139">
        <v>6</v>
      </c>
      <c r="I139" t="s">
        <v>464</v>
      </c>
      <c r="J139">
        <v>63</v>
      </c>
      <c r="K139">
        <v>61</v>
      </c>
      <c r="L139">
        <v>61</v>
      </c>
      <c r="M139" t="s">
        <v>475</v>
      </c>
      <c r="N139">
        <v>185</v>
      </c>
      <c r="O139" s="6">
        <v>61.666666666666664</v>
      </c>
      <c r="P139" t="str" cm="1">
        <f t="array" ref="P139">_xlfn.IFS(O139&lt;30,"D",O139&lt;=50,"C",O139&lt;=80,"B",O139&lt;=100,"A")</f>
        <v>B</v>
      </c>
      <c r="Q139" t="str">
        <f t="shared" si="2"/>
        <v>Pass</v>
      </c>
      <c r="R139" t="str" cm="1">
        <f t="array" ref="R139">_xlfn.IFS(O139&lt;30,"Poor",O139&lt;=50,"Need Improvement",O139&lt;=80,"Excellent",O139&lt;=100,"Outstanding")</f>
        <v>Excellent</v>
      </c>
      <c r="S139" s="11"/>
    </row>
    <row r="140" spans="1:19" x14ac:dyDescent="0.3">
      <c r="A140" t="s">
        <v>750</v>
      </c>
      <c r="B140" t="s">
        <v>29</v>
      </c>
      <c r="C140" t="s">
        <v>452</v>
      </c>
      <c r="D140" t="s">
        <v>127</v>
      </c>
      <c r="E140">
        <v>21</v>
      </c>
      <c r="F140" t="s">
        <v>456</v>
      </c>
      <c r="G140" t="s">
        <v>479</v>
      </c>
      <c r="H140">
        <v>3</v>
      </c>
      <c r="I140" t="s">
        <v>465</v>
      </c>
      <c r="J140">
        <v>71</v>
      </c>
      <c r="K140">
        <v>74</v>
      </c>
      <c r="L140">
        <v>68</v>
      </c>
      <c r="M140" t="s">
        <v>476</v>
      </c>
      <c r="N140">
        <v>213</v>
      </c>
      <c r="O140" s="6">
        <v>71</v>
      </c>
      <c r="P140" t="str" cm="1">
        <f t="array" ref="P140">_xlfn.IFS(O140&lt;30,"D",O140&lt;=50,"C",O140&lt;=80,"B",O140&lt;=100,"A")</f>
        <v>B</v>
      </c>
      <c r="Q140" t="str">
        <f t="shared" si="2"/>
        <v>Pass</v>
      </c>
      <c r="R140" t="str" cm="1">
        <f t="array" ref="R140">_xlfn.IFS(O140&lt;30,"Poor",O140&lt;=50,"Need Improvement",O140&lt;=80,"Excellent",O140&lt;=100,"Outstanding")</f>
        <v>Excellent</v>
      </c>
      <c r="S140" s="11"/>
    </row>
    <row r="141" spans="1:19" x14ac:dyDescent="0.3">
      <c r="A141" t="s">
        <v>751</v>
      </c>
      <c r="B141" t="s">
        <v>28</v>
      </c>
      <c r="C141" t="s">
        <v>450</v>
      </c>
      <c r="D141" t="s">
        <v>126</v>
      </c>
      <c r="E141">
        <v>22</v>
      </c>
      <c r="F141" t="s">
        <v>457</v>
      </c>
      <c r="G141" t="s">
        <v>1074</v>
      </c>
      <c r="H141">
        <v>6</v>
      </c>
      <c r="I141" t="s">
        <v>466</v>
      </c>
      <c r="J141">
        <v>58</v>
      </c>
      <c r="K141">
        <v>70</v>
      </c>
      <c r="L141">
        <v>67</v>
      </c>
      <c r="M141" t="s">
        <v>476</v>
      </c>
      <c r="N141">
        <v>195</v>
      </c>
      <c r="O141" s="6">
        <v>65</v>
      </c>
      <c r="P141" t="str" cm="1">
        <f t="array" ref="P141">_xlfn.IFS(O141&lt;30,"D",O141&lt;=50,"C",O141&lt;=80,"B",O141&lt;=100,"A")</f>
        <v>B</v>
      </c>
      <c r="Q141" t="str">
        <f t="shared" si="2"/>
        <v>Pass</v>
      </c>
      <c r="R141" t="str" cm="1">
        <f t="array" ref="R141">_xlfn.IFS(O141&lt;30,"Poor",O141&lt;=50,"Need Improvement",O141&lt;=80,"Excellent",O141&lt;=100,"Outstanding")</f>
        <v>Excellent</v>
      </c>
      <c r="S141" s="11"/>
    </row>
    <row r="142" spans="1:19" x14ac:dyDescent="0.3">
      <c r="A142" t="s">
        <v>752</v>
      </c>
      <c r="B142" t="s">
        <v>29</v>
      </c>
      <c r="C142" t="s">
        <v>448</v>
      </c>
      <c r="D142" t="s">
        <v>144</v>
      </c>
      <c r="E142">
        <v>21</v>
      </c>
      <c r="F142" t="s">
        <v>456</v>
      </c>
      <c r="G142" t="s">
        <v>481</v>
      </c>
      <c r="H142">
        <v>6</v>
      </c>
      <c r="I142" t="s">
        <v>461</v>
      </c>
      <c r="J142">
        <v>80</v>
      </c>
      <c r="K142">
        <v>76</v>
      </c>
      <c r="L142">
        <v>64</v>
      </c>
      <c r="M142" t="s">
        <v>471</v>
      </c>
      <c r="N142">
        <v>220</v>
      </c>
      <c r="O142" s="6">
        <v>73.333333333333329</v>
      </c>
      <c r="P142" t="str" cm="1">
        <f t="array" ref="P142">_xlfn.IFS(O142&lt;30,"D",O142&lt;=50,"C",O142&lt;=80,"B",O142&lt;=100,"A")</f>
        <v>B</v>
      </c>
      <c r="Q142" t="str">
        <f t="shared" si="2"/>
        <v>Pass</v>
      </c>
      <c r="R142" t="str" cm="1">
        <f t="array" ref="R142">_xlfn.IFS(O142&lt;30,"Poor",O142&lt;=50,"Need Improvement",O142&lt;=80,"Excellent",O142&lt;=100,"Outstanding")</f>
        <v>Excellent</v>
      </c>
      <c r="S142" s="11"/>
    </row>
    <row r="143" spans="1:19" x14ac:dyDescent="0.3">
      <c r="A143" t="s">
        <v>753</v>
      </c>
      <c r="B143" t="s">
        <v>29</v>
      </c>
      <c r="C143" t="s">
        <v>449</v>
      </c>
      <c r="D143" t="s">
        <v>430</v>
      </c>
      <c r="E143">
        <v>16</v>
      </c>
      <c r="F143" s="9" t="s">
        <v>1062</v>
      </c>
      <c r="G143" t="s">
        <v>481</v>
      </c>
      <c r="H143">
        <v>9</v>
      </c>
      <c r="I143" t="s">
        <v>459</v>
      </c>
      <c r="J143">
        <v>61</v>
      </c>
      <c r="K143">
        <v>72</v>
      </c>
      <c r="L143">
        <v>70</v>
      </c>
      <c r="M143" t="s">
        <v>470</v>
      </c>
      <c r="N143">
        <v>203</v>
      </c>
      <c r="O143" s="6">
        <v>67.666666666666671</v>
      </c>
      <c r="P143" t="str" cm="1">
        <f t="array" ref="P143">_xlfn.IFS(O143&lt;30,"D",O143&lt;=50,"C",O143&lt;=80,"B",O143&lt;=100,"A")</f>
        <v>B</v>
      </c>
      <c r="Q143" t="str">
        <f t="shared" si="2"/>
        <v>Pass</v>
      </c>
      <c r="R143" t="str" cm="1">
        <f t="array" ref="R143">_xlfn.IFS(O143&lt;30,"Poor",O143&lt;=50,"Need Improvement",O143&lt;=80,"Excellent",O143&lt;=100,"Outstanding")</f>
        <v>Excellent</v>
      </c>
      <c r="S143" s="11"/>
    </row>
    <row r="144" spans="1:19" x14ac:dyDescent="0.3">
      <c r="A144" t="s">
        <v>754</v>
      </c>
      <c r="B144" t="s">
        <v>28</v>
      </c>
      <c r="C144" t="s">
        <v>451</v>
      </c>
      <c r="D144" t="s">
        <v>75</v>
      </c>
      <c r="E144">
        <v>16</v>
      </c>
      <c r="F144" s="9" t="s">
        <v>1062</v>
      </c>
      <c r="G144" t="s">
        <v>1074</v>
      </c>
      <c r="H144">
        <v>8</v>
      </c>
      <c r="I144" t="s">
        <v>462</v>
      </c>
      <c r="J144">
        <v>59</v>
      </c>
      <c r="K144">
        <v>58</v>
      </c>
      <c r="L144">
        <v>59</v>
      </c>
      <c r="M144" t="s">
        <v>472</v>
      </c>
      <c r="N144">
        <v>176</v>
      </c>
      <c r="O144" s="6">
        <v>58.666666666666664</v>
      </c>
      <c r="P144" t="str" cm="1">
        <f t="array" ref="P144">_xlfn.IFS(O144&lt;30,"D",O144&lt;=50,"C",O144&lt;=80,"B",O144&lt;=100,"A")</f>
        <v>B</v>
      </c>
      <c r="Q144" t="str">
        <f t="shared" si="2"/>
        <v>Pass</v>
      </c>
      <c r="R144" t="str" cm="1">
        <f t="array" ref="R144">_xlfn.IFS(O144&lt;30,"Poor",O144&lt;=50,"Need Improvement",O144&lt;=80,"Excellent",O144&lt;=100,"Outstanding")</f>
        <v>Excellent</v>
      </c>
      <c r="S144" s="11"/>
    </row>
    <row r="145" spans="1:19" x14ac:dyDescent="0.3">
      <c r="A145" t="s">
        <v>755</v>
      </c>
      <c r="B145" t="s">
        <v>29</v>
      </c>
      <c r="C145" t="s">
        <v>449</v>
      </c>
      <c r="D145" t="s">
        <v>441</v>
      </c>
      <c r="E145">
        <v>22</v>
      </c>
      <c r="F145" t="s">
        <v>457</v>
      </c>
      <c r="G145" t="s">
        <v>481</v>
      </c>
      <c r="H145">
        <v>6</v>
      </c>
      <c r="I145" t="s">
        <v>463</v>
      </c>
      <c r="J145">
        <v>50</v>
      </c>
      <c r="K145">
        <v>48</v>
      </c>
      <c r="L145">
        <v>53</v>
      </c>
      <c r="M145" t="s">
        <v>474</v>
      </c>
      <c r="N145">
        <v>151</v>
      </c>
      <c r="O145" s="6">
        <v>50.333333333333336</v>
      </c>
      <c r="P145" t="str" cm="1">
        <f t="array" ref="P145">_xlfn.IFS(O145&lt;30,"D",O145&lt;=50,"C",O145&lt;=80,"B",O145&lt;=100,"A")</f>
        <v>B</v>
      </c>
      <c r="Q145" t="str">
        <f t="shared" si="2"/>
        <v>Pass</v>
      </c>
      <c r="R145" t="str" cm="1">
        <f t="array" ref="R145">_xlfn.IFS(O145&lt;30,"Poor",O145&lt;=50,"Need Improvement",O145&lt;=80,"Excellent",O145&lt;=100,"Outstanding")</f>
        <v>Excellent</v>
      </c>
      <c r="S145" s="11"/>
    </row>
    <row r="146" spans="1:19" x14ac:dyDescent="0.3">
      <c r="A146" t="s">
        <v>756</v>
      </c>
      <c r="B146" t="s">
        <v>29</v>
      </c>
      <c r="C146" t="s">
        <v>452</v>
      </c>
      <c r="D146" t="s">
        <v>267</v>
      </c>
      <c r="E146">
        <v>19</v>
      </c>
      <c r="F146" t="s">
        <v>457</v>
      </c>
      <c r="G146" t="s">
        <v>481</v>
      </c>
      <c r="H146">
        <v>4</v>
      </c>
      <c r="I146" t="s">
        <v>459</v>
      </c>
      <c r="J146">
        <v>66</v>
      </c>
      <c r="K146">
        <v>57</v>
      </c>
      <c r="L146">
        <v>52</v>
      </c>
      <c r="M146" t="s">
        <v>470</v>
      </c>
      <c r="N146">
        <v>175</v>
      </c>
      <c r="O146" s="6">
        <v>58.333333333333336</v>
      </c>
      <c r="P146" t="str" cm="1">
        <f t="array" ref="P146">_xlfn.IFS(O146&lt;30,"D",O146&lt;=50,"C",O146&lt;=80,"B",O146&lt;=100,"A")</f>
        <v>B</v>
      </c>
      <c r="Q146" t="str">
        <f t="shared" si="2"/>
        <v>Pass</v>
      </c>
      <c r="R146" t="str" cm="1">
        <f t="array" ref="R146">_xlfn.IFS(O146&lt;30,"Poor",O146&lt;=50,"Need Improvement",O146&lt;=80,"Excellent",O146&lt;=100,"Outstanding")</f>
        <v>Excellent</v>
      </c>
      <c r="S146" s="11"/>
    </row>
    <row r="147" spans="1:19" x14ac:dyDescent="0.3">
      <c r="A147" t="s">
        <v>757</v>
      </c>
      <c r="B147" t="s">
        <v>29</v>
      </c>
      <c r="C147" t="s">
        <v>451</v>
      </c>
      <c r="D147" t="s">
        <v>248</v>
      </c>
      <c r="E147">
        <v>19</v>
      </c>
      <c r="F147" t="s">
        <v>456</v>
      </c>
      <c r="G147" t="s">
        <v>481</v>
      </c>
      <c r="H147">
        <v>10</v>
      </c>
      <c r="I147" t="s">
        <v>461</v>
      </c>
      <c r="J147">
        <v>67</v>
      </c>
      <c r="K147">
        <v>72</v>
      </c>
      <c r="L147">
        <v>67</v>
      </c>
      <c r="M147" t="s">
        <v>471</v>
      </c>
      <c r="N147">
        <v>206</v>
      </c>
      <c r="O147" s="6">
        <v>68.666666666666671</v>
      </c>
      <c r="P147" t="str" cm="1">
        <f t="array" ref="P147">_xlfn.IFS(O147&lt;30,"D",O147&lt;=50,"C",O147&lt;=80,"B",O147&lt;=100,"A")</f>
        <v>B</v>
      </c>
      <c r="Q147" t="str">
        <f t="shared" si="2"/>
        <v>Pass</v>
      </c>
      <c r="R147" t="str" cm="1">
        <f t="array" ref="R147">_xlfn.IFS(O147&lt;30,"Poor",O147&lt;=50,"Need Improvement",O147&lt;=80,"Excellent",O147&lt;=100,"Outstanding")</f>
        <v>Excellent</v>
      </c>
      <c r="S147" s="11"/>
    </row>
    <row r="148" spans="1:19" x14ac:dyDescent="0.3">
      <c r="A148" t="s">
        <v>758</v>
      </c>
      <c r="B148" t="s">
        <v>29</v>
      </c>
      <c r="C148" t="s">
        <v>452</v>
      </c>
      <c r="D148" t="s">
        <v>87</v>
      </c>
      <c r="E148">
        <v>22</v>
      </c>
      <c r="F148" t="s">
        <v>456</v>
      </c>
      <c r="G148" t="s">
        <v>480</v>
      </c>
      <c r="H148">
        <v>10</v>
      </c>
      <c r="I148" t="s">
        <v>464</v>
      </c>
      <c r="J148">
        <v>97</v>
      </c>
      <c r="K148">
        <v>82</v>
      </c>
      <c r="L148">
        <v>88</v>
      </c>
      <c r="M148" t="s">
        <v>474</v>
      </c>
      <c r="N148">
        <v>267</v>
      </c>
      <c r="O148" s="6">
        <v>89</v>
      </c>
      <c r="P148" t="str" cm="1">
        <f t="array" ref="P148">_xlfn.IFS(O148&lt;30,"D",O148&lt;=50,"C",O148&lt;=80,"B",O148&lt;=100,"A")</f>
        <v>A</v>
      </c>
      <c r="Q148" t="str">
        <f t="shared" si="2"/>
        <v>Pass</v>
      </c>
      <c r="R148" t="str" cm="1">
        <f t="array" ref="R148">_xlfn.IFS(O148&lt;30,"Poor",O148&lt;=50,"Need Improvement",O148&lt;=80,"Excellent",O148&lt;=100,"Outstanding")</f>
        <v>Outstanding</v>
      </c>
      <c r="S148" s="11"/>
    </row>
    <row r="149" spans="1:19" x14ac:dyDescent="0.3">
      <c r="A149" t="s">
        <v>759</v>
      </c>
      <c r="B149" t="s">
        <v>29</v>
      </c>
      <c r="C149" t="s">
        <v>449</v>
      </c>
      <c r="D149" t="s">
        <v>290</v>
      </c>
      <c r="E149">
        <v>20</v>
      </c>
      <c r="F149" t="s">
        <v>457</v>
      </c>
      <c r="G149" t="s">
        <v>480</v>
      </c>
      <c r="H149">
        <v>8</v>
      </c>
      <c r="I149" t="s">
        <v>460</v>
      </c>
      <c r="J149">
        <v>52</v>
      </c>
      <c r="K149">
        <v>58</v>
      </c>
      <c r="L149">
        <v>58</v>
      </c>
      <c r="M149" t="s">
        <v>470</v>
      </c>
      <c r="N149">
        <v>168</v>
      </c>
      <c r="O149" s="6">
        <v>56</v>
      </c>
      <c r="P149" t="str" cm="1">
        <f t="array" ref="P149">_xlfn.IFS(O149&lt;30,"D",O149&lt;=50,"C",O149&lt;=80,"B",O149&lt;=100,"A")</f>
        <v>B</v>
      </c>
      <c r="Q149" t="str">
        <f t="shared" si="2"/>
        <v>Pass</v>
      </c>
      <c r="R149" t="str" cm="1">
        <f t="array" ref="R149">_xlfn.IFS(O149&lt;30,"Poor",O149&lt;=50,"Need Improvement",O149&lt;=80,"Excellent",O149&lt;=100,"Outstanding")</f>
        <v>Excellent</v>
      </c>
      <c r="S149" s="11"/>
    </row>
    <row r="150" spans="1:19" x14ac:dyDescent="0.3">
      <c r="A150" t="s">
        <v>760</v>
      </c>
      <c r="B150" t="s">
        <v>29</v>
      </c>
      <c r="C150" t="s">
        <v>451</v>
      </c>
      <c r="D150" t="s">
        <v>367</v>
      </c>
      <c r="E150">
        <v>17</v>
      </c>
      <c r="F150" s="9" t="s">
        <v>1062</v>
      </c>
      <c r="G150" t="s">
        <v>481</v>
      </c>
      <c r="H150">
        <v>6</v>
      </c>
      <c r="I150" t="s">
        <v>467</v>
      </c>
      <c r="J150">
        <v>60</v>
      </c>
      <c r="K150">
        <v>59</v>
      </c>
      <c r="L150">
        <v>54</v>
      </c>
      <c r="M150" t="s">
        <v>468</v>
      </c>
      <c r="N150">
        <v>173</v>
      </c>
      <c r="O150" s="6">
        <v>57.666666666666664</v>
      </c>
      <c r="P150" t="str" cm="1">
        <f t="array" ref="P150">_xlfn.IFS(O150&lt;30,"D",O150&lt;=50,"C",O150&lt;=80,"B",O150&lt;=100,"A")</f>
        <v>B</v>
      </c>
      <c r="Q150" t="str">
        <f t="shared" si="2"/>
        <v>Pass</v>
      </c>
      <c r="R150" t="str" cm="1">
        <f t="array" ref="R150">_xlfn.IFS(O150&lt;30,"Poor",O150&lt;=50,"Need Improvement",O150&lt;=80,"Excellent",O150&lt;=100,"Outstanding")</f>
        <v>Excellent</v>
      </c>
      <c r="S150" s="11"/>
    </row>
    <row r="151" spans="1:19" x14ac:dyDescent="0.3">
      <c r="A151" t="s">
        <v>761</v>
      </c>
      <c r="B151" t="s">
        <v>29</v>
      </c>
      <c r="C151" t="s">
        <v>448</v>
      </c>
      <c r="D151" t="s">
        <v>8</v>
      </c>
      <c r="E151">
        <v>19</v>
      </c>
      <c r="F151" t="s">
        <v>457</v>
      </c>
      <c r="G151" t="s">
        <v>481</v>
      </c>
      <c r="H151">
        <v>8</v>
      </c>
      <c r="I151" t="s">
        <v>465</v>
      </c>
      <c r="J151">
        <v>40</v>
      </c>
      <c r="K151">
        <v>43</v>
      </c>
      <c r="L151">
        <v>39</v>
      </c>
      <c r="M151" t="s">
        <v>475</v>
      </c>
      <c r="N151">
        <v>122</v>
      </c>
      <c r="O151" s="6">
        <v>40.666666666666664</v>
      </c>
      <c r="P151" t="str" cm="1">
        <f t="array" ref="P151">_xlfn.IFS(O151&lt;30,"D",O151&lt;=50,"C",O151&lt;=80,"B",O151&lt;=100,"A")</f>
        <v>C</v>
      </c>
      <c r="Q151" t="str">
        <f t="shared" si="2"/>
        <v>Fail</v>
      </c>
      <c r="R151" t="str" cm="1">
        <f t="array" ref="R151">_xlfn.IFS(O151&lt;30,"Poor",O151&lt;=50,"Need Improvement",O151&lt;=80,"Excellent",O151&lt;=100,"Outstanding")</f>
        <v>Need Improvement</v>
      </c>
      <c r="S151" s="11"/>
    </row>
    <row r="152" spans="1:19" x14ac:dyDescent="0.3">
      <c r="A152" t="s">
        <v>762</v>
      </c>
      <c r="B152" t="s">
        <v>28</v>
      </c>
      <c r="C152" t="s">
        <v>449</v>
      </c>
      <c r="D152" t="s">
        <v>70</v>
      </c>
      <c r="E152">
        <v>21</v>
      </c>
      <c r="F152" t="s">
        <v>454</v>
      </c>
      <c r="G152" t="s">
        <v>480</v>
      </c>
      <c r="H152">
        <v>6</v>
      </c>
      <c r="I152" t="s">
        <v>458</v>
      </c>
      <c r="J152">
        <v>69</v>
      </c>
      <c r="K152">
        <v>63</v>
      </c>
      <c r="L152">
        <v>61</v>
      </c>
      <c r="M152" t="s">
        <v>469</v>
      </c>
      <c r="N152">
        <v>193</v>
      </c>
      <c r="O152" s="6">
        <v>64.333333333333329</v>
      </c>
      <c r="P152" t="str" cm="1">
        <f t="array" ref="P152">_xlfn.IFS(O152&lt;30,"D",O152&lt;=50,"C",O152&lt;=80,"B",O152&lt;=100,"A")</f>
        <v>B</v>
      </c>
      <c r="Q152" t="str">
        <f t="shared" si="2"/>
        <v>Pass</v>
      </c>
      <c r="R152" t="str" cm="1">
        <f t="array" ref="R152">_xlfn.IFS(O152&lt;30,"Poor",O152&lt;=50,"Need Improvement",O152&lt;=80,"Excellent",O152&lt;=100,"Outstanding")</f>
        <v>Excellent</v>
      </c>
      <c r="S152" s="11"/>
    </row>
    <row r="153" spans="1:19" x14ac:dyDescent="0.3">
      <c r="A153" t="s">
        <v>763</v>
      </c>
      <c r="B153" t="s">
        <v>29</v>
      </c>
      <c r="C153" t="s">
        <v>449</v>
      </c>
      <c r="D153" t="s">
        <v>410</v>
      </c>
      <c r="E153">
        <v>19</v>
      </c>
      <c r="F153" t="s">
        <v>456</v>
      </c>
      <c r="G153" t="s">
        <v>1074</v>
      </c>
      <c r="H153">
        <v>10</v>
      </c>
      <c r="I153" t="s">
        <v>458</v>
      </c>
      <c r="J153">
        <v>82</v>
      </c>
      <c r="K153">
        <v>93</v>
      </c>
      <c r="L153">
        <v>93</v>
      </c>
      <c r="M153" t="s">
        <v>468</v>
      </c>
      <c r="N153">
        <v>268</v>
      </c>
      <c r="O153" s="6">
        <v>89.333333333333329</v>
      </c>
      <c r="P153" t="str" cm="1">
        <f t="array" ref="P153">_xlfn.IFS(O153&lt;30,"D",O153&lt;=50,"C",O153&lt;=80,"B",O153&lt;=100,"A")</f>
        <v>A</v>
      </c>
      <c r="Q153" t="str">
        <f t="shared" si="2"/>
        <v>Pass</v>
      </c>
      <c r="R153" t="str" cm="1">
        <f t="array" ref="R153">_xlfn.IFS(O153&lt;30,"Poor",O153&lt;=50,"Need Improvement",O153&lt;=80,"Excellent",O153&lt;=100,"Outstanding")</f>
        <v>Outstanding</v>
      </c>
      <c r="S153" s="11"/>
    </row>
    <row r="154" spans="1:19" x14ac:dyDescent="0.3">
      <c r="A154" t="s">
        <v>764</v>
      </c>
      <c r="B154" t="s">
        <v>28</v>
      </c>
      <c r="C154" t="s">
        <v>451</v>
      </c>
      <c r="D154" t="s">
        <v>208</v>
      </c>
      <c r="E154">
        <v>21</v>
      </c>
      <c r="F154" t="s">
        <v>457</v>
      </c>
      <c r="G154" t="s">
        <v>481</v>
      </c>
      <c r="H154">
        <v>6</v>
      </c>
      <c r="I154" t="s">
        <v>467</v>
      </c>
      <c r="J154">
        <v>71</v>
      </c>
      <c r="K154">
        <v>61</v>
      </c>
      <c r="L154">
        <v>69</v>
      </c>
      <c r="M154" t="s">
        <v>468</v>
      </c>
      <c r="N154">
        <v>201</v>
      </c>
      <c r="O154" s="6">
        <v>67</v>
      </c>
      <c r="P154" t="str" cm="1">
        <f t="array" ref="P154">_xlfn.IFS(O154&lt;30,"D",O154&lt;=50,"C",O154&lt;=80,"B",O154&lt;=100,"A")</f>
        <v>B</v>
      </c>
      <c r="Q154" t="str">
        <f t="shared" si="2"/>
        <v>Pass</v>
      </c>
      <c r="R154" t="str" cm="1">
        <f t="array" ref="R154">_xlfn.IFS(O154&lt;30,"Poor",O154&lt;=50,"Need Improvement",O154&lt;=80,"Excellent",O154&lt;=100,"Outstanding")</f>
        <v>Excellent</v>
      </c>
      <c r="S154" s="11"/>
    </row>
    <row r="155" spans="1:19" x14ac:dyDescent="0.3">
      <c r="A155" t="s">
        <v>765</v>
      </c>
      <c r="B155" t="s">
        <v>28</v>
      </c>
      <c r="C155" t="s">
        <v>449</v>
      </c>
      <c r="D155" t="s">
        <v>389</v>
      </c>
      <c r="E155">
        <v>22</v>
      </c>
      <c r="F155" t="s">
        <v>456</v>
      </c>
      <c r="G155" t="s">
        <v>481</v>
      </c>
      <c r="H155">
        <v>10</v>
      </c>
      <c r="I155" t="s">
        <v>467</v>
      </c>
      <c r="J155">
        <v>84</v>
      </c>
      <c r="K155">
        <v>80</v>
      </c>
      <c r="L155">
        <v>80</v>
      </c>
      <c r="M155" t="s">
        <v>468</v>
      </c>
      <c r="N155">
        <v>244</v>
      </c>
      <c r="O155" s="6">
        <v>81.333333333333329</v>
      </c>
      <c r="P155" t="str" cm="1">
        <f t="array" ref="P155">_xlfn.IFS(O155&lt;30,"D",O155&lt;=50,"C",O155&lt;=80,"B",O155&lt;=100,"A")</f>
        <v>A</v>
      </c>
      <c r="Q155" t="str">
        <f t="shared" si="2"/>
        <v>Pass</v>
      </c>
      <c r="R155" t="str" cm="1">
        <f t="array" ref="R155">_xlfn.IFS(O155&lt;30,"Poor",O155&lt;=50,"Need Improvement",O155&lt;=80,"Excellent",O155&lt;=100,"Outstanding")</f>
        <v>Outstanding</v>
      </c>
      <c r="S155" s="11"/>
    </row>
    <row r="156" spans="1:19" x14ac:dyDescent="0.3">
      <c r="A156" t="s">
        <v>766</v>
      </c>
      <c r="B156" t="s">
        <v>28</v>
      </c>
      <c r="C156" t="s">
        <v>452</v>
      </c>
      <c r="D156" t="s">
        <v>243</v>
      </c>
      <c r="E156">
        <v>21</v>
      </c>
      <c r="F156" t="s">
        <v>457</v>
      </c>
      <c r="G156" t="s">
        <v>479</v>
      </c>
      <c r="H156">
        <v>5</v>
      </c>
      <c r="I156" t="s">
        <v>459</v>
      </c>
      <c r="J156">
        <v>75</v>
      </c>
      <c r="K156">
        <v>88</v>
      </c>
      <c r="L156">
        <v>85</v>
      </c>
      <c r="M156" t="s">
        <v>469</v>
      </c>
      <c r="N156">
        <v>248</v>
      </c>
      <c r="O156" s="6">
        <v>82.666666666666671</v>
      </c>
      <c r="P156" t="str" cm="1">
        <f t="array" ref="P156">_xlfn.IFS(O156&lt;30,"D",O156&lt;=50,"C",O156&lt;=80,"B",O156&lt;=100,"A")</f>
        <v>A</v>
      </c>
      <c r="Q156" t="str">
        <f t="shared" si="2"/>
        <v>Pass</v>
      </c>
      <c r="R156" t="str" cm="1">
        <f t="array" ref="R156">_xlfn.IFS(O156&lt;30,"Poor",O156&lt;=50,"Need Improvement",O156&lt;=80,"Excellent",O156&lt;=100,"Outstanding")</f>
        <v>Outstanding</v>
      </c>
      <c r="S156" s="11"/>
    </row>
    <row r="157" spans="1:19" x14ac:dyDescent="0.3">
      <c r="A157" t="s">
        <v>767</v>
      </c>
      <c r="B157" t="s">
        <v>29</v>
      </c>
      <c r="C157" t="s">
        <v>451</v>
      </c>
      <c r="D157" t="s">
        <v>283</v>
      </c>
      <c r="E157">
        <v>21</v>
      </c>
      <c r="F157" t="s">
        <v>457</v>
      </c>
      <c r="G157" t="s">
        <v>481</v>
      </c>
      <c r="H157">
        <v>8</v>
      </c>
      <c r="I157" t="s">
        <v>467</v>
      </c>
      <c r="J157">
        <v>80</v>
      </c>
      <c r="K157">
        <v>90</v>
      </c>
      <c r="L157">
        <v>89</v>
      </c>
      <c r="M157" t="s">
        <v>468</v>
      </c>
      <c r="N157">
        <v>259</v>
      </c>
      <c r="O157" s="6">
        <v>86.333333333333329</v>
      </c>
      <c r="P157" t="str" cm="1">
        <f t="array" ref="P157">_xlfn.IFS(O157&lt;30,"D",O157&lt;=50,"C",O157&lt;=80,"B",O157&lt;=100,"A")</f>
        <v>A</v>
      </c>
      <c r="Q157" t="str">
        <f t="shared" si="2"/>
        <v>Pass</v>
      </c>
      <c r="R157" t="str" cm="1">
        <f t="array" ref="R157">_xlfn.IFS(O157&lt;30,"Poor",O157&lt;=50,"Need Improvement",O157&lt;=80,"Excellent",O157&lt;=100,"Outstanding")</f>
        <v>Outstanding</v>
      </c>
      <c r="S157" s="11"/>
    </row>
    <row r="158" spans="1:19" x14ac:dyDescent="0.3">
      <c r="A158" t="s">
        <v>768</v>
      </c>
      <c r="B158" t="s">
        <v>28</v>
      </c>
      <c r="C158" t="s">
        <v>448</v>
      </c>
      <c r="D158" t="s">
        <v>1</v>
      </c>
      <c r="E158">
        <v>22</v>
      </c>
      <c r="F158" t="s">
        <v>454</v>
      </c>
      <c r="G158" t="s">
        <v>1074</v>
      </c>
      <c r="H158">
        <v>9</v>
      </c>
      <c r="I158" t="s">
        <v>458</v>
      </c>
      <c r="J158">
        <v>72</v>
      </c>
      <c r="K158">
        <v>72</v>
      </c>
      <c r="L158">
        <v>74</v>
      </c>
      <c r="M158" t="s">
        <v>468</v>
      </c>
      <c r="N158">
        <v>218</v>
      </c>
      <c r="O158" s="6">
        <v>72.666666666666671</v>
      </c>
      <c r="P158" t="str" cm="1">
        <f t="array" ref="P158">_xlfn.IFS(O158&lt;30,"D",O158&lt;=50,"C",O158&lt;=80,"B",O158&lt;=100,"A")</f>
        <v>B</v>
      </c>
      <c r="Q158" t="str">
        <f t="shared" si="2"/>
        <v>Pass</v>
      </c>
      <c r="R158" t="str" cm="1">
        <f t="array" ref="R158">_xlfn.IFS(O158&lt;30,"Poor",O158&lt;=50,"Need Improvement",O158&lt;=80,"Excellent",O158&lt;=100,"Outstanding")</f>
        <v>Excellent</v>
      </c>
      <c r="S158" s="11"/>
    </row>
    <row r="159" spans="1:19" x14ac:dyDescent="0.3">
      <c r="A159" t="s">
        <v>769</v>
      </c>
      <c r="B159" t="s">
        <v>29</v>
      </c>
      <c r="C159" t="s">
        <v>452</v>
      </c>
      <c r="D159" t="s">
        <v>153</v>
      </c>
      <c r="E159">
        <v>20</v>
      </c>
      <c r="F159" t="s">
        <v>457</v>
      </c>
      <c r="G159" t="s">
        <v>480</v>
      </c>
      <c r="H159">
        <v>2</v>
      </c>
      <c r="I159" t="s">
        <v>464</v>
      </c>
      <c r="J159">
        <v>99</v>
      </c>
      <c r="K159">
        <v>87</v>
      </c>
      <c r="L159">
        <v>81</v>
      </c>
      <c r="M159" t="s">
        <v>474</v>
      </c>
      <c r="N159">
        <v>267</v>
      </c>
      <c r="O159" s="6">
        <v>89</v>
      </c>
      <c r="P159" t="str" cm="1">
        <f t="array" ref="P159">_xlfn.IFS(O159&lt;30,"D",O159&lt;=50,"C",O159&lt;=80,"B",O159&lt;=100,"A")</f>
        <v>A</v>
      </c>
      <c r="Q159" t="str">
        <f t="shared" si="2"/>
        <v>Pass</v>
      </c>
      <c r="R159" t="str" cm="1">
        <f t="array" ref="R159">_xlfn.IFS(O159&lt;30,"Poor",O159&lt;=50,"Need Improvement",O159&lt;=80,"Excellent",O159&lt;=100,"Outstanding")</f>
        <v>Outstanding</v>
      </c>
      <c r="S159" s="11"/>
    </row>
    <row r="160" spans="1:19" x14ac:dyDescent="0.3">
      <c r="A160" t="s">
        <v>770</v>
      </c>
      <c r="B160" t="s">
        <v>28</v>
      </c>
      <c r="C160" t="s">
        <v>451</v>
      </c>
      <c r="D160" t="s">
        <v>148</v>
      </c>
      <c r="E160">
        <v>22</v>
      </c>
      <c r="F160" t="s">
        <v>456</v>
      </c>
      <c r="G160" t="s">
        <v>480</v>
      </c>
      <c r="H160">
        <v>3</v>
      </c>
      <c r="I160" t="s">
        <v>460</v>
      </c>
      <c r="J160">
        <v>85</v>
      </c>
      <c r="K160">
        <v>91</v>
      </c>
      <c r="L160">
        <v>89</v>
      </c>
      <c r="M160" t="s">
        <v>470</v>
      </c>
      <c r="N160">
        <v>265</v>
      </c>
      <c r="O160" s="6">
        <v>88.333333333333329</v>
      </c>
      <c r="P160" t="str" cm="1">
        <f t="array" ref="P160">_xlfn.IFS(O160&lt;30,"D",O160&lt;=50,"C",O160&lt;=80,"B",O160&lt;=100,"A")</f>
        <v>A</v>
      </c>
      <c r="Q160" t="str">
        <f t="shared" si="2"/>
        <v>Pass</v>
      </c>
      <c r="R160" t="str" cm="1">
        <f t="array" ref="R160">_xlfn.IFS(O160&lt;30,"Poor",O160&lt;=50,"Need Improvement",O160&lt;=80,"Excellent",O160&lt;=100,"Outstanding")</f>
        <v>Outstanding</v>
      </c>
      <c r="S160" s="11"/>
    </row>
    <row r="161" spans="1:19" x14ac:dyDescent="0.3">
      <c r="A161" t="s">
        <v>771</v>
      </c>
      <c r="B161" t="s">
        <v>29</v>
      </c>
      <c r="C161" t="s">
        <v>449</v>
      </c>
      <c r="D161" t="s">
        <v>59</v>
      </c>
      <c r="E161">
        <v>16</v>
      </c>
      <c r="F161" s="9" t="s">
        <v>1062</v>
      </c>
      <c r="G161" t="s">
        <v>481</v>
      </c>
      <c r="H161">
        <v>4</v>
      </c>
      <c r="I161" t="s">
        <v>463</v>
      </c>
      <c r="J161">
        <v>33</v>
      </c>
      <c r="K161">
        <v>41</v>
      </c>
      <c r="L161">
        <v>43</v>
      </c>
      <c r="M161" t="s">
        <v>474</v>
      </c>
      <c r="N161">
        <v>117</v>
      </c>
      <c r="O161" s="6">
        <v>39</v>
      </c>
      <c r="P161" t="str" cm="1">
        <f t="array" ref="P161">_xlfn.IFS(O161&lt;30,"D",O161&lt;=50,"C",O161&lt;=80,"B",O161&lt;=100,"A")</f>
        <v>C</v>
      </c>
      <c r="Q161" t="str">
        <f t="shared" si="2"/>
        <v>Fail</v>
      </c>
      <c r="R161" t="str" cm="1">
        <f t="array" ref="R161">_xlfn.IFS(O161&lt;30,"Poor",O161&lt;=50,"Need Improvement",O161&lt;=80,"Excellent",O161&lt;=100,"Outstanding")</f>
        <v>Need Improvement</v>
      </c>
      <c r="S161" s="11"/>
    </row>
    <row r="162" spans="1:19" x14ac:dyDescent="0.3">
      <c r="A162" t="s">
        <v>772</v>
      </c>
      <c r="B162" t="s">
        <v>29</v>
      </c>
      <c r="C162" t="s">
        <v>449</v>
      </c>
      <c r="D162" t="s">
        <v>19</v>
      </c>
      <c r="E162">
        <v>26</v>
      </c>
      <c r="F162" t="s">
        <v>455</v>
      </c>
      <c r="G162" t="s">
        <v>480</v>
      </c>
      <c r="H162">
        <v>7</v>
      </c>
      <c r="I162" t="s">
        <v>466</v>
      </c>
      <c r="J162">
        <v>46</v>
      </c>
      <c r="K162">
        <v>42</v>
      </c>
      <c r="L162">
        <v>46</v>
      </c>
      <c r="M162" t="s">
        <v>477</v>
      </c>
      <c r="N162">
        <v>134</v>
      </c>
      <c r="O162" s="6">
        <v>44.666666666666664</v>
      </c>
      <c r="P162" t="str" cm="1">
        <f t="array" ref="P162">_xlfn.IFS(O162&lt;30,"D",O162&lt;=50,"C",O162&lt;=80,"B",O162&lt;=100,"A")</f>
        <v>C</v>
      </c>
      <c r="Q162" t="str">
        <f t="shared" si="2"/>
        <v>Fail</v>
      </c>
      <c r="R162" t="str" cm="1">
        <f t="array" ref="R162">_xlfn.IFS(O162&lt;30,"Poor",O162&lt;=50,"Need Improvement",O162&lt;=80,"Excellent",O162&lt;=100,"Outstanding")</f>
        <v>Need Improvement</v>
      </c>
      <c r="S162" s="11"/>
    </row>
    <row r="163" spans="1:19" x14ac:dyDescent="0.3">
      <c r="A163" t="s">
        <v>773</v>
      </c>
      <c r="B163" t="s">
        <v>28</v>
      </c>
      <c r="C163" t="s">
        <v>451</v>
      </c>
      <c r="D163" t="s">
        <v>229</v>
      </c>
      <c r="E163">
        <v>19</v>
      </c>
      <c r="F163" t="s">
        <v>454</v>
      </c>
      <c r="G163" t="s">
        <v>479</v>
      </c>
      <c r="H163">
        <v>9</v>
      </c>
      <c r="I163" t="s">
        <v>461</v>
      </c>
      <c r="J163">
        <v>54</v>
      </c>
      <c r="K163">
        <v>49</v>
      </c>
      <c r="L163">
        <v>47</v>
      </c>
      <c r="M163" t="s">
        <v>472</v>
      </c>
      <c r="N163">
        <v>150</v>
      </c>
      <c r="O163" s="6">
        <v>50</v>
      </c>
      <c r="P163" t="str" cm="1">
        <f t="array" ref="P163">_xlfn.IFS(O163&lt;30,"D",O163&lt;=50,"C",O163&lt;=80,"B",O163&lt;=100,"A")</f>
        <v>C</v>
      </c>
      <c r="Q163" t="str">
        <f t="shared" si="2"/>
        <v>Fail</v>
      </c>
      <c r="R163" t="str" cm="1">
        <f t="array" ref="R163">_xlfn.IFS(O163&lt;30,"Poor",O163&lt;=50,"Need Improvement",O163&lt;=80,"Excellent",O163&lt;=100,"Outstanding")</f>
        <v>Need Improvement</v>
      </c>
      <c r="S163" s="11"/>
    </row>
    <row r="164" spans="1:19" x14ac:dyDescent="0.3">
      <c r="A164" t="s">
        <v>774</v>
      </c>
      <c r="B164" t="s">
        <v>28</v>
      </c>
      <c r="C164" t="s">
        <v>451</v>
      </c>
      <c r="D164" t="s">
        <v>143</v>
      </c>
      <c r="E164">
        <v>21</v>
      </c>
      <c r="F164" t="s">
        <v>454</v>
      </c>
      <c r="G164" t="s">
        <v>481</v>
      </c>
      <c r="H164">
        <v>3</v>
      </c>
      <c r="I164" t="s">
        <v>467</v>
      </c>
      <c r="J164">
        <v>65</v>
      </c>
      <c r="K164">
        <v>67</v>
      </c>
      <c r="L164">
        <v>62</v>
      </c>
      <c r="M164" t="s">
        <v>468</v>
      </c>
      <c r="N164">
        <v>194</v>
      </c>
      <c r="O164" s="6">
        <v>64.666666666666671</v>
      </c>
      <c r="P164" t="str" cm="1">
        <f t="array" ref="P164">_xlfn.IFS(O164&lt;30,"D",O164&lt;=50,"C",O164&lt;=80,"B",O164&lt;=100,"A")</f>
        <v>B</v>
      </c>
      <c r="Q164" t="str">
        <f t="shared" si="2"/>
        <v>Pass</v>
      </c>
      <c r="R164" t="str" cm="1">
        <f t="array" ref="R164">_xlfn.IFS(O164&lt;30,"Poor",O164&lt;=50,"Need Improvement",O164&lt;=80,"Excellent",O164&lt;=100,"Outstanding")</f>
        <v>Excellent</v>
      </c>
      <c r="S164" s="11"/>
    </row>
    <row r="165" spans="1:19" x14ac:dyDescent="0.3">
      <c r="A165" t="s">
        <v>775</v>
      </c>
      <c r="B165" t="s">
        <v>28</v>
      </c>
      <c r="C165" t="s">
        <v>450</v>
      </c>
      <c r="D165" t="s">
        <v>165</v>
      </c>
      <c r="E165">
        <v>22</v>
      </c>
      <c r="F165" t="s">
        <v>456</v>
      </c>
      <c r="G165" t="s">
        <v>1074</v>
      </c>
      <c r="H165">
        <v>3</v>
      </c>
      <c r="I165" t="s">
        <v>460</v>
      </c>
      <c r="J165">
        <v>54</v>
      </c>
      <c r="K165">
        <v>53</v>
      </c>
      <c r="L165">
        <v>47</v>
      </c>
      <c r="M165" t="s">
        <v>471</v>
      </c>
      <c r="N165">
        <v>154</v>
      </c>
      <c r="O165" s="6">
        <v>51.333333333333336</v>
      </c>
      <c r="P165" t="str" cm="1">
        <f t="array" ref="P165">_xlfn.IFS(O165&lt;30,"D",O165&lt;=50,"C",O165&lt;=80,"B",O165&lt;=100,"A")</f>
        <v>B</v>
      </c>
      <c r="Q165" t="str">
        <f t="shared" si="2"/>
        <v>Pass</v>
      </c>
      <c r="R165" t="str" cm="1">
        <f t="array" ref="R165">_xlfn.IFS(O165&lt;30,"Poor",O165&lt;=50,"Need Improvement",O165&lt;=80,"Excellent",O165&lt;=100,"Outstanding")</f>
        <v>Excellent</v>
      </c>
      <c r="S165" s="11"/>
    </row>
    <row r="166" spans="1:19" x14ac:dyDescent="0.3">
      <c r="A166" t="s">
        <v>776</v>
      </c>
      <c r="B166" t="s">
        <v>28</v>
      </c>
      <c r="C166" t="s">
        <v>452</v>
      </c>
      <c r="D166" t="s">
        <v>188</v>
      </c>
      <c r="E166">
        <v>20</v>
      </c>
      <c r="F166" t="s">
        <v>457</v>
      </c>
      <c r="G166" t="s">
        <v>1074</v>
      </c>
      <c r="H166">
        <v>5</v>
      </c>
      <c r="I166" t="s">
        <v>462</v>
      </c>
      <c r="J166">
        <v>83</v>
      </c>
      <c r="K166">
        <v>80</v>
      </c>
      <c r="L166">
        <v>73</v>
      </c>
      <c r="M166" t="s">
        <v>472</v>
      </c>
      <c r="N166">
        <v>236</v>
      </c>
      <c r="O166" s="6">
        <v>78.666666666666671</v>
      </c>
      <c r="P166" t="str" cm="1">
        <f t="array" ref="P166">_xlfn.IFS(O166&lt;30,"D",O166&lt;=50,"C",O166&lt;=80,"B",O166&lt;=100,"A")</f>
        <v>B</v>
      </c>
      <c r="Q166" t="str">
        <f t="shared" si="2"/>
        <v>Pass</v>
      </c>
      <c r="R166" t="str" cm="1">
        <f t="array" ref="R166">_xlfn.IFS(O166&lt;30,"Poor",O166&lt;=50,"Need Improvement",O166&lt;=80,"Excellent",O166&lt;=100,"Outstanding")</f>
        <v>Excellent</v>
      </c>
      <c r="S166" s="11"/>
    </row>
    <row r="167" spans="1:19" x14ac:dyDescent="0.3">
      <c r="A167" t="s">
        <v>777</v>
      </c>
      <c r="B167" t="s">
        <v>28</v>
      </c>
      <c r="C167" t="s">
        <v>452</v>
      </c>
      <c r="D167" t="s">
        <v>343</v>
      </c>
      <c r="E167">
        <v>16</v>
      </c>
      <c r="F167" s="9" t="s">
        <v>1062</v>
      </c>
      <c r="G167" t="s">
        <v>480</v>
      </c>
      <c r="H167">
        <v>7</v>
      </c>
      <c r="I167" t="s">
        <v>462</v>
      </c>
      <c r="J167">
        <v>87</v>
      </c>
      <c r="K167">
        <v>91</v>
      </c>
      <c r="L167">
        <v>81</v>
      </c>
      <c r="M167" t="s">
        <v>473</v>
      </c>
      <c r="N167">
        <v>259</v>
      </c>
      <c r="O167" s="6">
        <v>86.333333333333329</v>
      </c>
      <c r="P167" t="str" cm="1">
        <f t="array" ref="P167">_xlfn.IFS(O167&lt;30,"D",O167&lt;=50,"C",O167&lt;=80,"B",O167&lt;=100,"A")</f>
        <v>A</v>
      </c>
      <c r="Q167" t="str">
        <f t="shared" si="2"/>
        <v>Pass</v>
      </c>
      <c r="R167" t="str" cm="1">
        <f t="array" ref="R167">_xlfn.IFS(O167&lt;30,"Poor",O167&lt;=50,"Need Improvement",O167&lt;=80,"Excellent",O167&lt;=100,"Outstanding")</f>
        <v>Outstanding</v>
      </c>
      <c r="S167" s="11"/>
    </row>
    <row r="168" spans="1:19" x14ac:dyDescent="0.3">
      <c r="A168" t="s">
        <v>778</v>
      </c>
      <c r="B168" t="s">
        <v>29</v>
      </c>
      <c r="C168" t="s">
        <v>452</v>
      </c>
      <c r="D168" t="s">
        <v>60</v>
      </c>
      <c r="E168">
        <v>20</v>
      </c>
      <c r="F168" t="s">
        <v>456</v>
      </c>
      <c r="G168" t="s">
        <v>1074</v>
      </c>
      <c r="H168">
        <v>4</v>
      </c>
      <c r="I168" t="s">
        <v>464</v>
      </c>
      <c r="J168">
        <v>82</v>
      </c>
      <c r="K168">
        <v>85</v>
      </c>
      <c r="L168">
        <v>86</v>
      </c>
      <c r="M168" t="s">
        <v>475</v>
      </c>
      <c r="N168">
        <v>253</v>
      </c>
      <c r="O168" s="6">
        <v>84.333333333333329</v>
      </c>
      <c r="P168" t="str" cm="1">
        <f t="array" ref="P168">_xlfn.IFS(O168&lt;30,"D",O168&lt;=50,"C",O168&lt;=80,"B",O168&lt;=100,"A")</f>
        <v>A</v>
      </c>
      <c r="Q168" t="str">
        <f t="shared" si="2"/>
        <v>Pass</v>
      </c>
      <c r="R168" t="str" cm="1">
        <f t="array" ref="R168">_xlfn.IFS(O168&lt;30,"Poor",O168&lt;=50,"Need Improvement",O168&lt;=80,"Excellent",O168&lt;=100,"Outstanding")</f>
        <v>Outstanding</v>
      </c>
      <c r="S168" s="11"/>
    </row>
    <row r="169" spans="1:19" x14ac:dyDescent="0.3">
      <c r="A169" t="s">
        <v>779</v>
      </c>
      <c r="B169" t="s">
        <v>28</v>
      </c>
      <c r="C169" t="s">
        <v>451</v>
      </c>
      <c r="D169" t="s">
        <v>21</v>
      </c>
      <c r="E169">
        <v>17</v>
      </c>
      <c r="F169" s="9" t="s">
        <v>1062</v>
      </c>
      <c r="G169" t="s">
        <v>1074</v>
      </c>
      <c r="H169">
        <v>8</v>
      </c>
      <c r="I169" t="s">
        <v>458</v>
      </c>
      <c r="J169">
        <v>66</v>
      </c>
      <c r="K169">
        <v>69</v>
      </c>
      <c r="L169">
        <v>63</v>
      </c>
      <c r="M169" t="s">
        <v>468</v>
      </c>
      <c r="N169">
        <v>198</v>
      </c>
      <c r="O169" s="6">
        <v>66</v>
      </c>
      <c r="P169" t="str" cm="1">
        <f t="array" ref="P169">_xlfn.IFS(O169&lt;30,"D",O169&lt;=50,"C",O169&lt;=80,"B",O169&lt;=100,"A")</f>
        <v>B</v>
      </c>
      <c r="Q169" t="str">
        <f t="shared" si="2"/>
        <v>Pass</v>
      </c>
      <c r="R169" t="str" cm="1">
        <f t="array" ref="R169">_xlfn.IFS(O169&lt;30,"Poor",O169&lt;=50,"Need Improvement",O169&lt;=80,"Excellent",O169&lt;=100,"Outstanding")</f>
        <v>Excellent</v>
      </c>
      <c r="S169" s="11"/>
    </row>
    <row r="170" spans="1:19" x14ac:dyDescent="0.3">
      <c r="A170" t="s">
        <v>780</v>
      </c>
      <c r="B170" t="s">
        <v>29</v>
      </c>
      <c r="C170" t="s">
        <v>448</v>
      </c>
      <c r="D170" t="s">
        <v>161</v>
      </c>
      <c r="E170">
        <v>20</v>
      </c>
      <c r="F170" t="s">
        <v>456</v>
      </c>
      <c r="G170" t="s">
        <v>480</v>
      </c>
      <c r="H170">
        <v>9</v>
      </c>
      <c r="I170" t="s">
        <v>458</v>
      </c>
      <c r="J170">
        <v>73</v>
      </c>
      <c r="K170">
        <v>76</v>
      </c>
      <c r="L170">
        <v>80</v>
      </c>
      <c r="M170" t="s">
        <v>469</v>
      </c>
      <c r="N170">
        <v>229</v>
      </c>
      <c r="O170" s="6">
        <v>76.333333333333329</v>
      </c>
      <c r="P170" t="str" cm="1">
        <f t="array" ref="P170">_xlfn.IFS(O170&lt;30,"D",O170&lt;=50,"C",O170&lt;=80,"B",O170&lt;=100,"A")</f>
        <v>B</v>
      </c>
      <c r="Q170" t="str">
        <f t="shared" si="2"/>
        <v>Pass</v>
      </c>
      <c r="R170" t="str" cm="1">
        <f t="array" ref="R170">_xlfn.IFS(O170&lt;30,"Poor",O170&lt;=50,"Need Improvement",O170&lt;=80,"Excellent",O170&lt;=100,"Outstanding")</f>
        <v>Excellent</v>
      </c>
      <c r="S170" s="11"/>
    </row>
    <row r="171" spans="1:19" x14ac:dyDescent="0.3">
      <c r="A171" t="s">
        <v>781</v>
      </c>
      <c r="B171" t="s">
        <v>28</v>
      </c>
      <c r="C171" t="s">
        <v>449</v>
      </c>
      <c r="D171" t="s">
        <v>309</v>
      </c>
      <c r="E171">
        <v>17</v>
      </c>
      <c r="F171" s="9" t="s">
        <v>1062</v>
      </c>
      <c r="G171" t="s">
        <v>1074</v>
      </c>
      <c r="H171">
        <v>10</v>
      </c>
      <c r="I171" t="s">
        <v>464</v>
      </c>
      <c r="J171">
        <v>59</v>
      </c>
      <c r="K171">
        <v>69</v>
      </c>
      <c r="L171">
        <v>65</v>
      </c>
      <c r="M171" t="s">
        <v>475</v>
      </c>
      <c r="N171">
        <v>193</v>
      </c>
      <c r="O171" s="6">
        <v>64.333333333333329</v>
      </c>
      <c r="P171" t="str" cm="1">
        <f t="array" ref="P171">_xlfn.IFS(O171&lt;30,"D",O171&lt;=50,"C",O171&lt;=80,"B",O171&lt;=100,"A")</f>
        <v>B</v>
      </c>
      <c r="Q171" t="str">
        <f t="shared" si="2"/>
        <v>Pass</v>
      </c>
      <c r="R171" t="str" cm="1">
        <f t="array" ref="R171">_xlfn.IFS(O171&lt;30,"Poor",O171&lt;=50,"Need Improvement",O171&lt;=80,"Excellent",O171&lt;=100,"Outstanding")</f>
        <v>Excellent</v>
      </c>
      <c r="S171" s="11"/>
    </row>
    <row r="172" spans="1:19" x14ac:dyDescent="0.3">
      <c r="A172" t="s">
        <v>782</v>
      </c>
      <c r="B172" t="s">
        <v>28</v>
      </c>
      <c r="C172" t="s">
        <v>448</v>
      </c>
      <c r="D172" t="s">
        <v>204</v>
      </c>
      <c r="E172">
        <v>17</v>
      </c>
      <c r="F172" s="9" t="s">
        <v>1062</v>
      </c>
      <c r="G172" t="s">
        <v>1074</v>
      </c>
      <c r="H172">
        <v>9</v>
      </c>
      <c r="I172" t="s">
        <v>464</v>
      </c>
      <c r="J172">
        <v>51</v>
      </c>
      <c r="K172">
        <v>54</v>
      </c>
      <c r="L172">
        <v>41</v>
      </c>
      <c r="M172" t="s">
        <v>475</v>
      </c>
      <c r="N172">
        <v>146</v>
      </c>
      <c r="O172" s="6">
        <v>48.666666666666664</v>
      </c>
      <c r="P172" t="str" cm="1">
        <f t="array" ref="P172">_xlfn.IFS(O172&lt;30,"D",O172&lt;=50,"C",O172&lt;=80,"B",O172&lt;=100,"A")</f>
        <v>C</v>
      </c>
      <c r="Q172" t="str">
        <f t="shared" si="2"/>
        <v>Fail</v>
      </c>
      <c r="R172" t="str" cm="1">
        <f t="array" ref="R172">_xlfn.IFS(O172&lt;30,"Poor",O172&lt;=50,"Need Improvement",O172&lt;=80,"Excellent",O172&lt;=100,"Outstanding")</f>
        <v>Need Improvement</v>
      </c>
      <c r="S172" s="11"/>
    </row>
    <row r="173" spans="1:19" x14ac:dyDescent="0.3">
      <c r="A173" t="s">
        <v>783</v>
      </c>
      <c r="B173" t="s">
        <v>28</v>
      </c>
      <c r="C173" t="s">
        <v>451</v>
      </c>
      <c r="D173" t="s">
        <v>61</v>
      </c>
      <c r="E173">
        <v>19</v>
      </c>
      <c r="F173" t="s">
        <v>456</v>
      </c>
      <c r="G173" t="s">
        <v>479</v>
      </c>
      <c r="H173">
        <v>5</v>
      </c>
      <c r="I173" t="s">
        <v>465</v>
      </c>
      <c r="J173">
        <v>52</v>
      </c>
      <c r="K173">
        <v>55</v>
      </c>
      <c r="L173">
        <v>49</v>
      </c>
      <c r="M173" t="s">
        <v>476</v>
      </c>
      <c r="N173">
        <v>156</v>
      </c>
      <c r="O173" s="6">
        <v>52</v>
      </c>
      <c r="P173" t="str" cm="1">
        <f t="array" ref="P173">_xlfn.IFS(O173&lt;30,"D",O173&lt;=50,"C",O173&lt;=80,"B",O173&lt;=100,"A")</f>
        <v>B</v>
      </c>
      <c r="Q173" t="str">
        <f t="shared" si="2"/>
        <v>Pass</v>
      </c>
      <c r="R173" t="str" cm="1">
        <f t="array" ref="R173">_xlfn.IFS(O173&lt;30,"Poor",O173&lt;=50,"Need Improvement",O173&lt;=80,"Excellent",O173&lt;=100,"Outstanding")</f>
        <v>Excellent</v>
      </c>
      <c r="S173" s="11"/>
    </row>
    <row r="174" spans="1:19" x14ac:dyDescent="0.3">
      <c r="A174" t="s">
        <v>784</v>
      </c>
      <c r="B174" t="s">
        <v>28</v>
      </c>
      <c r="C174" t="s">
        <v>449</v>
      </c>
      <c r="D174" t="s">
        <v>172</v>
      </c>
      <c r="E174">
        <v>16</v>
      </c>
      <c r="F174" s="9" t="s">
        <v>1062</v>
      </c>
      <c r="G174" t="s">
        <v>481</v>
      </c>
      <c r="H174">
        <v>5</v>
      </c>
      <c r="I174" t="s">
        <v>463</v>
      </c>
      <c r="J174">
        <v>84</v>
      </c>
      <c r="K174">
        <v>77</v>
      </c>
      <c r="L174">
        <v>74</v>
      </c>
      <c r="M174" t="s">
        <v>474</v>
      </c>
      <c r="N174">
        <v>235</v>
      </c>
      <c r="O174" s="6">
        <v>78.333333333333329</v>
      </c>
      <c r="P174" t="str" cm="1">
        <f t="array" ref="P174">_xlfn.IFS(O174&lt;30,"D",O174&lt;=50,"C",O174&lt;=80,"B",O174&lt;=100,"A")</f>
        <v>B</v>
      </c>
      <c r="Q174" t="str">
        <f t="shared" si="2"/>
        <v>Pass</v>
      </c>
      <c r="R174" t="str" cm="1">
        <f t="array" ref="R174">_xlfn.IFS(O174&lt;30,"Poor",O174&lt;=50,"Need Improvement",O174&lt;=80,"Excellent",O174&lt;=100,"Outstanding")</f>
        <v>Excellent</v>
      </c>
      <c r="S174" s="11"/>
    </row>
    <row r="175" spans="1:19" x14ac:dyDescent="0.3">
      <c r="A175" t="s">
        <v>785</v>
      </c>
      <c r="B175" t="s">
        <v>29</v>
      </c>
      <c r="C175" t="s">
        <v>451</v>
      </c>
      <c r="D175" t="s">
        <v>281</v>
      </c>
      <c r="E175">
        <v>22</v>
      </c>
      <c r="F175" t="s">
        <v>457</v>
      </c>
      <c r="G175" t="s">
        <v>480</v>
      </c>
      <c r="H175">
        <v>4</v>
      </c>
      <c r="I175" t="s">
        <v>466</v>
      </c>
      <c r="J175">
        <v>59</v>
      </c>
      <c r="K175">
        <v>62</v>
      </c>
      <c r="L175">
        <v>61</v>
      </c>
      <c r="M175" t="s">
        <v>477</v>
      </c>
      <c r="N175">
        <v>182</v>
      </c>
      <c r="O175" s="6">
        <v>60.666666666666664</v>
      </c>
      <c r="P175" t="str" cm="1">
        <f t="array" ref="P175">_xlfn.IFS(O175&lt;30,"D",O175&lt;=50,"C",O175&lt;=80,"B",O175&lt;=100,"A")</f>
        <v>B</v>
      </c>
      <c r="Q175" t="str">
        <f t="shared" si="2"/>
        <v>Pass</v>
      </c>
      <c r="R175" t="str" cm="1">
        <f t="array" ref="R175">_xlfn.IFS(O175&lt;30,"Poor",O175&lt;=50,"Need Improvement",O175&lt;=80,"Excellent",O175&lt;=100,"Outstanding")</f>
        <v>Excellent</v>
      </c>
      <c r="S175" s="11"/>
    </row>
    <row r="176" spans="1:19" x14ac:dyDescent="0.3">
      <c r="A176" t="s">
        <v>786</v>
      </c>
      <c r="B176" t="s">
        <v>29</v>
      </c>
      <c r="C176" t="s">
        <v>449</v>
      </c>
      <c r="D176" t="s">
        <v>196</v>
      </c>
      <c r="E176">
        <v>21</v>
      </c>
      <c r="F176" t="s">
        <v>457</v>
      </c>
      <c r="G176" t="s">
        <v>479</v>
      </c>
      <c r="H176">
        <v>2</v>
      </c>
      <c r="I176" t="s">
        <v>463</v>
      </c>
      <c r="J176">
        <v>82</v>
      </c>
      <c r="K176">
        <v>90</v>
      </c>
      <c r="L176">
        <v>94</v>
      </c>
      <c r="M176" t="s">
        <v>473</v>
      </c>
      <c r="N176">
        <v>266</v>
      </c>
      <c r="O176" s="6">
        <v>88.666666666666671</v>
      </c>
      <c r="P176" t="str" cm="1">
        <f t="array" ref="P176">_xlfn.IFS(O176&lt;30,"D",O176&lt;=50,"C",O176&lt;=80,"B",O176&lt;=100,"A")</f>
        <v>A</v>
      </c>
      <c r="Q176" t="str">
        <f t="shared" si="2"/>
        <v>Pass</v>
      </c>
      <c r="R176" t="str" cm="1">
        <f t="array" ref="R176">_xlfn.IFS(O176&lt;30,"Poor",O176&lt;=50,"Need Improvement",O176&lt;=80,"Excellent",O176&lt;=100,"Outstanding")</f>
        <v>Outstanding</v>
      </c>
      <c r="S176" s="11"/>
    </row>
    <row r="177" spans="1:19" x14ac:dyDescent="0.3">
      <c r="A177" t="s">
        <v>787</v>
      </c>
      <c r="B177" t="s">
        <v>29</v>
      </c>
      <c r="C177" t="s">
        <v>449</v>
      </c>
      <c r="D177" t="s">
        <v>298</v>
      </c>
      <c r="E177">
        <v>18</v>
      </c>
      <c r="F177" s="9" t="s">
        <v>1062</v>
      </c>
      <c r="G177" t="s">
        <v>480</v>
      </c>
      <c r="H177">
        <v>2</v>
      </c>
      <c r="I177" t="s">
        <v>464</v>
      </c>
      <c r="J177">
        <v>69</v>
      </c>
      <c r="K177">
        <v>58</v>
      </c>
      <c r="L177">
        <v>53</v>
      </c>
      <c r="M177" t="s">
        <v>474</v>
      </c>
      <c r="N177">
        <v>180</v>
      </c>
      <c r="O177" s="6">
        <v>60</v>
      </c>
      <c r="P177" t="str" cm="1">
        <f t="array" ref="P177">_xlfn.IFS(O177&lt;30,"D",O177&lt;=50,"C",O177&lt;=80,"B",O177&lt;=100,"A")</f>
        <v>B</v>
      </c>
      <c r="Q177" t="str">
        <f t="shared" si="2"/>
        <v>Pass</v>
      </c>
      <c r="R177" t="str" cm="1">
        <f t="array" ref="R177">_xlfn.IFS(O177&lt;30,"Poor",O177&lt;=50,"Need Improvement",O177&lt;=80,"Excellent",O177&lt;=100,"Outstanding")</f>
        <v>Excellent</v>
      </c>
      <c r="S177" s="11"/>
    </row>
    <row r="178" spans="1:19" x14ac:dyDescent="0.3">
      <c r="A178" t="s">
        <v>788</v>
      </c>
      <c r="B178" t="s">
        <v>28</v>
      </c>
      <c r="C178" t="s">
        <v>449</v>
      </c>
      <c r="D178" t="s">
        <v>256</v>
      </c>
      <c r="E178">
        <v>19</v>
      </c>
      <c r="F178" t="s">
        <v>457</v>
      </c>
      <c r="G178" t="s">
        <v>479</v>
      </c>
      <c r="H178">
        <v>6</v>
      </c>
      <c r="I178" t="s">
        <v>467</v>
      </c>
      <c r="J178">
        <v>67</v>
      </c>
      <c r="K178">
        <v>75</v>
      </c>
      <c r="L178">
        <v>70</v>
      </c>
      <c r="M178" t="s">
        <v>477</v>
      </c>
      <c r="N178">
        <v>212</v>
      </c>
      <c r="O178" s="6">
        <v>70.666666666666671</v>
      </c>
      <c r="P178" t="str" cm="1">
        <f t="array" ref="P178">_xlfn.IFS(O178&lt;30,"D",O178&lt;=50,"C",O178&lt;=80,"B",O178&lt;=100,"A")</f>
        <v>B</v>
      </c>
      <c r="Q178" t="str">
        <f t="shared" si="2"/>
        <v>Pass</v>
      </c>
      <c r="R178" t="str" cm="1">
        <f t="array" ref="R178">_xlfn.IFS(O178&lt;30,"Poor",O178&lt;=50,"Need Improvement",O178&lt;=80,"Excellent",O178&lt;=100,"Outstanding")</f>
        <v>Excellent</v>
      </c>
      <c r="S178" s="11"/>
    </row>
    <row r="179" spans="1:19" x14ac:dyDescent="0.3">
      <c r="A179" t="s">
        <v>789</v>
      </c>
      <c r="B179" t="s">
        <v>29</v>
      </c>
      <c r="C179" t="s">
        <v>449</v>
      </c>
      <c r="D179" t="s">
        <v>327</v>
      </c>
      <c r="E179">
        <v>20</v>
      </c>
      <c r="F179" t="s">
        <v>456</v>
      </c>
      <c r="G179" t="s">
        <v>479</v>
      </c>
      <c r="H179">
        <v>8</v>
      </c>
      <c r="I179" t="s">
        <v>459</v>
      </c>
      <c r="J179">
        <v>87</v>
      </c>
      <c r="K179">
        <v>100</v>
      </c>
      <c r="L179">
        <v>95</v>
      </c>
      <c r="M179" t="s">
        <v>469</v>
      </c>
      <c r="N179">
        <v>282</v>
      </c>
      <c r="O179" s="6">
        <v>94</v>
      </c>
      <c r="P179" t="str" cm="1">
        <f t="array" ref="P179">_xlfn.IFS(O179&lt;30,"D",O179&lt;=50,"C",O179&lt;=80,"B",O179&lt;=100,"A")</f>
        <v>A</v>
      </c>
      <c r="Q179" t="str">
        <f t="shared" si="2"/>
        <v>Pass</v>
      </c>
      <c r="R179" t="str" cm="1">
        <f t="array" ref="R179">_xlfn.IFS(O179&lt;30,"Poor",O179&lt;=50,"Need Improvement",O179&lt;=80,"Excellent",O179&lt;=100,"Outstanding")</f>
        <v>Outstanding</v>
      </c>
      <c r="S179" s="11"/>
    </row>
    <row r="180" spans="1:19" x14ac:dyDescent="0.3">
      <c r="A180" t="s">
        <v>790</v>
      </c>
      <c r="B180" t="s">
        <v>28</v>
      </c>
      <c r="C180" t="s">
        <v>451</v>
      </c>
      <c r="D180" t="s">
        <v>82</v>
      </c>
      <c r="E180">
        <v>19</v>
      </c>
      <c r="F180" t="s">
        <v>457</v>
      </c>
      <c r="G180" t="s">
        <v>479</v>
      </c>
      <c r="H180">
        <v>5</v>
      </c>
      <c r="I180" t="s">
        <v>461</v>
      </c>
      <c r="J180">
        <v>65</v>
      </c>
      <c r="K180">
        <v>70</v>
      </c>
      <c r="L180">
        <v>71</v>
      </c>
      <c r="M180" t="s">
        <v>472</v>
      </c>
      <c r="N180">
        <v>206</v>
      </c>
      <c r="O180" s="6">
        <v>68.666666666666671</v>
      </c>
      <c r="P180" t="str" cm="1">
        <f t="array" ref="P180">_xlfn.IFS(O180&lt;30,"D",O180&lt;=50,"C",O180&lt;=80,"B",O180&lt;=100,"A")</f>
        <v>B</v>
      </c>
      <c r="Q180" t="str">
        <f t="shared" si="2"/>
        <v>Pass</v>
      </c>
      <c r="R180" t="str" cm="1">
        <f t="array" ref="R180">_xlfn.IFS(O180&lt;30,"Poor",O180&lt;=50,"Need Improvement",O180&lt;=80,"Excellent",O180&lt;=100,"Outstanding")</f>
        <v>Excellent</v>
      </c>
      <c r="S180" s="11"/>
    </row>
    <row r="181" spans="1:19" x14ac:dyDescent="0.3">
      <c r="A181" t="s">
        <v>791</v>
      </c>
      <c r="B181" t="s">
        <v>28</v>
      </c>
      <c r="C181" t="s">
        <v>449</v>
      </c>
      <c r="D181" t="s">
        <v>135</v>
      </c>
      <c r="E181">
        <v>19</v>
      </c>
      <c r="F181" t="s">
        <v>456</v>
      </c>
      <c r="G181" t="s">
        <v>479</v>
      </c>
      <c r="H181">
        <v>9</v>
      </c>
      <c r="I181" t="s">
        <v>461</v>
      </c>
      <c r="J181">
        <v>43</v>
      </c>
      <c r="K181">
        <v>45</v>
      </c>
      <c r="L181">
        <v>50</v>
      </c>
      <c r="M181" t="s">
        <v>472</v>
      </c>
      <c r="N181">
        <v>138</v>
      </c>
      <c r="O181" s="6">
        <v>46</v>
      </c>
      <c r="P181" t="str" cm="1">
        <f t="array" ref="P181">_xlfn.IFS(O181&lt;30,"D",O181&lt;=50,"C",O181&lt;=80,"B",O181&lt;=100,"A")</f>
        <v>C</v>
      </c>
      <c r="Q181" t="str">
        <f t="shared" si="2"/>
        <v>Fail</v>
      </c>
      <c r="R181" t="str" cm="1">
        <f t="array" ref="R181">_xlfn.IFS(O181&lt;30,"Poor",O181&lt;=50,"Need Improvement",O181&lt;=80,"Excellent",O181&lt;=100,"Outstanding")</f>
        <v>Need Improvement</v>
      </c>
      <c r="S181" s="11"/>
    </row>
    <row r="182" spans="1:19" x14ac:dyDescent="0.3">
      <c r="A182" t="s">
        <v>792</v>
      </c>
      <c r="B182" t="s">
        <v>29</v>
      </c>
      <c r="C182" t="s">
        <v>451</v>
      </c>
      <c r="D182" t="s">
        <v>406</v>
      </c>
      <c r="E182">
        <v>19</v>
      </c>
      <c r="F182" t="s">
        <v>457</v>
      </c>
      <c r="G182" t="s">
        <v>480</v>
      </c>
      <c r="H182">
        <v>1</v>
      </c>
      <c r="I182" t="s">
        <v>466</v>
      </c>
      <c r="J182">
        <v>68</v>
      </c>
      <c r="K182">
        <v>59</v>
      </c>
      <c r="L182">
        <v>62</v>
      </c>
      <c r="M182" t="s">
        <v>477</v>
      </c>
      <c r="N182">
        <v>189</v>
      </c>
      <c r="O182" s="6">
        <v>63</v>
      </c>
      <c r="P182" t="str" cm="1">
        <f t="array" ref="P182">_xlfn.IFS(O182&lt;30,"D",O182&lt;=50,"C",O182&lt;=80,"B",O182&lt;=100,"A")</f>
        <v>B</v>
      </c>
      <c r="Q182" t="str">
        <f t="shared" si="2"/>
        <v>Pass</v>
      </c>
      <c r="R182" t="str" cm="1">
        <f t="array" ref="R182">_xlfn.IFS(O182&lt;30,"Poor",O182&lt;=50,"Need Improvement",O182&lt;=80,"Excellent",O182&lt;=100,"Outstanding")</f>
        <v>Excellent</v>
      </c>
      <c r="S182" s="11"/>
    </row>
    <row r="183" spans="1:19" x14ac:dyDescent="0.3">
      <c r="A183" t="s">
        <v>793</v>
      </c>
      <c r="B183" t="s">
        <v>29</v>
      </c>
      <c r="C183" t="s">
        <v>451</v>
      </c>
      <c r="D183" t="s">
        <v>25</v>
      </c>
      <c r="E183">
        <v>22</v>
      </c>
      <c r="F183" t="s">
        <v>454</v>
      </c>
      <c r="G183" t="s">
        <v>1074</v>
      </c>
      <c r="H183">
        <v>10</v>
      </c>
      <c r="I183" t="s">
        <v>462</v>
      </c>
      <c r="J183">
        <v>74</v>
      </c>
      <c r="K183">
        <v>71</v>
      </c>
      <c r="L183">
        <v>80</v>
      </c>
      <c r="M183" t="s">
        <v>472</v>
      </c>
      <c r="N183">
        <v>225</v>
      </c>
      <c r="O183" s="6">
        <v>75</v>
      </c>
      <c r="P183" t="str" cm="1">
        <f t="array" ref="P183">_xlfn.IFS(O183&lt;30,"D",O183&lt;=50,"C",O183&lt;=80,"B",O183&lt;=100,"A")</f>
        <v>B</v>
      </c>
      <c r="Q183" t="str">
        <f t="shared" si="2"/>
        <v>Pass</v>
      </c>
      <c r="R183" t="str" cm="1">
        <f t="array" ref="R183">_xlfn.IFS(O183&lt;30,"Poor",O183&lt;=50,"Need Improvement",O183&lt;=80,"Excellent",O183&lt;=100,"Outstanding")</f>
        <v>Excellent</v>
      </c>
      <c r="S183" s="11"/>
    </row>
    <row r="184" spans="1:19" x14ac:dyDescent="0.3">
      <c r="A184" t="s">
        <v>794</v>
      </c>
      <c r="B184" t="s">
        <v>29</v>
      </c>
      <c r="C184" t="s">
        <v>448</v>
      </c>
      <c r="D184" t="s">
        <v>246</v>
      </c>
      <c r="E184">
        <v>16</v>
      </c>
      <c r="F184" s="9" t="s">
        <v>1062</v>
      </c>
      <c r="G184" t="s">
        <v>480</v>
      </c>
      <c r="H184">
        <v>7</v>
      </c>
      <c r="I184" t="s">
        <v>460</v>
      </c>
      <c r="J184">
        <v>69</v>
      </c>
      <c r="K184">
        <v>76</v>
      </c>
      <c r="L184">
        <v>74</v>
      </c>
      <c r="M184" t="s">
        <v>470</v>
      </c>
      <c r="N184">
        <v>219</v>
      </c>
      <c r="O184" s="6">
        <v>73</v>
      </c>
      <c r="P184" t="str" cm="1">
        <f t="array" ref="P184">_xlfn.IFS(O184&lt;30,"D",O184&lt;=50,"C",O184&lt;=80,"B",O184&lt;=100,"A")</f>
        <v>B</v>
      </c>
      <c r="Q184" t="str">
        <f t="shared" si="2"/>
        <v>Pass</v>
      </c>
      <c r="R184" t="str" cm="1">
        <f t="array" ref="R184">_xlfn.IFS(O184&lt;30,"Poor",O184&lt;=50,"Need Improvement",O184&lt;=80,"Excellent",O184&lt;=100,"Outstanding")</f>
        <v>Excellent</v>
      </c>
      <c r="S184" s="11"/>
    </row>
    <row r="185" spans="1:19" x14ac:dyDescent="0.3">
      <c r="A185" t="s">
        <v>795</v>
      </c>
      <c r="B185" t="s">
        <v>29</v>
      </c>
      <c r="C185" t="s">
        <v>448</v>
      </c>
      <c r="D185" t="s">
        <v>361</v>
      </c>
      <c r="E185">
        <v>18</v>
      </c>
      <c r="F185" s="9" t="s">
        <v>1062</v>
      </c>
      <c r="G185" t="s">
        <v>1074</v>
      </c>
      <c r="H185">
        <v>5</v>
      </c>
      <c r="I185" t="s">
        <v>464</v>
      </c>
      <c r="J185">
        <v>50</v>
      </c>
      <c r="K185">
        <v>67</v>
      </c>
      <c r="L185">
        <v>63</v>
      </c>
      <c r="M185" t="s">
        <v>475</v>
      </c>
      <c r="N185">
        <v>180</v>
      </c>
      <c r="O185" s="6">
        <v>60</v>
      </c>
      <c r="P185" t="str" cm="1">
        <f t="array" ref="P185">_xlfn.IFS(O185&lt;30,"D",O185&lt;=50,"C",O185&lt;=80,"B",O185&lt;=100,"A")</f>
        <v>B</v>
      </c>
      <c r="Q185" t="str">
        <f t="shared" si="2"/>
        <v>Pass</v>
      </c>
      <c r="R185" t="str" cm="1">
        <f t="array" ref="R185">_xlfn.IFS(O185&lt;30,"Poor",O185&lt;=50,"Need Improvement",O185&lt;=80,"Excellent",O185&lt;=100,"Outstanding")</f>
        <v>Excellent</v>
      </c>
      <c r="S185" s="11"/>
    </row>
    <row r="186" spans="1:19" x14ac:dyDescent="0.3">
      <c r="A186" t="s">
        <v>796</v>
      </c>
      <c r="B186" t="s">
        <v>28</v>
      </c>
      <c r="C186" t="s">
        <v>451</v>
      </c>
      <c r="D186" t="s">
        <v>391</v>
      </c>
      <c r="E186">
        <v>16</v>
      </c>
      <c r="F186" s="9" t="s">
        <v>1062</v>
      </c>
      <c r="G186" t="s">
        <v>1074</v>
      </c>
      <c r="H186">
        <v>5</v>
      </c>
      <c r="I186" t="s">
        <v>458</v>
      </c>
      <c r="J186">
        <v>73</v>
      </c>
      <c r="K186">
        <v>68</v>
      </c>
      <c r="L186">
        <v>66</v>
      </c>
      <c r="M186" t="s">
        <v>468</v>
      </c>
      <c r="N186">
        <v>207</v>
      </c>
      <c r="O186" s="6">
        <v>69</v>
      </c>
      <c r="P186" t="str" cm="1">
        <f t="array" ref="P186">_xlfn.IFS(O186&lt;30,"D",O186&lt;=50,"C",O186&lt;=80,"B",O186&lt;=100,"A")</f>
        <v>B</v>
      </c>
      <c r="Q186" t="str">
        <f t="shared" si="2"/>
        <v>Pass</v>
      </c>
      <c r="R186" t="str" cm="1">
        <f t="array" ref="R186">_xlfn.IFS(O186&lt;30,"Poor",O186&lt;=50,"Need Improvement",O186&lt;=80,"Excellent",O186&lt;=100,"Outstanding")</f>
        <v>Excellent</v>
      </c>
      <c r="S186" s="11"/>
    </row>
    <row r="187" spans="1:19" x14ac:dyDescent="0.3">
      <c r="A187" t="s">
        <v>797</v>
      </c>
      <c r="B187" t="s">
        <v>28</v>
      </c>
      <c r="C187" t="s">
        <v>449</v>
      </c>
      <c r="D187" t="s">
        <v>431</v>
      </c>
      <c r="E187">
        <v>25</v>
      </c>
      <c r="F187" t="s">
        <v>455</v>
      </c>
      <c r="G187" t="s">
        <v>481</v>
      </c>
      <c r="H187">
        <v>8</v>
      </c>
      <c r="I187" t="s">
        <v>467</v>
      </c>
      <c r="J187">
        <v>65</v>
      </c>
      <c r="K187">
        <v>81</v>
      </c>
      <c r="L187">
        <v>81</v>
      </c>
      <c r="M187" t="s">
        <v>468</v>
      </c>
      <c r="N187">
        <v>227</v>
      </c>
      <c r="O187" s="6">
        <v>75.666666666666671</v>
      </c>
      <c r="P187" t="str" cm="1">
        <f t="array" ref="P187">_xlfn.IFS(O187&lt;30,"D",O187&lt;=50,"C",O187&lt;=80,"B",O187&lt;=100,"A")</f>
        <v>B</v>
      </c>
      <c r="Q187" t="str">
        <f t="shared" si="2"/>
        <v>Pass</v>
      </c>
      <c r="R187" t="str" cm="1">
        <f t="array" ref="R187">_xlfn.IFS(O187&lt;30,"Poor",O187&lt;=50,"Need Improvement",O187&lt;=80,"Excellent",O187&lt;=100,"Outstanding")</f>
        <v>Excellent</v>
      </c>
      <c r="S187" s="11"/>
    </row>
    <row r="188" spans="1:19" x14ac:dyDescent="0.3">
      <c r="A188" t="s">
        <v>798</v>
      </c>
      <c r="B188" t="s">
        <v>29</v>
      </c>
      <c r="C188" t="s">
        <v>448</v>
      </c>
      <c r="D188" t="s">
        <v>92</v>
      </c>
      <c r="E188">
        <v>20</v>
      </c>
      <c r="F188" t="s">
        <v>454</v>
      </c>
      <c r="G188" t="s">
        <v>1074</v>
      </c>
      <c r="H188">
        <v>4</v>
      </c>
      <c r="I188" t="s">
        <v>466</v>
      </c>
      <c r="J188">
        <v>88</v>
      </c>
      <c r="K188">
        <v>75</v>
      </c>
      <c r="L188">
        <v>76</v>
      </c>
      <c r="M188" t="s">
        <v>476</v>
      </c>
      <c r="N188">
        <v>239</v>
      </c>
      <c r="O188" s="6">
        <v>79.666666666666671</v>
      </c>
      <c r="P188" t="str" cm="1">
        <f t="array" ref="P188">_xlfn.IFS(O188&lt;30,"D",O188&lt;=50,"C",O188&lt;=80,"B",O188&lt;=100,"A")</f>
        <v>B</v>
      </c>
      <c r="Q188" t="str">
        <f t="shared" si="2"/>
        <v>Pass</v>
      </c>
      <c r="R188" t="str" cm="1">
        <f t="array" ref="R188">_xlfn.IFS(O188&lt;30,"Poor",O188&lt;=50,"Need Improvement",O188&lt;=80,"Excellent",O188&lt;=100,"Outstanding")</f>
        <v>Excellent</v>
      </c>
      <c r="S188" s="11"/>
    </row>
    <row r="189" spans="1:19" x14ac:dyDescent="0.3">
      <c r="A189" t="s">
        <v>799</v>
      </c>
      <c r="B189" t="s">
        <v>28</v>
      </c>
      <c r="C189" t="s">
        <v>451</v>
      </c>
      <c r="D189" t="s">
        <v>76</v>
      </c>
      <c r="E189">
        <v>22</v>
      </c>
      <c r="F189" t="s">
        <v>456</v>
      </c>
      <c r="G189" t="s">
        <v>1074</v>
      </c>
      <c r="H189">
        <v>2</v>
      </c>
      <c r="I189" t="s">
        <v>460</v>
      </c>
      <c r="J189">
        <v>47</v>
      </c>
      <c r="K189">
        <v>53</v>
      </c>
      <c r="L189">
        <v>58</v>
      </c>
      <c r="M189" t="s">
        <v>471</v>
      </c>
      <c r="N189">
        <v>158</v>
      </c>
      <c r="O189" s="6">
        <v>52.666666666666664</v>
      </c>
      <c r="P189" t="str" cm="1">
        <f t="array" ref="P189">_xlfn.IFS(O189&lt;30,"D",O189&lt;=50,"C",O189&lt;=80,"B",O189&lt;=100,"A")</f>
        <v>B</v>
      </c>
      <c r="Q189" t="str">
        <f t="shared" si="2"/>
        <v>Pass</v>
      </c>
      <c r="R189" t="str" cm="1">
        <f t="array" ref="R189">_xlfn.IFS(O189&lt;30,"Poor",O189&lt;=50,"Need Improvement",O189&lt;=80,"Excellent",O189&lt;=100,"Outstanding")</f>
        <v>Excellent</v>
      </c>
      <c r="S189" s="11"/>
    </row>
    <row r="190" spans="1:19" x14ac:dyDescent="0.3">
      <c r="A190" t="s">
        <v>800</v>
      </c>
      <c r="B190" t="s">
        <v>28</v>
      </c>
      <c r="C190" t="s">
        <v>448</v>
      </c>
      <c r="D190" t="s">
        <v>253</v>
      </c>
      <c r="E190">
        <v>25</v>
      </c>
      <c r="F190" t="s">
        <v>455</v>
      </c>
      <c r="G190" t="s">
        <v>481</v>
      </c>
      <c r="H190">
        <v>4</v>
      </c>
      <c r="I190" t="s">
        <v>465</v>
      </c>
      <c r="J190">
        <v>58</v>
      </c>
      <c r="K190">
        <v>76</v>
      </c>
      <c r="L190">
        <v>78</v>
      </c>
      <c r="M190" t="s">
        <v>475</v>
      </c>
      <c r="N190">
        <v>212</v>
      </c>
      <c r="O190" s="6">
        <v>70.666666666666671</v>
      </c>
      <c r="P190" t="str" cm="1">
        <f t="array" ref="P190">_xlfn.IFS(O190&lt;30,"D",O190&lt;=50,"C",O190&lt;=80,"B",O190&lt;=100,"A")</f>
        <v>B</v>
      </c>
      <c r="Q190" t="str">
        <f t="shared" si="2"/>
        <v>Pass</v>
      </c>
      <c r="R190" t="str" cm="1">
        <f t="array" ref="R190">_xlfn.IFS(O190&lt;30,"Poor",O190&lt;=50,"Need Improvement",O190&lt;=80,"Excellent",O190&lt;=100,"Outstanding")</f>
        <v>Excellent</v>
      </c>
      <c r="S190" s="11"/>
    </row>
    <row r="191" spans="1:19" x14ac:dyDescent="0.3">
      <c r="A191" t="s">
        <v>801</v>
      </c>
      <c r="B191" t="s">
        <v>28</v>
      </c>
      <c r="C191" t="s">
        <v>448</v>
      </c>
      <c r="D191" t="s">
        <v>345</v>
      </c>
      <c r="E191">
        <v>18</v>
      </c>
      <c r="F191" s="9" t="s">
        <v>1062</v>
      </c>
      <c r="G191" t="s">
        <v>481</v>
      </c>
      <c r="H191">
        <v>7</v>
      </c>
      <c r="I191" t="s">
        <v>463</v>
      </c>
      <c r="J191">
        <v>84</v>
      </c>
      <c r="K191">
        <v>83</v>
      </c>
      <c r="L191">
        <v>75</v>
      </c>
      <c r="M191" t="s">
        <v>474</v>
      </c>
      <c r="N191">
        <v>242</v>
      </c>
      <c r="O191" s="6">
        <v>80.666666666666671</v>
      </c>
      <c r="P191" t="str" cm="1">
        <f t="array" ref="P191">_xlfn.IFS(O191&lt;30,"D",O191&lt;=50,"C",O191&lt;=80,"B",O191&lt;=100,"A")</f>
        <v>A</v>
      </c>
      <c r="Q191" t="str">
        <f t="shared" si="2"/>
        <v>Pass</v>
      </c>
      <c r="R191" t="str" cm="1">
        <f t="array" ref="R191">_xlfn.IFS(O191&lt;30,"Poor",O191&lt;=50,"Need Improvement",O191&lt;=80,"Excellent",O191&lt;=100,"Outstanding")</f>
        <v>Outstanding</v>
      </c>
      <c r="S191" s="11"/>
    </row>
    <row r="192" spans="1:19" x14ac:dyDescent="0.3">
      <c r="A192" t="s">
        <v>802</v>
      </c>
      <c r="B192" t="s">
        <v>29</v>
      </c>
      <c r="C192" t="s">
        <v>449</v>
      </c>
      <c r="D192" t="s">
        <v>307</v>
      </c>
      <c r="E192">
        <v>21</v>
      </c>
      <c r="F192" t="s">
        <v>457</v>
      </c>
      <c r="G192" t="s">
        <v>481</v>
      </c>
      <c r="H192">
        <v>9</v>
      </c>
      <c r="I192" t="s">
        <v>459</v>
      </c>
      <c r="J192">
        <v>45</v>
      </c>
      <c r="K192">
        <v>73</v>
      </c>
      <c r="L192">
        <v>70</v>
      </c>
      <c r="M192" t="s">
        <v>470</v>
      </c>
      <c r="N192">
        <v>188</v>
      </c>
      <c r="O192" s="6">
        <v>62.666666666666664</v>
      </c>
      <c r="P192" t="str" cm="1">
        <f t="array" ref="P192">_xlfn.IFS(O192&lt;30,"D",O192&lt;=50,"C",O192&lt;=80,"B",O192&lt;=100,"A")</f>
        <v>B</v>
      </c>
      <c r="Q192" t="str">
        <f t="shared" si="2"/>
        <v>Pass</v>
      </c>
      <c r="R192" t="str" cm="1">
        <f t="array" ref="R192">_xlfn.IFS(O192&lt;30,"Poor",O192&lt;=50,"Need Improvement",O192&lt;=80,"Excellent",O192&lt;=100,"Outstanding")</f>
        <v>Excellent</v>
      </c>
      <c r="S192" s="11"/>
    </row>
    <row r="193" spans="1:19" x14ac:dyDescent="0.3">
      <c r="A193" t="s">
        <v>803</v>
      </c>
      <c r="B193" t="s">
        <v>29</v>
      </c>
      <c r="C193" t="s">
        <v>449</v>
      </c>
      <c r="D193" t="s">
        <v>128</v>
      </c>
      <c r="E193">
        <v>17</v>
      </c>
      <c r="F193" s="9" t="s">
        <v>1062</v>
      </c>
      <c r="G193" t="s">
        <v>480</v>
      </c>
      <c r="H193">
        <v>6</v>
      </c>
      <c r="I193" t="s">
        <v>466</v>
      </c>
      <c r="J193">
        <v>40</v>
      </c>
      <c r="K193">
        <v>46</v>
      </c>
      <c r="L193">
        <v>50</v>
      </c>
      <c r="M193" t="s">
        <v>477</v>
      </c>
      <c r="N193">
        <v>136</v>
      </c>
      <c r="O193" s="6">
        <v>45.333333333333336</v>
      </c>
      <c r="P193" t="str" cm="1">
        <f t="array" ref="P193">_xlfn.IFS(O193&lt;30,"D",O193&lt;=50,"C",O193&lt;=80,"B",O193&lt;=100,"A")</f>
        <v>C</v>
      </c>
      <c r="Q193" t="str">
        <f t="shared" si="2"/>
        <v>Fail</v>
      </c>
      <c r="R193" t="str" cm="1">
        <f t="array" ref="R193">_xlfn.IFS(O193&lt;30,"Poor",O193&lt;=50,"Need Improvement",O193&lt;=80,"Excellent",O193&lt;=100,"Outstanding")</f>
        <v>Need Improvement</v>
      </c>
      <c r="S193" s="11"/>
    </row>
    <row r="194" spans="1:19" x14ac:dyDescent="0.3">
      <c r="A194" t="s">
        <v>804</v>
      </c>
      <c r="B194" t="s">
        <v>29</v>
      </c>
      <c r="C194" t="s">
        <v>451</v>
      </c>
      <c r="D194" t="s">
        <v>317</v>
      </c>
      <c r="E194">
        <v>18</v>
      </c>
      <c r="F194" s="9" t="s">
        <v>1062</v>
      </c>
      <c r="G194" t="s">
        <v>1074</v>
      </c>
      <c r="H194">
        <v>6</v>
      </c>
      <c r="I194" t="s">
        <v>464</v>
      </c>
      <c r="J194">
        <v>80</v>
      </c>
      <c r="K194">
        <v>90</v>
      </c>
      <c r="L194">
        <v>82</v>
      </c>
      <c r="M194" t="s">
        <v>475</v>
      </c>
      <c r="N194">
        <v>252</v>
      </c>
      <c r="O194" s="6">
        <v>84</v>
      </c>
      <c r="P194" t="str" cm="1">
        <f t="array" ref="P194">_xlfn.IFS(O194&lt;30,"D",O194&lt;=50,"C",O194&lt;=80,"B",O194&lt;=100,"A")</f>
        <v>A</v>
      </c>
      <c r="Q194" t="str">
        <f t="shared" si="2"/>
        <v>Pass</v>
      </c>
      <c r="R194" t="str" cm="1">
        <f t="array" ref="R194">_xlfn.IFS(O194&lt;30,"Poor",O194&lt;=50,"Need Improvement",O194&lt;=80,"Excellent",O194&lt;=100,"Outstanding")</f>
        <v>Outstanding</v>
      </c>
      <c r="S194" s="11"/>
    </row>
    <row r="195" spans="1:19" x14ac:dyDescent="0.3">
      <c r="A195" t="s">
        <v>805</v>
      </c>
      <c r="B195" t="s">
        <v>29</v>
      </c>
      <c r="C195" t="s">
        <v>451</v>
      </c>
      <c r="D195" t="s">
        <v>62</v>
      </c>
      <c r="E195">
        <v>19</v>
      </c>
      <c r="F195" t="s">
        <v>457</v>
      </c>
      <c r="G195" t="s">
        <v>480</v>
      </c>
      <c r="H195">
        <v>9</v>
      </c>
      <c r="I195" t="s">
        <v>466</v>
      </c>
      <c r="J195">
        <v>58</v>
      </c>
      <c r="K195">
        <v>59</v>
      </c>
      <c r="L195">
        <v>58</v>
      </c>
      <c r="M195" t="s">
        <v>477</v>
      </c>
      <c r="N195">
        <v>175</v>
      </c>
      <c r="O195" s="6">
        <v>58.333333333333336</v>
      </c>
      <c r="P195" t="str" cm="1">
        <f t="array" ref="P195">_xlfn.IFS(O195&lt;30,"D",O195&lt;=50,"C",O195&lt;=80,"B",O195&lt;=100,"A")</f>
        <v>B</v>
      </c>
      <c r="Q195" t="str">
        <f t="shared" ref="Q195:Q258" si="3">IF(O195&gt;50,"Pass","Fail")</f>
        <v>Pass</v>
      </c>
      <c r="R195" t="str" cm="1">
        <f t="array" ref="R195">_xlfn.IFS(O195&lt;30,"Poor",O195&lt;=50,"Need Improvement",O195&lt;=80,"Excellent",O195&lt;=100,"Outstanding")</f>
        <v>Excellent</v>
      </c>
      <c r="S195" s="11"/>
    </row>
    <row r="196" spans="1:19" x14ac:dyDescent="0.3">
      <c r="A196" t="s">
        <v>806</v>
      </c>
      <c r="B196" t="s">
        <v>28</v>
      </c>
      <c r="C196" t="s">
        <v>450</v>
      </c>
      <c r="D196" t="s">
        <v>72</v>
      </c>
      <c r="E196">
        <v>19</v>
      </c>
      <c r="F196" t="s">
        <v>456</v>
      </c>
      <c r="G196" t="s">
        <v>480</v>
      </c>
      <c r="H196">
        <v>10</v>
      </c>
      <c r="I196" t="s">
        <v>460</v>
      </c>
      <c r="J196">
        <v>62</v>
      </c>
      <c r="K196">
        <v>61</v>
      </c>
      <c r="L196">
        <v>55</v>
      </c>
      <c r="M196" t="s">
        <v>470</v>
      </c>
      <c r="N196">
        <v>178</v>
      </c>
      <c r="O196" s="6">
        <v>59.333333333333336</v>
      </c>
      <c r="P196" t="str" cm="1">
        <f t="array" ref="P196">_xlfn.IFS(O196&lt;30,"D",O196&lt;=50,"C",O196&lt;=80,"B",O196&lt;=100,"A")</f>
        <v>B</v>
      </c>
      <c r="Q196" t="str">
        <f t="shared" si="3"/>
        <v>Pass</v>
      </c>
      <c r="R196" t="str" cm="1">
        <f t="array" ref="R196">_xlfn.IFS(O196&lt;30,"Poor",O196&lt;=50,"Need Improvement",O196&lt;=80,"Excellent",O196&lt;=100,"Outstanding")</f>
        <v>Excellent</v>
      </c>
      <c r="S196" s="11"/>
    </row>
    <row r="197" spans="1:19" x14ac:dyDescent="0.3">
      <c r="A197" t="s">
        <v>807</v>
      </c>
      <c r="B197" t="s">
        <v>29</v>
      </c>
      <c r="C197" t="s">
        <v>449</v>
      </c>
      <c r="D197" t="s">
        <v>225</v>
      </c>
      <c r="E197">
        <v>19</v>
      </c>
      <c r="F197" t="s">
        <v>454</v>
      </c>
      <c r="G197" t="s">
        <v>480</v>
      </c>
      <c r="H197">
        <v>10</v>
      </c>
      <c r="I197" t="s">
        <v>462</v>
      </c>
      <c r="J197">
        <v>83</v>
      </c>
      <c r="K197">
        <v>93</v>
      </c>
      <c r="L197">
        <v>95</v>
      </c>
      <c r="M197" t="s">
        <v>473</v>
      </c>
      <c r="N197">
        <v>271</v>
      </c>
      <c r="O197" s="6">
        <v>90.333333333333329</v>
      </c>
      <c r="P197" t="str" cm="1">
        <f t="array" ref="P197">_xlfn.IFS(O197&lt;30,"D",O197&lt;=50,"C",O197&lt;=80,"B",O197&lt;=100,"A")</f>
        <v>A</v>
      </c>
      <c r="Q197" t="str">
        <f t="shared" si="3"/>
        <v>Pass</v>
      </c>
      <c r="R197" t="str" cm="1">
        <f t="array" ref="R197">_xlfn.IFS(O197&lt;30,"Poor",O197&lt;=50,"Need Improvement",O197&lt;=80,"Excellent",O197&lt;=100,"Outstanding")</f>
        <v>Outstanding</v>
      </c>
      <c r="S197" s="11"/>
    </row>
    <row r="198" spans="1:19" x14ac:dyDescent="0.3">
      <c r="A198" t="s">
        <v>808</v>
      </c>
      <c r="B198" t="s">
        <v>28</v>
      </c>
      <c r="C198" t="s">
        <v>452</v>
      </c>
      <c r="D198" t="s">
        <v>157</v>
      </c>
      <c r="E198">
        <v>19</v>
      </c>
      <c r="F198" t="s">
        <v>456</v>
      </c>
      <c r="G198" t="s">
        <v>481</v>
      </c>
      <c r="H198">
        <v>3</v>
      </c>
      <c r="I198" t="s">
        <v>465</v>
      </c>
      <c r="J198">
        <v>66</v>
      </c>
      <c r="K198">
        <v>63</v>
      </c>
      <c r="L198">
        <v>64</v>
      </c>
      <c r="M198" t="s">
        <v>475</v>
      </c>
      <c r="N198">
        <v>193</v>
      </c>
      <c r="O198" s="6">
        <v>64.333333333333329</v>
      </c>
      <c r="P198" t="str" cm="1">
        <f t="array" ref="P198">_xlfn.IFS(O198&lt;30,"D",O198&lt;=50,"C",O198&lt;=80,"B",O198&lt;=100,"A")</f>
        <v>B</v>
      </c>
      <c r="Q198" t="str">
        <f t="shared" si="3"/>
        <v>Pass</v>
      </c>
      <c r="R198" t="str" cm="1">
        <f t="array" ref="R198">_xlfn.IFS(O198&lt;30,"Poor",O198&lt;=50,"Need Improvement",O198&lt;=80,"Excellent",O198&lt;=100,"Outstanding")</f>
        <v>Excellent</v>
      </c>
      <c r="S198" s="11"/>
    </row>
    <row r="199" spans="1:19" x14ac:dyDescent="0.3">
      <c r="A199" t="s">
        <v>809</v>
      </c>
      <c r="B199" t="s">
        <v>28</v>
      </c>
      <c r="C199" t="s">
        <v>451</v>
      </c>
      <c r="D199" t="s">
        <v>274</v>
      </c>
      <c r="E199">
        <v>17</v>
      </c>
      <c r="F199" s="9" t="s">
        <v>1062</v>
      </c>
      <c r="G199" t="s">
        <v>481</v>
      </c>
      <c r="H199">
        <v>10</v>
      </c>
      <c r="I199" t="s">
        <v>467</v>
      </c>
      <c r="J199">
        <v>97</v>
      </c>
      <c r="K199">
        <v>100</v>
      </c>
      <c r="L199">
        <v>100</v>
      </c>
      <c r="M199" t="s">
        <v>468</v>
      </c>
      <c r="N199">
        <v>297</v>
      </c>
      <c r="O199" s="6">
        <v>99</v>
      </c>
      <c r="P199" t="str" cm="1">
        <f t="array" ref="P199">_xlfn.IFS(O199&lt;30,"D",O199&lt;=50,"C",O199&lt;=80,"B",O199&lt;=100,"A")</f>
        <v>A</v>
      </c>
      <c r="Q199" t="str">
        <f t="shared" si="3"/>
        <v>Pass</v>
      </c>
      <c r="R199" t="str" cm="1">
        <f t="array" ref="R199">_xlfn.IFS(O199&lt;30,"Poor",O199&lt;=50,"Need Improvement",O199&lt;=80,"Excellent",O199&lt;=100,"Outstanding")</f>
        <v>Outstanding</v>
      </c>
      <c r="S199" s="11"/>
    </row>
    <row r="200" spans="1:19" x14ac:dyDescent="0.3">
      <c r="A200" t="s">
        <v>810</v>
      </c>
      <c r="B200" t="s">
        <v>28</v>
      </c>
      <c r="C200" t="s">
        <v>451</v>
      </c>
      <c r="D200" t="s">
        <v>125</v>
      </c>
      <c r="E200">
        <v>20</v>
      </c>
      <c r="F200" t="s">
        <v>456</v>
      </c>
      <c r="G200" t="s">
        <v>481</v>
      </c>
      <c r="H200">
        <v>8</v>
      </c>
      <c r="I200" t="s">
        <v>465</v>
      </c>
      <c r="J200">
        <v>71</v>
      </c>
      <c r="K200">
        <v>71</v>
      </c>
      <c r="L200">
        <v>74</v>
      </c>
      <c r="M200" t="s">
        <v>475</v>
      </c>
      <c r="N200">
        <v>216</v>
      </c>
      <c r="O200" s="6">
        <v>72</v>
      </c>
      <c r="P200" t="str" cm="1">
        <f t="array" ref="P200">_xlfn.IFS(O200&lt;30,"D",O200&lt;=50,"C",O200&lt;=80,"B",O200&lt;=100,"A")</f>
        <v>B</v>
      </c>
      <c r="Q200" t="str">
        <f t="shared" si="3"/>
        <v>Pass</v>
      </c>
      <c r="R200" t="str" cm="1">
        <f t="array" ref="R200">_xlfn.IFS(O200&lt;30,"Poor",O200&lt;=50,"Need Improvement",O200&lt;=80,"Excellent",O200&lt;=100,"Outstanding")</f>
        <v>Excellent</v>
      </c>
      <c r="S200" s="11"/>
    </row>
    <row r="201" spans="1:19" x14ac:dyDescent="0.3">
      <c r="A201" t="s">
        <v>811</v>
      </c>
      <c r="B201" t="s">
        <v>28</v>
      </c>
      <c r="C201" t="s">
        <v>449</v>
      </c>
      <c r="D201" t="s">
        <v>357</v>
      </c>
      <c r="E201">
        <v>17</v>
      </c>
      <c r="F201" s="9" t="s">
        <v>1062</v>
      </c>
      <c r="G201" t="s">
        <v>480</v>
      </c>
      <c r="H201">
        <v>2</v>
      </c>
      <c r="I201" t="s">
        <v>460</v>
      </c>
      <c r="J201">
        <v>55</v>
      </c>
      <c r="K201">
        <v>65</v>
      </c>
      <c r="L201">
        <v>62</v>
      </c>
      <c r="M201" t="s">
        <v>470</v>
      </c>
      <c r="N201">
        <v>182</v>
      </c>
      <c r="O201" s="6">
        <v>60.666666666666664</v>
      </c>
      <c r="P201" t="str" cm="1">
        <f t="array" ref="P201">_xlfn.IFS(O201&lt;30,"D",O201&lt;=50,"C",O201&lt;=80,"B",O201&lt;=100,"A")</f>
        <v>B</v>
      </c>
      <c r="Q201" t="str">
        <f t="shared" si="3"/>
        <v>Pass</v>
      </c>
      <c r="R201" t="str" cm="1">
        <f t="array" ref="R201">_xlfn.IFS(O201&lt;30,"Poor",O201&lt;=50,"Need Improvement",O201&lt;=80,"Excellent",O201&lt;=100,"Outstanding")</f>
        <v>Excellent</v>
      </c>
      <c r="S201" s="11"/>
    </row>
    <row r="202" spans="1:19" x14ac:dyDescent="0.3">
      <c r="A202" t="s">
        <v>812</v>
      </c>
      <c r="B202" t="s">
        <v>29</v>
      </c>
      <c r="C202" t="s">
        <v>448</v>
      </c>
      <c r="D202" t="s">
        <v>418</v>
      </c>
      <c r="E202">
        <v>19</v>
      </c>
      <c r="F202" t="s">
        <v>457</v>
      </c>
      <c r="G202" t="s">
        <v>1074</v>
      </c>
      <c r="H202">
        <v>3</v>
      </c>
      <c r="I202" t="s">
        <v>462</v>
      </c>
      <c r="J202">
        <v>41</v>
      </c>
      <c r="K202">
        <v>39</v>
      </c>
      <c r="L202">
        <v>34</v>
      </c>
      <c r="M202" t="s">
        <v>472</v>
      </c>
      <c r="N202">
        <v>114</v>
      </c>
      <c r="O202" s="6">
        <v>38</v>
      </c>
      <c r="P202" t="str" cm="1">
        <f t="array" ref="P202">_xlfn.IFS(O202&lt;30,"D",O202&lt;=50,"C",O202&lt;=80,"B",O202&lt;=100,"A")</f>
        <v>C</v>
      </c>
      <c r="Q202" t="str">
        <f t="shared" si="3"/>
        <v>Fail</v>
      </c>
      <c r="R202" t="str" cm="1">
        <f t="array" ref="R202">_xlfn.IFS(O202&lt;30,"Poor",O202&lt;=50,"Need Improvement",O202&lt;=80,"Excellent",O202&lt;=100,"Outstanding")</f>
        <v>Need Improvement</v>
      </c>
      <c r="S202" s="11"/>
    </row>
    <row r="203" spans="1:19" x14ac:dyDescent="0.3">
      <c r="A203" t="s">
        <v>813</v>
      </c>
      <c r="B203" t="s">
        <v>29</v>
      </c>
      <c r="C203" t="s">
        <v>449</v>
      </c>
      <c r="D203" t="s">
        <v>63</v>
      </c>
      <c r="E203">
        <v>18</v>
      </c>
      <c r="F203" s="9" t="s">
        <v>1062</v>
      </c>
      <c r="G203" t="s">
        <v>481</v>
      </c>
      <c r="H203">
        <v>10</v>
      </c>
      <c r="I203" t="s">
        <v>467</v>
      </c>
      <c r="J203">
        <v>0</v>
      </c>
      <c r="K203">
        <v>17</v>
      </c>
      <c r="L203">
        <v>10</v>
      </c>
      <c r="M203" t="s">
        <v>468</v>
      </c>
      <c r="N203">
        <v>27</v>
      </c>
      <c r="O203" s="6">
        <v>9</v>
      </c>
      <c r="P203" t="str" cm="1">
        <f t="array" ref="P203">_xlfn.IFS(O203&lt;30,"D",O203&lt;=50,"C",O203&lt;=80,"B",O203&lt;=100,"A")</f>
        <v>D</v>
      </c>
      <c r="Q203" t="str">
        <f t="shared" si="3"/>
        <v>Fail</v>
      </c>
      <c r="R203" t="str" cm="1">
        <f t="array" ref="R203">_xlfn.IFS(O203&lt;30,"Poor",O203&lt;=50,"Need Improvement",O203&lt;=80,"Excellent",O203&lt;=100,"Outstanding")</f>
        <v>Poor</v>
      </c>
      <c r="S203" s="11"/>
    </row>
    <row r="204" spans="1:19" x14ac:dyDescent="0.3">
      <c r="A204" t="s">
        <v>814</v>
      </c>
      <c r="B204" t="s">
        <v>28</v>
      </c>
      <c r="C204" t="s">
        <v>451</v>
      </c>
      <c r="D204" t="s">
        <v>89</v>
      </c>
      <c r="E204">
        <v>19</v>
      </c>
      <c r="F204" t="s">
        <v>457</v>
      </c>
      <c r="G204" t="s">
        <v>481</v>
      </c>
      <c r="H204">
        <v>7</v>
      </c>
      <c r="I204" t="s">
        <v>459</v>
      </c>
      <c r="J204">
        <v>63</v>
      </c>
      <c r="K204">
        <v>55</v>
      </c>
      <c r="L204">
        <v>63</v>
      </c>
      <c r="M204" t="s">
        <v>470</v>
      </c>
      <c r="N204">
        <v>181</v>
      </c>
      <c r="O204" s="6">
        <v>60.333333333333336</v>
      </c>
      <c r="P204" t="str" cm="1">
        <f t="array" ref="P204">_xlfn.IFS(O204&lt;30,"D",O204&lt;=50,"C",O204&lt;=80,"B",O204&lt;=100,"A")</f>
        <v>B</v>
      </c>
      <c r="Q204" t="str">
        <f t="shared" si="3"/>
        <v>Pass</v>
      </c>
      <c r="R204" t="str" cm="1">
        <f t="array" ref="R204">_xlfn.IFS(O204&lt;30,"Poor",O204&lt;=50,"Need Improvement",O204&lt;=80,"Excellent",O204&lt;=100,"Outstanding")</f>
        <v>Excellent</v>
      </c>
      <c r="S204" s="11"/>
    </row>
    <row r="205" spans="1:19" x14ac:dyDescent="0.3">
      <c r="A205" t="s">
        <v>815</v>
      </c>
      <c r="B205" t="s">
        <v>29</v>
      </c>
      <c r="C205" t="s">
        <v>451</v>
      </c>
      <c r="D205" t="s">
        <v>12</v>
      </c>
      <c r="E205">
        <v>21</v>
      </c>
      <c r="F205" t="s">
        <v>456</v>
      </c>
      <c r="G205" t="s">
        <v>481</v>
      </c>
      <c r="H205">
        <v>3</v>
      </c>
      <c r="I205" t="s">
        <v>459</v>
      </c>
      <c r="J205">
        <v>40</v>
      </c>
      <c r="K205">
        <v>52</v>
      </c>
      <c r="L205">
        <v>43</v>
      </c>
      <c r="M205" t="s">
        <v>470</v>
      </c>
      <c r="N205">
        <v>135</v>
      </c>
      <c r="O205" s="6">
        <v>45</v>
      </c>
      <c r="P205" t="str" cm="1">
        <f t="array" ref="P205">_xlfn.IFS(O205&lt;30,"D",O205&lt;=50,"C",O205&lt;=80,"B",O205&lt;=100,"A")</f>
        <v>C</v>
      </c>
      <c r="Q205" t="str">
        <f t="shared" si="3"/>
        <v>Fail</v>
      </c>
      <c r="R205" t="str" cm="1">
        <f t="array" ref="R205">_xlfn.IFS(O205&lt;30,"Poor",O205&lt;=50,"Need Improvement",O205&lt;=80,"Excellent",O205&lt;=100,"Outstanding")</f>
        <v>Need Improvement</v>
      </c>
      <c r="S205" s="11"/>
    </row>
    <row r="206" spans="1:19" x14ac:dyDescent="0.3">
      <c r="A206" t="s">
        <v>816</v>
      </c>
      <c r="B206" t="s">
        <v>29</v>
      </c>
      <c r="C206" t="s">
        <v>449</v>
      </c>
      <c r="D206" t="s">
        <v>217</v>
      </c>
      <c r="E206">
        <v>18</v>
      </c>
      <c r="F206" s="9" t="s">
        <v>1062</v>
      </c>
      <c r="G206" t="s">
        <v>480</v>
      </c>
      <c r="H206">
        <v>7</v>
      </c>
      <c r="I206" t="s">
        <v>458</v>
      </c>
      <c r="J206">
        <v>71</v>
      </c>
      <c r="K206">
        <v>60</v>
      </c>
      <c r="L206">
        <v>61</v>
      </c>
      <c r="M206" t="s">
        <v>469</v>
      </c>
      <c r="N206">
        <v>192</v>
      </c>
      <c r="O206" s="6">
        <v>64</v>
      </c>
      <c r="P206" t="str" cm="1">
        <f t="array" ref="P206">_xlfn.IFS(O206&lt;30,"D",O206&lt;=50,"C",O206&lt;=80,"B",O206&lt;=100,"A")</f>
        <v>B</v>
      </c>
      <c r="Q206" t="str">
        <f t="shared" si="3"/>
        <v>Pass</v>
      </c>
      <c r="R206" t="str" cm="1">
        <f t="array" ref="R206">_xlfn.IFS(O206&lt;30,"Poor",O206&lt;=50,"Need Improvement",O206&lt;=80,"Excellent",O206&lt;=100,"Outstanding")</f>
        <v>Excellent</v>
      </c>
      <c r="S206" s="11"/>
    </row>
    <row r="207" spans="1:19" x14ac:dyDescent="0.3">
      <c r="A207" t="s">
        <v>817</v>
      </c>
      <c r="B207" t="s">
        <v>28</v>
      </c>
      <c r="C207" t="s">
        <v>449</v>
      </c>
      <c r="D207" t="s">
        <v>95</v>
      </c>
      <c r="E207">
        <v>17</v>
      </c>
      <c r="F207" s="9" t="s">
        <v>1062</v>
      </c>
      <c r="G207" t="s">
        <v>480</v>
      </c>
      <c r="H207">
        <v>5</v>
      </c>
      <c r="I207" t="s">
        <v>462</v>
      </c>
      <c r="J207">
        <v>49</v>
      </c>
      <c r="K207">
        <v>49</v>
      </c>
      <c r="L207">
        <v>41</v>
      </c>
      <c r="M207" t="s">
        <v>473</v>
      </c>
      <c r="N207">
        <v>139</v>
      </c>
      <c r="O207" s="6">
        <v>46.333333333333336</v>
      </c>
      <c r="P207" t="str" cm="1">
        <f t="array" ref="P207">_xlfn.IFS(O207&lt;30,"D",O207&lt;=50,"C",O207&lt;=80,"B",O207&lt;=100,"A")</f>
        <v>C</v>
      </c>
      <c r="Q207" t="str">
        <f t="shared" si="3"/>
        <v>Fail</v>
      </c>
      <c r="R207" t="str" cm="1">
        <f t="array" ref="R207">_xlfn.IFS(O207&lt;30,"Poor",O207&lt;=50,"Need Improvement",O207&lt;=80,"Excellent",O207&lt;=100,"Outstanding")</f>
        <v>Need Improvement</v>
      </c>
      <c r="S207" s="11"/>
    </row>
    <row r="208" spans="1:19" x14ac:dyDescent="0.3">
      <c r="A208" t="s">
        <v>818</v>
      </c>
      <c r="B208" t="s">
        <v>28</v>
      </c>
      <c r="C208" t="s">
        <v>450</v>
      </c>
      <c r="D208" t="s">
        <v>71</v>
      </c>
      <c r="E208">
        <v>18</v>
      </c>
      <c r="F208" s="9" t="s">
        <v>1062</v>
      </c>
      <c r="G208" t="s">
        <v>479</v>
      </c>
      <c r="H208">
        <v>2</v>
      </c>
      <c r="I208" t="s">
        <v>459</v>
      </c>
      <c r="J208">
        <v>39</v>
      </c>
      <c r="K208">
        <v>39</v>
      </c>
      <c r="L208">
        <v>34</v>
      </c>
      <c r="M208" t="s">
        <v>469</v>
      </c>
      <c r="N208">
        <v>112</v>
      </c>
      <c r="O208" s="6">
        <v>37.333333333333336</v>
      </c>
      <c r="P208" t="str" cm="1">
        <f t="array" ref="P208">_xlfn.IFS(O208&lt;30,"D",O208&lt;=50,"C",O208&lt;=80,"B",O208&lt;=100,"A")</f>
        <v>C</v>
      </c>
      <c r="Q208" t="str">
        <f t="shared" si="3"/>
        <v>Fail</v>
      </c>
      <c r="R208" t="str" cm="1">
        <f t="array" ref="R208">_xlfn.IFS(O208&lt;30,"Poor",O208&lt;=50,"Need Improvement",O208&lt;=80,"Excellent",O208&lt;=100,"Outstanding")</f>
        <v>Need Improvement</v>
      </c>
      <c r="S208" s="11"/>
    </row>
    <row r="209" spans="1:19" x14ac:dyDescent="0.3">
      <c r="A209" t="s">
        <v>819</v>
      </c>
      <c r="B209" t="s">
        <v>29</v>
      </c>
      <c r="C209" t="s">
        <v>449</v>
      </c>
      <c r="D209" t="s">
        <v>192</v>
      </c>
      <c r="E209">
        <v>17</v>
      </c>
      <c r="F209" s="9" t="s">
        <v>1062</v>
      </c>
      <c r="G209" t="s">
        <v>1074</v>
      </c>
      <c r="H209">
        <v>8</v>
      </c>
      <c r="I209" t="s">
        <v>462</v>
      </c>
      <c r="J209">
        <v>41</v>
      </c>
      <c r="K209">
        <v>46</v>
      </c>
      <c r="L209">
        <v>43</v>
      </c>
      <c r="M209" t="s">
        <v>472</v>
      </c>
      <c r="N209">
        <v>130</v>
      </c>
      <c r="O209" s="6">
        <v>43.333333333333336</v>
      </c>
      <c r="P209" t="str" cm="1">
        <f t="array" ref="P209">_xlfn.IFS(O209&lt;30,"D",O209&lt;=50,"C",O209&lt;=80,"B",O209&lt;=100,"A")</f>
        <v>C</v>
      </c>
      <c r="Q209" t="str">
        <f t="shared" si="3"/>
        <v>Fail</v>
      </c>
      <c r="R209" t="str" cm="1">
        <f t="array" ref="R209">_xlfn.IFS(O209&lt;30,"Poor",O209&lt;=50,"Need Improvement",O209&lt;=80,"Excellent",O209&lt;=100,"Outstanding")</f>
        <v>Need Improvement</v>
      </c>
      <c r="S209" s="11"/>
    </row>
    <row r="210" spans="1:19" x14ac:dyDescent="0.3">
      <c r="A210" t="s">
        <v>820</v>
      </c>
      <c r="B210" t="s">
        <v>28</v>
      </c>
      <c r="C210" t="s">
        <v>449</v>
      </c>
      <c r="D210" t="s">
        <v>370</v>
      </c>
      <c r="E210">
        <v>22</v>
      </c>
      <c r="F210" t="s">
        <v>457</v>
      </c>
      <c r="G210" t="s">
        <v>479</v>
      </c>
      <c r="H210">
        <v>1</v>
      </c>
      <c r="I210" t="s">
        <v>467</v>
      </c>
      <c r="J210">
        <v>88</v>
      </c>
      <c r="K210">
        <v>95</v>
      </c>
      <c r="L210">
        <v>94</v>
      </c>
      <c r="M210" t="s">
        <v>477</v>
      </c>
      <c r="N210">
        <v>277</v>
      </c>
      <c r="O210" s="6">
        <v>92.333333333333329</v>
      </c>
      <c r="P210" t="str" cm="1">
        <f t="array" ref="P210">_xlfn.IFS(O210&lt;30,"D",O210&lt;=50,"C",O210&lt;=80,"B",O210&lt;=100,"A")</f>
        <v>A</v>
      </c>
      <c r="Q210" t="str">
        <f t="shared" si="3"/>
        <v>Pass</v>
      </c>
      <c r="R210" t="str" cm="1">
        <f t="array" ref="R210">_xlfn.IFS(O210&lt;30,"Poor",O210&lt;=50,"Need Improvement",O210&lt;=80,"Excellent",O210&lt;=100,"Outstanding")</f>
        <v>Outstanding</v>
      </c>
      <c r="S210" s="11"/>
    </row>
    <row r="211" spans="1:19" x14ac:dyDescent="0.3">
      <c r="A211" t="s">
        <v>821</v>
      </c>
      <c r="B211" t="s">
        <v>28</v>
      </c>
      <c r="C211" t="s">
        <v>451</v>
      </c>
      <c r="D211" t="s">
        <v>78</v>
      </c>
      <c r="E211">
        <v>17</v>
      </c>
      <c r="F211" s="9" t="s">
        <v>1062</v>
      </c>
      <c r="G211" t="s">
        <v>480</v>
      </c>
      <c r="H211">
        <v>4</v>
      </c>
      <c r="I211" t="s">
        <v>464</v>
      </c>
      <c r="J211">
        <v>45</v>
      </c>
      <c r="K211">
        <v>37</v>
      </c>
      <c r="L211">
        <v>37</v>
      </c>
      <c r="M211" t="s">
        <v>474</v>
      </c>
      <c r="N211">
        <v>119</v>
      </c>
      <c r="O211" s="6">
        <v>39.666666666666664</v>
      </c>
      <c r="P211" t="str" cm="1">
        <f t="array" ref="P211">_xlfn.IFS(O211&lt;30,"D",O211&lt;=50,"C",O211&lt;=80,"B",O211&lt;=100,"A")</f>
        <v>C</v>
      </c>
      <c r="Q211" t="str">
        <f t="shared" si="3"/>
        <v>Fail</v>
      </c>
      <c r="R211" t="str" cm="1">
        <f t="array" ref="R211">_xlfn.IFS(O211&lt;30,"Poor",O211&lt;=50,"Need Improvement",O211&lt;=80,"Excellent",O211&lt;=100,"Outstanding")</f>
        <v>Need Improvement</v>
      </c>
      <c r="S211" s="11"/>
    </row>
    <row r="212" spans="1:19" x14ac:dyDescent="0.3">
      <c r="A212" t="s">
        <v>822</v>
      </c>
      <c r="B212" t="s">
        <v>28</v>
      </c>
      <c r="C212" t="s">
        <v>449</v>
      </c>
      <c r="D212" t="s">
        <v>133</v>
      </c>
      <c r="E212">
        <v>17</v>
      </c>
      <c r="F212" s="9" t="s">
        <v>1062</v>
      </c>
      <c r="G212" t="s">
        <v>1074</v>
      </c>
      <c r="H212">
        <v>6</v>
      </c>
      <c r="I212" t="s">
        <v>460</v>
      </c>
      <c r="J212">
        <v>71</v>
      </c>
      <c r="K212">
        <v>79</v>
      </c>
      <c r="L212">
        <v>71</v>
      </c>
      <c r="M212" t="s">
        <v>471</v>
      </c>
      <c r="N212">
        <v>221</v>
      </c>
      <c r="O212" s="6">
        <v>73.666666666666671</v>
      </c>
      <c r="P212" t="str" cm="1">
        <f t="array" ref="P212">_xlfn.IFS(O212&lt;30,"D",O212&lt;=50,"C",O212&lt;=80,"B",O212&lt;=100,"A")</f>
        <v>B</v>
      </c>
      <c r="Q212" t="str">
        <f t="shared" si="3"/>
        <v>Pass</v>
      </c>
      <c r="R212" t="str" cm="1">
        <f t="array" ref="R212">_xlfn.IFS(O212&lt;30,"Poor",O212&lt;=50,"Need Improvement",O212&lt;=80,"Excellent",O212&lt;=100,"Outstanding")</f>
        <v>Excellent</v>
      </c>
      <c r="S212" s="11"/>
    </row>
    <row r="213" spans="1:19" x14ac:dyDescent="0.3">
      <c r="A213" t="s">
        <v>823</v>
      </c>
      <c r="B213" t="s">
        <v>28</v>
      </c>
      <c r="C213" t="s">
        <v>449</v>
      </c>
      <c r="D213" t="s">
        <v>151</v>
      </c>
      <c r="E213">
        <v>20</v>
      </c>
      <c r="F213" t="s">
        <v>457</v>
      </c>
      <c r="G213" t="s">
        <v>1074</v>
      </c>
      <c r="H213">
        <v>7</v>
      </c>
      <c r="I213" t="s">
        <v>462</v>
      </c>
      <c r="J213">
        <v>98</v>
      </c>
      <c r="K213">
        <v>86</v>
      </c>
      <c r="L213">
        <v>90</v>
      </c>
      <c r="M213" t="s">
        <v>472</v>
      </c>
      <c r="N213">
        <v>274</v>
      </c>
      <c r="O213" s="6">
        <v>91.333333333333329</v>
      </c>
      <c r="P213" t="str" cm="1">
        <f t="array" ref="P213">_xlfn.IFS(O213&lt;30,"D",O213&lt;=50,"C",O213&lt;=80,"B",O213&lt;=100,"A")</f>
        <v>A</v>
      </c>
      <c r="Q213" t="str">
        <f t="shared" si="3"/>
        <v>Pass</v>
      </c>
      <c r="R213" t="str" cm="1">
        <f t="array" ref="R213">_xlfn.IFS(O213&lt;30,"Poor",O213&lt;=50,"Need Improvement",O213&lt;=80,"Excellent",O213&lt;=100,"Outstanding")</f>
        <v>Outstanding</v>
      </c>
      <c r="S213" s="11"/>
    </row>
    <row r="214" spans="1:19" x14ac:dyDescent="0.3">
      <c r="A214" t="s">
        <v>824</v>
      </c>
      <c r="B214" t="s">
        <v>28</v>
      </c>
      <c r="C214" t="s">
        <v>448</v>
      </c>
      <c r="D214" t="s">
        <v>313</v>
      </c>
      <c r="E214">
        <v>19</v>
      </c>
      <c r="F214" t="s">
        <v>457</v>
      </c>
      <c r="G214" t="s">
        <v>480</v>
      </c>
      <c r="H214">
        <v>2</v>
      </c>
      <c r="I214" t="s">
        <v>466</v>
      </c>
      <c r="J214">
        <v>45</v>
      </c>
      <c r="K214">
        <v>53</v>
      </c>
      <c r="L214">
        <v>55</v>
      </c>
      <c r="M214" t="s">
        <v>477</v>
      </c>
      <c r="N214">
        <v>153</v>
      </c>
      <c r="O214" s="6">
        <v>51</v>
      </c>
      <c r="P214" t="str" cm="1">
        <f t="array" ref="P214">_xlfn.IFS(O214&lt;30,"D",O214&lt;=50,"C",O214&lt;=80,"B",O214&lt;=100,"A")</f>
        <v>B</v>
      </c>
      <c r="Q214" t="str">
        <f t="shared" si="3"/>
        <v>Pass</v>
      </c>
      <c r="R214" t="str" cm="1">
        <f t="array" ref="R214">_xlfn.IFS(O214&lt;30,"Poor",O214&lt;=50,"Need Improvement",O214&lt;=80,"Excellent",O214&lt;=100,"Outstanding")</f>
        <v>Excellent</v>
      </c>
      <c r="S214" s="11"/>
    </row>
    <row r="215" spans="1:19" x14ac:dyDescent="0.3">
      <c r="A215" t="s">
        <v>825</v>
      </c>
      <c r="B215" t="s">
        <v>28</v>
      </c>
      <c r="C215" t="s">
        <v>449</v>
      </c>
      <c r="D215" t="s">
        <v>120</v>
      </c>
      <c r="E215">
        <v>21</v>
      </c>
      <c r="F215" t="s">
        <v>457</v>
      </c>
      <c r="G215" t="s">
        <v>479</v>
      </c>
      <c r="H215">
        <v>8</v>
      </c>
      <c r="I215" t="s">
        <v>463</v>
      </c>
      <c r="J215">
        <v>73</v>
      </c>
      <c r="K215">
        <v>80</v>
      </c>
      <c r="L215">
        <v>82</v>
      </c>
      <c r="M215" t="s">
        <v>473</v>
      </c>
      <c r="N215">
        <v>235</v>
      </c>
      <c r="O215" s="6">
        <v>78.333333333333329</v>
      </c>
      <c r="P215" t="str" cm="1">
        <f t="array" ref="P215">_xlfn.IFS(O215&lt;30,"D",O215&lt;=50,"C",O215&lt;=80,"B",O215&lt;=100,"A")</f>
        <v>B</v>
      </c>
      <c r="Q215" t="str">
        <f t="shared" si="3"/>
        <v>Pass</v>
      </c>
      <c r="R215" t="str" cm="1">
        <f t="array" ref="R215">_xlfn.IFS(O215&lt;30,"Poor",O215&lt;=50,"Need Improvement",O215&lt;=80,"Excellent",O215&lt;=100,"Outstanding")</f>
        <v>Excellent</v>
      </c>
      <c r="S215" s="11"/>
    </row>
    <row r="216" spans="1:19" x14ac:dyDescent="0.3">
      <c r="A216" t="s">
        <v>826</v>
      </c>
      <c r="B216" t="s">
        <v>28</v>
      </c>
      <c r="C216" t="s">
        <v>448</v>
      </c>
      <c r="D216" t="s">
        <v>415</v>
      </c>
      <c r="E216">
        <v>16</v>
      </c>
      <c r="F216" s="9" t="s">
        <v>1062</v>
      </c>
      <c r="G216" t="s">
        <v>1074</v>
      </c>
      <c r="H216">
        <v>8</v>
      </c>
      <c r="I216" t="s">
        <v>460</v>
      </c>
      <c r="J216">
        <v>60</v>
      </c>
      <c r="K216">
        <v>70</v>
      </c>
      <c r="L216">
        <v>70</v>
      </c>
      <c r="M216" t="s">
        <v>471</v>
      </c>
      <c r="N216">
        <v>200</v>
      </c>
      <c r="O216" s="6">
        <v>66.666666666666671</v>
      </c>
      <c r="P216" t="str" cm="1">
        <f t="array" ref="P216">_xlfn.IFS(O216&lt;30,"D",O216&lt;=50,"C",O216&lt;=80,"B",O216&lt;=100,"A")</f>
        <v>B</v>
      </c>
      <c r="Q216" t="str">
        <f t="shared" si="3"/>
        <v>Pass</v>
      </c>
      <c r="R216" t="str" cm="1">
        <f t="array" ref="R216">_xlfn.IFS(O216&lt;30,"Poor",O216&lt;=50,"Need Improvement",O216&lt;=80,"Excellent",O216&lt;=100,"Outstanding")</f>
        <v>Excellent</v>
      </c>
      <c r="S216" s="11"/>
    </row>
    <row r="217" spans="1:19" x14ac:dyDescent="0.3">
      <c r="A217" t="s">
        <v>827</v>
      </c>
      <c r="B217" t="s">
        <v>28</v>
      </c>
      <c r="C217" t="s">
        <v>451</v>
      </c>
      <c r="D217" t="s">
        <v>178</v>
      </c>
      <c r="E217">
        <v>18</v>
      </c>
      <c r="F217" s="9" t="s">
        <v>1062</v>
      </c>
      <c r="G217" t="s">
        <v>480</v>
      </c>
      <c r="H217">
        <v>10</v>
      </c>
      <c r="I217" t="s">
        <v>466</v>
      </c>
      <c r="J217">
        <v>51</v>
      </c>
      <c r="K217">
        <v>63</v>
      </c>
      <c r="L217">
        <v>61</v>
      </c>
      <c r="M217" t="s">
        <v>477</v>
      </c>
      <c r="N217">
        <v>175</v>
      </c>
      <c r="O217" s="6">
        <v>58.333333333333336</v>
      </c>
      <c r="P217" t="str" cm="1">
        <f t="array" ref="P217">_xlfn.IFS(O217&lt;30,"D",O217&lt;=50,"C",O217&lt;=80,"B",O217&lt;=100,"A")</f>
        <v>B</v>
      </c>
      <c r="Q217" t="str">
        <f t="shared" si="3"/>
        <v>Pass</v>
      </c>
      <c r="R217" t="str" cm="1">
        <f t="array" ref="R217">_xlfn.IFS(O217&lt;30,"Poor",O217&lt;=50,"Need Improvement",O217&lt;=80,"Excellent",O217&lt;=100,"Outstanding")</f>
        <v>Excellent</v>
      </c>
      <c r="S217" s="11"/>
    </row>
    <row r="218" spans="1:19" x14ac:dyDescent="0.3">
      <c r="A218" t="s">
        <v>828</v>
      </c>
      <c r="B218" t="s">
        <v>29</v>
      </c>
      <c r="C218" t="s">
        <v>449</v>
      </c>
      <c r="D218" t="s">
        <v>402</v>
      </c>
      <c r="E218">
        <v>19</v>
      </c>
      <c r="F218" t="s">
        <v>454</v>
      </c>
      <c r="G218" t="s">
        <v>1074</v>
      </c>
      <c r="H218">
        <v>7</v>
      </c>
      <c r="I218" t="s">
        <v>464</v>
      </c>
      <c r="J218">
        <v>71</v>
      </c>
      <c r="K218">
        <v>74</v>
      </c>
      <c r="L218">
        <v>68</v>
      </c>
      <c r="M218" t="s">
        <v>475</v>
      </c>
      <c r="N218">
        <v>213</v>
      </c>
      <c r="O218" s="6">
        <v>71</v>
      </c>
      <c r="P218" t="str" cm="1">
        <f t="array" ref="P218">_xlfn.IFS(O218&lt;30,"D",O218&lt;=50,"C",O218&lt;=80,"B",O218&lt;=100,"A")</f>
        <v>B</v>
      </c>
      <c r="Q218" t="str">
        <f t="shared" si="3"/>
        <v>Pass</v>
      </c>
      <c r="R218" t="str" cm="1">
        <f t="array" ref="R218">_xlfn.IFS(O218&lt;30,"Poor",O218&lt;=50,"Need Improvement",O218&lt;=80,"Excellent",O218&lt;=100,"Outstanding")</f>
        <v>Excellent</v>
      </c>
      <c r="S218" s="11"/>
    </row>
    <row r="219" spans="1:19" x14ac:dyDescent="0.3">
      <c r="A219" t="s">
        <v>829</v>
      </c>
      <c r="B219" t="s">
        <v>28</v>
      </c>
      <c r="C219" t="s">
        <v>448</v>
      </c>
      <c r="D219" t="s">
        <v>375</v>
      </c>
      <c r="E219">
        <v>19</v>
      </c>
      <c r="F219" t="s">
        <v>454</v>
      </c>
      <c r="G219" t="s">
        <v>1074</v>
      </c>
      <c r="H219">
        <v>4</v>
      </c>
      <c r="I219" t="s">
        <v>460</v>
      </c>
      <c r="J219">
        <v>67</v>
      </c>
      <c r="K219">
        <v>86</v>
      </c>
      <c r="L219">
        <v>83</v>
      </c>
      <c r="M219" t="s">
        <v>471</v>
      </c>
      <c r="N219">
        <v>236</v>
      </c>
      <c r="O219" s="6">
        <v>78.666666666666671</v>
      </c>
      <c r="P219" t="str" cm="1">
        <f t="array" ref="P219">_xlfn.IFS(O219&lt;30,"D",O219&lt;=50,"C",O219&lt;=80,"B",O219&lt;=100,"A")</f>
        <v>B</v>
      </c>
      <c r="Q219" t="str">
        <f t="shared" si="3"/>
        <v>Pass</v>
      </c>
      <c r="R219" t="str" cm="1">
        <f t="array" ref="R219">_xlfn.IFS(O219&lt;30,"Poor",O219&lt;=50,"Need Improvement",O219&lt;=80,"Excellent",O219&lt;=100,"Outstanding")</f>
        <v>Excellent</v>
      </c>
      <c r="S219" s="11"/>
    </row>
    <row r="220" spans="1:19" x14ac:dyDescent="0.3">
      <c r="A220" t="s">
        <v>830</v>
      </c>
      <c r="B220" t="s">
        <v>28</v>
      </c>
      <c r="C220" t="s">
        <v>448</v>
      </c>
      <c r="D220" t="s">
        <v>158</v>
      </c>
      <c r="E220">
        <v>19</v>
      </c>
      <c r="F220" t="s">
        <v>456</v>
      </c>
      <c r="G220" t="s">
        <v>1074</v>
      </c>
      <c r="H220">
        <v>7</v>
      </c>
      <c r="I220" t="s">
        <v>466</v>
      </c>
      <c r="J220">
        <v>52</v>
      </c>
      <c r="K220">
        <v>76</v>
      </c>
      <c r="L220">
        <v>70</v>
      </c>
      <c r="M220" t="s">
        <v>476</v>
      </c>
      <c r="N220">
        <v>198</v>
      </c>
      <c r="O220" s="6">
        <v>66</v>
      </c>
      <c r="P220" t="str" cm="1">
        <f t="array" ref="P220">_xlfn.IFS(O220&lt;30,"D",O220&lt;=50,"C",O220&lt;=80,"B",O220&lt;=100,"A")</f>
        <v>B</v>
      </c>
      <c r="Q220" t="str">
        <f t="shared" si="3"/>
        <v>Pass</v>
      </c>
      <c r="R220" t="str" cm="1">
        <f t="array" ref="R220">_xlfn.IFS(O220&lt;30,"Poor",O220&lt;=50,"Need Improvement",O220&lt;=80,"Excellent",O220&lt;=100,"Outstanding")</f>
        <v>Excellent</v>
      </c>
      <c r="S220" s="11"/>
    </row>
    <row r="221" spans="1:19" x14ac:dyDescent="0.3">
      <c r="A221" t="s">
        <v>831</v>
      </c>
      <c r="B221" t="s">
        <v>28</v>
      </c>
      <c r="C221" t="s">
        <v>448</v>
      </c>
      <c r="D221" t="s">
        <v>191</v>
      </c>
      <c r="E221">
        <v>16</v>
      </c>
      <c r="F221" s="9" t="s">
        <v>1062</v>
      </c>
      <c r="G221" t="s">
        <v>480</v>
      </c>
      <c r="H221">
        <v>5</v>
      </c>
      <c r="I221" t="s">
        <v>464</v>
      </c>
      <c r="J221">
        <v>72</v>
      </c>
      <c r="K221">
        <v>68</v>
      </c>
      <c r="L221">
        <v>67</v>
      </c>
      <c r="M221" t="s">
        <v>474</v>
      </c>
      <c r="N221">
        <v>207</v>
      </c>
      <c r="O221" s="6">
        <v>69</v>
      </c>
      <c r="P221" t="str" cm="1">
        <f t="array" ref="P221">_xlfn.IFS(O221&lt;30,"D",O221&lt;=50,"C",O221&lt;=80,"B",O221&lt;=100,"A")</f>
        <v>B</v>
      </c>
      <c r="Q221" t="str">
        <f t="shared" si="3"/>
        <v>Pass</v>
      </c>
      <c r="R221" t="str" cm="1">
        <f t="array" ref="R221">_xlfn.IFS(O221&lt;30,"Poor",O221&lt;=50,"Need Improvement",O221&lt;=80,"Excellent",O221&lt;=100,"Outstanding")</f>
        <v>Excellent</v>
      </c>
      <c r="S221" s="11"/>
    </row>
    <row r="222" spans="1:19" x14ac:dyDescent="0.3">
      <c r="A222" t="s">
        <v>832</v>
      </c>
      <c r="B222" t="s">
        <v>28</v>
      </c>
      <c r="C222" t="s">
        <v>449</v>
      </c>
      <c r="D222" t="s">
        <v>186</v>
      </c>
      <c r="E222">
        <v>19</v>
      </c>
      <c r="F222" t="s">
        <v>457</v>
      </c>
      <c r="G222" t="s">
        <v>480</v>
      </c>
      <c r="H222">
        <v>10</v>
      </c>
      <c r="I222" t="s">
        <v>460</v>
      </c>
      <c r="J222">
        <v>88</v>
      </c>
      <c r="K222">
        <v>93</v>
      </c>
      <c r="L222">
        <v>93</v>
      </c>
      <c r="M222" t="s">
        <v>470</v>
      </c>
      <c r="N222">
        <v>274</v>
      </c>
      <c r="O222" s="6">
        <v>91.333333333333329</v>
      </c>
      <c r="P222" t="str" cm="1">
        <f t="array" ref="P222">_xlfn.IFS(O222&lt;30,"D",O222&lt;=50,"C",O222&lt;=80,"B",O222&lt;=100,"A")</f>
        <v>A</v>
      </c>
      <c r="Q222" t="str">
        <f t="shared" si="3"/>
        <v>Pass</v>
      </c>
      <c r="R222" t="str" cm="1">
        <f t="array" ref="R222">_xlfn.IFS(O222&lt;30,"Poor",O222&lt;=50,"Need Improvement",O222&lt;=80,"Excellent",O222&lt;=100,"Outstanding")</f>
        <v>Outstanding</v>
      </c>
      <c r="S222" s="11"/>
    </row>
    <row r="223" spans="1:19" x14ac:dyDescent="0.3">
      <c r="A223" t="s">
        <v>833</v>
      </c>
      <c r="B223" t="s">
        <v>29</v>
      </c>
      <c r="C223" t="s">
        <v>452</v>
      </c>
      <c r="D223" t="s">
        <v>331</v>
      </c>
      <c r="E223">
        <v>18</v>
      </c>
      <c r="F223" s="9" t="s">
        <v>1062</v>
      </c>
      <c r="G223" t="s">
        <v>481</v>
      </c>
      <c r="H223">
        <v>8</v>
      </c>
      <c r="I223" t="s">
        <v>461</v>
      </c>
      <c r="J223">
        <v>38</v>
      </c>
      <c r="K223">
        <v>49</v>
      </c>
      <c r="L223">
        <v>45</v>
      </c>
      <c r="M223" t="s">
        <v>471</v>
      </c>
      <c r="N223">
        <v>132</v>
      </c>
      <c r="O223" s="6">
        <v>44</v>
      </c>
      <c r="P223" t="str" cm="1">
        <f t="array" ref="P223">_xlfn.IFS(O223&lt;30,"D",O223&lt;=50,"C",O223&lt;=80,"B",O223&lt;=100,"A")</f>
        <v>C</v>
      </c>
      <c r="Q223" t="str">
        <f t="shared" si="3"/>
        <v>Fail</v>
      </c>
      <c r="R223" t="str" cm="1">
        <f t="array" ref="R223">_xlfn.IFS(O223&lt;30,"Poor",O223&lt;=50,"Need Improvement",O223&lt;=80,"Excellent",O223&lt;=100,"Outstanding")</f>
        <v>Need Improvement</v>
      </c>
      <c r="S223" s="11"/>
    </row>
    <row r="224" spans="1:19" x14ac:dyDescent="0.3">
      <c r="A224" t="s">
        <v>834</v>
      </c>
      <c r="B224" t="s">
        <v>28</v>
      </c>
      <c r="C224" t="s">
        <v>451</v>
      </c>
      <c r="D224" t="s">
        <v>417</v>
      </c>
      <c r="E224">
        <v>26</v>
      </c>
      <c r="F224" t="s">
        <v>455</v>
      </c>
      <c r="G224" t="s">
        <v>479</v>
      </c>
      <c r="H224">
        <v>6</v>
      </c>
      <c r="I224" t="s">
        <v>461</v>
      </c>
      <c r="J224">
        <v>80</v>
      </c>
      <c r="K224">
        <v>80</v>
      </c>
      <c r="L224">
        <v>72</v>
      </c>
      <c r="M224" t="s">
        <v>472</v>
      </c>
      <c r="N224">
        <v>232</v>
      </c>
      <c r="O224" s="6">
        <v>77.333333333333329</v>
      </c>
      <c r="P224" t="str" cm="1">
        <f t="array" ref="P224">_xlfn.IFS(O224&lt;30,"D",O224&lt;=50,"C",O224&lt;=80,"B",O224&lt;=100,"A")</f>
        <v>B</v>
      </c>
      <c r="Q224" t="str">
        <f t="shared" si="3"/>
        <v>Pass</v>
      </c>
      <c r="R224" t="str" cm="1">
        <f t="array" ref="R224">_xlfn.IFS(O224&lt;30,"Poor",O224&lt;=50,"Need Improvement",O224&lt;=80,"Excellent",O224&lt;=100,"Outstanding")</f>
        <v>Excellent</v>
      </c>
      <c r="S224" s="11"/>
    </row>
    <row r="225" spans="1:19" x14ac:dyDescent="0.3">
      <c r="A225" t="s">
        <v>835</v>
      </c>
      <c r="B225" t="s">
        <v>29</v>
      </c>
      <c r="C225" t="s">
        <v>448</v>
      </c>
      <c r="D225" t="s">
        <v>365</v>
      </c>
      <c r="E225">
        <v>18</v>
      </c>
      <c r="F225" s="9" t="s">
        <v>1062</v>
      </c>
      <c r="G225" t="s">
        <v>480</v>
      </c>
      <c r="H225">
        <v>5</v>
      </c>
      <c r="I225" t="s">
        <v>466</v>
      </c>
      <c r="J225">
        <v>74</v>
      </c>
      <c r="K225">
        <v>63</v>
      </c>
      <c r="L225">
        <v>57</v>
      </c>
      <c r="M225" t="s">
        <v>477</v>
      </c>
      <c r="N225">
        <v>194</v>
      </c>
      <c r="O225" s="6">
        <v>64.666666666666671</v>
      </c>
      <c r="P225" t="str" cm="1">
        <f t="array" ref="P225">_xlfn.IFS(O225&lt;30,"D",O225&lt;=50,"C",O225&lt;=80,"B",O225&lt;=100,"A")</f>
        <v>B</v>
      </c>
      <c r="Q225" t="str">
        <f t="shared" si="3"/>
        <v>Pass</v>
      </c>
      <c r="R225" t="str" cm="1">
        <f t="array" ref="R225">_xlfn.IFS(O225&lt;30,"Poor",O225&lt;=50,"Need Improvement",O225&lt;=80,"Excellent",O225&lt;=100,"Outstanding")</f>
        <v>Excellent</v>
      </c>
      <c r="S225" s="11"/>
    </row>
    <row r="226" spans="1:19" x14ac:dyDescent="0.3">
      <c r="A226" t="s">
        <v>836</v>
      </c>
      <c r="B226" t="s">
        <v>28</v>
      </c>
      <c r="C226" t="s">
        <v>452</v>
      </c>
      <c r="D226" t="s">
        <v>64</v>
      </c>
      <c r="E226">
        <v>19</v>
      </c>
      <c r="F226" t="s">
        <v>454</v>
      </c>
      <c r="G226" t="s">
        <v>1074</v>
      </c>
      <c r="H226">
        <v>8</v>
      </c>
      <c r="I226" t="s">
        <v>458</v>
      </c>
      <c r="J226">
        <v>79</v>
      </c>
      <c r="K226">
        <v>74</v>
      </c>
      <c r="L226">
        <v>72</v>
      </c>
      <c r="M226" t="s">
        <v>468</v>
      </c>
      <c r="N226">
        <v>225</v>
      </c>
      <c r="O226" s="6">
        <v>75</v>
      </c>
      <c r="P226" t="str" cm="1">
        <f t="array" ref="P226">_xlfn.IFS(O226&lt;30,"D",O226&lt;=50,"C",O226&lt;=80,"B",O226&lt;=100,"A")</f>
        <v>B</v>
      </c>
      <c r="Q226" t="str">
        <f t="shared" si="3"/>
        <v>Pass</v>
      </c>
      <c r="R226" t="str" cm="1">
        <f t="array" ref="R226">_xlfn.IFS(O226&lt;30,"Poor",O226&lt;=50,"Need Improvement",O226&lt;=80,"Excellent",O226&lt;=100,"Outstanding")</f>
        <v>Excellent</v>
      </c>
      <c r="S226" s="11"/>
    </row>
    <row r="227" spans="1:19" x14ac:dyDescent="0.3">
      <c r="A227" t="s">
        <v>837</v>
      </c>
      <c r="B227" t="s">
        <v>28</v>
      </c>
      <c r="C227" t="s">
        <v>449</v>
      </c>
      <c r="D227" t="s">
        <v>137</v>
      </c>
      <c r="E227">
        <v>22</v>
      </c>
      <c r="F227" t="s">
        <v>456</v>
      </c>
      <c r="G227" t="s">
        <v>481</v>
      </c>
      <c r="H227">
        <v>8</v>
      </c>
      <c r="I227" t="s">
        <v>463</v>
      </c>
      <c r="J227">
        <v>78</v>
      </c>
      <c r="K227">
        <v>81</v>
      </c>
      <c r="L227">
        <v>82</v>
      </c>
      <c r="M227" t="s">
        <v>474</v>
      </c>
      <c r="N227">
        <v>241</v>
      </c>
      <c r="O227" s="6">
        <v>80.333333333333329</v>
      </c>
      <c r="P227" t="str" cm="1">
        <f t="array" ref="P227">_xlfn.IFS(O227&lt;30,"D",O227&lt;=50,"C",O227&lt;=80,"B",O227&lt;=100,"A")</f>
        <v>A</v>
      </c>
      <c r="Q227" t="str">
        <f t="shared" si="3"/>
        <v>Pass</v>
      </c>
      <c r="R227" t="str" cm="1">
        <f t="array" ref="R227">_xlfn.IFS(O227&lt;30,"Poor",O227&lt;=50,"Need Improvement",O227&lt;=80,"Excellent",O227&lt;=100,"Outstanding")</f>
        <v>Outstanding</v>
      </c>
      <c r="S227" s="11"/>
    </row>
    <row r="228" spans="1:19" x14ac:dyDescent="0.3">
      <c r="A228" t="s">
        <v>838</v>
      </c>
      <c r="B228" t="s">
        <v>28</v>
      </c>
      <c r="C228" t="s">
        <v>449</v>
      </c>
      <c r="D228" t="s">
        <v>86</v>
      </c>
      <c r="E228">
        <v>19</v>
      </c>
      <c r="F228" t="s">
        <v>456</v>
      </c>
      <c r="G228" t="s">
        <v>479</v>
      </c>
      <c r="H228">
        <v>6</v>
      </c>
      <c r="I228" t="s">
        <v>467</v>
      </c>
      <c r="J228">
        <v>39</v>
      </c>
      <c r="K228">
        <v>64</v>
      </c>
      <c r="L228">
        <v>57</v>
      </c>
      <c r="M228" t="s">
        <v>477</v>
      </c>
      <c r="N228">
        <v>160</v>
      </c>
      <c r="O228" s="6">
        <v>53.333333333333336</v>
      </c>
      <c r="P228" t="str" cm="1">
        <f t="array" ref="P228">_xlfn.IFS(O228&lt;30,"D",O228&lt;=50,"C",O228&lt;=80,"B",O228&lt;=100,"A")</f>
        <v>B</v>
      </c>
      <c r="Q228" t="str">
        <f t="shared" si="3"/>
        <v>Pass</v>
      </c>
      <c r="R228" t="str" cm="1">
        <f t="array" ref="R228">_xlfn.IFS(O228&lt;30,"Poor",O228&lt;=50,"Need Improvement",O228&lt;=80,"Excellent",O228&lt;=100,"Outstanding")</f>
        <v>Excellent</v>
      </c>
      <c r="S228" s="11"/>
    </row>
    <row r="229" spans="1:19" x14ac:dyDescent="0.3">
      <c r="A229" t="s">
        <v>839</v>
      </c>
      <c r="B229" t="s">
        <v>29</v>
      </c>
      <c r="C229" t="s">
        <v>448</v>
      </c>
      <c r="D229" t="s">
        <v>383</v>
      </c>
      <c r="E229">
        <v>20</v>
      </c>
      <c r="F229" t="s">
        <v>456</v>
      </c>
      <c r="G229" t="s">
        <v>480</v>
      </c>
      <c r="H229">
        <v>3</v>
      </c>
      <c r="I229" t="s">
        <v>464</v>
      </c>
      <c r="J229">
        <v>65</v>
      </c>
      <c r="K229">
        <v>65</v>
      </c>
      <c r="L229">
        <v>63</v>
      </c>
      <c r="M229" t="s">
        <v>474</v>
      </c>
      <c r="N229">
        <v>193</v>
      </c>
      <c r="O229" s="6">
        <v>64.333333333333329</v>
      </c>
      <c r="P229" t="str" cm="1">
        <f t="array" ref="P229">_xlfn.IFS(O229&lt;30,"D",O229&lt;=50,"C",O229&lt;=80,"B",O229&lt;=100,"A")</f>
        <v>B</v>
      </c>
      <c r="Q229" t="str">
        <f t="shared" si="3"/>
        <v>Pass</v>
      </c>
      <c r="R229" t="str" cm="1">
        <f t="array" ref="R229">_xlfn.IFS(O229&lt;30,"Poor",O229&lt;=50,"Need Improvement",O229&lt;=80,"Excellent",O229&lt;=100,"Outstanding")</f>
        <v>Excellent</v>
      </c>
      <c r="S229" s="11"/>
    </row>
    <row r="230" spans="1:19" x14ac:dyDescent="0.3">
      <c r="A230" t="s">
        <v>840</v>
      </c>
      <c r="B230" t="s">
        <v>28</v>
      </c>
      <c r="C230" t="s">
        <v>452</v>
      </c>
      <c r="D230" t="s">
        <v>393</v>
      </c>
      <c r="E230">
        <v>19</v>
      </c>
      <c r="F230" t="s">
        <v>454</v>
      </c>
      <c r="G230" t="s">
        <v>479</v>
      </c>
      <c r="H230">
        <v>4</v>
      </c>
      <c r="I230" t="s">
        <v>459</v>
      </c>
      <c r="J230">
        <v>80</v>
      </c>
      <c r="K230">
        <v>83</v>
      </c>
      <c r="L230">
        <v>83</v>
      </c>
      <c r="M230" t="s">
        <v>469</v>
      </c>
      <c r="N230">
        <v>246</v>
      </c>
      <c r="O230" s="6">
        <v>82</v>
      </c>
      <c r="P230" t="str" cm="1">
        <f t="array" ref="P230">_xlfn.IFS(O230&lt;30,"D",O230&lt;=50,"C",O230&lt;=80,"B",O230&lt;=100,"A")</f>
        <v>A</v>
      </c>
      <c r="Q230" t="str">
        <f t="shared" si="3"/>
        <v>Pass</v>
      </c>
      <c r="R230" t="str" cm="1">
        <f t="array" ref="R230">_xlfn.IFS(O230&lt;30,"Poor",O230&lt;=50,"Need Improvement",O230&lt;=80,"Excellent",O230&lt;=100,"Outstanding")</f>
        <v>Outstanding</v>
      </c>
      <c r="S230" s="11"/>
    </row>
    <row r="231" spans="1:19" x14ac:dyDescent="0.3">
      <c r="A231" t="s">
        <v>841</v>
      </c>
      <c r="B231" t="s">
        <v>29</v>
      </c>
      <c r="C231" t="s">
        <v>448</v>
      </c>
      <c r="D231" t="s">
        <v>265</v>
      </c>
      <c r="E231">
        <v>22</v>
      </c>
      <c r="F231" t="s">
        <v>454</v>
      </c>
      <c r="G231" t="s">
        <v>480</v>
      </c>
      <c r="H231">
        <v>2</v>
      </c>
      <c r="I231" t="s">
        <v>458</v>
      </c>
      <c r="J231">
        <v>52</v>
      </c>
      <c r="K231">
        <v>65</v>
      </c>
      <c r="L231">
        <v>69</v>
      </c>
      <c r="M231" t="s">
        <v>469</v>
      </c>
      <c r="N231">
        <v>186</v>
      </c>
      <c r="O231" s="6">
        <v>62</v>
      </c>
      <c r="P231" t="str" cm="1">
        <f t="array" ref="P231">_xlfn.IFS(O231&lt;30,"D",O231&lt;=50,"C",O231&lt;=80,"B",O231&lt;=100,"A")</f>
        <v>B</v>
      </c>
      <c r="Q231" t="str">
        <f t="shared" si="3"/>
        <v>Pass</v>
      </c>
      <c r="R231" t="str" cm="1">
        <f t="array" ref="R231">_xlfn.IFS(O231&lt;30,"Poor",O231&lt;=50,"Need Improvement",O231&lt;=80,"Excellent",O231&lt;=100,"Outstanding")</f>
        <v>Excellent</v>
      </c>
      <c r="S231" s="11"/>
    </row>
    <row r="232" spans="1:19" x14ac:dyDescent="0.3">
      <c r="A232" t="s">
        <v>842</v>
      </c>
      <c r="B232" t="s">
        <v>28</v>
      </c>
      <c r="C232" t="s">
        <v>450</v>
      </c>
      <c r="D232" t="s">
        <v>113</v>
      </c>
      <c r="E232">
        <v>19</v>
      </c>
      <c r="F232" t="s">
        <v>457</v>
      </c>
      <c r="G232" t="s">
        <v>480</v>
      </c>
      <c r="H232">
        <v>5</v>
      </c>
      <c r="I232" t="s">
        <v>460</v>
      </c>
      <c r="J232">
        <v>50</v>
      </c>
      <c r="K232">
        <v>47</v>
      </c>
      <c r="L232">
        <v>54</v>
      </c>
      <c r="M232" t="s">
        <v>470</v>
      </c>
      <c r="N232">
        <v>151</v>
      </c>
      <c r="O232" s="6">
        <v>50.333333333333336</v>
      </c>
      <c r="P232" t="str" cm="1">
        <f t="array" ref="P232">_xlfn.IFS(O232&lt;30,"D",O232&lt;=50,"C",O232&lt;=80,"B",O232&lt;=100,"A")</f>
        <v>B</v>
      </c>
      <c r="Q232" t="str">
        <f t="shared" si="3"/>
        <v>Pass</v>
      </c>
      <c r="R232" t="str" cm="1">
        <f t="array" ref="R232">_xlfn.IFS(O232&lt;30,"Poor",O232&lt;=50,"Need Improvement",O232&lt;=80,"Excellent",O232&lt;=100,"Outstanding")</f>
        <v>Excellent</v>
      </c>
      <c r="S232" s="11"/>
    </row>
    <row r="233" spans="1:19" x14ac:dyDescent="0.3">
      <c r="A233" t="s">
        <v>843</v>
      </c>
      <c r="B233" t="s">
        <v>29</v>
      </c>
      <c r="C233" t="s">
        <v>449</v>
      </c>
      <c r="D233" t="s">
        <v>339</v>
      </c>
      <c r="E233">
        <v>22</v>
      </c>
      <c r="F233" t="s">
        <v>456</v>
      </c>
      <c r="G233" t="s">
        <v>481</v>
      </c>
      <c r="H233">
        <v>4</v>
      </c>
      <c r="I233" t="s">
        <v>465</v>
      </c>
      <c r="J233">
        <v>57</v>
      </c>
      <c r="K233">
        <v>78</v>
      </c>
      <c r="L233">
        <v>67</v>
      </c>
      <c r="M233" t="s">
        <v>475</v>
      </c>
      <c r="N233">
        <v>202</v>
      </c>
      <c r="O233" s="6">
        <v>67.333333333333329</v>
      </c>
      <c r="P233" t="str" cm="1">
        <f t="array" ref="P233">_xlfn.IFS(O233&lt;30,"D",O233&lt;=50,"C",O233&lt;=80,"B",O233&lt;=100,"A")</f>
        <v>B</v>
      </c>
      <c r="Q233" t="str">
        <f t="shared" si="3"/>
        <v>Pass</v>
      </c>
      <c r="R233" t="str" cm="1">
        <f t="array" ref="R233">_xlfn.IFS(O233&lt;30,"Poor",O233&lt;=50,"Need Improvement",O233&lt;=80,"Excellent",O233&lt;=100,"Outstanding")</f>
        <v>Excellent</v>
      </c>
      <c r="S233" s="11"/>
    </row>
    <row r="234" spans="1:19" x14ac:dyDescent="0.3">
      <c r="A234" t="s">
        <v>844</v>
      </c>
      <c r="B234" t="s">
        <v>29</v>
      </c>
      <c r="C234" t="s">
        <v>449</v>
      </c>
      <c r="D234" t="s">
        <v>240</v>
      </c>
      <c r="E234">
        <v>16</v>
      </c>
      <c r="F234" s="9" t="s">
        <v>1062</v>
      </c>
      <c r="G234" t="s">
        <v>1074</v>
      </c>
      <c r="H234">
        <v>1</v>
      </c>
      <c r="I234" t="s">
        <v>458</v>
      </c>
      <c r="J234">
        <v>58</v>
      </c>
      <c r="K234">
        <v>61</v>
      </c>
      <c r="L234">
        <v>52</v>
      </c>
      <c r="M234" t="s">
        <v>468</v>
      </c>
      <c r="N234">
        <v>171</v>
      </c>
      <c r="O234" s="6">
        <v>57</v>
      </c>
      <c r="P234" t="str" cm="1">
        <f t="array" ref="P234">_xlfn.IFS(O234&lt;30,"D",O234&lt;=50,"C",O234&lt;=80,"B",O234&lt;=100,"A")</f>
        <v>B</v>
      </c>
      <c r="Q234" t="str">
        <f t="shared" si="3"/>
        <v>Pass</v>
      </c>
      <c r="R234" t="str" cm="1">
        <f t="array" ref="R234">_xlfn.IFS(O234&lt;30,"Poor",O234&lt;=50,"Need Improvement",O234&lt;=80,"Excellent",O234&lt;=100,"Outstanding")</f>
        <v>Excellent</v>
      </c>
      <c r="S234" s="11"/>
    </row>
    <row r="235" spans="1:19" x14ac:dyDescent="0.3">
      <c r="A235" t="s">
        <v>845</v>
      </c>
      <c r="B235" t="s">
        <v>29</v>
      </c>
      <c r="C235" t="s">
        <v>448</v>
      </c>
      <c r="D235" t="s">
        <v>34</v>
      </c>
      <c r="E235">
        <v>22</v>
      </c>
      <c r="F235" t="s">
        <v>457</v>
      </c>
      <c r="G235" t="s">
        <v>481</v>
      </c>
      <c r="H235">
        <v>8</v>
      </c>
      <c r="I235" t="s">
        <v>459</v>
      </c>
      <c r="J235">
        <v>63</v>
      </c>
      <c r="K235">
        <v>65</v>
      </c>
      <c r="L235">
        <v>61</v>
      </c>
      <c r="M235" t="s">
        <v>470</v>
      </c>
      <c r="N235">
        <v>189</v>
      </c>
      <c r="O235" s="6">
        <v>63</v>
      </c>
      <c r="P235" t="str" cm="1">
        <f t="array" ref="P235">_xlfn.IFS(O235&lt;30,"D",O235&lt;=50,"C",O235&lt;=80,"B",O235&lt;=100,"A")</f>
        <v>B</v>
      </c>
      <c r="Q235" t="str">
        <f t="shared" si="3"/>
        <v>Pass</v>
      </c>
      <c r="R235" t="str" cm="1">
        <f t="array" ref="R235">_xlfn.IFS(O235&lt;30,"Poor",O235&lt;=50,"Need Improvement",O235&lt;=80,"Excellent",O235&lt;=100,"Outstanding")</f>
        <v>Excellent</v>
      </c>
      <c r="S235" s="11"/>
    </row>
    <row r="236" spans="1:19" x14ac:dyDescent="0.3">
      <c r="A236" t="s">
        <v>846</v>
      </c>
      <c r="B236" t="s">
        <v>28</v>
      </c>
      <c r="C236" t="s">
        <v>451</v>
      </c>
      <c r="D236" t="s">
        <v>214</v>
      </c>
      <c r="E236">
        <v>22</v>
      </c>
      <c r="F236" t="s">
        <v>457</v>
      </c>
      <c r="G236" t="s">
        <v>1074</v>
      </c>
      <c r="H236">
        <v>2</v>
      </c>
      <c r="I236" t="s">
        <v>462</v>
      </c>
      <c r="J236">
        <v>88</v>
      </c>
      <c r="K236">
        <v>73</v>
      </c>
      <c r="L236">
        <v>78</v>
      </c>
      <c r="M236" t="s">
        <v>472</v>
      </c>
      <c r="N236">
        <v>239</v>
      </c>
      <c r="O236" s="6">
        <v>79.666666666666671</v>
      </c>
      <c r="P236" t="str" cm="1">
        <f t="array" ref="P236">_xlfn.IFS(O236&lt;30,"D",O236&lt;=50,"C",O236&lt;=80,"B",O236&lt;=100,"A")</f>
        <v>B</v>
      </c>
      <c r="Q236" t="str">
        <f t="shared" si="3"/>
        <v>Pass</v>
      </c>
      <c r="R236" t="str" cm="1">
        <f t="array" ref="R236">_xlfn.IFS(O236&lt;30,"Poor",O236&lt;=50,"Need Improvement",O236&lt;=80,"Excellent",O236&lt;=100,"Outstanding")</f>
        <v>Excellent</v>
      </c>
      <c r="S236" s="11"/>
    </row>
    <row r="237" spans="1:19" x14ac:dyDescent="0.3">
      <c r="A237" t="s">
        <v>847</v>
      </c>
      <c r="B237" t="s">
        <v>28</v>
      </c>
      <c r="C237" t="s">
        <v>449</v>
      </c>
      <c r="D237" t="s">
        <v>251</v>
      </c>
      <c r="E237">
        <v>16</v>
      </c>
      <c r="F237" s="9" t="s">
        <v>1062</v>
      </c>
      <c r="G237" t="s">
        <v>480</v>
      </c>
      <c r="H237">
        <v>3</v>
      </c>
      <c r="I237" t="s">
        <v>464</v>
      </c>
      <c r="J237">
        <v>53</v>
      </c>
      <c r="K237">
        <v>51</v>
      </c>
      <c r="L237">
        <v>51</v>
      </c>
      <c r="M237" t="s">
        <v>474</v>
      </c>
      <c r="N237">
        <v>155</v>
      </c>
      <c r="O237" s="6">
        <v>51.666666666666664</v>
      </c>
      <c r="P237" t="str" cm="1">
        <f t="array" ref="P237">_xlfn.IFS(O237&lt;30,"D",O237&lt;=50,"C",O237&lt;=80,"B",O237&lt;=100,"A")</f>
        <v>B</v>
      </c>
      <c r="Q237" t="str">
        <f t="shared" si="3"/>
        <v>Pass</v>
      </c>
      <c r="R237" t="str" cm="1">
        <f t="array" ref="R237">_xlfn.IFS(O237&lt;30,"Poor",O237&lt;=50,"Need Improvement",O237&lt;=80,"Excellent",O237&lt;=100,"Outstanding")</f>
        <v>Excellent</v>
      </c>
      <c r="S237" s="11"/>
    </row>
    <row r="238" spans="1:19" x14ac:dyDescent="0.3">
      <c r="A238" t="s">
        <v>848</v>
      </c>
      <c r="B238" t="s">
        <v>29</v>
      </c>
      <c r="C238" t="s">
        <v>450</v>
      </c>
      <c r="D238" t="s">
        <v>321</v>
      </c>
      <c r="E238">
        <v>16</v>
      </c>
      <c r="F238" s="9" t="s">
        <v>1062</v>
      </c>
      <c r="G238" t="s">
        <v>480</v>
      </c>
      <c r="H238">
        <v>8</v>
      </c>
      <c r="I238" t="s">
        <v>466</v>
      </c>
      <c r="J238">
        <v>71</v>
      </c>
      <c r="K238">
        <v>83</v>
      </c>
      <c r="L238">
        <v>77</v>
      </c>
      <c r="M238" t="s">
        <v>477</v>
      </c>
      <c r="N238">
        <v>231</v>
      </c>
      <c r="O238" s="6">
        <v>77</v>
      </c>
      <c r="P238" t="str" cm="1">
        <f t="array" ref="P238">_xlfn.IFS(O238&lt;30,"D",O238&lt;=50,"C",O238&lt;=80,"B",O238&lt;=100,"A")</f>
        <v>B</v>
      </c>
      <c r="Q238" t="str">
        <f t="shared" si="3"/>
        <v>Pass</v>
      </c>
      <c r="R238" t="str" cm="1">
        <f t="array" ref="R238">_xlfn.IFS(O238&lt;30,"Poor",O238&lt;=50,"Need Improvement",O238&lt;=80,"Excellent",O238&lt;=100,"Outstanding")</f>
        <v>Excellent</v>
      </c>
      <c r="S238" s="11"/>
    </row>
    <row r="239" spans="1:19" x14ac:dyDescent="0.3">
      <c r="A239" t="s">
        <v>849</v>
      </c>
      <c r="B239" t="s">
        <v>28</v>
      </c>
      <c r="C239" t="s">
        <v>449</v>
      </c>
      <c r="D239" t="s">
        <v>324</v>
      </c>
      <c r="E239">
        <v>20</v>
      </c>
      <c r="F239" t="s">
        <v>457</v>
      </c>
      <c r="G239" t="s">
        <v>1074</v>
      </c>
      <c r="H239">
        <v>3</v>
      </c>
      <c r="I239" t="s">
        <v>462</v>
      </c>
      <c r="J239">
        <v>59</v>
      </c>
      <c r="K239">
        <v>41</v>
      </c>
      <c r="L239">
        <v>42</v>
      </c>
      <c r="M239" t="s">
        <v>472</v>
      </c>
      <c r="N239">
        <v>142</v>
      </c>
      <c r="O239" s="6">
        <v>47.333333333333336</v>
      </c>
      <c r="P239" t="str" cm="1">
        <f t="array" ref="P239">_xlfn.IFS(O239&lt;30,"D",O239&lt;=50,"C",O239&lt;=80,"B",O239&lt;=100,"A")</f>
        <v>C</v>
      </c>
      <c r="Q239" t="str">
        <f t="shared" si="3"/>
        <v>Fail</v>
      </c>
      <c r="R239" t="str" cm="1">
        <f t="array" ref="R239">_xlfn.IFS(O239&lt;30,"Poor",O239&lt;=50,"Need Improvement",O239&lt;=80,"Excellent",O239&lt;=100,"Outstanding")</f>
        <v>Need Improvement</v>
      </c>
      <c r="S239" s="11"/>
    </row>
    <row r="240" spans="1:19" x14ac:dyDescent="0.3">
      <c r="A240" t="s">
        <v>850</v>
      </c>
      <c r="B240" t="s">
        <v>28</v>
      </c>
      <c r="C240" t="s">
        <v>452</v>
      </c>
      <c r="D240" t="s">
        <v>377</v>
      </c>
      <c r="E240">
        <v>18</v>
      </c>
      <c r="F240" s="9" t="s">
        <v>1062</v>
      </c>
      <c r="G240" t="s">
        <v>479</v>
      </c>
      <c r="H240">
        <v>6</v>
      </c>
      <c r="I240" t="s">
        <v>461</v>
      </c>
      <c r="J240">
        <v>92</v>
      </c>
      <c r="K240">
        <v>87</v>
      </c>
      <c r="L240">
        <v>78</v>
      </c>
      <c r="M240" t="s">
        <v>472</v>
      </c>
      <c r="N240">
        <v>257</v>
      </c>
      <c r="O240" s="6">
        <v>85.666666666666671</v>
      </c>
      <c r="P240" t="str" cm="1">
        <f t="array" ref="P240">_xlfn.IFS(O240&lt;30,"D",O240&lt;=50,"C",O240&lt;=80,"B",O240&lt;=100,"A")</f>
        <v>A</v>
      </c>
      <c r="Q240" t="str">
        <f t="shared" si="3"/>
        <v>Pass</v>
      </c>
      <c r="R240" t="str" cm="1">
        <f t="array" ref="R240">_xlfn.IFS(O240&lt;30,"Poor",O240&lt;=50,"Need Improvement",O240&lt;=80,"Excellent",O240&lt;=100,"Outstanding")</f>
        <v>Outstanding</v>
      </c>
      <c r="S240" s="11"/>
    </row>
    <row r="241" spans="1:19" x14ac:dyDescent="0.3">
      <c r="A241" t="s">
        <v>851</v>
      </c>
      <c r="B241" t="s">
        <v>29</v>
      </c>
      <c r="C241" t="s">
        <v>449</v>
      </c>
      <c r="D241" t="s">
        <v>363</v>
      </c>
      <c r="E241">
        <v>20</v>
      </c>
      <c r="F241" t="s">
        <v>456</v>
      </c>
      <c r="G241" t="s">
        <v>479</v>
      </c>
      <c r="H241">
        <v>3</v>
      </c>
      <c r="I241" t="s">
        <v>465</v>
      </c>
      <c r="J241">
        <v>85</v>
      </c>
      <c r="K241">
        <v>89</v>
      </c>
      <c r="L241">
        <v>95</v>
      </c>
      <c r="M241" t="s">
        <v>476</v>
      </c>
      <c r="N241">
        <v>269</v>
      </c>
      <c r="O241" s="6">
        <v>89.666666666666671</v>
      </c>
      <c r="P241" t="str" cm="1">
        <f t="array" ref="P241">_xlfn.IFS(O241&lt;30,"D",O241&lt;=50,"C",O241&lt;=80,"B",O241&lt;=100,"A")</f>
        <v>A</v>
      </c>
      <c r="Q241" t="str">
        <f t="shared" si="3"/>
        <v>Pass</v>
      </c>
      <c r="R241" t="str" cm="1">
        <f t="array" ref="R241">_xlfn.IFS(O241&lt;30,"Poor",O241&lt;=50,"Need Improvement",O241&lt;=80,"Excellent",O241&lt;=100,"Outstanding")</f>
        <v>Outstanding</v>
      </c>
      <c r="S241" s="11"/>
    </row>
    <row r="242" spans="1:19" x14ac:dyDescent="0.3">
      <c r="A242" t="s">
        <v>852</v>
      </c>
      <c r="B242" t="s">
        <v>28</v>
      </c>
      <c r="C242" t="s">
        <v>452</v>
      </c>
      <c r="D242" t="s">
        <v>330</v>
      </c>
      <c r="E242">
        <v>17</v>
      </c>
      <c r="F242" s="9" t="s">
        <v>1062</v>
      </c>
      <c r="G242" t="s">
        <v>481</v>
      </c>
      <c r="H242">
        <v>7</v>
      </c>
      <c r="I242" t="s">
        <v>465</v>
      </c>
      <c r="J242">
        <v>81</v>
      </c>
      <c r="K242">
        <v>80</v>
      </c>
      <c r="L242">
        <v>76</v>
      </c>
      <c r="M242" t="s">
        <v>475</v>
      </c>
      <c r="N242">
        <v>237</v>
      </c>
      <c r="O242" s="6">
        <v>79</v>
      </c>
      <c r="P242" t="str" cm="1">
        <f t="array" ref="P242">_xlfn.IFS(O242&lt;30,"D",O242&lt;=50,"C",O242&lt;=80,"B",O242&lt;=100,"A")</f>
        <v>B</v>
      </c>
      <c r="Q242" t="str">
        <f t="shared" si="3"/>
        <v>Pass</v>
      </c>
      <c r="R242" t="str" cm="1">
        <f t="array" ref="R242">_xlfn.IFS(O242&lt;30,"Poor",O242&lt;=50,"Need Improvement",O242&lt;=80,"Excellent",O242&lt;=100,"Outstanding")</f>
        <v>Excellent</v>
      </c>
      <c r="S242" s="11"/>
    </row>
    <row r="243" spans="1:19" x14ac:dyDescent="0.3">
      <c r="A243" t="s">
        <v>853</v>
      </c>
      <c r="B243" t="s">
        <v>28</v>
      </c>
      <c r="C243" t="s">
        <v>449</v>
      </c>
      <c r="D243" t="s">
        <v>433</v>
      </c>
      <c r="E243">
        <v>16</v>
      </c>
      <c r="F243" s="9" t="s">
        <v>1062</v>
      </c>
      <c r="G243" t="s">
        <v>1074</v>
      </c>
      <c r="H243">
        <v>5</v>
      </c>
      <c r="I243" t="s">
        <v>458</v>
      </c>
      <c r="J243">
        <v>64</v>
      </c>
      <c r="K243">
        <v>79</v>
      </c>
      <c r="L243">
        <v>77</v>
      </c>
      <c r="M243" t="s">
        <v>468</v>
      </c>
      <c r="N243">
        <v>220</v>
      </c>
      <c r="O243" s="6">
        <v>73.333333333333329</v>
      </c>
      <c r="P243" t="str" cm="1">
        <f t="array" ref="P243">_xlfn.IFS(O243&lt;30,"D",O243&lt;=50,"C",O243&lt;=80,"B",O243&lt;=100,"A")</f>
        <v>B</v>
      </c>
      <c r="Q243" t="str">
        <f t="shared" si="3"/>
        <v>Pass</v>
      </c>
      <c r="R243" t="str" cm="1">
        <f t="array" ref="R243">_xlfn.IFS(O243&lt;30,"Poor",O243&lt;=50,"Need Improvement",O243&lt;=80,"Excellent",O243&lt;=100,"Outstanding")</f>
        <v>Excellent</v>
      </c>
      <c r="S243" s="11"/>
    </row>
    <row r="244" spans="1:19" x14ac:dyDescent="0.3">
      <c r="A244" t="s">
        <v>854</v>
      </c>
      <c r="B244" t="s">
        <v>28</v>
      </c>
      <c r="C244" t="s">
        <v>448</v>
      </c>
      <c r="D244" t="s">
        <v>268</v>
      </c>
      <c r="E244">
        <v>17</v>
      </c>
      <c r="F244" s="9" t="s">
        <v>1062</v>
      </c>
      <c r="G244" t="s">
        <v>1074</v>
      </c>
      <c r="H244">
        <v>5</v>
      </c>
      <c r="I244" t="s">
        <v>464</v>
      </c>
      <c r="J244">
        <v>46</v>
      </c>
      <c r="K244">
        <v>54</v>
      </c>
      <c r="L244">
        <v>58</v>
      </c>
      <c r="M244" t="s">
        <v>475</v>
      </c>
      <c r="N244">
        <v>158</v>
      </c>
      <c r="O244" s="6">
        <v>52.666666666666664</v>
      </c>
      <c r="P244" t="str" cm="1">
        <f t="array" ref="P244">_xlfn.IFS(O244&lt;30,"D",O244&lt;=50,"C",O244&lt;=80,"B",O244&lt;=100,"A")</f>
        <v>B</v>
      </c>
      <c r="Q244" t="str">
        <f t="shared" si="3"/>
        <v>Pass</v>
      </c>
      <c r="R244" t="str" cm="1">
        <f t="array" ref="R244">_xlfn.IFS(O244&lt;30,"Poor",O244&lt;=50,"Need Improvement",O244&lt;=80,"Excellent",O244&lt;=100,"Outstanding")</f>
        <v>Excellent</v>
      </c>
      <c r="S244" s="11"/>
    </row>
    <row r="245" spans="1:19" x14ac:dyDescent="0.3">
      <c r="A245" t="s">
        <v>855</v>
      </c>
      <c r="B245" t="s">
        <v>28</v>
      </c>
      <c r="C245" t="s">
        <v>451</v>
      </c>
      <c r="D245" t="s">
        <v>359</v>
      </c>
      <c r="E245">
        <v>17</v>
      </c>
      <c r="F245" s="9" t="s">
        <v>1062</v>
      </c>
      <c r="G245" t="s">
        <v>481</v>
      </c>
      <c r="H245">
        <v>6</v>
      </c>
      <c r="I245" t="s">
        <v>461</v>
      </c>
      <c r="J245">
        <v>86</v>
      </c>
      <c r="K245">
        <v>80</v>
      </c>
      <c r="L245">
        <v>75</v>
      </c>
      <c r="M245" t="s">
        <v>471</v>
      </c>
      <c r="N245">
        <v>241</v>
      </c>
      <c r="O245" s="6">
        <v>80.333333333333329</v>
      </c>
      <c r="P245" t="str" cm="1">
        <f t="array" ref="P245">_xlfn.IFS(O245&lt;30,"D",O245&lt;=50,"C",O245&lt;=80,"B",O245&lt;=100,"A")</f>
        <v>A</v>
      </c>
      <c r="Q245" t="str">
        <f t="shared" si="3"/>
        <v>Pass</v>
      </c>
      <c r="R245" t="str" cm="1">
        <f t="array" ref="R245">_xlfn.IFS(O245&lt;30,"Poor",O245&lt;=50,"Need Improvement",O245&lt;=80,"Excellent",O245&lt;=100,"Outstanding")</f>
        <v>Outstanding</v>
      </c>
      <c r="S245" s="11"/>
    </row>
    <row r="246" spans="1:19" x14ac:dyDescent="0.3">
      <c r="A246" t="s">
        <v>856</v>
      </c>
      <c r="B246" t="s">
        <v>28</v>
      </c>
      <c r="C246" t="s">
        <v>449</v>
      </c>
      <c r="D246" t="s">
        <v>284</v>
      </c>
      <c r="E246">
        <v>18</v>
      </c>
      <c r="F246" s="9" t="s">
        <v>1062</v>
      </c>
      <c r="G246" t="s">
        <v>1074</v>
      </c>
      <c r="H246">
        <v>7</v>
      </c>
      <c r="I246" t="s">
        <v>462</v>
      </c>
      <c r="J246">
        <v>45</v>
      </c>
      <c r="K246">
        <v>52</v>
      </c>
      <c r="L246">
        <v>49</v>
      </c>
      <c r="M246" t="s">
        <v>472</v>
      </c>
      <c r="N246">
        <v>146</v>
      </c>
      <c r="O246" s="6">
        <v>48.666666666666664</v>
      </c>
      <c r="P246" t="str" cm="1">
        <f t="array" ref="P246">_xlfn.IFS(O246&lt;30,"D",O246&lt;=50,"C",O246&lt;=80,"B",O246&lt;=100,"A")</f>
        <v>C</v>
      </c>
      <c r="Q246" t="str">
        <f t="shared" si="3"/>
        <v>Fail</v>
      </c>
      <c r="R246" t="str" cm="1">
        <f t="array" ref="R246">_xlfn.IFS(O246&lt;30,"Poor",O246&lt;=50,"Need Improvement",O246&lt;=80,"Excellent",O246&lt;=100,"Outstanding")</f>
        <v>Need Improvement</v>
      </c>
      <c r="S246" s="11"/>
    </row>
    <row r="247" spans="1:19" x14ac:dyDescent="0.3">
      <c r="A247" t="s">
        <v>857</v>
      </c>
      <c r="B247" t="s">
        <v>28</v>
      </c>
      <c r="C247" t="s">
        <v>449</v>
      </c>
      <c r="D247" t="s">
        <v>266</v>
      </c>
      <c r="E247">
        <v>25</v>
      </c>
      <c r="F247" t="s">
        <v>455</v>
      </c>
      <c r="G247" t="s">
        <v>481</v>
      </c>
      <c r="H247">
        <v>8</v>
      </c>
      <c r="I247" t="s">
        <v>463</v>
      </c>
      <c r="J247">
        <v>81</v>
      </c>
      <c r="K247">
        <v>91</v>
      </c>
      <c r="L247">
        <v>87</v>
      </c>
      <c r="M247" t="s">
        <v>474</v>
      </c>
      <c r="N247">
        <v>259</v>
      </c>
      <c r="O247" s="6">
        <v>86.333333333333329</v>
      </c>
      <c r="P247" t="str" cm="1">
        <f t="array" ref="P247">_xlfn.IFS(O247&lt;30,"D",O247&lt;=50,"C",O247&lt;=80,"B",O247&lt;=100,"A")</f>
        <v>A</v>
      </c>
      <c r="Q247" t="str">
        <f t="shared" si="3"/>
        <v>Pass</v>
      </c>
      <c r="R247" t="str" cm="1">
        <f t="array" ref="R247">_xlfn.IFS(O247&lt;30,"Poor",O247&lt;=50,"Need Improvement",O247&lt;=80,"Excellent",O247&lt;=100,"Outstanding")</f>
        <v>Outstanding</v>
      </c>
      <c r="S247" s="11"/>
    </row>
    <row r="248" spans="1:19" x14ac:dyDescent="0.3">
      <c r="A248" t="s">
        <v>858</v>
      </c>
      <c r="B248" t="s">
        <v>29</v>
      </c>
      <c r="C248" t="s">
        <v>451</v>
      </c>
      <c r="D248" t="s">
        <v>166</v>
      </c>
      <c r="E248">
        <v>22</v>
      </c>
      <c r="F248" t="s">
        <v>454</v>
      </c>
      <c r="G248" t="s">
        <v>1074</v>
      </c>
      <c r="H248">
        <v>8</v>
      </c>
      <c r="I248" t="s">
        <v>460</v>
      </c>
      <c r="J248">
        <v>67</v>
      </c>
      <c r="K248">
        <v>61</v>
      </c>
      <c r="L248">
        <v>68</v>
      </c>
      <c r="M248" t="s">
        <v>471</v>
      </c>
      <c r="N248">
        <v>196</v>
      </c>
      <c r="O248" s="6">
        <v>65.333333333333329</v>
      </c>
      <c r="P248" t="str" cm="1">
        <f t="array" ref="P248">_xlfn.IFS(O248&lt;30,"D",O248&lt;=50,"C",O248&lt;=80,"B",O248&lt;=100,"A")</f>
        <v>B</v>
      </c>
      <c r="Q248" t="str">
        <f t="shared" si="3"/>
        <v>Pass</v>
      </c>
      <c r="R248" t="str" cm="1">
        <f t="array" ref="R248">_xlfn.IFS(O248&lt;30,"Poor",O248&lt;=50,"Need Improvement",O248&lt;=80,"Excellent",O248&lt;=100,"Outstanding")</f>
        <v>Excellent</v>
      </c>
      <c r="S248" s="11"/>
    </row>
    <row r="249" spans="1:19" x14ac:dyDescent="0.3">
      <c r="A249" t="s">
        <v>859</v>
      </c>
      <c r="B249" t="s">
        <v>28</v>
      </c>
      <c r="C249" t="s">
        <v>449</v>
      </c>
      <c r="D249" t="s">
        <v>198</v>
      </c>
      <c r="E249">
        <v>16</v>
      </c>
      <c r="F249" s="9" t="s">
        <v>1062</v>
      </c>
      <c r="G249" t="s">
        <v>481</v>
      </c>
      <c r="H249">
        <v>3</v>
      </c>
      <c r="I249" t="s">
        <v>459</v>
      </c>
      <c r="J249">
        <v>53</v>
      </c>
      <c r="K249">
        <v>37</v>
      </c>
      <c r="L249">
        <v>40</v>
      </c>
      <c r="M249" t="s">
        <v>470</v>
      </c>
      <c r="N249">
        <v>130</v>
      </c>
      <c r="O249" s="6">
        <v>43.333333333333336</v>
      </c>
      <c r="P249" t="str" cm="1">
        <f t="array" ref="P249">_xlfn.IFS(O249&lt;30,"D",O249&lt;=50,"C",O249&lt;=80,"B",O249&lt;=100,"A")</f>
        <v>C</v>
      </c>
      <c r="Q249" t="str">
        <f t="shared" si="3"/>
        <v>Fail</v>
      </c>
      <c r="R249" t="str" cm="1">
        <f t="array" ref="R249">_xlfn.IFS(O249&lt;30,"Poor",O249&lt;=50,"Need Improvement",O249&lt;=80,"Excellent",O249&lt;=100,"Outstanding")</f>
        <v>Need Improvement</v>
      </c>
      <c r="S249" s="11"/>
    </row>
    <row r="250" spans="1:19" x14ac:dyDescent="0.3">
      <c r="A250" t="s">
        <v>860</v>
      </c>
      <c r="B250" t="s">
        <v>28</v>
      </c>
      <c r="C250" t="s">
        <v>452</v>
      </c>
      <c r="D250" t="s">
        <v>346</v>
      </c>
      <c r="E250">
        <v>21</v>
      </c>
      <c r="F250" t="s">
        <v>456</v>
      </c>
      <c r="G250" t="s">
        <v>1074</v>
      </c>
      <c r="H250">
        <v>2</v>
      </c>
      <c r="I250" t="s">
        <v>464</v>
      </c>
      <c r="J250">
        <v>83</v>
      </c>
      <c r="K250">
        <v>86</v>
      </c>
      <c r="L250">
        <v>88</v>
      </c>
      <c r="M250" t="s">
        <v>475</v>
      </c>
      <c r="N250">
        <v>257</v>
      </c>
      <c r="O250" s="6">
        <v>85.666666666666671</v>
      </c>
      <c r="P250" t="str" cm="1">
        <f t="array" ref="P250">_xlfn.IFS(O250&lt;30,"D",O250&lt;=50,"C",O250&lt;=80,"B",O250&lt;=100,"A")</f>
        <v>A</v>
      </c>
      <c r="Q250" t="str">
        <f t="shared" si="3"/>
        <v>Pass</v>
      </c>
      <c r="R250" t="str" cm="1">
        <f t="array" ref="R250">_xlfn.IFS(O250&lt;30,"Poor",O250&lt;=50,"Need Improvement",O250&lt;=80,"Excellent",O250&lt;=100,"Outstanding")</f>
        <v>Outstanding</v>
      </c>
      <c r="S250" s="11"/>
    </row>
    <row r="251" spans="1:19" x14ac:dyDescent="0.3">
      <c r="A251" t="s">
        <v>861</v>
      </c>
      <c r="B251" t="s">
        <v>29</v>
      </c>
      <c r="C251" t="s">
        <v>449</v>
      </c>
      <c r="D251" t="s">
        <v>379</v>
      </c>
      <c r="E251">
        <v>16</v>
      </c>
      <c r="F251" s="9" t="s">
        <v>1062</v>
      </c>
      <c r="G251" t="s">
        <v>1074</v>
      </c>
      <c r="H251">
        <v>3</v>
      </c>
      <c r="I251" t="s">
        <v>462</v>
      </c>
      <c r="J251">
        <v>54</v>
      </c>
      <c r="K251">
        <v>59</v>
      </c>
      <c r="L251">
        <v>62</v>
      </c>
      <c r="M251" t="s">
        <v>472</v>
      </c>
      <c r="N251">
        <v>175</v>
      </c>
      <c r="O251" s="6">
        <v>58.333333333333336</v>
      </c>
      <c r="P251" t="str" cm="1">
        <f t="array" ref="P251">_xlfn.IFS(O251&lt;30,"D",O251&lt;=50,"C",O251&lt;=80,"B",O251&lt;=100,"A")</f>
        <v>B</v>
      </c>
      <c r="Q251" t="str">
        <f t="shared" si="3"/>
        <v>Pass</v>
      </c>
      <c r="R251" t="str" cm="1">
        <f t="array" ref="R251">_xlfn.IFS(O251&lt;30,"Poor",O251&lt;=50,"Need Improvement",O251&lt;=80,"Excellent",O251&lt;=100,"Outstanding")</f>
        <v>Excellent</v>
      </c>
      <c r="S251" s="11"/>
    </row>
    <row r="252" spans="1:19" x14ac:dyDescent="0.3">
      <c r="A252" t="s">
        <v>862</v>
      </c>
      <c r="B252" t="s">
        <v>28</v>
      </c>
      <c r="C252" t="s">
        <v>452</v>
      </c>
      <c r="D252" t="s">
        <v>222</v>
      </c>
      <c r="E252">
        <v>22</v>
      </c>
      <c r="F252" t="s">
        <v>456</v>
      </c>
      <c r="G252" t="s">
        <v>479</v>
      </c>
      <c r="H252">
        <v>2</v>
      </c>
      <c r="I252" t="s">
        <v>467</v>
      </c>
      <c r="J252">
        <v>100</v>
      </c>
      <c r="K252">
        <v>100</v>
      </c>
      <c r="L252">
        <v>93</v>
      </c>
      <c r="M252" t="s">
        <v>477</v>
      </c>
      <c r="N252">
        <v>293</v>
      </c>
      <c r="O252" s="6">
        <v>97.666666666666671</v>
      </c>
      <c r="P252" t="str" cm="1">
        <f t="array" ref="P252">_xlfn.IFS(O252&lt;30,"D",O252&lt;=50,"C",O252&lt;=80,"B",O252&lt;=100,"A")</f>
        <v>A</v>
      </c>
      <c r="Q252" t="str">
        <f t="shared" si="3"/>
        <v>Pass</v>
      </c>
      <c r="R252" t="str" cm="1">
        <f t="array" ref="R252">_xlfn.IFS(O252&lt;30,"Poor",O252&lt;=50,"Need Improvement",O252&lt;=80,"Excellent",O252&lt;=100,"Outstanding")</f>
        <v>Outstanding</v>
      </c>
      <c r="S252" s="11"/>
    </row>
    <row r="253" spans="1:19" x14ac:dyDescent="0.3">
      <c r="A253" t="s">
        <v>863</v>
      </c>
      <c r="B253" t="s">
        <v>29</v>
      </c>
      <c r="C253" t="s">
        <v>449</v>
      </c>
      <c r="D253" t="s">
        <v>232</v>
      </c>
      <c r="E253">
        <v>22</v>
      </c>
      <c r="F253" t="s">
        <v>456</v>
      </c>
      <c r="G253" t="s">
        <v>479</v>
      </c>
      <c r="H253">
        <v>8</v>
      </c>
      <c r="I253" t="s">
        <v>465</v>
      </c>
      <c r="J253">
        <v>49</v>
      </c>
      <c r="K253">
        <v>51</v>
      </c>
      <c r="L253">
        <v>43</v>
      </c>
      <c r="M253" t="s">
        <v>476</v>
      </c>
      <c r="N253">
        <v>143</v>
      </c>
      <c r="O253" s="6">
        <v>47.666666666666664</v>
      </c>
      <c r="P253" t="str" cm="1">
        <f t="array" ref="P253">_xlfn.IFS(O253&lt;30,"D",O253&lt;=50,"C",O253&lt;=80,"B",O253&lt;=100,"A")</f>
        <v>C</v>
      </c>
      <c r="Q253" t="str">
        <f t="shared" si="3"/>
        <v>Fail</v>
      </c>
      <c r="R253" t="str" cm="1">
        <f t="array" ref="R253">_xlfn.IFS(O253&lt;30,"Poor",O253&lt;=50,"Need Improvement",O253&lt;=80,"Excellent",O253&lt;=100,"Outstanding")</f>
        <v>Need Improvement</v>
      </c>
      <c r="S253" s="11"/>
    </row>
    <row r="254" spans="1:19" x14ac:dyDescent="0.3">
      <c r="A254" t="s">
        <v>864</v>
      </c>
      <c r="B254" t="s">
        <v>29</v>
      </c>
      <c r="C254" t="s">
        <v>452</v>
      </c>
      <c r="D254" t="s">
        <v>337</v>
      </c>
      <c r="E254">
        <v>19</v>
      </c>
      <c r="F254" t="s">
        <v>454</v>
      </c>
      <c r="G254" t="s">
        <v>480</v>
      </c>
      <c r="H254">
        <v>9</v>
      </c>
      <c r="I254" t="s">
        <v>464</v>
      </c>
      <c r="J254">
        <v>64</v>
      </c>
      <c r="K254">
        <v>73</v>
      </c>
      <c r="L254">
        <v>70</v>
      </c>
      <c r="M254" t="s">
        <v>474</v>
      </c>
      <c r="N254">
        <v>207</v>
      </c>
      <c r="O254" s="6">
        <v>69</v>
      </c>
      <c r="P254" t="str" cm="1">
        <f t="array" ref="P254">_xlfn.IFS(O254&lt;30,"D",O254&lt;=50,"C",O254&lt;=80,"B",O254&lt;=100,"A")</f>
        <v>B</v>
      </c>
      <c r="Q254" t="str">
        <f t="shared" si="3"/>
        <v>Pass</v>
      </c>
      <c r="R254" t="str" cm="1">
        <f t="array" ref="R254">_xlfn.IFS(O254&lt;30,"Poor",O254&lt;=50,"Need Improvement",O254&lt;=80,"Excellent",O254&lt;=100,"Outstanding")</f>
        <v>Excellent</v>
      </c>
      <c r="S254" s="11"/>
    </row>
    <row r="255" spans="1:19" x14ac:dyDescent="0.3">
      <c r="A255" t="s">
        <v>865</v>
      </c>
      <c r="B255" t="s">
        <v>28</v>
      </c>
      <c r="C255" t="s">
        <v>448</v>
      </c>
      <c r="D255" t="s">
        <v>332</v>
      </c>
      <c r="E255">
        <v>20</v>
      </c>
      <c r="F255" t="s">
        <v>457</v>
      </c>
      <c r="G255" t="s">
        <v>1074</v>
      </c>
      <c r="H255">
        <v>1</v>
      </c>
      <c r="I255" t="s">
        <v>466</v>
      </c>
      <c r="J255">
        <v>74</v>
      </c>
      <c r="K255">
        <v>81</v>
      </c>
      <c r="L255">
        <v>76</v>
      </c>
      <c r="M255" t="s">
        <v>476</v>
      </c>
      <c r="N255">
        <v>231</v>
      </c>
      <c r="O255" s="6">
        <v>77</v>
      </c>
      <c r="P255" t="str" cm="1">
        <f t="array" ref="P255">_xlfn.IFS(O255&lt;30,"D",O255&lt;=50,"C",O255&lt;=80,"B",O255&lt;=100,"A")</f>
        <v>B</v>
      </c>
      <c r="Q255" t="str">
        <f t="shared" si="3"/>
        <v>Pass</v>
      </c>
      <c r="R255" t="str" cm="1">
        <f t="array" ref="R255">_xlfn.IFS(O255&lt;30,"Poor",O255&lt;=50,"Need Improvement",O255&lt;=80,"Excellent",O255&lt;=100,"Outstanding")</f>
        <v>Excellent</v>
      </c>
      <c r="S255" s="11"/>
    </row>
    <row r="256" spans="1:19" x14ac:dyDescent="0.3">
      <c r="A256" t="s">
        <v>866</v>
      </c>
      <c r="B256" t="s">
        <v>28</v>
      </c>
      <c r="C256" t="s">
        <v>449</v>
      </c>
      <c r="D256" t="s">
        <v>348</v>
      </c>
      <c r="E256">
        <v>16</v>
      </c>
      <c r="F256" s="9" t="s">
        <v>1062</v>
      </c>
      <c r="G256" t="s">
        <v>479</v>
      </c>
      <c r="H256">
        <v>4</v>
      </c>
      <c r="I256" t="s">
        <v>465</v>
      </c>
      <c r="J256">
        <v>34</v>
      </c>
      <c r="K256">
        <v>42</v>
      </c>
      <c r="L256">
        <v>39</v>
      </c>
      <c r="M256" t="s">
        <v>476</v>
      </c>
      <c r="N256">
        <v>115</v>
      </c>
      <c r="O256" s="6">
        <v>38.333333333333336</v>
      </c>
      <c r="P256" t="str" cm="1">
        <f t="array" ref="P256">_xlfn.IFS(O256&lt;30,"D",O256&lt;=50,"C",O256&lt;=80,"B",O256&lt;=100,"A")</f>
        <v>C</v>
      </c>
      <c r="Q256" t="str">
        <f t="shared" si="3"/>
        <v>Fail</v>
      </c>
      <c r="R256" t="str" cm="1">
        <f t="array" ref="R256">_xlfn.IFS(O256&lt;30,"Poor",O256&lt;=50,"Need Improvement",O256&lt;=80,"Excellent",O256&lt;=100,"Outstanding")</f>
        <v>Need Improvement</v>
      </c>
      <c r="S256" s="11"/>
    </row>
    <row r="257" spans="1:19" x14ac:dyDescent="0.3">
      <c r="A257" t="s">
        <v>867</v>
      </c>
      <c r="B257" t="s">
        <v>28</v>
      </c>
      <c r="C257" t="s">
        <v>450</v>
      </c>
      <c r="D257" t="s">
        <v>49</v>
      </c>
      <c r="E257">
        <v>19</v>
      </c>
      <c r="F257" t="s">
        <v>456</v>
      </c>
      <c r="G257" t="s">
        <v>480</v>
      </c>
      <c r="H257">
        <v>9</v>
      </c>
      <c r="I257" t="s">
        <v>464</v>
      </c>
      <c r="J257">
        <v>55</v>
      </c>
      <c r="K257">
        <v>65</v>
      </c>
      <c r="L257">
        <v>62</v>
      </c>
      <c r="M257" t="s">
        <v>474</v>
      </c>
      <c r="N257">
        <v>182</v>
      </c>
      <c r="O257" s="6">
        <v>60.666666666666664</v>
      </c>
      <c r="P257" t="str" cm="1">
        <f t="array" ref="P257">_xlfn.IFS(O257&lt;30,"D",O257&lt;=50,"C",O257&lt;=80,"B",O257&lt;=100,"A")</f>
        <v>B</v>
      </c>
      <c r="Q257" t="str">
        <f t="shared" si="3"/>
        <v>Pass</v>
      </c>
      <c r="R257" t="str" cm="1">
        <f t="array" ref="R257">_xlfn.IFS(O257&lt;30,"Poor",O257&lt;=50,"Need Improvement",O257&lt;=80,"Excellent",O257&lt;=100,"Outstanding")</f>
        <v>Excellent</v>
      </c>
      <c r="S257" s="11"/>
    </row>
    <row r="258" spans="1:19" x14ac:dyDescent="0.3">
      <c r="A258" t="s">
        <v>868</v>
      </c>
      <c r="B258" t="s">
        <v>28</v>
      </c>
      <c r="C258" t="s">
        <v>451</v>
      </c>
      <c r="D258" t="s">
        <v>419</v>
      </c>
      <c r="E258">
        <v>17</v>
      </c>
      <c r="F258" s="9" t="s">
        <v>1062</v>
      </c>
      <c r="G258" t="s">
        <v>480</v>
      </c>
      <c r="H258">
        <v>6</v>
      </c>
      <c r="I258" t="s">
        <v>462</v>
      </c>
      <c r="J258">
        <v>54</v>
      </c>
      <c r="K258">
        <v>52</v>
      </c>
      <c r="L258">
        <v>52</v>
      </c>
      <c r="M258" t="s">
        <v>473</v>
      </c>
      <c r="N258">
        <v>158</v>
      </c>
      <c r="O258" s="6">
        <v>52.666666666666664</v>
      </c>
      <c r="P258" t="str" cm="1">
        <f t="array" ref="P258">_xlfn.IFS(O258&lt;30,"D",O258&lt;=50,"C",O258&lt;=80,"B",O258&lt;=100,"A")</f>
        <v>B</v>
      </c>
      <c r="Q258" t="str">
        <f t="shared" si="3"/>
        <v>Pass</v>
      </c>
      <c r="R258" t="str" cm="1">
        <f t="array" ref="R258">_xlfn.IFS(O258&lt;30,"Poor",O258&lt;=50,"Need Improvement",O258&lt;=80,"Excellent",O258&lt;=100,"Outstanding")</f>
        <v>Excellent</v>
      </c>
      <c r="S258" s="11"/>
    </row>
    <row r="259" spans="1:19" x14ac:dyDescent="0.3">
      <c r="A259" t="s">
        <v>869</v>
      </c>
      <c r="B259" t="s">
        <v>28</v>
      </c>
      <c r="C259" t="s">
        <v>449</v>
      </c>
      <c r="D259" t="s">
        <v>211</v>
      </c>
      <c r="E259">
        <v>21</v>
      </c>
      <c r="F259" t="s">
        <v>457</v>
      </c>
      <c r="G259" t="s">
        <v>479</v>
      </c>
      <c r="H259">
        <v>6</v>
      </c>
      <c r="I259" t="s">
        <v>459</v>
      </c>
      <c r="J259">
        <v>59</v>
      </c>
      <c r="K259">
        <v>62</v>
      </c>
      <c r="L259">
        <v>64</v>
      </c>
      <c r="M259" t="s">
        <v>469</v>
      </c>
      <c r="N259">
        <v>185</v>
      </c>
      <c r="O259" s="6">
        <v>61.666666666666664</v>
      </c>
      <c r="P259" t="str" cm="1">
        <f t="array" ref="P259">_xlfn.IFS(O259&lt;30,"D",O259&lt;=50,"C",O259&lt;=80,"B",O259&lt;=100,"A")</f>
        <v>B</v>
      </c>
      <c r="Q259" t="str">
        <f t="shared" ref="Q259:Q322" si="4">IF(O259&gt;50,"Pass","Fail")</f>
        <v>Pass</v>
      </c>
      <c r="R259" t="str" cm="1">
        <f t="array" ref="R259">_xlfn.IFS(O259&lt;30,"Poor",O259&lt;=50,"Need Improvement",O259&lt;=80,"Excellent",O259&lt;=100,"Outstanding")</f>
        <v>Excellent</v>
      </c>
      <c r="S259" s="11"/>
    </row>
    <row r="260" spans="1:19" x14ac:dyDescent="0.3">
      <c r="A260" t="s">
        <v>870</v>
      </c>
      <c r="B260" t="s">
        <v>28</v>
      </c>
      <c r="C260" t="s">
        <v>452</v>
      </c>
      <c r="D260" t="s">
        <v>421</v>
      </c>
      <c r="E260">
        <v>22</v>
      </c>
      <c r="F260" t="s">
        <v>457</v>
      </c>
      <c r="G260" t="s">
        <v>481</v>
      </c>
      <c r="H260">
        <v>8</v>
      </c>
      <c r="I260" t="s">
        <v>463</v>
      </c>
      <c r="J260">
        <v>62</v>
      </c>
      <c r="K260">
        <v>73</v>
      </c>
      <c r="L260">
        <v>70</v>
      </c>
      <c r="M260" t="s">
        <v>474</v>
      </c>
      <c r="N260">
        <v>205</v>
      </c>
      <c r="O260" s="6">
        <v>68.333333333333329</v>
      </c>
      <c r="P260" t="str" cm="1">
        <f t="array" ref="P260">_xlfn.IFS(O260&lt;30,"D",O260&lt;=50,"C",O260&lt;=80,"B",O260&lt;=100,"A")</f>
        <v>B</v>
      </c>
      <c r="Q260" t="str">
        <f t="shared" si="4"/>
        <v>Pass</v>
      </c>
      <c r="R260" t="str" cm="1">
        <f t="array" ref="R260">_xlfn.IFS(O260&lt;30,"Poor",O260&lt;=50,"Need Improvement",O260&lt;=80,"Excellent",O260&lt;=100,"Outstanding")</f>
        <v>Excellent</v>
      </c>
      <c r="S260" s="11"/>
    </row>
    <row r="261" spans="1:19" x14ac:dyDescent="0.3">
      <c r="A261" t="s">
        <v>871</v>
      </c>
      <c r="B261" t="s">
        <v>28</v>
      </c>
      <c r="C261" t="s">
        <v>449</v>
      </c>
      <c r="D261" t="s">
        <v>442</v>
      </c>
      <c r="E261">
        <v>22</v>
      </c>
      <c r="F261" t="s">
        <v>454</v>
      </c>
      <c r="G261" t="s">
        <v>480</v>
      </c>
      <c r="H261">
        <v>2</v>
      </c>
      <c r="I261" t="s">
        <v>464</v>
      </c>
      <c r="J261">
        <v>63</v>
      </c>
      <c r="K261">
        <v>75</v>
      </c>
      <c r="L261">
        <v>81</v>
      </c>
      <c r="M261" t="s">
        <v>474</v>
      </c>
      <c r="N261">
        <v>219</v>
      </c>
      <c r="O261" s="6">
        <v>73</v>
      </c>
      <c r="P261" t="str" cm="1">
        <f t="array" ref="P261">_xlfn.IFS(O261&lt;30,"D",O261&lt;=50,"C",O261&lt;=80,"B",O261&lt;=100,"A")</f>
        <v>B</v>
      </c>
      <c r="Q261" t="str">
        <f t="shared" si="4"/>
        <v>Pass</v>
      </c>
      <c r="R261" t="str" cm="1">
        <f t="array" ref="R261">_xlfn.IFS(O261&lt;30,"Poor",O261&lt;=50,"Need Improvement",O261&lt;=80,"Excellent",O261&lt;=100,"Outstanding")</f>
        <v>Excellent</v>
      </c>
      <c r="S261" s="11"/>
    </row>
    <row r="262" spans="1:19" x14ac:dyDescent="0.3">
      <c r="A262" t="s">
        <v>872</v>
      </c>
      <c r="B262" t="s">
        <v>29</v>
      </c>
      <c r="C262" t="s">
        <v>449</v>
      </c>
      <c r="D262" t="s">
        <v>279</v>
      </c>
      <c r="E262">
        <v>20</v>
      </c>
      <c r="F262" t="s">
        <v>457</v>
      </c>
      <c r="G262" t="s">
        <v>479</v>
      </c>
      <c r="H262">
        <v>3</v>
      </c>
      <c r="I262" t="s">
        <v>465</v>
      </c>
      <c r="J262">
        <v>42</v>
      </c>
      <c r="K262">
        <v>66</v>
      </c>
      <c r="L262">
        <v>69</v>
      </c>
      <c r="M262" t="s">
        <v>476</v>
      </c>
      <c r="N262">
        <v>177</v>
      </c>
      <c r="O262" s="6">
        <v>59</v>
      </c>
      <c r="P262" t="str" cm="1">
        <f t="array" ref="P262">_xlfn.IFS(O262&lt;30,"D",O262&lt;=50,"C",O262&lt;=80,"B",O262&lt;=100,"A")</f>
        <v>B</v>
      </c>
      <c r="Q262" t="str">
        <f t="shared" si="4"/>
        <v>Pass</v>
      </c>
      <c r="R262" t="str" cm="1">
        <f t="array" ref="R262">_xlfn.IFS(O262&lt;30,"Poor",O262&lt;=50,"Need Improvement",O262&lt;=80,"Excellent",O262&lt;=100,"Outstanding")</f>
        <v>Excellent</v>
      </c>
      <c r="S262" s="11"/>
    </row>
    <row r="263" spans="1:19" x14ac:dyDescent="0.3">
      <c r="A263" t="s">
        <v>873</v>
      </c>
      <c r="B263" t="s">
        <v>28</v>
      </c>
      <c r="C263" t="s">
        <v>451</v>
      </c>
      <c r="D263" t="s">
        <v>162</v>
      </c>
      <c r="E263">
        <v>19</v>
      </c>
      <c r="F263" t="s">
        <v>456</v>
      </c>
      <c r="G263" t="s">
        <v>480</v>
      </c>
      <c r="H263">
        <v>5</v>
      </c>
      <c r="I263" t="s">
        <v>458</v>
      </c>
      <c r="J263">
        <v>77</v>
      </c>
      <c r="K263">
        <v>89</v>
      </c>
      <c r="L263">
        <v>98</v>
      </c>
      <c r="M263" t="s">
        <v>469</v>
      </c>
      <c r="N263">
        <v>264</v>
      </c>
      <c r="O263" s="6">
        <v>88</v>
      </c>
      <c r="P263" t="str" cm="1">
        <f t="array" ref="P263">_xlfn.IFS(O263&lt;30,"D",O263&lt;=50,"C",O263&lt;=80,"B",O263&lt;=100,"A")</f>
        <v>A</v>
      </c>
      <c r="Q263" t="str">
        <f t="shared" si="4"/>
        <v>Pass</v>
      </c>
      <c r="R263" t="str" cm="1">
        <f t="array" ref="R263">_xlfn.IFS(O263&lt;30,"Poor",O263&lt;=50,"Need Improvement",O263&lt;=80,"Excellent",O263&lt;=100,"Outstanding")</f>
        <v>Outstanding</v>
      </c>
      <c r="S263" s="11"/>
    </row>
    <row r="264" spans="1:19" x14ac:dyDescent="0.3">
      <c r="A264" t="s">
        <v>874</v>
      </c>
      <c r="B264" t="s">
        <v>29</v>
      </c>
      <c r="C264" t="s">
        <v>449</v>
      </c>
      <c r="D264" t="s">
        <v>189</v>
      </c>
      <c r="E264">
        <v>18</v>
      </c>
      <c r="F264" s="9" t="s">
        <v>1062</v>
      </c>
      <c r="G264" t="s">
        <v>481</v>
      </c>
      <c r="H264">
        <v>6</v>
      </c>
      <c r="I264" t="s">
        <v>461</v>
      </c>
      <c r="J264">
        <v>43</v>
      </c>
      <c r="K264">
        <v>53</v>
      </c>
      <c r="L264">
        <v>53</v>
      </c>
      <c r="M264" t="s">
        <v>471</v>
      </c>
      <c r="N264">
        <v>149</v>
      </c>
      <c r="O264" s="6">
        <v>49.666666666666664</v>
      </c>
      <c r="P264" t="str" cm="1">
        <f t="array" ref="P264">_xlfn.IFS(O264&lt;30,"D",O264&lt;=50,"C",O264&lt;=80,"B",O264&lt;=100,"A")</f>
        <v>C</v>
      </c>
      <c r="Q264" t="str">
        <f t="shared" si="4"/>
        <v>Fail</v>
      </c>
      <c r="R264" t="str" cm="1">
        <f t="array" ref="R264">_xlfn.IFS(O264&lt;30,"Poor",O264&lt;=50,"Need Improvement",O264&lt;=80,"Excellent",O264&lt;=100,"Outstanding")</f>
        <v>Need Improvement</v>
      </c>
      <c r="S264" s="11"/>
    </row>
    <row r="265" spans="1:19" x14ac:dyDescent="0.3">
      <c r="A265" t="s">
        <v>875</v>
      </c>
      <c r="B265" t="s">
        <v>28</v>
      </c>
      <c r="C265" t="s">
        <v>451</v>
      </c>
      <c r="D265" t="s">
        <v>282</v>
      </c>
      <c r="E265">
        <v>20</v>
      </c>
      <c r="F265" t="s">
        <v>456</v>
      </c>
      <c r="G265" t="s">
        <v>481</v>
      </c>
      <c r="H265">
        <v>1</v>
      </c>
      <c r="I265" t="s">
        <v>461</v>
      </c>
      <c r="J265">
        <v>65</v>
      </c>
      <c r="K265">
        <v>69</v>
      </c>
      <c r="L265">
        <v>70</v>
      </c>
      <c r="M265" t="s">
        <v>471</v>
      </c>
      <c r="N265">
        <v>204</v>
      </c>
      <c r="O265" s="6">
        <v>68</v>
      </c>
      <c r="P265" t="str" cm="1">
        <f t="array" ref="P265">_xlfn.IFS(O265&lt;30,"D",O265&lt;=50,"C",O265&lt;=80,"B",O265&lt;=100,"A")</f>
        <v>B</v>
      </c>
      <c r="Q265" t="str">
        <f t="shared" si="4"/>
        <v>Pass</v>
      </c>
      <c r="R265" t="str" cm="1">
        <f t="array" ref="R265">_xlfn.IFS(O265&lt;30,"Poor",O265&lt;=50,"Need Improvement",O265&lt;=80,"Excellent",O265&lt;=100,"Outstanding")</f>
        <v>Excellent</v>
      </c>
      <c r="S265" s="11"/>
    </row>
    <row r="266" spans="1:19" x14ac:dyDescent="0.3">
      <c r="A266" t="s">
        <v>876</v>
      </c>
      <c r="B266" t="s">
        <v>28</v>
      </c>
      <c r="C266" t="s">
        <v>451</v>
      </c>
      <c r="D266" t="s">
        <v>102</v>
      </c>
      <c r="E266">
        <v>16</v>
      </c>
      <c r="F266" s="9" t="s">
        <v>1062</v>
      </c>
      <c r="G266" t="s">
        <v>1074</v>
      </c>
      <c r="H266">
        <v>6</v>
      </c>
      <c r="I266" t="s">
        <v>458</v>
      </c>
      <c r="J266">
        <v>53</v>
      </c>
      <c r="K266">
        <v>52</v>
      </c>
      <c r="L266">
        <v>42</v>
      </c>
      <c r="M266" t="s">
        <v>468</v>
      </c>
      <c r="N266">
        <v>147</v>
      </c>
      <c r="O266" s="6">
        <v>49</v>
      </c>
      <c r="P266" t="str" cm="1">
        <f t="array" ref="P266">_xlfn.IFS(O266&lt;30,"D",O266&lt;=50,"C",O266&lt;=80,"B",O266&lt;=100,"A")</f>
        <v>C</v>
      </c>
      <c r="Q266" t="str">
        <f t="shared" si="4"/>
        <v>Fail</v>
      </c>
      <c r="R266" t="str" cm="1">
        <f t="array" ref="R266">_xlfn.IFS(O266&lt;30,"Poor",O266&lt;=50,"Need Improvement",O266&lt;=80,"Excellent",O266&lt;=100,"Outstanding")</f>
        <v>Need Improvement</v>
      </c>
      <c r="S266" s="11"/>
    </row>
    <row r="267" spans="1:19" x14ac:dyDescent="0.3">
      <c r="A267" t="s">
        <v>877</v>
      </c>
      <c r="B267" t="s">
        <v>29</v>
      </c>
      <c r="C267" t="s">
        <v>449</v>
      </c>
      <c r="D267" t="s">
        <v>117</v>
      </c>
      <c r="E267">
        <v>17</v>
      </c>
      <c r="F267" s="9" t="s">
        <v>1062</v>
      </c>
      <c r="G267" t="s">
        <v>1074</v>
      </c>
      <c r="H267">
        <v>10</v>
      </c>
      <c r="I267" t="s">
        <v>460</v>
      </c>
      <c r="J267">
        <v>63</v>
      </c>
      <c r="K267">
        <v>60</v>
      </c>
      <c r="L267">
        <v>57</v>
      </c>
      <c r="M267" t="s">
        <v>471</v>
      </c>
      <c r="N267">
        <v>180</v>
      </c>
      <c r="O267" s="6">
        <v>60</v>
      </c>
      <c r="P267" t="str" cm="1">
        <f t="array" ref="P267">_xlfn.IFS(O267&lt;30,"D",O267&lt;=50,"C",O267&lt;=80,"B",O267&lt;=100,"A")</f>
        <v>B</v>
      </c>
      <c r="Q267" t="str">
        <f t="shared" si="4"/>
        <v>Pass</v>
      </c>
      <c r="R267" t="str" cm="1">
        <f t="array" ref="R267">_xlfn.IFS(O267&lt;30,"Poor",O267&lt;=50,"Need Improvement",O267&lt;=80,"Excellent",O267&lt;=100,"Outstanding")</f>
        <v>Excellent</v>
      </c>
      <c r="S267" s="11"/>
    </row>
    <row r="268" spans="1:19" x14ac:dyDescent="0.3">
      <c r="A268" t="s">
        <v>878</v>
      </c>
      <c r="B268" t="s">
        <v>29</v>
      </c>
      <c r="C268" t="s">
        <v>452</v>
      </c>
      <c r="D268" t="s">
        <v>315</v>
      </c>
      <c r="E268">
        <v>19</v>
      </c>
      <c r="F268" t="s">
        <v>456</v>
      </c>
      <c r="G268" t="s">
        <v>481</v>
      </c>
      <c r="H268">
        <v>10</v>
      </c>
      <c r="I268" t="s">
        <v>463</v>
      </c>
      <c r="J268">
        <v>46</v>
      </c>
      <c r="K268">
        <v>43</v>
      </c>
      <c r="L268">
        <v>41</v>
      </c>
      <c r="M268" t="s">
        <v>474</v>
      </c>
      <c r="N268">
        <v>130</v>
      </c>
      <c r="O268" s="6">
        <v>43.333333333333336</v>
      </c>
      <c r="P268" t="str" cm="1">
        <f t="array" ref="P268">_xlfn.IFS(O268&lt;30,"D",O268&lt;=50,"C",O268&lt;=80,"B",O268&lt;=100,"A")</f>
        <v>C</v>
      </c>
      <c r="Q268" t="str">
        <f t="shared" si="4"/>
        <v>Fail</v>
      </c>
      <c r="R268" t="str" cm="1">
        <f t="array" ref="R268">_xlfn.IFS(O268&lt;30,"Poor",O268&lt;=50,"Need Improvement",O268&lt;=80,"Excellent",O268&lt;=100,"Outstanding")</f>
        <v>Need Improvement</v>
      </c>
      <c r="S268" s="11"/>
    </row>
    <row r="269" spans="1:19" x14ac:dyDescent="0.3">
      <c r="A269" t="s">
        <v>879</v>
      </c>
      <c r="B269" t="s">
        <v>29</v>
      </c>
      <c r="C269" t="s">
        <v>449</v>
      </c>
      <c r="D269" t="s">
        <v>428</v>
      </c>
      <c r="E269">
        <v>21</v>
      </c>
      <c r="F269" t="s">
        <v>456</v>
      </c>
      <c r="G269" t="s">
        <v>480</v>
      </c>
      <c r="H269">
        <v>3</v>
      </c>
      <c r="I269" t="s">
        <v>458</v>
      </c>
      <c r="J269">
        <v>64</v>
      </c>
      <c r="K269">
        <v>66</v>
      </c>
      <c r="L269">
        <v>59</v>
      </c>
      <c r="M269" t="s">
        <v>469</v>
      </c>
      <c r="N269">
        <v>189</v>
      </c>
      <c r="O269" s="6">
        <v>63</v>
      </c>
      <c r="P269" t="str" cm="1">
        <f t="array" ref="P269">_xlfn.IFS(O269&lt;30,"D",O269&lt;=50,"C",O269&lt;=80,"B",O269&lt;=100,"A")</f>
        <v>B</v>
      </c>
      <c r="Q269" t="str">
        <f t="shared" si="4"/>
        <v>Pass</v>
      </c>
      <c r="R269" t="str" cm="1">
        <f t="array" ref="R269">_xlfn.IFS(O269&lt;30,"Poor",O269&lt;=50,"Need Improvement",O269&lt;=80,"Excellent",O269&lt;=100,"Outstanding")</f>
        <v>Excellent</v>
      </c>
      <c r="S269" s="11"/>
    </row>
    <row r="270" spans="1:19" x14ac:dyDescent="0.3">
      <c r="A270" t="s">
        <v>880</v>
      </c>
      <c r="B270" t="s">
        <v>29</v>
      </c>
      <c r="C270" t="s">
        <v>449</v>
      </c>
      <c r="D270" t="s">
        <v>258</v>
      </c>
      <c r="E270">
        <v>21</v>
      </c>
      <c r="F270" t="s">
        <v>454</v>
      </c>
      <c r="G270" t="s">
        <v>481</v>
      </c>
      <c r="H270">
        <v>7</v>
      </c>
      <c r="I270" t="s">
        <v>465</v>
      </c>
      <c r="J270">
        <v>77</v>
      </c>
      <c r="K270">
        <v>94</v>
      </c>
      <c r="L270">
        <v>95</v>
      </c>
      <c r="M270" t="s">
        <v>475</v>
      </c>
      <c r="N270">
        <v>266</v>
      </c>
      <c r="O270" s="6">
        <v>88.666666666666671</v>
      </c>
      <c r="P270" t="str" cm="1">
        <f t="array" ref="P270">_xlfn.IFS(O270&lt;30,"D",O270&lt;=50,"C",O270&lt;=80,"B",O270&lt;=100,"A")</f>
        <v>A</v>
      </c>
      <c r="Q270" t="str">
        <f t="shared" si="4"/>
        <v>Pass</v>
      </c>
      <c r="R270" t="str" cm="1">
        <f t="array" ref="R270">_xlfn.IFS(O270&lt;30,"Poor",O270&lt;=50,"Need Improvement",O270&lt;=80,"Excellent",O270&lt;=100,"Outstanding")</f>
        <v>Outstanding</v>
      </c>
      <c r="S270" s="11"/>
    </row>
    <row r="271" spans="1:19" x14ac:dyDescent="0.3">
      <c r="A271" t="s">
        <v>881</v>
      </c>
      <c r="B271" t="s">
        <v>28</v>
      </c>
      <c r="C271" t="s">
        <v>448</v>
      </c>
      <c r="D271" t="s">
        <v>111</v>
      </c>
      <c r="E271">
        <v>18</v>
      </c>
      <c r="F271" s="9" t="s">
        <v>1062</v>
      </c>
      <c r="G271" t="s">
        <v>479</v>
      </c>
      <c r="H271">
        <v>7</v>
      </c>
      <c r="I271" t="s">
        <v>459</v>
      </c>
      <c r="J271">
        <v>49</v>
      </c>
      <c r="K271">
        <v>45</v>
      </c>
      <c r="L271">
        <v>45</v>
      </c>
      <c r="M271" t="s">
        <v>469</v>
      </c>
      <c r="N271">
        <v>139</v>
      </c>
      <c r="O271" s="6">
        <v>46.333333333333336</v>
      </c>
      <c r="P271" t="str" cm="1">
        <f t="array" ref="P271">_xlfn.IFS(O271&lt;30,"D",O271&lt;=50,"C",O271&lt;=80,"B",O271&lt;=100,"A")</f>
        <v>C</v>
      </c>
      <c r="Q271" t="str">
        <f t="shared" si="4"/>
        <v>Fail</v>
      </c>
      <c r="R271" t="str" cm="1">
        <f t="array" ref="R271">_xlfn.IFS(O271&lt;30,"Poor",O271&lt;=50,"Need Improvement",O271&lt;=80,"Excellent",O271&lt;=100,"Outstanding")</f>
        <v>Need Improvement</v>
      </c>
      <c r="S271" s="11"/>
    </row>
    <row r="272" spans="1:19" x14ac:dyDescent="0.3">
      <c r="A272" t="s">
        <v>882</v>
      </c>
      <c r="B272" t="s">
        <v>28</v>
      </c>
      <c r="C272" t="s">
        <v>449</v>
      </c>
      <c r="D272" t="s">
        <v>286</v>
      </c>
      <c r="E272">
        <v>19</v>
      </c>
      <c r="F272" t="s">
        <v>456</v>
      </c>
      <c r="G272" t="s">
        <v>479</v>
      </c>
      <c r="H272">
        <v>2</v>
      </c>
      <c r="I272" t="s">
        <v>463</v>
      </c>
      <c r="J272">
        <v>65</v>
      </c>
      <c r="K272">
        <v>67</v>
      </c>
      <c r="L272">
        <v>65</v>
      </c>
      <c r="M272" t="s">
        <v>473</v>
      </c>
      <c r="N272">
        <v>197</v>
      </c>
      <c r="O272" s="6">
        <v>65.666666666666671</v>
      </c>
      <c r="P272" t="str" cm="1">
        <f t="array" ref="P272">_xlfn.IFS(O272&lt;30,"D",O272&lt;=50,"C",O272&lt;=80,"B",O272&lt;=100,"A")</f>
        <v>B</v>
      </c>
      <c r="Q272" t="str">
        <f t="shared" si="4"/>
        <v>Pass</v>
      </c>
      <c r="R272" t="str" cm="1">
        <f t="array" ref="R272">_xlfn.IFS(O272&lt;30,"Poor",O272&lt;=50,"Need Improvement",O272&lt;=80,"Excellent",O272&lt;=100,"Outstanding")</f>
        <v>Excellent</v>
      </c>
      <c r="S272" s="11"/>
    </row>
    <row r="273" spans="1:19" x14ac:dyDescent="0.3">
      <c r="A273" t="s">
        <v>883</v>
      </c>
      <c r="B273" t="s">
        <v>28</v>
      </c>
      <c r="C273" t="s">
        <v>449</v>
      </c>
      <c r="D273" t="s">
        <v>122</v>
      </c>
      <c r="E273">
        <v>22</v>
      </c>
      <c r="F273" t="s">
        <v>457</v>
      </c>
      <c r="G273" t="s">
        <v>480</v>
      </c>
      <c r="H273">
        <v>5</v>
      </c>
      <c r="I273" t="s">
        <v>464</v>
      </c>
      <c r="J273">
        <v>76</v>
      </c>
      <c r="K273">
        <v>83</v>
      </c>
      <c r="L273">
        <v>88</v>
      </c>
      <c r="M273" t="s">
        <v>474</v>
      </c>
      <c r="N273">
        <v>247</v>
      </c>
      <c r="O273" s="6">
        <v>82.333333333333329</v>
      </c>
      <c r="P273" t="str" cm="1">
        <f t="array" ref="P273">_xlfn.IFS(O273&lt;30,"D",O273&lt;=50,"C",O273&lt;=80,"B",O273&lt;=100,"A")</f>
        <v>A</v>
      </c>
      <c r="Q273" t="str">
        <f t="shared" si="4"/>
        <v>Pass</v>
      </c>
      <c r="R273" t="str" cm="1">
        <f t="array" ref="R273">_xlfn.IFS(O273&lt;30,"Poor",O273&lt;=50,"Need Improvement",O273&lt;=80,"Excellent",O273&lt;=100,"Outstanding")</f>
        <v>Outstanding</v>
      </c>
      <c r="S273" s="11"/>
    </row>
    <row r="274" spans="1:19" x14ac:dyDescent="0.3">
      <c r="A274" t="s">
        <v>884</v>
      </c>
      <c r="B274" t="s">
        <v>28</v>
      </c>
      <c r="C274" t="s">
        <v>448</v>
      </c>
      <c r="D274" t="s">
        <v>3</v>
      </c>
      <c r="E274">
        <v>23</v>
      </c>
      <c r="F274" t="s">
        <v>455</v>
      </c>
      <c r="G274" t="s">
        <v>480</v>
      </c>
      <c r="H274">
        <v>4</v>
      </c>
      <c r="I274" t="s">
        <v>460</v>
      </c>
      <c r="J274">
        <v>90</v>
      </c>
      <c r="K274">
        <v>95</v>
      </c>
      <c r="L274">
        <v>93</v>
      </c>
      <c r="M274" t="s">
        <v>470</v>
      </c>
      <c r="N274">
        <v>278</v>
      </c>
      <c r="O274" s="6">
        <v>92.666666666666671</v>
      </c>
      <c r="P274" t="str" cm="1">
        <f t="array" ref="P274">_xlfn.IFS(O274&lt;30,"D",O274&lt;=50,"C",O274&lt;=80,"B",O274&lt;=100,"A")</f>
        <v>A</v>
      </c>
      <c r="Q274" t="str">
        <f t="shared" si="4"/>
        <v>Pass</v>
      </c>
      <c r="R274" t="str" cm="1">
        <f t="array" ref="R274">_xlfn.IFS(O274&lt;30,"Poor",O274&lt;=50,"Need Improvement",O274&lt;=80,"Excellent",O274&lt;=100,"Outstanding")</f>
        <v>Outstanding</v>
      </c>
      <c r="S274" s="11"/>
    </row>
    <row r="275" spans="1:19" x14ac:dyDescent="0.3">
      <c r="A275" t="s">
        <v>885</v>
      </c>
      <c r="B275" t="s">
        <v>29</v>
      </c>
      <c r="C275" t="s">
        <v>449</v>
      </c>
      <c r="D275" t="s">
        <v>201</v>
      </c>
      <c r="E275">
        <v>21</v>
      </c>
      <c r="F275" t="s">
        <v>457</v>
      </c>
      <c r="G275" t="s">
        <v>480</v>
      </c>
      <c r="H275">
        <v>6</v>
      </c>
      <c r="I275" t="s">
        <v>464</v>
      </c>
      <c r="J275">
        <v>61</v>
      </c>
      <c r="K275">
        <v>61</v>
      </c>
      <c r="L275">
        <v>62</v>
      </c>
      <c r="M275" t="s">
        <v>474</v>
      </c>
      <c r="N275">
        <v>184</v>
      </c>
      <c r="O275" s="6">
        <v>61.333333333333336</v>
      </c>
      <c r="P275" t="str" cm="1">
        <f t="array" ref="P275">_xlfn.IFS(O275&lt;30,"D",O275&lt;=50,"C",O275&lt;=80,"B",O275&lt;=100,"A")</f>
        <v>B</v>
      </c>
      <c r="Q275" t="str">
        <f t="shared" si="4"/>
        <v>Pass</v>
      </c>
      <c r="R275" t="str" cm="1">
        <f t="array" ref="R275">_xlfn.IFS(O275&lt;30,"Poor",O275&lt;=50,"Need Improvement",O275&lt;=80,"Excellent",O275&lt;=100,"Outstanding")</f>
        <v>Excellent</v>
      </c>
      <c r="S275" s="11"/>
    </row>
    <row r="276" spans="1:19" x14ac:dyDescent="0.3">
      <c r="A276" t="s">
        <v>886</v>
      </c>
      <c r="B276" t="s">
        <v>28</v>
      </c>
      <c r="C276" t="s">
        <v>448</v>
      </c>
      <c r="D276" t="s">
        <v>98</v>
      </c>
      <c r="E276">
        <v>16</v>
      </c>
      <c r="F276" s="9" t="s">
        <v>1062</v>
      </c>
      <c r="G276" t="s">
        <v>1074</v>
      </c>
      <c r="H276">
        <v>5</v>
      </c>
      <c r="I276" t="s">
        <v>462</v>
      </c>
      <c r="J276">
        <v>37</v>
      </c>
      <c r="K276">
        <v>46</v>
      </c>
      <c r="L276">
        <v>46</v>
      </c>
      <c r="M276" t="s">
        <v>472</v>
      </c>
      <c r="N276">
        <v>129</v>
      </c>
      <c r="O276" s="6">
        <v>43</v>
      </c>
      <c r="P276" t="str" cm="1">
        <f t="array" ref="P276">_xlfn.IFS(O276&lt;30,"D",O276&lt;=50,"C",O276&lt;=80,"B",O276&lt;=100,"A")</f>
        <v>C</v>
      </c>
      <c r="Q276" t="str">
        <f t="shared" si="4"/>
        <v>Fail</v>
      </c>
      <c r="R276" t="str" cm="1">
        <f t="array" ref="R276">_xlfn.IFS(O276&lt;30,"Poor",O276&lt;=50,"Need Improvement",O276&lt;=80,"Excellent",O276&lt;=100,"Outstanding")</f>
        <v>Need Improvement</v>
      </c>
      <c r="S276" s="11"/>
    </row>
    <row r="277" spans="1:19" x14ac:dyDescent="0.3">
      <c r="A277" t="s">
        <v>887</v>
      </c>
      <c r="B277" t="s">
        <v>29</v>
      </c>
      <c r="C277" t="s">
        <v>449</v>
      </c>
      <c r="D277" t="s">
        <v>420</v>
      </c>
      <c r="E277">
        <v>22</v>
      </c>
      <c r="F277" t="s">
        <v>457</v>
      </c>
      <c r="G277" t="s">
        <v>479</v>
      </c>
      <c r="H277">
        <v>8</v>
      </c>
      <c r="I277" t="s">
        <v>463</v>
      </c>
      <c r="J277">
        <v>62</v>
      </c>
      <c r="K277">
        <v>67</v>
      </c>
      <c r="L277">
        <v>62</v>
      </c>
      <c r="M277" t="s">
        <v>473</v>
      </c>
      <c r="N277">
        <v>191</v>
      </c>
      <c r="O277" s="6">
        <v>63.666666666666664</v>
      </c>
      <c r="P277" t="str" cm="1">
        <f t="array" ref="P277">_xlfn.IFS(O277&lt;30,"D",O277&lt;=50,"C",O277&lt;=80,"B",O277&lt;=100,"A")</f>
        <v>B</v>
      </c>
      <c r="Q277" t="str">
        <f t="shared" si="4"/>
        <v>Pass</v>
      </c>
      <c r="R277" t="str" cm="1">
        <f t="array" ref="R277">_xlfn.IFS(O277&lt;30,"Poor",O277&lt;=50,"Need Improvement",O277&lt;=80,"Excellent",O277&lt;=100,"Outstanding")</f>
        <v>Excellent</v>
      </c>
      <c r="S277" s="11"/>
    </row>
    <row r="278" spans="1:19" x14ac:dyDescent="0.3">
      <c r="A278" t="s">
        <v>888</v>
      </c>
      <c r="B278" t="s">
        <v>28</v>
      </c>
      <c r="C278" t="s">
        <v>448</v>
      </c>
      <c r="D278" t="s">
        <v>83</v>
      </c>
      <c r="E278">
        <v>21</v>
      </c>
      <c r="F278" t="s">
        <v>457</v>
      </c>
      <c r="G278" t="s">
        <v>480</v>
      </c>
      <c r="H278">
        <v>4</v>
      </c>
      <c r="I278" t="s">
        <v>462</v>
      </c>
      <c r="J278">
        <v>88</v>
      </c>
      <c r="K278">
        <v>85</v>
      </c>
      <c r="L278">
        <v>76</v>
      </c>
      <c r="M278" t="s">
        <v>473</v>
      </c>
      <c r="N278">
        <v>249</v>
      </c>
      <c r="O278" s="6">
        <v>83</v>
      </c>
      <c r="P278" t="str" cm="1">
        <f t="array" ref="P278">_xlfn.IFS(O278&lt;30,"D",O278&lt;=50,"C",O278&lt;=80,"B",O278&lt;=100,"A")</f>
        <v>A</v>
      </c>
      <c r="Q278" t="str">
        <f t="shared" si="4"/>
        <v>Pass</v>
      </c>
      <c r="R278" t="str" cm="1">
        <f t="array" ref="R278">_xlfn.IFS(O278&lt;30,"Poor",O278&lt;=50,"Need Improvement",O278&lt;=80,"Excellent",O278&lt;=100,"Outstanding")</f>
        <v>Outstanding</v>
      </c>
      <c r="S278" s="11"/>
    </row>
    <row r="279" spans="1:19" x14ac:dyDescent="0.3">
      <c r="A279" t="s">
        <v>889</v>
      </c>
      <c r="B279" t="s">
        <v>28</v>
      </c>
      <c r="C279" t="s">
        <v>449</v>
      </c>
      <c r="D279" t="s">
        <v>130</v>
      </c>
      <c r="E279">
        <v>20</v>
      </c>
      <c r="F279" t="s">
        <v>454</v>
      </c>
      <c r="G279" t="s">
        <v>480</v>
      </c>
      <c r="H279">
        <v>3</v>
      </c>
      <c r="I279" t="s">
        <v>458</v>
      </c>
      <c r="J279">
        <v>65</v>
      </c>
      <c r="K279">
        <v>72</v>
      </c>
      <c r="L279">
        <v>74</v>
      </c>
      <c r="M279" t="s">
        <v>469</v>
      </c>
      <c r="N279">
        <v>211</v>
      </c>
      <c r="O279" s="6">
        <v>70.333333333333329</v>
      </c>
      <c r="P279" t="str" cm="1">
        <f t="array" ref="P279">_xlfn.IFS(O279&lt;30,"D",O279&lt;=50,"C",O279&lt;=80,"B",O279&lt;=100,"A")</f>
        <v>B</v>
      </c>
      <c r="Q279" t="str">
        <f t="shared" si="4"/>
        <v>Pass</v>
      </c>
      <c r="R279" t="str" cm="1">
        <f t="array" ref="R279">_xlfn.IFS(O279&lt;30,"Poor",O279&lt;=50,"Need Improvement",O279&lt;=80,"Excellent",O279&lt;=100,"Outstanding")</f>
        <v>Excellent</v>
      </c>
      <c r="S279" s="11"/>
    </row>
    <row r="280" spans="1:19" x14ac:dyDescent="0.3">
      <c r="A280" t="s">
        <v>890</v>
      </c>
      <c r="B280" t="s">
        <v>29</v>
      </c>
      <c r="C280" t="s">
        <v>451</v>
      </c>
      <c r="D280" t="s">
        <v>390</v>
      </c>
      <c r="E280">
        <v>26</v>
      </c>
      <c r="F280" t="s">
        <v>455</v>
      </c>
      <c r="G280" t="s">
        <v>480</v>
      </c>
      <c r="H280">
        <v>9</v>
      </c>
      <c r="I280" t="s">
        <v>458</v>
      </c>
      <c r="J280">
        <v>70</v>
      </c>
      <c r="K280">
        <v>71</v>
      </c>
      <c r="L280">
        <v>74</v>
      </c>
      <c r="M280" t="s">
        <v>469</v>
      </c>
      <c r="N280">
        <v>215</v>
      </c>
      <c r="O280" s="6">
        <v>71.666666666666671</v>
      </c>
      <c r="P280" t="str" cm="1">
        <f t="array" ref="P280">_xlfn.IFS(O280&lt;30,"D",O280&lt;=50,"C",O280&lt;=80,"B",O280&lt;=100,"A")</f>
        <v>B</v>
      </c>
      <c r="Q280" t="str">
        <f t="shared" si="4"/>
        <v>Pass</v>
      </c>
      <c r="R280" t="str" cm="1">
        <f t="array" ref="R280">_xlfn.IFS(O280&lt;30,"Poor",O280&lt;=50,"Need Improvement",O280&lt;=80,"Excellent",O280&lt;=100,"Outstanding")</f>
        <v>Excellent</v>
      </c>
      <c r="S280" s="11"/>
    </row>
    <row r="281" spans="1:19" x14ac:dyDescent="0.3">
      <c r="A281" t="s">
        <v>891</v>
      </c>
      <c r="B281" t="s">
        <v>28</v>
      </c>
      <c r="C281" t="s">
        <v>451</v>
      </c>
      <c r="D281" t="s">
        <v>9</v>
      </c>
      <c r="E281">
        <v>16</v>
      </c>
      <c r="F281" s="9" t="s">
        <v>1062</v>
      </c>
      <c r="G281" t="s">
        <v>1074</v>
      </c>
      <c r="H281">
        <v>6</v>
      </c>
      <c r="I281" t="s">
        <v>466</v>
      </c>
      <c r="J281">
        <v>64</v>
      </c>
      <c r="K281">
        <v>64</v>
      </c>
      <c r="L281">
        <v>67</v>
      </c>
      <c r="M281" t="s">
        <v>476</v>
      </c>
      <c r="N281">
        <v>195</v>
      </c>
      <c r="O281" s="6">
        <v>65</v>
      </c>
      <c r="P281" t="str" cm="1">
        <f t="array" ref="P281">_xlfn.IFS(O281&lt;30,"D",O281&lt;=50,"C",O281&lt;=80,"B",O281&lt;=100,"A")</f>
        <v>B</v>
      </c>
      <c r="Q281" t="str">
        <f t="shared" si="4"/>
        <v>Pass</v>
      </c>
      <c r="R281" t="str" cm="1">
        <f t="array" ref="R281">_xlfn.IFS(O281&lt;30,"Poor",O281&lt;=50,"Need Improvement",O281&lt;=80,"Excellent",O281&lt;=100,"Outstanding")</f>
        <v>Excellent</v>
      </c>
      <c r="S281" s="11"/>
    </row>
    <row r="282" spans="1:19" x14ac:dyDescent="0.3">
      <c r="A282" t="s">
        <v>892</v>
      </c>
      <c r="B282" t="s">
        <v>28</v>
      </c>
      <c r="C282" t="s">
        <v>451</v>
      </c>
      <c r="D282" t="s">
        <v>372</v>
      </c>
      <c r="E282">
        <v>21</v>
      </c>
      <c r="F282" t="s">
        <v>457</v>
      </c>
      <c r="G282" t="s">
        <v>480</v>
      </c>
      <c r="H282">
        <v>10</v>
      </c>
      <c r="I282" t="s">
        <v>458</v>
      </c>
      <c r="J282">
        <v>76</v>
      </c>
      <c r="K282">
        <v>64</v>
      </c>
      <c r="L282">
        <v>66</v>
      </c>
      <c r="M282" t="s">
        <v>469</v>
      </c>
      <c r="N282">
        <v>206</v>
      </c>
      <c r="O282" s="6">
        <v>68.666666666666671</v>
      </c>
      <c r="P282" t="str" cm="1">
        <f t="array" ref="P282">_xlfn.IFS(O282&lt;30,"D",O282&lt;=50,"C",O282&lt;=80,"B",O282&lt;=100,"A")</f>
        <v>B</v>
      </c>
      <c r="Q282" t="str">
        <f t="shared" si="4"/>
        <v>Pass</v>
      </c>
      <c r="R282" t="str" cm="1">
        <f t="array" ref="R282">_xlfn.IFS(O282&lt;30,"Poor",O282&lt;=50,"Need Improvement",O282&lt;=80,"Excellent",O282&lt;=100,"Outstanding")</f>
        <v>Excellent</v>
      </c>
      <c r="S282" s="11"/>
    </row>
    <row r="283" spans="1:19" x14ac:dyDescent="0.3">
      <c r="A283" t="s">
        <v>893</v>
      </c>
      <c r="B283" t="s">
        <v>29</v>
      </c>
      <c r="C283" t="s">
        <v>449</v>
      </c>
      <c r="D283" t="s">
        <v>356</v>
      </c>
      <c r="E283">
        <v>18</v>
      </c>
      <c r="F283" s="9" t="s">
        <v>1062</v>
      </c>
      <c r="G283" t="s">
        <v>480</v>
      </c>
      <c r="H283">
        <v>1</v>
      </c>
      <c r="I283" t="s">
        <v>462</v>
      </c>
      <c r="J283">
        <v>65</v>
      </c>
      <c r="K283">
        <v>74</v>
      </c>
      <c r="L283">
        <v>77</v>
      </c>
      <c r="M283" t="s">
        <v>473</v>
      </c>
      <c r="N283">
        <v>216</v>
      </c>
      <c r="O283" s="6">
        <v>72</v>
      </c>
      <c r="P283" t="str" cm="1">
        <f t="array" ref="P283">_xlfn.IFS(O283&lt;30,"D",O283&lt;=50,"C",O283&lt;=80,"B",O283&lt;=100,"A")</f>
        <v>B</v>
      </c>
      <c r="Q283" t="str">
        <f t="shared" si="4"/>
        <v>Pass</v>
      </c>
      <c r="R283" t="str" cm="1">
        <f t="array" ref="R283">_xlfn.IFS(O283&lt;30,"Poor",O283&lt;=50,"Need Improvement",O283&lt;=80,"Excellent",O283&lt;=100,"Outstanding")</f>
        <v>Excellent</v>
      </c>
      <c r="S283" s="11"/>
    </row>
    <row r="284" spans="1:19" x14ac:dyDescent="0.3">
      <c r="A284" t="s">
        <v>894</v>
      </c>
      <c r="B284" t="s">
        <v>28</v>
      </c>
      <c r="C284" t="s">
        <v>449</v>
      </c>
      <c r="D284" t="s">
        <v>378</v>
      </c>
      <c r="E284">
        <v>22</v>
      </c>
      <c r="F284" t="s">
        <v>454</v>
      </c>
      <c r="G284" t="s">
        <v>480</v>
      </c>
      <c r="H284">
        <v>7</v>
      </c>
      <c r="I284" t="s">
        <v>462</v>
      </c>
      <c r="J284">
        <v>83</v>
      </c>
      <c r="K284">
        <v>82</v>
      </c>
      <c r="L284">
        <v>84</v>
      </c>
      <c r="M284" t="s">
        <v>473</v>
      </c>
      <c r="N284">
        <v>249</v>
      </c>
      <c r="O284" s="6">
        <v>83</v>
      </c>
      <c r="P284" t="str" cm="1">
        <f t="array" ref="P284">_xlfn.IFS(O284&lt;30,"D",O284&lt;=50,"C",O284&lt;=80,"B",O284&lt;=100,"A")</f>
        <v>A</v>
      </c>
      <c r="Q284" t="str">
        <f t="shared" si="4"/>
        <v>Pass</v>
      </c>
      <c r="R284" t="str" cm="1">
        <f t="array" ref="R284">_xlfn.IFS(O284&lt;30,"Poor",O284&lt;=50,"Need Improvement",O284&lt;=80,"Excellent",O284&lt;=100,"Outstanding")</f>
        <v>Outstanding</v>
      </c>
      <c r="S284" s="11"/>
    </row>
    <row r="285" spans="1:19" x14ac:dyDescent="0.3">
      <c r="A285" t="s">
        <v>895</v>
      </c>
      <c r="B285" t="s">
        <v>29</v>
      </c>
      <c r="C285" t="s">
        <v>449</v>
      </c>
      <c r="D285" t="s">
        <v>141</v>
      </c>
      <c r="E285">
        <v>22</v>
      </c>
      <c r="F285" t="s">
        <v>456</v>
      </c>
      <c r="G285" t="s">
        <v>480</v>
      </c>
      <c r="H285">
        <v>5</v>
      </c>
      <c r="I285" t="s">
        <v>460</v>
      </c>
      <c r="J285">
        <v>67</v>
      </c>
      <c r="K285">
        <v>84</v>
      </c>
      <c r="L285">
        <v>81</v>
      </c>
      <c r="M285" t="s">
        <v>470</v>
      </c>
      <c r="N285">
        <v>232</v>
      </c>
      <c r="O285" s="6">
        <v>77.333333333333329</v>
      </c>
      <c r="P285" t="str" cm="1">
        <f t="array" ref="P285">_xlfn.IFS(O285&lt;30,"D",O285&lt;=50,"C",O285&lt;=80,"B",O285&lt;=100,"A")</f>
        <v>B</v>
      </c>
      <c r="Q285" t="str">
        <f t="shared" si="4"/>
        <v>Pass</v>
      </c>
      <c r="R285" t="str" cm="1">
        <f t="array" ref="R285">_xlfn.IFS(O285&lt;30,"Poor",O285&lt;=50,"Need Improvement",O285&lt;=80,"Excellent",O285&lt;=100,"Outstanding")</f>
        <v>Excellent</v>
      </c>
      <c r="S285" s="11"/>
    </row>
    <row r="286" spans="1:19" x14ac:dyDescent="0.3">
      <c r="A286" t="s">
        <v>896</v>
      </c>
      <c r="B286" t="s">
        <v>28</v>
      </c>
      <c r="C286" t="s">
        <v>452</v>
      </c>
      <c r="D286" t="s">
        <v>99</v>
      </c>
      <c r="E286">
        <v>18</v>
      </c>
      <c r="F286" s="9" t="s">
        <v>1062</v>
      </c>
      <c r="G286" t="s">
        <v>1074</v>
      </c>
      <c r="H286">
        <v>6</v>
      </c>
      <c r="I286" t="s">
        <v>464</v>
      </c>
      <c r="J286">
        <v>30</v>
      </c>
      <c r="K286">
        <v>26</v>
      </c>
      <c r="L286">
        <v>22</v>
      </c>
      <c r="M286" t="s">
        <v>475</v>
      </c>
      <c r="N286">
        <v>78</v>
      </c>
      <c r="O286" s="6">
        <v>26</v>
      </c>
      <c r="P286" t="str" cm="1">
        <f t="array" ref="P286">_xlfn.IFS(O286&lt;30,"D",O286&lt;=50,"C",O286&lt;=80,"B",O286&lt;=100,"A")</f>
        <v>D</v>
      </c>
      <c r="Q286" t="str">
        <f t="shared" si="4"/>
        <v>Fail</v>
      </c>
      <c r="R286" t="str" cm="1">
        <f t="array" ref="R286">_xlfn.IFS(O286&lt;30,"Poor",O286&lt;=50,"Need Improvement",O286&lt;=80,"Excellent",O286&lt;=100,"Outstanding")</f>
        <v>Poor</v>
      </c>
      <c r="S286" s="11"/>
    </row>
    <row r="287" spans="1:19" x14ac:dyDescent="0.3">
      <c r="A287" t="s">
        <v>897</v>
      </c>
      <c r="B287" t="s">
        <v>28</v>
      </c>
      <c r="C287" t="s">
        <v>448</v>
      </c>
      <c r="D287" t="s">
        <v>360</v>
      </c>
      <c r="E287">
        <v>21</v>
      </c>
      <c r="F287" t="s">
        <v>456</v>
      </c>
      <c r="G287" t="s">
        <v>1074</v>
      </c>
      <c r="H287">
        <v>2</v>
      </c>
      <c r="I287" t="s">
        <v>462</v>
      </c>
      <c r="J287">
        <v>52</v>
      </c>
      <c r="K287">
        <v>66</v>
      </c>
      <c r="L287">
        <v>73</v>
      </c>
      <c r="M287" t="s">
        <v>472</v>
      </c>
      <c r="N287">
        <v>191</v>
      </c>
      <c r="O287" s="6">
        <v>63.666666666666664</v>
      </c>
      <c r="P287" t="str" cm="1">
        <f t="array" ref="P287">_xlfn.IFS(O287&lt;30,"D",O287&lt;=50,"C",O287&lt;=80,"B",O287&lt;=100,"A")</f>
        <v>B</v>
      </c>
      <c r="Q287" t="str">
        <f t="shared" si="4"/>
        <v>Pass</v>
      </c>
      <c r="R287" t="str" cm="1">
        <f t="array" ref="R287">_xlfn.IFS(O287&lt;30,"Poor",O287&lt;=50,"Need Improvement",O287&lt;=80,"Excellent",O287&lt;=100,"Outstanding")</f>
        <v>Excellent</v>
      </c>
      <c r="S287" s="11"/>
    </row>
    <row r="288" spans="1:19" x14ac:dyDescent="0.3">
      <c r="A288" t="s">
        <v>898</v>
      </c>
      <c r="B288" t="s">
        <v>29</v>
      </c>
      <c r="C288" t="s">
        <v>449</v>
      </c>
      <c r="D288" t="s">
        <v>404</v>
      </c>
      <c r="E288">
        <v>21</v>
      </c>
      <c r="F288" t="s">
        <v>456</v>
      </c>
      <c r="G288" t="s">
        <v>479</v>
      </c>
      <c r="H288">
        <v>9</v>
      </c>
      <c r="I288" t="s">
        <v>465</v>
      </c>
      <c r="J288">
        <v>74</v>
      </c>
      <c r="K288">
        <v>73</v>
      </c>
      <c r="L288">
        <v>67</v>
      </c>
      <c r="M288" t="s">
        <v>476</v>
      </c>
      <c r="N288">
        <v>214</v>
      </c>
      <c r="O288" s="6">
        <v>71.333333333333329</v>
      </c>
      <c r="P288" t="str" cm="1">
        <f t="array" ref="P288">_xlfn.IFS(O288&lt;30,"D",O288&lt;=50,"C",O288&lt;=80,"B",O288&lt;=100,"A")</f>
        <v>B</v>
      </c>
      <c r="Q288" t="str">
        <f t="shared" si="4"/>
        <v>Pass</v>
      </c>
      <c r="R288" t="str" cm="1">
        <f t="array" ref="R288">_xlfn.IFS(O288&lt;30,"Poor",O288&lt;=50,"Need Improvement",O288&lt;=80,"Excellent",O288&lt;=100,"Outstanding")</f>
        <v>Excellent</v>
      </c>
      <c r="S288" s="11"/>
    </row>
    <row r="289" spans="1:19" x14ac:dyDescent="0.3">
      <c r="A289" t="s">
        <v>899</v>
      </c>
      <c r="B289" t="s">
        <v>29</v>
      </c>
      <c r="C289" t="s">
        <v>452</v>
      </c>
      <c r="D289" t="s">
        <v>347</v>
      </c>
      <c r="E289">
        <v>17</v>
      </c>
      <c r="F289" s="9" t="s">
        <v>1062</v>
      </c>
      <c r="G289" t="s">
        <v>480</v>
      </c>
      <c r="H289">
        <v>10</v>
      </c>
      <c r="I289" t="s">
        <v>458</v>
      </c>
      <c r="J289">
        <v>73</v>
      </c>
      <c r="K289">
        <v>67</v>
      </c>
      <c r="L289">
        <v>59</v>
      </c>
      <c r="M289" t="s">
        <v>469</v>
      </c>
      <c r="N289">
        <v>199</v>
      </c>
      <c r="O289" s="6">
        <v>66.333333333333329</v>
      </c>
      <c r="P289" t="str" cm="1">
        <f t="array" ref="P289">_xlfn.IFS(O289&lt;30,"D",O289&lt;=50,"C",O289&lt;=80,"B",O289&lt;=100,"A")</f>
        <v>B</v>
      </c>
      <c r="Q289" t="str">
        <f t="shared" si="4"/>
        <v>Pass</v>
      </c>
      <c r="R289" t="str" cm="1">
        <f t="array" ref="R289">_xlfn.IFS(O289&lt;30,"Poor",O289&lt;=50,"Need Improvement",O289&lt;=80,"Excellent",O289&lt;=100,"Outstanding")</f>
        <v>Excellent</v>
      </c>
      <c r="S289" s="11"/>
    </row>
    <row r="290" spans="1:19" x14ac:dyDescent="0.3">
      <c r="A290" t="s">
        <v>900</v>
      </c>
      <c r="B290" t="s">
        <v>29</v>
      </c>
      <c r="C290" t="s">
        <v>451</v>
      </c>
      <c r="D290" t="s">
        <v>179</v>
      </c>
      <c r="E290">
        <v>21</v>
      </c>
      <c r="F290" t="s">
        <v>456</v>
      </c>
      <c r="G290" t="s">
        <v>481</v>
      </c>
      <c r="H290">
        <v>2</v>
      </c>
      <c r="I290" t="s">
        <v>467</v>
      </c>
      <c r="J290">
        <v>56</v>
      </c>
      <c r="K290">
        <v>65</v>
      </c>
      <c r="L290">
        <v>63</v>
      </c>
      <c r="M290" t="s">
        <v>468</v>
      </c>
      <c r="N290">
        <v>184</v>
      </c>
      <c r="O290" s="6">
        <v>61.333333333333336</v>
      </c>
      <c r="P290" t="str" cm="1">
        <f t="array" ref="P290">_xlfn.IFS(O290&lt;30,"D",O290&lt;=50,"C",O290&lt;=80,"B",O290&lt;=100,"A")</f>
        <v>B</v>
      </c>
      <c r="Q290" t="str">
        <f t="shared" si="4"/>
        <v>Pass</v>
      </c>
      <c r="R290" t="str" cm="1">
        <f t="array" ref="R290">_xlfn.IFS(O290&lt;30,"Poor",O290&lt;=50,"Need Improvement",O290&lt;=80,"Excellent",O290&lt;=100,"Outstanding")</f>
        <v>Excellent</v>
      </c>
      <c r="S290" s="11"/>
    </row>
    <row r="291" spans="1:19" x14ac:dyDescent="0.3">
      <c r="A291" t="s">
        <v>901</v>
      </c>
      <c r="B291" t="s">
        <v>29</v>
      </c>
      <c r="C291" t="s">
        <v>451</v>
      </c>
      <c r="D291" t="s">
        <v>23</v>
      </c>
      <c r="E291">
        <v>21</v>
      </c>
      <c r="F291" t="s">
        <v>457</v>
      </c>
      <c r="G291" t="s">
        <v>480</v>
      </c>
      <c r="H291">
        <v>3</v>
      </c>
      <c r="I291" t="s">
        <v>460</v>
      </c>
      <c r="J291">
        <v>44</v>
      </c>
      <c r="K291">
        <v>54</v>
      </c>
      <c r="L291">
        <v>53</v>
      </c>
      <c r="M291" t="s">
        <v>470</v>
      </c>
      <c r="N291">
        <v>151</v>
      </c>
      <c r="O291" s="6">
        <v>50.333333333333336</v>
      </c>
      <c r="P291" t="str" cm="1">
        <f t="array" ref="P291">_xlfn.IFS(O291&lt;30,"D",O291&lt;=50,"C",O291&lt;=80,"B",O291&lt;=100,"A")</f>
        <v>B</v>
      </c>
      <c r="Q291" t="str">
        <f t="shared" si="4"/>
        <v>Pass</v>
      </c>
      <c r="R291" t="str" cm="1">
        <f t="array" ref="R291">_xlfn.IFS(O291&lt;30,"Poor",O291&lt;=50,"Need Improvement",O291&lt;=80,"Excellent",O291&lt;=100,"Outstanding")</f>
        <v>Excellent</v>
      </c>
      <c r="S291" s="11"/>
    </row>
    <row r="292" spans="1:19" x14ac:dyDescent="0.3">
      <c r="A292" t="s">
        <v>902</v>
      </c>
      <c r="B292" t="s">
        <v>28</v>
      </c>
      <c r="C292" t="s">
        <v>448</v>
      </c>
      <c r="D292" t="s">
        <v>314</v>
      </c>
      <c r="E292">
        <v>19</v>
      </c>
      <c r="F292" t="s">
        <v>454</v>
      </c>
      <c r="G292" t="s">
        <v>481</v>
      </c>
      <c r="H292">
        <v>1</v>
      </c>
      <c r="I292" t="s">
        <v>467</v>
      </c>
      <c r="J292">
        <v>78</v>
      </c>
      <c r="K292">
        <v>79</v>
      </c>
      <c r="L292">
        <v>76</v>
      </c>
      <c r="M292" t="s">
        <v>468</v>
      </c>
      <c r="N292">
        <v>233</v>
      </c>
      <c r="O292" s="6">
        <v>77.666666666666671</v>
      </c>
      <c r="P292" t="str" cm="1">
        <f t="array" ref="P292">_xlfn.IFS(O292&lt;30,"D",O292&lt;=50,"C",O292&lt;=80,"B",O292&lt;=100,"A")</f>
        <v>B</v>
      </c>
      <c r="Q292" t="str">
        <f t="shared" si="4"/>
        <v>Pass</v>
      </c>
      <c r="R292" t="str" cm="1">
        <f t="array" ref="R292">_xlfn.IFS(O292&lt;30,"Poor",O292&lt;=50,"Need Improvement",O292&lt;=80,"Excellent",O292&lt;=100,"Outstanding")</f>
        <v>Excellent</v>
      </c>
      <c r="S292" s="11"/>
    </row>
    <row r="293" spans="1:19" x14ac:dyDescent="0.3">
      <c r="A293" t="s">
        <v>903</v>
      </c>
      <c r="B293" t="s">
        <v>28</v>
      </c>
      <c r="C293" t="s">
        <v>452</v>
      </c>
      <c r="D293" t="s">
        <v>362</v>
      </c>
      <c r="E293">
        <v>25</v>
      </c>
      <c r="F293" t="s">
        <v>455</v>
      </c>
      <c r="G293" t="s">
        <v>479</v>
      </c>
      <c r="H293">
        <v>3</v>
      </c>
      <c r="I293" t="s">
        <v>463</v>
      </c>
      <c r="J293">
        <v>45</v>
      </c>
      <c r="K293">
        <v>56</v>
      </c>
      <c r="L293">
        <v>54</v>
      </c>
      <c r="M293" t="s">
        <v>473</v>
      </c>
      <c r="N293">
        <v>155</v>
      </c>
      <c r="O293" s="6">
        <v>51.666666666666664</v>
      </c>
      <c r="P293" t="str" cm="1">
        <f t="array" ref="P293">_xlfn.IFS(O293&lt;30,"D",O293&lt;=50,"C",O293&lt;=80,"B",O293&lt;=100,"A")</f>
        <v>B</v>
      </c>
      <c r="Q293" t="str">
        <f t="shared" si="4"/>
        <v>Pass</v>
      </c>
      <c r="R293" t="str" cm="1">
        <f t="array" ref="R293">_xlfn.IFS(O293&lt;30,"Poor",O293&lt;=50,"Need Improvement",O293&lt;=80,"Excellent",O293&lt;=100,"Outstanding")</f>
        <v>Excellent</v>
      </c>
      <c r="S293" s="11"/>
    </row>
    <row r="294" spans="1:19" x14ac:dyDescent="0.3">
      <c r="A294" t="s">
        <v>904</v>
      </c>
      <c r="B294" t="s">
        <v>29</v>
      </c>
      <c r="C294" t="s">
        <v>451</v>
      </c>
      <c r="D294" t="s">
        <v>342</v>
      </c>
      <c r="E294">
        <v>17</v>
      </c>
      <c r="F294" s="9" t="s">
        <v>1062</v>
      </c>
      <c r="G294" t="s">
        <v>1074</v>
      </c>
      <c r="H294">
        <v>10</v>
      </c>
      <c r="I294" t="s">
        <v>466</v>
      </c>
      <c r="J294">
        <v>62</v>
      </c>
      <c r="K294">
        <v>64</v>
      </c>
      <c r="L294">
        <v>64</v>
      </c>
      <c r="M294" t="s">
        <v>476</v>
      </c>
      <c r="N294">
        <v>190</v>
      </c>
      <c r="O294" s="6">
        <v>63.333333333333336</v>
      </c>
      <c r="P294" t="str" cm="1">
        <f t="array" ref="P294">_xlfn.IFS(O294&lt;30,"D",O294&lt;=50,"C",O294&lt;=80,"B",O294&lt;=100,"A")</f>
        <v>B</v>
      </c>
      <c r="Q294" t="str">
        <f t="shared" si="4"/>
        <v>Pass</v>
      </c>
      <c r="R294" t="str" cm="1">
        <f t="array" ref="R294">_xlfn.IFS(O294&lt;30,"Poor",O294&lt;=50,"Need Improvement",O294&lt;=80,"Excellent",O294&lt;=100,"Outstanding")</f>
        <v>Excellent</v>
      </c>
      <c r="S294" s="11"/>
    </row>
    <row r="295" spans="1:19" x14ac:dyDescent="0.3">
      <c r="A295" t="s">
        <v>905</v>
      </c>
      <c r="B295" t="s">
        <v>29</v>
      </c>
      <c r="C295" t="s">
        <v>450</v>
      </c>
      <c r="D295" t="s">
        <v>374</v>
      </c>
      <c r="E295">
        <v>22</v>
      </c>
      <c r="F295" t="s">
        <v>457</v>
      </c>
      <c r="G295" t="s">
        <v>480</v>
      </c>
      <c r="H295">
        <v>3</v>
      </c>
      <c r="I295" t="s">
        <v>460</v>
      </c>
      <c r="J295">
        <v>49</v>
      </c>
      <c r="K295">
        <v>65</v>
      </c>
      <c r="L295">
        <v>55</v>
      </c>
      <c r="M295" t="s">
        <v>470</v>
      </c>
      <c r="N295">
        <v>169</v>
      </c>
      <c r="O295" s="6">
        <v>56.333333333333336</v>
      </c>
      <c r="P295" t="str" cm="1">
        <f t="array" ref="P295">_xlfn.IFS(O295&lt;30,"D",O295&lt;=50,"C",O295&lt;=80,"B",O295&lt;=100,"A")</f>
        <v>B</v>
      </c>
      <c r="Q295" t="str">
        <f t="shared" si="4"/>
        <v>Pass</v>
      </c>
      <c r="R295" t="str" cm="1">
        <f t="array" ref="R295">_xlfn.IFS(O295&lt;30,"Poor",O295&lt;=50,"Need Improvement",O295&lt;=80,"Excellent",O295&lt;=100,"Outstanding")</f>
        <v>Excellent</v>
      </c>
      <c r="S295" s="11"/>
    </row>
    <row r="296" spans="1:19" x14ac:dyDescent="0.3">
      <c r="A296" t="s">
        <v>906</v>
      </c>
      <c r="B296" t="s">
        <v>28</v>
      </c>
      <c r="C296" t="s">
        <v>452</v>
      </c>
      <c r="D296" t="s">
        <v>247</v>
      </c>
      <c r="E296">
        <v>26</v>
      </c>
      <c r="F296" t="s">
        <v>455</v>
      </c>
      <c r="G296" t="s">
        <v>1074</v>
      </c>
      <c r="H296">
        <v>10</v>
      </c>
      <c r="I296" t="s">
        <v>462</v>
      </c>
      <c r="J296">
        <v>81</v>
      </c>
      <c r="K296">
        <v>92</v>
      </c>
      <c r="L296">
        <v>91</v>
      </c>
      <c r="M296" t="s">
        <v>472</v>
      </c>
      <c r="N296">
        <v>264</v>
      </c>
      <c r="O296" s="6">
        <v>88</v>
      </c>
      <c r="P296" t="str" cm="1">
        <f t="array" ref="P296">_xlfn.IFS(O296&lt;30,"D",O296&lt;=50,"C",O296&lt;=80,"B",O296&lt;=100,"A")</f>
        <v>A</v>
      </c>
      <c r="Q296" t="str">
        <f t="shared" si="4"/>
        <v>Pass</v>
      </c>
      <c r="R296" t="str" cm="1">
        <f t="array" ref="R296">_xlfn.IFS(O296&lt;30,"Poor",O296&lt;=50,"Need Improvement",O296&lt;=80,"Excellent",O296&lt;=100,"Outstanding")</f>
        <v>Outstanding</v>
      </c>
      <c r="S296" s="11"/>
    </row>
    <row r="297" spans="1:19" x14ac:dyDescent="0.3">
      <c r="A297" t="s">
        <v>907</v>
      </c>
      <c r="B297" t="s">
        <v>28</v>
      </c>
      <c r="C297" t="s">
        <v>449</v>
      </c>
      <c r="D297" t="s">
        <v>30</v>
      </c>
      <c r="E297">
        <v>21</v>
      </c>
      <c r="F297" t="s">
        <v>454</v>
      </c>
      <c r="G297" t="s">
        <v>481</v>
      </c>
      <c r="H297">
        <v>9</v>
      </c>
      <c r="I297" t="s">
        <v>465</v>
      </c>
      <c r="J297">
        <v>67</v>
      </c>
      <c r="K297">
        <v>69</v>
      </c>
      <c r="L297">
        <v>75</v>
      </c>
      <c r="M297" t="s">
        <v>475</v>
      </c>
      <c r="N297">
        <v>211</v>
      </c>
      <c r="O297" s="6">
        <v>70.333333333333329</v>
      </c>
      <c r="P297" t="str" cm="1">
        <f t="array" ref="P297">_xlfn.IFS(O297&lt;30,"D",O297&lt;=50,"C",O297&lt;=80,"B",O297&lt;=100,"A")</f>
        <v>B</v>
      </c>
      <c r="Q297" t="str">
        <f t="shared" si="4"/>
        <v>Pass</v>
      </c>
      <c r="R297" t="str" cm="1">
        <f t="array" ref="R297">_xlfn.IFS(O297&lt;30,"Poor",O297&lt;=50,"Need Improvement",O297&lt;=80,"Excellent",O297&lt;=100,"Outstanding")</f>
        <v>Excellent</v>
      </c>
      <c r="S297" s="11"/>
    </row>
    <row r="298" spans="1:19" x14ac:dyDescent="0.3">
      <c r="A298" t="s">
        <v>908</v>
      </c>
      <c r="B298" t="s">
        <v>28</v>
      </c>
      <c r="C298" t="s">
        <v>451</v>
      </c>
      <c r="D298" t="s">
        <v>193</v>
      </c>
      <c r="E298">
        <v>19</v>
      </c>
      <c r="F298" t="s">
        <v>457</v>
      </c>
      <c r="G298" t="s">
        <v>481</v>
      </c>
      <c r="H298">
        <v>9</v>
      </c>
      <c r="I298" t="s">
        <v>465</v>
      </c>
      <c r="J298">
        <v>65</v>
      </c>
      <c r="K298">
        <v>77</v>
      </c>
      <c r="L298">
        <v>74</v>
      </c>
      <c r="M298" t="s">
        <v>475</v>
      </c>
      <c r="N298">
        <v>216</v>
      </c>
      <c r="O298" s="6">
        <v>72</v>
      </c>
      <c r="P298" t="str" cm="1">
        <f t="array" ref="P298">_xlfn.IFS(O298&lt;30,"D",O298&lt;=50,"C",O298&lt;=80,"B",O298&lt;=100,"A")</f>
        <v>B</v>
      </c>
      <c r="Q298" t="str">
        <f t="shared" si="4"/>
        <v>Pass</v>
      </c>
      <c r="R298" t="str" cm="1">
        <f t="array" ref="R298">_xlfn.IFS(O298&lt;30,"Poor",O298&lt;=50,"Need Improvement",O298&lt;=80,"Excellent",O298&lt;=100,"Outstanding")</f>
        <v>Excellent</v>
      </c>
      <c r="S298" s="11"/>
    </row>
    <row r="299" spans="1:19" x14ac:dyDescent="0.3">
      <c r="A299" t="s">
        <v>909</v>
      </c>
      <c r="B299" t="s">
        <v>29</v>
      </c>
      <c r="C299" t="s">
        <v>449</v>
      </c>
      <c r="D299" t="s">
        <v>369</v>
      </c>
      <c r="E299">
        <v>16</v>
      </c>
      <c r="F299" s="9" t="s">
        <v>1062</v>
      </c>
      <c r="G299" t="s">
        <v>1074</v>
      </c>
      <c r="H299">
        <v>8</v>
      </c>
      <c r="I299" t="s">
        <v>458</v>
      </c>
      <c r="J299">
        <v>59</v>
      </c>
      <c r="K299">
        <v>54</v>
      </c>
      <c r="L299">
        <v>67</v>
      </c>
      <c r="M299" t="s">
        <v>468</v>
      </c>
      <c r="N299">
        <v>180</v>
      </c>
      <c r="O299" s="6">
        <v>60</v>
      </c>
      <c r="P299" t="str" cm="1">
        <f t="array" ref="P299">_xlfn.IFS(O299&lt;30,"D",O299&lt;=50,"C",O299&lt;=80,"B",O299&lt;=100,"A")</f>
        <v>B</v>
      </c>
      <c r="Q299" t="str">
        <f t="shared" si="4"/>
        <v>Pass</v>
      </c>
      <c r="R299" t="str" cm="1">
        <f t="array" ref="R299">_xlfn.IFS(O299&lt;30,"Poor",O299&lt;=50,"Need Improvement",O299&lt;=80,"Excellent",O299&lt;=100,"Outstanding")</f>
        <v>Excellent</v>
      </c>
      <c r="S299" s="11"/>
    </row>
    <row r="300" spans="1:19" x14ac:dyDescent="0.3">
      <c r="A300" t="s">
        <v>910</v>
      </c>
      <c r="B300" t="s">
        <v>28</v>
      </c>
      <c r="C300" t="s">
        <v>452</v>
      </c>
      <c r="D300" t="s">
        <v>234</v>
      </c>
      <c r="E300">
        <v>16</v>
      </c>
      <c r="F300" s="9" t="s">
        <v>1062</v>
      </c>
      <c r="G300" t="s">
        <v>1074</v>
      </c>
      <c r="H300">
        <v>4</v>
      </c>
      <c r="I300" t="s">
        <v>464</v>
      </c>
      <c r="J300">
        <v>66</v>
      </c>
      <c r="K300">
        <v>74</v>
      </c>
      <c r="L300">
        <v>78</v>
      </c>
      <c r="M300" t="s">
        <v>475</v>
      </c>
      <c r="N300">
        <v>218</v>
      </c>
      <c r="O300" s="6">
        <v>72.666666666666671</v>
      </c>
      <c r="P300" t="str" cm="1">
        <f t="array" ref="P300">_xlfn.IFS(O300&lt;30,"D",O300&lt;=50,"C",O300&lt;=80,"B",O300&lt;=100,"A")</f>
        <v>B</v>
      </c>
      <c r="Q300" t="str">
        <f t="shared" si="4"/>
        <v>Pass</v>
      </c>
      <c r="R300" t="str" cm="1">
        <f t="array" ref="R300">_xlfn.IFS(O300&lt;30,"Poor",O300&lt;=50,"Need Improvement",O300&lt;=80,"Excellent",O300&lt;=100,"Outstanding")</f>
        <v>Excellent</v>
      </c>
      <c r="S300" s="11"/>
    </row>
    <row r="301" spans="1:19" x14ac:dyDescent="0.3">
      <c r="A301" t="s">
        <v>911</v>
      </c>
      <c r="B301" t="s">
        <v>28</v>
      </c>
      <c r="C301" t="s">
        <v>448</v>
      </c>
      <c r="D301" t="s">
        <v>80</v>
      </c>
      <c r="E301">
        <v>19</v>
      </c>
      <c r="F301" t="s">
        <v>456</v>
      </c>
      <c r="G301" t="s">
        <v>1074</v>
      </c>
      <c r="H301">
        <v>9</v>
      </c>
      <c r="I301" t="s">
        <v>466</v>
      </c>
      <c r="J301">
        <v>61</v>
      </c>
      <c r="K301">
        <v>58</v>
      </c>
      <c r="L301">
        <v>56</v>
      </c>
      <c r="M301" t="s">
        <v>476</v>
      </c>
      <c r="N301">
        <v>175</v>
      </c>
      <c r="O301" s="6">
        <v>58.333333333333336</v>
      </c>
      <c r="P301" t="str" cm="1">
        <f t="array" ref="P301">_xlfn.IFS(O301&lt;30,"D",O301&lt;=50,"C",O301&lt;=80,"B",O301&lt;=100,"A")</f>
        <v>B</v>
      </c>
      <c r="Q301" t="str">
        <f t="shared" si="4"/>
        <v>Pass</v>
      </c>
      <c r="R301" t="str" cm="1">
        <f t="array" ref="R301">_xlfn.IFS(O301&lt;30,"Poor",O301&lt;=50,"Need Improvement",O301&lt;=80,"Excellent",O301&lt;=100,"Outstanding")</f>
        <v>Excellent</v>
      </c>
      <c r="S301" s="11"/>
    </row>
    <row r="302" spans="1:19" x14ac:dyDescent="0.3">
      <c r="A302" t="s">
        <v>912</v>
      </c>
      <c r="B302" t="s">
        <v>28</v>
      </c>
      <c r="C302" t="s">
        <v>449</v>
      </c>
      <c r="D302" t="s">
        <v>11</v>
      </c>
      <c r="E302">
        <v>19</v>
      </c>
      <c r="F302" t="s">
        <v>456</v>
      </c>
      <c r="G302" t="s">
        <v>480</v>
      </c>
      <c r="H302">
        <v>4</v>
      </c>
      <c r="I302" t="s">
        <v>458</v>
      </c>
      <c r="J302">
        <v>58</v>
      </c>
      <c r="K302">
        <v>54</v>
      </c>
      <c r="L302">
        <v>52</v>
      </c>
      <c r="M302" t="s">
        <v>469</v>
      </c>
      <c r="N302">
        <v>164</v>
      </c>
      <c r="O302" s="6">
        <v>54.666666666666664</v>
      </c>
      <c r="P302" t="str" cm="1">
        <f t="array" ref="P302">_xlfn.IFS(O302&lt;30,"D",O302&lt;=50,"C",O302&lt;=80,"B",O302&lt;=100,"A")</f>
        <v>B</v>
      </c>
      <c r="Q302" t="str">
        <f t="shared" si="4"/>
        <v>Pass</v>
      </c>
      <c r="R302" t="str" cm="1">
        <f t="array" ref="R302">_xlfn.IFS(O302&lt;30,"Poor",O302&lt;=50,"Need Improvement",O302&lt;=80,"Excellent",O302&lt;=100,"Outstanding")</f>
        <v>Excellent</v>
      </c>
      <c r="S302" s="11"/>
    </row>
    <row r="303" spans="1:19" x14ac:dyDescent="0.3">
      <c r="A303" t="s">
        <v>913</v>
      </c>
      <c r="B303" t="s">
        <v>28</v>
      </c>
      <c r="C303" t="s">
        <v>449</v>
      </c>
      <c r="D303" t="s">
        <v>245</v>
      </c>
      <c r="E303">
        <v>16</v>
      </c>
      <c r="F303" s="9" t="s">
        <v>1062</v>
      </c>
      <c r="G303" t="s">
        <v>481</v>
      </c>
      <c r="H303">
        <v>4</v>
      </c>
      <c r="I303" t="s">
        <v>461</v>
      </c>
      <c r="J303">
        <v>52</v>
      </c>
      <c r="K303">
        <v>53</v>
      </c>
      <c r="L303">
        <v>49</v>
      </c>
      <c r="M303" t="s">
        <v>471</v>
      </c>
      <c r="N303">
        <v>154</v>
      </c>
      <c r="O303" s="6">
        <v>51.333333333333336</v>
      </c>
      <c r="P303" t="str" cm="1">
        <f t="array" ref="P303">_xlfn.IFS(O303&lt;30,"D",O303&lt;=50,"C",O303&lt;=80,"B",O303&lt;=100,"A")</f>
        <v>B</v>
      </c>
      <c r="Q303" t="str">
        <f t="shared" si="4"/>
        <v>Pass</v>
      </c>
      <c r="R303" t="str" cm="1">
        <f t="array" ref="R303">_xlfn.IFS(O303&lt;30,"Poor",O303&lt;=50,"Need Improvement",O303&lt;=80,"Excellent",O303&lt;=100,"Outstanding")</f>
        <v>Excellent</v>
      </c>
      <c r="S303" s="11"/>
    </row>
    <row r="304" spans="1:19" x14ac:dyDescent="0.3">
      <c r="A304" t="s">
        <v>914</v>
      </c>
      <c r="B304" t="s">
        <v>28</v>
      </c>
      <c r="C304" t="s">
        <v>449</v>
      </c>
      <c r="D304" t="s">
        <v>182</v>
      </c>
      <c r="E304">
        <v>21</v>
      </c>
      <c r="F304" t="s">
        <v>454</v>
      </c>
      <c r="G304" t="s">
        <v>1074</v>
      </c>
      <c r="H304">
        <v>3</v>
      </c>
      <c r="I304" t="s">
        <v>458</v>
      </c>
      <c r="J304">
        <v>79</v>
      </c>
      <c r="K304">
        <v>92</v>
      </c>
      <c r="L304">
        <v>89</v>
      </c>
      <c r="M304" t="s">
        <v>468</v>
      </c>
      <c r="N304">
        <v>260</v>
      </c>
      <c r="O304" s="6">
        <v>86.666666666666671</v>
      </c>
      <c r="P304" t="str" cm="1">
        <f t="array" ref="P304">_xlfn.IFS(O304&lt;30,"D",O304&lt;=50,"C",O304&lt;=80,"B",O304&lt;=100,"A")</f>
        <v>A</v>
      </c>
      <c r="Q304" t="str">
        <f t="shared" si="4"/>
        <v>Pass</v>
      </c>
      <c r="R304" t="str" cm="1">
        <f t="array" ref="R304">_xlfn.IFS(O304&lt;30,"Poor",O304&lt;=50,"Need Improvement",O304&lt;=80,"Excellent",O304&lt;=100,"Outstanding")</f>
        <v>Outstanding</v>
      </c>
      <c r="S304" s="11"/>
    </row>
    <row r="305" spans="1:19" x14ac:dyDescent="0.3">
      <c r="A305" t="s">
        <v>915</v>
      </c>
      <c r="B305" t="s">
        <v>28</v>
      </c>
      <c r="C305" t="s">
        <v>451</v>
      </c>
      <c r="D305" t="s">
        <v>306</v>
      </c>
      <c r="E305">
        <v>19</v>
      </c>
      <c r="F305" t="s">
        <v>456</v>
      </c>
      <c r="G305" t="s">
        <v>481</v>
      </c>
      <c r="H305">
        <v>4</v>
      </c>
      <c r="I305" t="s">
        <v>463</v>
      </c>
      <c r="J305">
        <v>61</v>
      </c>
      <c r="K305">
        <v>55</v>
      </c>
      <c r="L305">
        <v>52</v>
      </c>
      <c r="M305" t="s">
        <v>474</v>
      </c>
      <c r="N305">
        <v>168</v>
      </c>
      <c r="O305" s="6">
        <v>56</v>
      </c>
      <c r="P305" t="str" cm="1">
        <f t="array" ref="P305">_xlfn.IFS(O305&lt;30,"D",O305&lt;=50,"C",O305&lt;=80,"B",O305&lt;=100,"A")</f>
        <v>B</v>
      </c>
      <c r="Q305" t="str">
        <f t="shared" si="4"/>
        <v>Pass</v>
      </c>
      <c r="R305" t="str" cm="1">
        <f t="array" ref="R305">_xlfn.IFS(O305&lt;30,"Poor",O305&lt;=50,"Need Improvement",O305&lt;=80,"Excellent",O305&lt;=100,"Outstanding")</f>
        <v>Excellent</v>
      </c>
      <c r="S305" s="11"/>
    </row>
    <row r="306" spans="1:19" x14ac:dyDescent="0.3">
      <c r="A306" t="s">
        <v>916</v>
      </c>
      <c r="B306" t="s">
        <v>29</v>
      </c>
      <c r="C306" t="s">
        <v>451</v>
      </c>
      <c r="D306" t="s">
        <v>121</v>
      </c>
      <c r="E306">
        <v>16</v>
      </c>
      <c r="F306" s="9" t="s">
        <v>1062</v>
      </c>
      <c r="G306" t="s">
        <v>480</v>
      </c>
      <c r="H306">
        <v>10</v>
      </c>
      <c r="I306" t="s">
        <v>462</v>
      </c>
      <c r="J306">
        <v>78</v>
      </c>
      <c r="K306">
        <v>77</v>
      </c>
      <c r="L306">
        <v>80</v>
      </c>
      <c r="M306" t="s">
        <v>473</v>
      </c>
      <c r="N306">
        <v>235</v>
      </c>
      <c r="O306" s="6">
        <v>78.333333333333329</v>
      </c>
      <c r="P306" t="str" cm="1">
        <f t="array" ref="P306">_xlfn.IFS(O306&lt;30,"D",O306&lt;=50,"C",O306&lt;=80,"B",O306&lt;=100,"A")</f>
        <v>B</v>
      </c>
      <c r="Q306" t="str">
        <f t="shared" si="4"/>
        <v>Pass</v>
      </c>
      <c r="R306" t="str" cm="1">
        <f t="array" ref="R306">_xlfn.IFS(O306&lt;30,"Poor",O306&lt;=50,"Need Improvement",O306&lt;=80,"Excellent",O306&lt;=100,"Outstanding")</f>
        <v>Excellent</v>
      </c>
      <c r="S306" s="11"/>
    </row>
    <row r="307" spans="1:19" x14ac:dyDescent="0.3">
      <c r="A307" t="s">
        <v>917</v>
      </c>
      <c r="B307" t="s">
        <v>29</v>
      </c>
      <c r="C307" t="s">
        <v>451</v>
      </c>
      <c r="D307" t="s">
        <v>349</v>
      </c>
      <c r="E307">
        <v>20</v>
      </c>
      <c r="F307" t="s">
        <v>457</v>
      </c>
      <c r="G307" t="s">
        <v>481</v>
      </c>
      <c r="H307">
        <v>2</v>
      </c>
      <c r="I307" t="s">
        <v>459</v>
      </c>
      <c r="J307">
        <v>77</v>
      </c>
      <c r="K307">
        <v>68</v>
      </c>
      <c r="L307">
        <v>77</v>
      </c>
      <c r="M307" t="s">
        <v>470</v>
      </c>
      <c r="N307">
        <v>222</v>
      </c>
      <c r="O307" s="6">
        <v>74</v>
      </c>
      <c r="P307" t="str" cm="1">
        <f t="array" ref="P307">_xlfn.IFS(O307&lt;30,"D",O307&lt;=50,"C",O307&lt;=80,"B",O307&lt;=100,"A")</f>
        <v>B</v>
      </c>
      <c r="Q307" t="str">
        <f t="shared" si="4"/>
        <v>Pass</v>
      </c>
      <c r="R307" t="str" cm="1">
        <f t="array" ref="R307">_xlfn.IFS(O307&lt;30,"Poor",O307&lt;=50,"Need Improvement",O307&lt;=80,"Excellent",O307&lt;=100,"Outstanding")</f>
        <v>Excellent</v>
      </c>
      <c r="S307" s="11"/>
    </row>
    <row r="308" spans="1:19" x14ac:dyDescent="0.3">
      <c r="A308" t="s">
        <v>918</v>
      </c>
      <c r="B308" t="s">
        <v>29</v>
      </c>
      <c r="C308" t="s">
        <v>452</v>
      </c>
      <c r="D308" t="s">
        <v>305</v>
      </c>
      <c r="E308">
        <v>21</v>
      </c>
      <c r="F308" t="s">
        <v>457</v>
      </c>
      <c r="G308" t="s">
        <v>480</v>
      </c>
      <c r="H308">
        <v>6</v>
      </c>
      <c r="I308" t="s">
        <v>458</v>
      </c>
      <c r="J308">
        <v>84</v>
      </c>
      <c r="K308">
        <v>77</v>
      </c>
      <c r="L308">
        <v>71</v>
      </c>
      <c r="M308" t="s">
        <v>469</v>
      </c>
      <c r="N308">
        <v>232</v>
      </c>
      <c r="O308" s="6">
        <v>77.333333333333329</v>
      </c>
      <c r="P308" t="str" cm="1">
        <f t="array" ref="P308">_xlfn.IFS(O308&lt;30,"D",O308&lt;=50,"C",O308&lt;=80,"B",O308&lt;=100,"A")</f>
        <v>B</v>
      </c>
      <c r="Q308" t="str">
        <f t="shared" si="4"/>
        <v>Pass</v>
      </c>
      <c r="R308" t="str" cm="1">
        <f t="array" ref="R308">_xlfn.IFS(O308&lt;30,"Poor",O308&lt;=50,"Need Improvement",O308&lt;=80,"Excellent",O308&lt;=100,"Outstanding")</f>
        <v>Excellent</v>
      </c>
      <c r="S308" s="11"/>
    </row>
    <row r="309" spans="1:19" x14ac:dyDescent="0.3">
      <c r="A309" t="s">
        <v>919</v>
      </c>
      <c r="B309" t="s">
        <v>29</v>
      </c>
      <c r="C309" t="s">
        <v>448</v>
      </c>
      <c r="D309" t="s">
        <v>228</v>
      </c>
      <c r="E309">
        <v>19</v>
      </c>
      <c r="F309" t="s">
        <v>457</v>
      </c>
      <c r="G309" t="s">
        <v>481</v>
      </c>
      <c r="H309">
        <v>3</v>
      </c>
      <c r="I309" t="s">
        <v>463</v>
      </c>
      <c r="J309">
        <v>61</v>
      </c>
      <c r="K309">
        <v>68</v>
      </c>
      <c r="L309">
        <v>66</v>
      </c>
      <c r="M309" t="s">
        <v>474</v>
      </c>
      <c r="N309">
        <v>195</v>
      </c>
      <c r="O309" s="6">
        <v>65</v>
      </c>
      <c r="P309" t="str" cm="1">
        <f t="array" ref="P309">_xlfn.IFS(O309&lt;30,"D",O309&lt;=50,"C",O309&lt;=80,"B",O309&lt;=100,"A")</f>
        <v>B</v>
      </c>
      <c r="Q309" t="str">
        <f t="shared" si="4"/>
        <v>Pass</v>
      </c>
      <c r="R309" t="str" cm="1">
        <f t="array" ref="R309">_xlfn.IFS(O309&lt;30,"Poor",O309&lt;=50,"Need Improvement",O309&lt;=80,"Excellent",O309&lt;=100,"Outstanding")</f>
        <v>Excellent</v>
      </c>
      <c r="S309" s="11"/>
    </row>
    <row r="310" spans="1:19" x14ac:dyDescent="0.3">
      <c r="A310" t="s">
        <v>920</v>
      </c>
      <c r="B310" t="s">
        <v>29</v>
      </c>
      <c r="C310" t="s">
        <v>449</v>
      </c>
      <c r="D310" t="s">
        <v>16</v>
      </c>
      <c r="E310">
        <v>16</v>
      </c>
      <c r="F310" s="9" t="s">
        <v>1062</v>
      </c>
      <c r="G310" t="s">
        <v>481</v>
      </c>
      <c r="H310">
        <v>4</v>
      </c>
      <c r="I310" t="s">
        <v>463</v>
      </c>
      <c r="J310">
        <v>69</v>
      </c>
      <c r="K310">
        <v>75</v>
      </c>
      <c r="L310">
        <v>78</v>
      </c>
      <c r="M310" t="s">
        <v>474</v>
      </c>
      <c r="N310">
        <v>222</v>
      </c>
      <c r="O310" s="6">
        <v>74</v>
      </c>
      <c r="P310" t="str" cm="1">
        <f t="array" ref="P310">_xlfn.IFS(O310&lt;30,"D",O310&lt;=50,"C",O310&lt;=80,"B",O310&lt;=100,"A")</f>
        <v>B</v>
      </c>
      <c r="Q310" t="str">
        <f t="shared" si="4"/>
        <v>Pass</v>
      </c>
      <c r="R310" t="str" cm="1">
        <f t="array" ref="R310">_xlfn.IFS(O310&lt;30,"Poor",O310&lt;=50,"Need Improvement",O310&lt;=80,"Excellent",O310&lt;=100,"Outstanding")</f>
        <v>Excellent</v>
      </c>
      <c r="S310" s="11"/>
    </row>
    <row r="311" spans="1:19" x14ac:dyDescent="0.3">
      <c r="A311" t="s">
        <v>921</v>
      </c>
      <c r="B311" t="s">
        <v>28</v>
      </c>
      <c r="C311" t="s">
        <v>451</v>
      </c>
      <c r="D311" t="s">
        <v>200</v>
      </c>
      <c r="E311">
        <v>22</v>
      </c>
      <c r="F311" t="s">
        <v>454</v>
      </c>
      <c r="G311" t="s">
        <v>480</v>
      </c>
      <c r="H311">
        <v>10</v>
      </c>
      <c r="I311" t="s">
        <v>462</v>
      </c>
      <c r="J311">
        <v>74</v>
      </c>
      <c r="K311">
        <v>79</v>
      </c>
      <c r="L311">
        <v>75</v>
      </c>
      <c r="M311" t="s">
        <v>473</v>
      </c>
      <c r="N311">
        <v>228</v>
      </c>
      <c r="O311" s="6">
        <v>76</v>
      </c>
      <c r="P311" t="str" cm="1">
        <f t="array" ref="P311">_xlfn.IFS(O311&lt;30,"D",O311&lt;=50,"C",O311&lt;=80,"B",O311&lt;=100,"A")</f>
        <v>B</v>
      </c>
      <c r="Q311" t="str">
        <f t="shared" si="4"/>
        <v>Pass</v>
      </c>
      <c r="R311" t="str" cm="1">
        <f t="array" ref="R311">_xlfn.IFS(O311&lt;30,"Poor",O311&lt;=50,"Need Improvement",O311&lt;=80,"Excellent",O311&lt;=100,"Outstanding")</f>
        <v>Excellent</v>
      </c>
      <c r="S311" s="11"/>
    </row>
    <row r="312" spans="1:19" x14ac:dyDescent="0.3">
      <c r="A312" t="s">
        <v>922</v>
      </c>
      <c r="B312" t="s">
        <v>28</v>
      </c>
      <c r="C312" t="s">
        <v>448</v>
      </c>
      <c r="D312" t="s">
        <v>13</v>
      </c>
      <c r="E312">
        <v>17</v>
      </c>
      <c r="F312" s="9" t="s">
        <v>1062</v>
      </c>
      <c r="G312" t="s">
        <v>1074</v>
      </c>
      <c r="H312">
        <v>8</v>
      </c>
      <c r="I312" t="s">
        <v>460</v>
      </c>
      <c r="J312">
        <v>65</v>
      </c>
      <c r="K312">
        <v>81</v>
      </c>
      <c r="L312">
        <v>73</v>
      </c>
      <c r="M312" t="s">
        <v>471</v>
      </c>
      <c r="N312">
        <v>219</v>
      </c>
      <c r="O312" s="6">
        <v>73</v>
      </c>
      <c r="P312" t="str" cm="1">
        <f t="array" ref="P312">_xlfn.IFS(O312&lt;30,"D",O312&lt;=50,"C",O312&lt;=80,"B",O312&lt;=100,"A")</f>
        <v>B</v>
      </c>
      <c r="Q312" t="str">
        <f t="shared" si="4"/>
        <v>Pass</v>
      </c>
      <c r="R312" t="str" cm="1">
        <f t="array" ref="R312">_xlfn.IFS(O312&lt;30,"Poor",O312&lt;=50,"Need Improvement",O312&lt;=80,"Excellent",O312&lt;=100,"Outstanding")</f>
        <v>Excellent</v>
      </c>
      <c r="S312" s="11"/>
    </row>
    <row r="313" spans="1:19" x14ac:dyDescent="0.3">
      <c r="A313" t="s">
        <v>923</v>
      </c>
      <c r="B313" t="s">
        <v>28</v>
      </c>
      <c r="C313" t="s">
        <v>451</v>
      </c>
      <c r="D313" t="s">
        <v>94</v>
      </c>
      <c r="E313">
        <v>17</v>
      </c>
      <c r="F313" s="9" t="s">
        <v>1062</v>
      </c>
      <c r="G313" t="s">
        <v>481</v>
      </c>
      <c r="H313">
        <v>8</v>
      </c>
      <c r="I313" t="s">
        <v>465</v>
      </c>
      <c r="J313">
        <v>69</v>
      </c>
      <c r="K313">
        <v>72</v>
      </c>
      <c r="L313">
        <v>77</v>
      </c>
      <c r="M313" t="s">
        <v>475</v>
      </c>
      <c r="N313">
        <v>218</v>
      </c>
      <c r="O313" s="6">
        <v>72.666666666666671</v>
      </c>
      <c r="P313" t="str" cm="1">
        <f t="array" ref="P313">_xlfn.IFS(O313&lt;30,"D",O313&lt;=50,"C",O313&lt;=80,"B",O313&lt;=100,"A")</f>
        <v>B</v>
      </c>
      <c r="Q313" t="str">
        <f t="shared" si="4"/>
        <v>Pass</v>
      </c>
      <c r="R313" t="str" cm="1">
        <f t="array" ref="R313">_xlfn.IFS(O313&lt;30,"Poor",O313&lt;=50,"Need Improvement",O313&lt;=80,"Excellent",O313&lt;=100,"Outstanding")</f>
        <v>Excellent</v>
      </c>
      <c r="S313" s="11"/>
    </row>
    <row r="314" spans="1:19" x14ac:dyDescent="0.3">
      <c r="A314" t="s">
        <v>924</v>
      </c>
      <c r="B314" t="s">
        <v>29</v>
      </c>
      <c r="C314" t="s">
        <v>451</v>
      </c>
      <c r="D314" t="s">
        <v>394</v>
      </c>
      <c r="E314">
        <v>19</v>
      </c>
      <c r="F314" t="s">
        <v>456</v>
      </c>
      <c r="G314" t="s">
        <v>1074</v>
      </c>
      <c r="H314">
        <v>7</v>
      </c>
      <c r="I314" t="s">
        <v>460</v>
      </c>
      <c r="J314">
        <v>71</v>
      </c>
      <c r="K314">
        <v>66</v>
      </c>
      <c r="L314">
        <v>60</v>
      </c>
      <c r="M314" t="s">
        <v>471</v>
      </c>
      <c r="N314">
        <v>197</v>
      </c>
      <c r="O314" s="6">
        <v>65.666666666666671</v>
      </c>
      <c r="P314" t="str" cm="1">
        <f t="array" ref="P314">_xlfn.IFS(O314&lt;30,"D",O314&lt;=50,"C",O314&lt;=80,"B",O314&lt;=100,"A")</f>
        <v>B</v>
      </c>
      <c r="Q314" t="str">
        <f t="shared" si="4"/>
        <v>Pass</v>
      </c>
      <c r="R314" t="str" cm="1">
        <f t="array" ref="R314">_xlfn.IFS(O314&lt;30,"Poor",O314&lt;=50,"Need Improvement",O314&lt;=80,"Excellent",O314&lt;=100,"Outstanding")</f>
        <v>Excellent</v>
      </c>
      <c r="S314" s="11"/>
    </row>
    <row r="315" spans="1:19" x14ac:dyDescent="0.3">
      <c r="A315" t="s">
        <v>925</v>
      </c>
      <c r="B315" t="s">
        <v>28</v>
      </c>
      <c r="C315" t="s">
        <v>448</v>
      </c>
      <c r="D315" t="s">
        <v>150</v>
      </c>
      <c r="E315">
        <v>16</v>
      </c>
      <c r="F315" s="9" t="s">
        <v>1062</v>
      </c>
      <c r="G315" t="s">
        <v>481</v>
      </c>
      <c r="H315">
        <v>2</v>
      </c>
      <c r="I315" t="s">
        <v>461</v>
      </c>
      <c r="J315">
        <v>60</v>
      </c>
      <c r="K315">
        <v>44</v>
      </c>
      <c r="L315">
        <v>47</v>
      </c>
      <c r="M315" t="s">
        <v>471</v>
      </c>
      <c r="N315">
        <v>151</v>
      </c>
      <c r="O315" s="6">
        <v>50.333333333333336</v>
      </c>
      <c r="P315" t="str" cm="1">
        <f t="array" ref="P315">_xlfn.IFS(O315&lt;30,"D",O315&lt;=50,"C",O315&lt;=80,"B",O315&lt;=100,"A")</f>
        <v>B</v>
      </c>
      <c r="Q315" t="str">
        <f t="shared" si="4"/>
        <v>Pass</v>
      </c>
      <c r="R315" t="str" cm="1">
        <f t="array" ref="R315">_xlfn.IFS(O315&lt;30,"Poor",O315&lt;=50,"Need Improvement",O315&lt;=80,"Excellent",O315&lt;=100,"Outstanding")</f>
        <v>Excellent</v>
      </c>
      <c r="S315" s="11"/>
    </row>
    <row r="316" spans="1:19" x14ac:dyDescent="0.3">
      <c r="A316" t="s">
        <v>926</v>
      </c>
      <c r="B316" t="s">
        <v>28</v>
      </c>
      <c r="C316" t="s">
        <v>448</v>
      </c>
      <c r="D316" t="s">
        <v>48</v>
      </c>
      <c r="E316">
        <v>19</v>
      </c>
      <c r="F316" t="s">
        <v>456</v>
      </c>
      <c r="G316" t="s">
        <v>479</v>
      </c>
      <c r="H316">
        <v>4</v>
      </c>
      <c r="I316" t="s">
        <v>463</v>
      </c>
      <c r="J316">
        <v>65</v>
      </c>
      <c r="K316">
        <v>54</v>
      </c>
      <c r="L316">
        <v>57</v>
      </c>
      <c r="M316" t="s">
        <v>473</v>
      </c>
      <c r="N316">
        <v>176</v>
      </c>
      <c r="O316" s="6">
        <v>58.666666666666664</v>
      </c>
      <c r="P316" t="str" cm="1">
        <f t="array" ref="P316">_xlfn.IFS(O316&lt;30,"D",O316&lt;=50,"C",O316&lt;=80,"B",O316&lt;=100,"A")</f>
        <v>B</v>
      </c>
      <c r="Q316" t="str">
        <f t="shared" si="4"/>
        <v>Pass</v>
      </c>
      <c r="R316" t="str" cm="1">
        <f t="array" ref="R316">_xlfn.IFS(O316&lt;30,"Poor",O316&lt;=50,"Need Improvement",O316&lt;=80,"Excellent",O316&lt;=100,"Outstanding")</f>
        <v>Excellent</v>
      </c>
      <c r="S316" s="11"/>
    </row>
    <row r="317" spans="1:19" x14ac:dyDescent="0.3">
      <c r="A317" t="s">
        <v>927</v>
      </c>
      <c r="B317" t="s">
        <v>29</v>
      </c>
      <c r="C317" t="s">
        <v>449</v>
      </c>
      <c r="D317" t="s">
        <v>422</v>
      </c>
      <c r="E317">
        <v>19</v>
      </c>
      <c r="F317" t="s">
        <v>454</v>
      </c>
      <c r="G317" t="s">
        <v>480</v>
      </c>
      <c r="H317">
        <v>3</v>
      </c>
      <c r="I317" t="s">
        <v>464</v>
      </c>
      <c r="J317">
        <v>86</v>
      </c>
      <c r="K317">
        <v>83</v>
      </c>
      <c r="L317">
        <v>86</v>
      </c>
      <c r="M317" t="s">
        <v>474</v>
      </c>
      <c r="N317">
        <v>255</v>
      </c>
      <c r="O317" s="6">
        <v>85</v>
      </c>
      <c r="P317" t="str" cm="1">
        <f t="array" ref="P317">_xlfn.IFS(O317&lt;30,"D",O317&lt;=50,"C",O317&lt;=80,"B",O317&lt;=100,"A")</f>
        <v>A</v>
      </c>
      <c r="Q317" t="str">
        <f t="shared" si="4"/>
        <v>Pass</v>
      </c>
      <c r="R317" t="str" cm="1">
        <f t="array" ref="R317">_xlfn.IFS(O317&lt;30,"Poor",O317&lt;=50,"Need Improvement",O317&lt;=80,"Excellent",O317&lt;=100,"Outstanding")</f>
        <v>Outstanding</v>
      </c>
      <c r="S317" s="11"/>
    </row>
    <row r="318" spans="1:19" x14ac:dyDescent="0.3">
      <c r="A318" t="s">
        <v>928</v>
      </c>
      <c r="B318" t="s">
        <v>29</v>
      </c>
      <c r="C318" t="s">
        <v>451</v>
      </c>
      <c r="D318" t="s">
        <v>249</v>
      </c>
      <c r="E318">
        <v>20</v>
      </c>
      <c r="F318" t="s">
        <v>457</v>
      </c>
      <c r="G318" t="s">
        <v>1074</v>
      </c>
      <c r="H318">
        <v>5</v>
      </c>
      <c r="I318" t="s">
        <v>462</v>
      </c>
      <c r="J318">
        <v>79</v>
      </c>
      <c r="K318">
        <v>73</v>
      </c>
      <c r="L318">
        <v>67</v>
      </c>
      <c r="M318" t="s">
        <v>472</v>
      </c>
      <c r="N318">
        <v>219</v>
      </c>
      <c r="O318" s="6">
        <v>73</v>
      </c>
      <c r="P318" t="str" cm="1">
        <f t="array" ref="P318">_xlfn.IFS(O318&lt;30,"D",O318&lt;=50,"C",O318&lt;=80,"B",O318&lt;=100,"A")</f>
        <v>B</v>
      </c>
      <c r="Q318" t="str">
        <f t="shared" si="4"/>
        <v>Pass</v>
      </c>
      <c r="R318" t="str" cm="1">
        <f t="array" ref="R318">_xlfn.IFS(O318&lt;30,"Poor",O318&lt;=50,"Need Improvement",O318&lt;=80,"Excellent",O318&lt;=100,"Outstanding")</f>
        <v>Excellent</v>
      </c>
      <c r="S318" s="11"/>
    </row>
    <row r="319" spans="1:19" x14ac:dyDescent="0.3">
      <c r="A319" t="s">
        <v>929</v>
      </c>
      <c r="B319" t="s">
        <v>29</v>
      </c>
      <c r="C319" t="s">
        <v>450</v>
      </c>
      <c r="D319" t="s">
        <v>302</v>
      </c>
      <c r="E319">
        <v>17</v>
      </c>
      <c r="F319" s="9" t="s">
        <v>1062</v>
      </c>
      <c r="G319" t="s">
        <v>1074</v>
      </c>
      <c r="H319">
        <v>8</v>
      </c>
      <c r="I319" t="s">
        <v>466</v>
      </c>
      <c r="J319">
        <v>44</v>
      </c>
      <c r="K319">
        <v>64</v>
      </c>
      <c r="L319">
        <v>58</v>
      </c>
      <c r="M319" t="s">
        <v>476</v>
      </c>
      <c r="N319">
        <v>166</v>
      </c>
      <c r="O319" s="6">
        <v>55.333333333333336</v>
      </c>
      <c r="P319" t="str" cm="1">
        <f t="array" ref="P319">_xlfn.IFS(O319&lt;30,"D",O319&lt;=50,"C",O319&lt;=80,"B",O319&lt;=100,"A")</f>
        <v>B</v>
      </c>
      <c r="Q319" t="str">
        <f t="shared" si="4"/>
        <v>Pass</v>
      </c>
      <c r="R319" t="str" cm="1">
        <f t="array" ref="R319">_xlfn.IFS(O319&lt;30,"Poor",O319&lt;=50,"Need Improvement",O319&lt;=80,"Excellent",O319&lt;=100,"Outstanding")</f>
        <v>Excellent</v>
      </c>
      <c r="S319" s="11"/>
    </row>
    <row r="320" spans="1:19" x14ac:dyDescent="0.3">
      <c r="A320" t="s">
        <v>930</v>
      </c>
      <c r="B320" t="s">
        <v>28</v>
      </c>
      <c r="C320" t="s">
        <v>451</v>
      </c>
      <c r="D320" t="s">
        <v>32</v>
      </c>
      <c r="E320">
        <v>25</v>
      </c>
      <c r="F320" t="s">
        <v>455</v>
      </c>
      <c r="G320" t="s">
        <v>479</v>
      </c>
      <c r="H320">
        <v>9</v>
      </c>
      <c r="I320" t="s">
        <v>467</v>
      </c>
      <c r="J320">
        <v>62</v>
      </c>
      <c r="K320">
        <v>70</v>
      </c>
      <c r="L320">
        <v>75</v>
      </c>
      <c r="M320" t="s">
        <v>477</v>
      </c>
      <c r="N320">
        <v>207</v>
      </c>
      <c r="O320" s="6">
        <v>69</v>
      </c>
      <c r="P320" t="str" cm="1">
        <f t="array" ref="P320">_xlfn.IFS(O320&lt;30,"D",O320&lt;=50,"C",O320&lt;=80,"B",O320&lt;=100,"A")</f>
        <v>B</v>
      </c>
      <c r="Q320" t="str">
        <f t="shared" si="4"/>
        <v>Pass</v>
      </c>
      <c r="R320" t="str" cm="1">
        <f t="array" ref="R320">_xlfn.IFS(O320&lt;30,"Poor",O320&lt;=50,"Need Improvement",O320&lt;=80,"Excellent",O320&lt;=100,"Outstanding")</f>
        <v>Excellent</v>
      </c>
      <c r="S320" s="11"/>
    </row>
    <row r="321" spans="1:19" x14ac:dyDescent="0.3">
      <c r="A321" t="s">
        <v>931</v>
      </c>
      <c r="B321" t="s">
        <v>29</v>
      </c>
      <c r="C321" t="s">
        <v>450</v>
      </c>
      <c r="D321" t="s">
        <v>203</v>
      </c>
      <c r="E321">
        <v>22</v>
      </c>
      <c r="F321" t="s">
        <v>457</v>
      </c>
      <c r="G321" t="s">
        <v>481</v>
      </c>
      <c r="H321">
        <v>9</v>
      </c>
      <c r="I321" t="s">
        <v>465</v>
      </c>
      <c r="J321">
        <v>28</v>
      </c>
      <c r="K321">
        <v>23</v>
      </c>
      <c r="L321">
        <v>19</v>
      </c>
      <c r="M321" t="s">
        <v>475</v>
      </c>
      <c r="N321">
        <v>70</v>
      </c>
      <c r="O321" s="6">
        <v>23.333333333333332</v>
      </c>
      <c r="P321" t="str" cm="1">
        <f t="array" ref="P321">_xlfn.IFS(O321&lt;30,"D",O321&lt;=50,"C",O321&lt;=80,"B",O321&lt;=100,"A")</f>
        <v>D</v>
      </c>
      <c r="Q321" t="str">
        <f t="shared" si="4"/>
        <v>Fail</v>
      </c>
      <c r="R321" t="str" cm="1">
        <f t="array" ref="R321">_xlfn.IFS(O321&lt;30,"Poor",O321&lt;=50,"Need Improvement",O321&lt;=80,"Excellent",O321&lt;=100,"Outstanding")</f>
        <v>Poor</v>
      </c>
      <c r="S321" s="11"/>
    </row>
    <row r="322" spans="1:19" x14ac:dyDescent="0.3">
      <c r="A322" t="s">
        <v>932</v>
      </c>
      <c r="B322" t="s">
        <v>29</v>
      </c>
      <c r="C322" t="s">
        <v>452</v>
      </c>
      <c r="D322" t="s">
        <v>96</v>
      </c>
      <c r="E322">
        <v>17</v>
      </c>
      <c r="F322" s="9" t="s">
        <v>1062</v>
      </c>
      <c r="G322" t="s">
        <v>479</v>
      </c>
      <c r="H322">
        <v>6</v>
      </c>
      <c r="I322" t="s">
        <v>467</v>
      </c>
      <c r="J322">
        <v>77</v>
      </c>
      <c r="K322">
        <v>76</v>
      </c>
      <c r="L322">
        <v>77</v>
      </c>
      <c r="M322" t="s">
        <v>477</v>
      </c>
      <c r="N322">
        <v>230</v>
      </c>
      <c r="O322" s="6">
        <v>76.666666666666671</v>
      </c>
      <c r="P322" t="str" cm="1">
        <f t="array" ref="P322">_xlfn.IFS(O322&lt;30,"D",O322&lt;=50,"C",O322&lt;=80,"B",O322&lt;=100,"A")</f>
        <v>B</v>
      </c>
      <c r="Q322" t="str">
        <f t="shared" si="4"/>
        <v>Pass</v>
      </c>
      <c r="R322" t="str" cm="1">
        <f t="array" ref="R322">_xlfn.IFS(O322&lt;30,"Poor",O322&lt;=50,"Need Improvement",O322&lt;=80,"Excellent",O322&lt;=100,"Outstanding")</f>
        <v>Excellent</v>
      </c>
      <c r="S322" s="11"/>
    </row>
    <row r="323" spans="1:19" x14ac:dyDescent="0.3">
      <c r="A323" t="s">
        <v>933</v>
      </c>
      <c r="B323" t="s">
        <v>28</v>
      </c>
      <c r="C323" t="s">
        <v>450</v>
      </c>
      <c r="D323" t="s">
        <v>103</v>
      </c>
      <c r="E323">
        <v>21</v>
      </c>
      <c r="F323" t="s">
        <v>454</v>
      </c>
      <c r="G323" t="s">
        <v>479</v>
      </c>
      <c r="H323">
        <v>2</v>
      </c>
      <c r="I323" t="s">
        <v>465</v>
      </c>
      <c r="J323">
        <v>80</v>
      </c>
      <c r="K323">
        <v>78</v>
      </c>
      <c r="L323">
        <v>81</v>
      </c>
      <c r="M323" t="s">
        <v>476</v>
      </c>
      <c r="N323">
        <v>239</v>
      </c>
      <c r="O323" s="6">
        <v>79.666666666666671</v>
      </c>
      <c r="P323" t="str" cm="1">
        <f t="array" ref="P323">_xlfn.IFS(O323&lt;30,"D",O323&lt;=50,"C",O323&lt;=80,"B",O323&lt;=100,"A")</f>
        <v>B</v>
      </c>
      <c r="Q323" t="str">
        <f t="shared" ref="Q323:Q386" si="5">IF(O323&gt;50,"Pass","Fail")</f>
        <v>Pass</v>
      </c>
      <c r="R323" t="str" cm="1">
        <f t="array" ref="R323">_xlfn.IFS(O323&lt;30,"Poor",O323&lt;=50,"Need Improvement",O323&lt;=80,"Excellent",O323&lt;=100,"Outstanding")</f>
        <v>Excellent</v>
      </c>
      <c r="S323" s="11"/>
    </row>
    <row r="324" spans="1:19" x14ac:dyDescent="0.3">
      <c r="A324" t="s">
        <v>934</v>
      </c>
      <c r="B324" t="s">
        <v>28</v>
      </c>
      <c r="C324" t="s">
        <v>451</v>
      </c>
      <c r="D324" t="s">
        <v>395</v>
      </c>
      <c r="E324">
        <v>16</v>
      </c>
      <c r="F324" s="9" t="s">
        <v>1062</v>
      </c>
      <c r="G324" t="s">
        <v>480</v>
      </c>
      <c r="H324">
        <v>9</v>
      </c>
      <c r="I324" t="s">
        <v>460</v>
      </c>
      <c r="J324">
        <v>56</v>
      </c>
      <c r="K324">
        <v>52</v>
      </c>
      <c r="L324">
        <v>55</v>
      </c>
      <c r="M324" t="s">
        <v>470</v>
      </c>
      <c r="N324">
        <v>163</v>
      </c>
      <c r="O324" s="6">
        <v>54.333333333333336</v>
      </c>
      <c r="P324" t="str" cm="1">
        <f t="array" ref="P324">_xlfn.IFS(O324&lt;30,"D",O324&lt;=50,"C",O324&lt;=80,"B",O324&lt;=100,"A")</f>
        <v>B</v>
      </c>
      <c r="Q324" t="str">
        <f t="shared" si="5"/>
        <v>Pass</v>
      </c>
      <c r="R324" t="str" cm="1">
        <f t="array" ref="R324">_xlfn.IFS(O324&lt;30,"Poor",O324&lt;=50,"Need Improvement",O324&lt;=80,"Excellent",O324&lt;=100,"Outstanding")</f>
        <v>Excellent</v>
      </c>
      <c r="S324" s="11"/>
    </row>
    <row r="325" spans="1:19" x14ac:dyDescent="0.3">
      <c r="A325" t="s">
        <v>935</v>
      </c>
      <c r="B325" t="s">
        <v>28</v>
      </c>
      <c r="C325" t="s">
        <v>449</v>
      </c>
      <c r="D325" t="s">
        <v>132</v>
      </c>
      <c r="E325">
        <v>17</v>
      </c>
      <c r="F325" s="9" t="s">
        <v>1062</v>
      </c>
      <c r="G325" t="s">
        <v>481</v>
      </c>
      <c r="H325">
        <v>8</v>
      </c>
      <c r="I325" t="s">
        <v>459</v>
      </c>
      <c r="J325">
        <v>27</v>
      </c>
      <c r="K325">
        <v>34</v>
      </c>
      <c r="L325">
        <v>36</v>
      </c>
      <c r="M325" t="s">
        <v>470</v>
      </c>
      <c r="N325">
        <v>97</v>
      </c>
      <c r="O325" s="6">
        <v>32.333333333333336</v>
      </c>
      <c r="P325" t="str" cm="1">
        <f t="array" ref="P325">_xlfn.IFS(O325&lt;30,"D",O325&lt;=50,"C",O325&lt;=80,"B",O325&lt;=100,"A")</f>
        <v>C</v>
      </c>
      <c r="Q325" t="str">
        <f t="shared" si="5"/>
        <v>Fail</v>
      </c>
      <c r="R325" t="str" cm="1">
        <f t="array" ref="R325">_xlfn.IFS(O325&lt;30,"Poor",O325&lt;=50,"Need Improvement",O325&lt;=80,"Excellent",O325&lt;=100,"Outstanding")</f>
        <v>Need Improvement</v>
      </c>
      <c r="S325" s="11"/>
    </row>
    <row r="326" spans="1:19" x14ac:dyDescent="0.3">
      <c r="A326" t="s">
        <v>936</v>
      </c>
      <c r="B326" t="s">
        <v>28</v>
      </c>
      <c r="C326" t="s">
        <v>448</v>
      </c>
      <c r="D326" t="s">
        <v>7</v>
      </c>
      <c r="E326">
        <v>20</v>
      </c>
      <c r="F326" t="s">
        <v>457</v>
      </c>
      <c r="G326" t="s">
        <v>480</v>
      </c>
      <c r="H326">
        <v>5</v>
      </c>
      <c r="I326" t="s">
        <v>464</v>
      </c>
      <c r="J326">
        <v>88</v>
      </c>
      <c r="K326">
        <v>95</v>
      </c>
      <c r="L326">
        <v>92</v>
      </c>
      <c r="M326" t="s">
        <v>474</v>
      </c>
      <c r="N326">
        <v>275</v>
      </c>
      <c r="O326" s="6">
        <v>91.666666666666671</v>
      </c>
      <c r="P326" t="str" cm="1">
        <f t="array" ref="P326">_xlfn.IFS(O326&lt;30,"D",O326&lt;=50,"C",O326&lt;=80,"B",O326&lt;=100,"A")</f>
        <v>A</v>
      </c>
      <c r="Q326" t="str">
        <f t="shared" si="5"/>
        <v>Pass</v>
      </c>
      <c r="R326" t="str" cm="1">
        <f t="array" ref="R326">_xlfn.IFS(O326&lt;30,"Poor",O326&lt;=50,"Need Improvement",O326&lt;=80,"Excellent",O326&lt;=100,"Outstanding")</f>
        <v>Outstanding</v>
      </c>
      <c r="S326" s="11"/>
    </row>
    <row r="327" spans="1:19" x14ac:dyDescent="0.3">
      <c r="A327" t="s">
        <v>937</v>
      </c>
      <c r="B327" t="s">
        <v>28</v>
      </c>
      <c r="C327" t="s">
        <v>448</v>
      </c>
      <c r="D327" t="s">
        <v>145</v>
      </c>
      <c r="E327">
        <v>19</v>
      </c>
      <c r="F327" t="s">
        <v>457</v>
      </c>
      <c r="G327" t="s">
        <v>1074</v>
      </c>
      <c r="H327">
        <v>7</v>
      </c>
      <c r="I327" t="s">
        <v>458</v>
      </c>
      <c r="J327">
        <v>79</v>
      </c>
      <c r="K327">
        <v>67</v>
      </c>
      <c r="L327">
        <v>67</v>
      </c>
      <c r="M327" t="s">
        <v>468</v>
      </c>
      <c r="N327">
        <v>213</v>
      </c>
      <c r="O327" s="6">
        <v>71</v>
      </c>
      <c r="P327" t="str" cm="1">
        <f t="array" ref="P327">_xlfn.IFS(O327&lt;30,"D",O327&lt;=50,"C",O327&lt;=80,"B",O327&lt;=100,"A")</f>
        <v>B</v>
      </c>
      <c r="Q327" t="str">
        <f t="shared" si="5"/>
        <v>Pass</v>
      </c>
      <c r="R327" t="str" cm="1">
        <f t="array" ref="R327">_xlfn.IFS(O327&lt;30,"Poor",O327&lt;=50,"Need Improvement",O327&lt;=80,"Excellent",O327&lt;=100,"Outstanding")</f>
        <v>Excellent</v>
      </c>
      <c r="S327" s="11"/>
    </row>
    <row r="328" spans="1:19" x14ac:dyDescent="0.3">
      <c r="A328" t="s">
        <v>938</v>
      </c>
      <c r="B328" t="s">
        <v>29</v>
      </c>
      <c r="C328" t="s">
        <v>450</v>
      </c>
      <c r="D328" t="s">
        <v>134</v>
      </c>
      <c r="E328">
        <v>22</v>
      </c>
      <c r="F328" t="s">
        <v>457</v>
      </c>
      <c r="G328" t="s">
        <v>1074</v>
      </c>
      <c r="H328">
        <v>1</v>
      </c>
      <c r="I328" t="s">
        <v>458</v>
      </c>
      <c r="J328">
        <v>81</v>
      </c>
      <c r="K328">
        <v>78</v>
      </c>
      <c r="L328">
        <v>81</v>
      </c>
      <c r="M328" t="s">
        <v>468</v>
      </c>
      <c r="N328">
        <v>240</v>
      </c>
      <c r="O328" s="6">
        <v>80</v>
      </c>
      <c r="P328" t="str" cm="1">
        <f t="array" ref="P328">_xlfn.IFS(O328&lt;30,"D",O328&lt;=50,"C",O328&lt;=80,"B",O328&lt;=100,"A")</f>
        <v>B</v>
      </c>
      <c r="Q328" t="str">
        <f t="shared" si="5"/>
        <v>Pass</v>
      </c>
      <c r="R328" t="str" cm="1">
        <f t="array" ref="R328">_xlfn.IFS(O328&lt;30,"Poor",O328&lt;=50,"Need Improvement",O328&lt;=80,"Excellent",O328&lt;=100,"Outstanding")</f>
        <v>Excellent</v>
      </c>
      <c r="S328" s="11"/>
    </row>
    <row r="329" spans="1:19" x14ac:dyDescent="0.3">
      <c r="A329" t="s">
        <v>939</v>
      </c>
      <c r="B329" t="s">
        <v>29</v>
      </c>
      <c r="C329" t="s">
        <v>448</v>
      </c>
      <c r="D329" t="s">
        <v>177</v>
      </c>
      <c r="E329">
        <v>20</v>
      </c>
      <c r="F329" t="s">
        <v>454</v>
      </c>
      <c r="G329" t="s">
        <v>480</v>
      </c>
      <c r="H329">
        <v>4</v>
      </c>
      <c r="I329" t="s">
        <v>466</v>
      </c>
      <c r="J329">
        <v>63</v>
      </c>
      <c r="K329">
        <v>71</v>
      </c>
      <c r="L329">
        <v>69</v>
      </c>
      <c r="M329" t="s">
        <v>477</v>
      </c>
      <c r="N329">
        <v>203</v>
      </c>
      <c r="O329" s="6">
        <v>67.666666666666671</v>
      </c>
      <c r="P329" t="str" cm="1">
        <f t="array" ref="P329">_xlfn.IFS(O329&lt;30,"D",O329&lt;=50,"C",O329&lt;=80,"B",O329&lt;=100,"A")</f>
        <v>B</v>
      </c>
      <c r="Q329" t="str">
        <f t="shared" si="5"/>
        <v>Pass</v>
      </c>
      <c r="R329" t="str" cm="1">
        <f t="array" ref="R329">_xlfn.IFS(O329&lt;30,"Poor",O329&lt;=50,"Need Improvement",O329&lt;=80,"Excellent",O329&lt;=100,"Outstanding")</f>
        <v>Excellent</v>
      </c>
      <c r="S329" s="11"/>
    </row>
    <row r="330" spans="1:19" x14ac:dyDescent="0.3">
      <c r="A330" t="s">
        <v>940</v>
      </c>
      <c r="B330" t="s">
        <v>29</v>
      </c>
      <c r="C330" t="s">
        <v>451</v>
      </c>
      <c r="D330" t="s">
        <v>412</v>
      </c>
      <c r="E330">
        <v>16</v>
      </c>
      <c r="F330" s="9" t="s">
        <v>1062</v>
      </c>
      <c r="G330" t="s">
        <v>479</v>
      </c>
      <c r="H330">
        <v>9</v>
      </c>
      <c r="I330" t="s">
        <v>459</v>
      </c>
      <c r="J330">
        <v>57</v>
      </c>
      <c r="K330">
        <v>58</v>
      </c>
      <c r="L330">
        <v>64</v>
      </c>
      <c r="M330" t="s">
        <v>469</v>
      </c>
      <c r="N330">
        <v>179</v>
      </c>
      <c r="O330" s="6">
        <v>59.666666666666664</v>
      </c>
      <c r="P330" t="str" cm="1">
        <f t="array" ref="P330">_xlfn.IFS(O330&lt;30,"D",O330&lt;=50,"C",O330&lt;=80,"B",O330&lt;=100,"A")</f>
        <v>B</v>
      </c>
      <c r="Q330" t="str">
        <f t="shared" si="5"/>
        <v>Pass</v>
      </c>
      <c r="R330" t="str" cm="1">
        <f t="array" ref="R330">_xlfn.IFS(O330&lt;30,"Poor",O330&lt;=50,"Need Improvement",O330&lt;=80,"Excellent",O330&lt;=100,"Outstanding")</f>
        <v>Excellent</v>
      </c>
      <c r="S330" s="11"/>
    </row>
    <row r="331" spans="1:19" x14ac:dyDescent="0.3">
      <c r="A331" t="s">
        <v>941</v>
      </c>
      <c r="B331" t="s">
        <v>28</v>
      </c>
      <c r="C331" t="s">
        <v>449</v>
      </c>
      <c r="D331" t="s">
        <v>73</v>
      </c>
      <c r="E331">
        <v>21</v>
      </c>
      <c r="F331" t="s">
        <v>456</v>
      </c>
      <c r="G331" t="s">
        <v>481</v>
      </c>
      <c r="H331">
        <v>9</v>
      </c>
      <c r="I331" t="s">
        <v>461</v>
      </c>
      <c r="J331">
        <v>69</v>
      </c>
      <c r="K331">
        <v>80</v>
      </c>
      <c r="L331">
        <v>71</v>
      </c>
      <c r="M331" t="s">
        <v>471</v>
      </c>
      <c r="N331">
        <v>220</v>
      </c>
      <c r="O331" s="6">
        <v>73.333333333333329</v>
      </c>
      <c r="P331" t="str" cm="1">
        <f t="array" ref="P331">_xlfn.IFS(O331&lt;30,"D",O331&lt;=50,"C",O331&lt;=80,"B",O331&lt;=100,"A")</f>
        <v>B</v>
      </c>
      <c r="Q331" t="str">
        <f t="shared" si="5"/>
        <v>Pass</v>
      </c>
      <c r="R331" t="str" cm="1">
        <f t="array" ref="R331">_xlfn.IFS(O331&lt;30,"Poor",O331&lt;=50,"Need Improvement",O331&lt;=80,"Excellent",O331&lt;=100,"Outstanding")</f>
        <v>Excellent</v>
      </c>
      <c r="S331" s="11"/>
    </row>
    <row r="332" spans="1:19" x14ac:dyDescent="0.3">
      <c r="A332" t="s">
        <v>942</v>
      </c>
      <c r="B332" t="s">
        <v>29</v>
      </c>
      <c r="C332" t="s">
        <v>448</v>
      </c>
      <c r="D332" t="s">
        <v>6</v>
      </c>
      <c r="E332">
        <v>22</v>
      </c>
      <c r="F332" t="s">
        <v>456</v>
      </c>
      <c r="G332" t="s">
        <v>479</v>
      </c>
      <c r="H332">
        <v>5</v>
      </c>
      <c r="I332" t="s">
        <v>463</v>
      </c>
      <c r="J332">
        <v>71</v>
      </c>
      <c r="K332">
        <v>83</v>
      </c>
      <c r="L332">
        <v>78</v>
      </c>
      <c r="M332" t="s">
        <v>473</v>
      </c>
      <c r="N332">
        <v>232</v>
      </c>
      <c r="O332" s="6">
        <v>77.333333333333329</v>
      </c>
      <c r="P332" t="str" cm="1">
        <f t="array" ref="P332">_xlfn.IFS(O332&lt;30,"D",O332&lt;=50,"C",O332&lt;=80,"B",O332&lt;=100,"A")</f>
        <v>B</v>
      </c>
      <c r="Q332" t="str">
        <f t="shared" si="5"/>
        <v>Pass</v>
      </c>
      <c r="R332" t="str" cm="1">
        <f t="array" ref="R332">_xlfn.IFS(O332&lt;30,"Poor",O332&lt;=50,"Need Improvement",O332&lt;=80,"Excellent",O332&lt;=100,"Outstanding")</f>
        <v>Excellent</v>
      </c>
      <c r="S332" s="11"/>
    </row>
    <row r="333" spans="1:19" x14ac:dyDescent="0.3">
      <c r="A333" t="s">
        <v>943</v>
      </c>
      <c r="B333" t="s">
        <v>28</v>
      </c>
      <c r="C333" t="s">
        <v>449</v>
      </c>
      <c r="D333" t="s">
        <v>435</v>
      </c>
      <c r="E333">
        <v>20</v>
      </c>
      <c r="F333" t="s">
        <v>457</v>
      </c>
      <c r="G333" t="s">
        <v>479</v>
      </c>
      <c r="H333">
        <v>6</v>
      </c>
      <c r="I333" t="s">
        <v>459</v>
      </c>
      <c r="J333">
        <v>79</v>
      </c>
      <c r="K333">
        <v>79</v>
      </c>
      <c r="L333">
        <v>78</v>
      </c>
      <c r="M333" t="s">
        <v>469</v>
      </c>
      <c r="N333">
        <v>236</v>
      </c>
      <c r="O333" s="6">
        <v>78.666666666666671</v>
      </c>
      <c r="P333" t="str" cm="1">
        <f t="array" ref="P333">_xlfn.IFS(O333&lt;30,"D",O333&lt;=50,"C",O333&lt;=80,"B",O333&lt;=100,"A")</f>
        <v>B</v>
      </c>
      <c r="Q333" t="str">
        <f t="shared" si="5"/>
        <v>Pass</v>
      </c>
      <c r="R333" t="str" cm="1">
        <f t="array" ref="R333">_xlfn.IFS(O333&lt;30,"Poor",O333&lt;=50,"Need Improvement",O333&lt;=80,"Excellent",O333&lt;=100,"Outstanding")</f>
        <v>Excellent</v>
      </c>
      <c r="S333" s="11"/>
    </row>
    <row r="334" spans="1:19" x14ac:dyDescent="0.3">
      <c r="A334" t="s">
        <v>944</v>
      </c>
      <c r="B334" t="s">
        <v>28</v>
      </c>
      <c r="C334" t="s">
        <v>449</v>
      </c>
      <c r="D334" t="s">
        <v>270</v>
      </c>
      <c r="E334">
        <v>19</v>
      </c>
      <c r="F334" t="s">
        <v>456</v>
      </c>
      <c r="G334" t="s">
        <v>479</v>
      </c>
      <c r="H334">
        <v>7</v>
      </c>
      <c r="I334" t="s">
        <v>465</v>
      </c>
      <c r="J334">
        <v>71</v>
      </c>
      <c r="K334">
        <v>77</v>
      </c>
      <c r="L334">
        <v>77</v>
      </c>
      <c r="M334" t="s">
        <v>476</v>
      </c>
      <c r="N334">
        <v>225</v>
      </c>
      <c r="O334" s="6">
        <v>75</v>
      </c>
      <c r="P334" t="str" cm="1">
        <f t="array" ref="P334">_xlfn.IFS(O334&lt;30,"D",O334&lt;=50,"C",O334&lt;=80,"B",O334&lt;=100,"A")</f>
        <v>B</v>
      </c>
      <c r="Q334" t="str">
        <f t="shared" si="5"/>
        <v>Pass</v>
      </c>
      <c r="R334" t="str" cm="1">
        <f t="array" ref="R334">_xlfn.IFS(O334&lt;30,"Poor",O334&lt;=50,"Need Improvement",O334&lt;=80,"Excellent",O334&lt;=100,"Outstanding")</f>
        <v>Excellent</v>
      </c>
      <c r="S334" s="11"/>
    </row>
    <row r="335" spans="1:19" x14ac:dyDescent="0.3">
      <c r="A335" t="s">
        <v>945</v>
      </c>
      <c r="B335" t="s">
        <v>28</v>
      </c>
      <c r="C335" t="s">
        <v>451</v>
      </c>
      <c r="D335" t="s">
        <v>380</v>
      </c>
      <c r="E335">
        <v>22</v>
      </c>
      <c r="F335" t="s">
        <v>456</v>
      </c>
      <c r="G335" t="s">
        <v>481</v>
      </c>
      <c r="H335">
        <v>10</v>
      </c>
      <c r="I335" t="s">
        <v>463</v>
      </c>
      <c r="J335">
        <v>80</v>
      </c>
      <c r="K335">
        <v>75</v>
      </c>
      <c r="L335">
        <v>77</v>
      </c>
      <c r="M335" t="s">
        <v>474</v>
      </c>
      <c r="N335">
        <v>232</v>
      </c>
      <c r="O335" s="6">
        <v>77.333333333333329</v>
      </c>
      <c r="P335" t="str" cm="1">
        <f t="array" ref="P335">_xlfn.IFS(O335&lt;30,"D",O335&lt;=50,"C",O335&lt;=80,"B",O335&lt;=100,"A")</f>
        <v>B</v>
      </c>
      <c r="Q335" t="str">
        <f t="shared" si="5"/>
        <v>Pass</v>
      </c>
      <c r="R335" t="str" cm="1">
        <f t="array" ref="R335">_xlfn.IFS(O335&lt;30,"Poor",O335&lt;=50,"Need Improvement",O335&lt;=80,"Excellent",O335&lt;=100,"Outstanding")</f>
        <v>Excellent</v>
      </c>
      <c r="S335" s="11"/>
    </row>
    <row r="336" spans="1:19" x14ac:dyDescent="0.3">
      <c r="A336" t="s">
        <v>946</v>
      </c>
      <c r="B336" t="s">
        <v>28</v>
      </c>
      <c r="C336" t="s">
        <v>448</v>
      </c>
      <c r="D336" t="s">
        <v>190</v>
      </c>
      <c r="E336">
        <v>18</v>
      </c>
      <c r="F336" s="9" t="s">
        <v>1062</v>
      </c>
      <c r="G336" t="s">
        <v>479</v>
      </c>
      <c r="H336">
        <v>2</v>
      </c>
      <c r="I336" t="s">
        <v>463</v>
      </c>
      <c r="J336">
        <v>87</v>
      </c>
      <c r="K336">
        <v>95</v>
      </c>
      <c r="L336">
        <v>86</v>
      </c>
      <c r="M336" t="s">
        <v>473</v>
      </c>
      <c r="N336">
        <v>268</v>
      </c>
      <c r="O336" s="6">
        <v>89.333333333333329</v>
      </c>
      <c r="P336" t="str" cm="1">
        <f t="array" ref="P336">_xlfn.IFS(O336&lt;30,"D",O336&lt;=50,"C",O336&lt;=80,"B",O336&lt;=100,"A")</f>
        <v>A</v>
      </c>
      <c r="Q336" t="str">
        <f t="shared" si="5"/>
        <v>Pass</v>
      </c>
      <c r="R336" t="str" cm="1">
        <f t="array" ref="R336">_xlfn.IFS(O336&lt;30,"Poor",O336&lt;=50,"Need Improvement",O336&lt;=80,"Excellent",O336&lt;=100,"Outstanding")</f>
        <v>Outstanding</v>
      </c>
      <c r="S336" s="11"/>
    </row>
    <row r="337" spans="1:19" x14ac:dyDescent="0.3">
      <c r="A337" t="s">
        <v>947</v>
      </c>
      <c r="B337" t="s">
        <v>28</v>
      </c>
      <c r="C337" t="s">
        <v>452</v>
      </c>
      <c r="D337" t="s">
        <v>107</v>
      </c>
      <c r="E337">
        <v>24</v>
      </c>
      <c r="F337" t="s">
        <v>455</v>
      </c>
      <c r="G337" t="s">
        <v>481</v>
      </c>
      <c r="H337">
        <v>8</v>
      </c>
      <c r="I337" t="s">
        <v>467</v>
      </c>
      <c r="J337">
        <v>62</v>
      </c>
      <c r="K337">
        <v>68</v>
      </c>
      <c r="L337">
        <v>68</v>
      </c>
      <c r="M337" t="s">
        <v>468</v>
      </c>
      <c r="N337">
        <v>198</v>
      </c>
      <c r="O337" s="6">
        <v>66</v>
      </c>
      <c r="P337" t="str" cm="1">
        <f t="array" ref="P337">_xlfn.IFS(O337&lt;30,"D",O337&lt;=50,"C",O337&lt;=80,"B",O337&lt;=100,"A")</f>
        <v>B</v>
      </c>
      <c r="Q337" t="str">
        <f t="shared" si="5"/>
        <v>Pass</v>
      </c>
      <c r="R337" t="str" cm="1">
        <f t="array" ref="R337">_xlfn.IFS(O337&lt;30,"Poor",O337&lt;=50,"Need Improvement",O337&lt;=80,"Excellent",O337&lt;=100,"Outstanding")</f>
        <v>Excellent</v>
      </c>
      <c r="S337" s="11"/>
    </row>
    <row r="338" spans="1:19" x14ac:dyDescent="0.3">
      <c r="A338" t="s">
        <v>948</v>
      </c>
      <c r="B338" t="s">
        <v>29</v>
      </c>
      <c r="C338" t="s">
        <v>451</v>
      </c>
      <c r="D338" t="s">
        <v>160</v>
      </c>
      <c r="E338">
        <v>17</v>
      </c>
      <c r="F338" s="9" t="s">
        <v>1062</v>
      </c>
      <c r="G338" t="s">
        <v>479</v>
      </c>
      <c r="H338">
        <v>9</v>
      </c>
      <c r="I338" t="s">
        <v>467</v>
      </c>
      <c r="J338">
        <v>49</v>
      </c>
      <c r="K338">
        <v>57</v>
      </c>
      <c r="L338">
        <v>52</v>
      </c>
      <c r="M338" t="s">
        <v>477</v>
      </c>
      <c r="N338">
        <v>158</v>
      </c>
      <c r="O338" s="6">
        <v>52.666666666666664</v>
      </c>
      <c r="P338" t="str" cm="1">
        <f t="array" ref="P338">_xlfn.IFS(O338&lt;30,"D",O338&lt;=50,"C",O338&lt;=80,"B",O338&lt;=100,"A")</f>
        <v>B</v>
      </c>
      <c r="Q338" t="str">
        <f t="shared" si="5"/>
        <v>Pass</v>
      </c>
      <c r="R338" t="str" cm="1">
        <f t="array" ref="R338">_xlfn.IFS(O338&lt;30,"Poor",O338&lt;=50,"Need Improvement",O338&lt;=80,"Excellent",O338&lt;=100,"Outstanding")</f>
        <v>Excellent</v>
      </c>
      <c r="S338" s="11"/>
    </row>
    <row r="339" spans="1:19" x14ac:dyDescent="0.3">
      <c r="A339" t="s">
        <v>949</v>
      </c>
      <c r="B339" t="s">
        <v>29</v>
      </c>
      <c r="C339" t="s">
        <v>448</v>
      </c>
      <c r="D339" t="s">
        <v>385</v>
      </c>
      <c r="E339">
        <v>20</v>
      </c>
      <c r="F339" t="s">
        <v>456</v>
      </c>
      <c r="G339" t="s">
        <v>481</v>
      </c>
      <c r="H339">
        <v>9</v>
      </c>
      <c r="I339" t="s">
        <v>465</v>
      </c>
      <c r="J339">
        <v>82</v>
      </c>
      <c r="K339">
        <v>80</v>
      </c>
      <c r="L339">
        <v>77</v>
      </c>
      <c r="M339" t="s">
        <v>475</v>
      </c>
      <c r="N339">
        <v>239</v>
      </c>
      <c r="O339" s="6">
        <v>79.666666666666671</v>
      </c>
      <c r="P339" t="str" cm="1">
        <f t="array" ref="P339">_xlfn.IFS(O339&lt;30,"D",O339&lt;=50,"C",O339&lt;=80,"B",O339&lt;=100,"A")</f>
        <v>B</v>
      </c>
      <c r="Q339" t="str">
        <f t="shared" si="5"/>
        <v>Pass</v>
      </c>
      <c r="R339" t="str" cm="1">
        <f t="array" ref="R339">_xlfn.IFS(O339&lt;30,"Poor",O339&lt;=50,"Need Improvement",O339&lt;=80,"Excellent",O339&lt;=100,"Outstanding")</f>
        <v>Excellent</v>
      </c>
      <c r="S339" s="11"/>
    </row>
    <row r="340" spans="1:19" x14ac:dyDescent="0.3">
      <c r="A340" t="s">
        <v>950</v>
      </c>
      <c r="B340" t="s">
        <v>28</v>
      </c>
      <c r="C340" t="s">
        <v>452</v>
      </c>
      <c r="D340" t="s">
        <v>54</v>
      </c>
      <c r="E340">
        <v>22</v>
      </c>
      <c r="F340" t="s">
        <v>456</v>
      </c>
      <c r="G340" t="s">
        <v>481</v>
      </c>
      <c r="H340">
        <v>7</v>
      </c>
      <c r="I340" t="s">
        <v>459</v>
      </c>
      <c r="J340">
        <v>77</v>
      </c>
      <c r="K340">
        <v>69</v>
      </c>
      <c r="L340">
        <v>68</v>
      </c>
      <c r="M340" t="s">
        <v>470</v>
      </c>
      <c r="N340">
        <v>214</v>
      </c>
      <c r="O340" s="6">
        <v>71.333333333333329</v>
      </c>
      <c r="P340" t="str" cm="1">
        <f t="array" ref="P340">_xlfn.IFS(O340&lt;30,"D",O340&lt;=50,"C",O340&lt;=80,"B",O340&lt;=100,"A")</f>
        <v>B</v>
      </c>
      <c r="Q340" t="str">
        <f t="shared" si="5"/>
        <v>Pass</v>
      </c>
      <c r="R340" t="str" cm="1">
        <f t="array" ref="R340">_xlfn.IFS(O340&lt;30,"Poor",O340&lt;=50,"Need Improvement",O340&lt;=80,"Excellent",O340&lt;=100,"Outstanding")</f>
        <v>Excellent</v>
      </c>
      <c r="S340" s="11"/>
    </row>
    <row r="341" spans="1:19" x14ac:dyDescent="0.3">
      <c r="A341" t="s">
        <v>951</v>
      </c>
      <c r="B341" t="s">
        <v>28</v>
      </c>
      <c r="C341" t="s">
        <v>451</v>
      </c>
      <c r="D341" t="s">
        <v>51</v>
      </c>
      <c r="E341">
        <v>21</v>
      </c>
      <c r="F341" t="s">
        <v>456</v>
      </c>
      <c r="G341" t="s">
        <v>1074</v>
      </c>
      <c r="H341">
        <v>2</v>
      </c>
      <c r="I341" t="s">
        <v>466</v>
      </c>
      <c r="J341">
        <v>57</v>
      </c>
      <c r="K341">
        <v>74</v>
      </c>
      <c r="L341">
        <v>76</v>
      </c>
      <c r="M341" t="s">
        <v>476</v>
      </c>
      <c r="N341">
        <v>207</v>
      </c>
      <c r="O341" s="6">
        <v>69</v>
      </c>
      <c r="P341" t="str" cm="1">
        <f t="array" ref="P341">_xlfn.IFS(O341&lt;30,"D",O341&lt;=50,"C",O341&lt;=80,"B",O341&lt;=100,"A")</f>
        <v>B</v>
      </c>
      <c r="Q341" t="str">
        <f t="shared" si="5"/>
        <v>Pass</v>
      </c>
      <c r="R341" t="str" cm="1">
        <f t="array" ref="R341">_xlfn.IFS(O341&lt;30,"Poor",O341&lt;=50,"Need Improvement",O341&lt;=80,"Excellent",O341&lt;=100,"Outstanding")</f>
        <v>Excellent</v>
      </c>
      <c r="S341" s="11"/>
    </row>
    <row r="342" spans="1:19" x14ac:dyDescent="0.3">
      <c r="A342" t="s">
        <v>952</v>
      </c>
      <c r="B342" t="s">
        <v>29</v>
      </c>
      <c r="C342" t="s">
        <v>451</v>
      </c>
      <c r="D342" t="s">
        <v>114</v>
      </c>
      <c r="E342">
        <v>17</v>
      </c>
      <c r="F342" s="9" t="s">
        <v>1062</v>
      </c>
      <c r="G342" t="s">
        <v>481</v>
      </c>
      <c r="H342">
        <v>10</v>
      </c>
      <c r="I342" t="s">
        <v>459</v>
      </c>
      <c r="J342">
        <v>86</v>
      </c>
      <c r="K342">
        <v>73</v>
      </c>
      <c r="L342">
        <v>70</v>
      </c>
      <c r="M342" t="s">
        <v>470</v>
      </c>
      <c r="N342">
        <v>229</v>
      </c>
      <c r="O342" s="6">
        <v>76.333333333333329</v>
      </c>
      <c r="P342" t="str" cm="1">
        <f t="array" ref="P342">_xlfn.IFS(O342&lt;30,"D",O342&lt;=50,"C",O342&lt;=80,"B",O342&lt;=100,"A")</f>
        <v>B</v>
      </c>
      <c r="Q342" t="str">
        <f t="shared" si="5"/>
        <v>Pass</v>
      </c>
      <c r="R342" t="str" cm="1">
        <f t="array" ref="R342">_xlfn.IFS(O342&lt;30,"Poor",O342&lt;=50,"Need Improvement",O342&lt;=80,"Excellent",O342&lt;=100,"Outstanding")</f>
        <v>Excellent</v>
      </c>
      <c r="S342" s="11"/>
    </row>
    <row r="343" spans="1:19" x14ac:dyDescent="0.3">
      <c r="A343" t="s">
        <v>953</v>
      </c>
      <c r="B343" t="s">
        <v>28</v>
      </c>
      <c r="C343" t="s">
        <v>449</v>
      </c>
      <c r="D343" t="s">
        <v>207</v>
      </c>
      <c r="E343">
        <v>19</v>
      </c>
      <c r="F343" t="s">
        <v>456</v>
      </c>
      <c r="G343" t="s">
        <v>480</v>
      </c>
      <c r="H343">
        <v>10</v>
      </c>
      <c r="I343" t="s">
        <v>466</v>
      </c>
      <c r="J343">
        <v>59</v>
      </c>
      <c r="K343">
        <v>66</v>
      </c>
      <c r="L343">
        <v>67</v>
      </c>
      <c r="M343" t="s">
        <v>477</v>
      </c>
      <c r="N343">
        <v>192</v>
      </c>
      <c r="O343" s="6">
        <v>64</v>
      </c>
      <c r="P343" t="str" cm="1">
        <f t="array" ref="P343">_xlfn.IFS(O343&lt;30,"D",O343&lt;=50,"C",O343&lt;=80,"B",O343&lt;=100,"A")</f>
        <v>B</v>
      </c>
      <c r="Q343" t="str">
        <f t="shared" si="5"/>
        <v>Pass</v>
      </c>
      <c r="R343" t="str" cm="1">
        <f t="array" ref="R343">_xlfn.IFS(O343&lt;30,"Poor",O343&lt;=50,"Need Improvement",O343&lt;=80,"Excellent",O343&lt;=100,"Outstanding")</f>
        <v>Excellent</v>
      </c>
      <c r="S343" s="11"/>
    </row>
    <row r="344" spans="1:19" x14ac:dyDescent="0.3">
      <c r="A344" t="s">
        <v>954</v>
      </c>
      <c r="B344" t="s">
        <v>29</v>
      </c>
      <c r="C344" t="s">
        <v>449</v>
      </c>
      <c r="D344" t="s">
        <v>146</v>
      </c>
      <c r="E344">
        <v>22</v>
      </c>
      <c r="F344" t="s">
        <v>456</v>
      </c>
      <c r="G344" t="s">
        <v>1074</v>
      </c>
      <c r="H344">
        <v>1</v>
      </c>
      <c r="I344" t="s">
        <v>462</v>
      </c>
      <c r="J344">
        <v>74</v>
      </c>
      <c r="K344">
        <v>75</v>
      </c>
      <c r="L344">
        <v>83</v>
      </c>
      <c r="M344" t="s">
        <v>472</v>
      </c>
      <c r="N344">
        <v>232</v>
      </c>
      <c r="O344" s="6">
        <v>77.333333333333329</v>
      </c>
      <c r="P344" t="str" cm="1">
        <f t="array" ref="P344">_xlfn.IFS(O344&lt;30,"D",O344&lt;=50,"C",O344&lt;=80,"B",O344&lt;=100,"A")</f>
        <v>B</v>
      </c>
      <c r="Q344" t="str">
        <f t="shared" si="5"/>
        <v>Pass</v>
      </c>
      <c r="R344" t="str" cm="1">
        <f t="array" ref="R344">_xlfn.IFS(O344&lt;30,"Poor",O344&lt;=50,"Need Improvement",O344&lt;=80,"Excellent",O344&lt;=100,"Outstanding")</f>
        <v>Excellent</v>
      </c>
      <c r="S344" s="11"/>
    </row>
    <row r="345" spans="1:19" x14ac:dyDescent="0.3">
      <c r="A345" t="s">
        <v>955</v>
      </c>
      <c r="B345" t="s">
        <v>28</v>
      </c>
      <c r="C345" t="s">
        <v>448</v>
      </c>
      <c r="D345" t="s">
        <v>235</v>
      </c>
      <c r="E345">
        <v>21</v>
      </c>
      <c r="F345" t="s">
        <v>457</v>
      </c>
      <c r="G345" t="s">
        <v>479</v>
      </c>
      <c r="H345">
        <v>2</v>
      </c>
      <c r="I345" t="s">
        <v>465</v>
      </c>
      <c r="J345">
        <v>60</v>
      </c>
      <c r="K345">
        <v>60</v>
      </c>
      <c r="L345">
        <v>60</v>
      </c>
      <c r="M345" t="s">
        <v>476</v>
      </c>
      <c r="N345">
        <v>180</v>
      </c>
      <c r="O345" s="6">
        <v>60</v>
      </c>
      <c r="P345" t="str" cm="1">
        <f t="array" ref="P345">_xlfn.IFS(O345&lt;30,"D",O345&lt;=50,"C",O345&lt;=80,"B",O345&lt;=100,"A")</f>
        <v>B</v>
      </c>
      <c r="Q345" t="str">
        <f t="shared" si="5"/>
        <v>Pass</v>
      </c>
      <c r="R345" t="str" cm="1">
        <f t="array" ref="R345">_xlfn.IFS(O345&lt;30,"Poor",O345&lt;=50,"Need Improvement",O345&lt;=80,"Excellent",O345&lt;=100,"Outstanding")</f>
        <v>Excellent</v>
      </c>
      <c r="S345" s="11"/>
    </row>
    <row r="346" spans="1:19" x14ac:dyDescent="0.3">
      <c r="A346" t="s">
        <v>956</v>
      </c>
      <c r="B346" t="s">
        <v>28</v>
      </c>
      <c r="C346" t="s">
        <v>451</v>
      </c>
      <c r="D346" t="s">
        <v>289</v>
      </c>
      <c r="E346">
        <v>17</v>
      </c>
      <c r="F346" s="9" t="s">
        <v>1062</v>
      </c>
      <c r="G346" t="s">
        <v>481</v>
      </c>
      <c r="H346">
        <v>5</v>
      </c>
      <c r="I346" t="s">
        <v>465</v>
      </c>
      <c r="J346">
        <v>62</v>
      </c>
      <c r="K346">
        <v>66</v>
      </c>
      <c r="L346">
        <v>68</v>
      </c>
      <c r="M346" t="s">
        <v>475</v>
      </c>
      <c r="N346">
        <v>196</v>
      </c>
      <c r="O346" s="6">
        <v>65.333333333333329</v>
      </c>
      <c r="P346" t="str" cm="1">
        <f t="array" ref="P346">_xlfn.IFS(O346&lt;30,"D",O346&lt;=50,"C",O346&lt;=80,"B",O346&lt;=100,"A")</f>
        <v>B</v>
      </c>
      <c r="Q346" t="str">
        <f t="shared" si="5"/>
        <v>Pass</v>
      </c>
      <c r="R346" t="str" cm="1">
        <f t="array" ref="R346">_xlfn.IFS(O346&lt;30,"Poor",O346&lt;=50,"Need Improvement",O346&lt;=80,"Excellent",O346&lt;=100,"Outstanding")</f>
        <v>Excellent</v>
      </c>
      <c r="S346" s="11"/>
    </row>
    <row r="347" spans="1:19" x14ac:dyDescent="0.3">
      <c r="A347" t="s">
        <v>957</v>
      </c>
      <c r="B347" t="s">
        <v>29</v>
      </c>
      <c r="C347" t="s">
        <v>449</v>
      </c>
      <c r="D347" t="s">
        <v>170</v>
      </c>
      <c r="E347">
        <v>20</v>
      </c>
      <c r="F347" t="s">
        <v>454</v>
      </c>
      <c r="G347" t="s">
        <v>480</v>
      </c>
      <c r="H347">
        <v>7</v>
      </c>
      <c r="I347" t="s">
        <v>462</v>
      </c>
      <c r="J347">
        <v>59</v>
      </c>
      <c r="K347">
        <v>64</v>
      </c>
      <c r="L347">
        <v>75</v>
      </c>
      <c r="M347" t="s">
        <v>473</v>
      </c>
      <c r="N347">
        <v>198</v>
      </c>
      <c r="O347" s="6">
        <v>66</v>
      </c>
      <c r="P347" t="str" cm="1">
        <f t="array" ref="P347">_xlfn.IFS(O347&lt;30,"D",O347&lt;=50,"C",O347&lt;=80,"B",O347&lt;=100,"A")</f>
        <v>B</v>
      </c>
      <c r="Q347" t="str">
        <f t="shared" si="5"/>
        <v>Pass</v>
      </c>
      <c r="R347" t="str" cm="1">
        <f t="array" ref="R347">_xlfn.IFS(O347&lt;30,"Poor",O347&lt;=50,"Need Improvement",O347&lt;=80,"Excellent",O347&lt;=100,"Outstanding")</f>
        <v>Excellent</v>
      </c>
      <c r="S347" s="11"/>
    </row>
    <row r="348" spans="1:19" x14ac:dyDescent="0.3">
      <c r="A348" t="s">
        <v>958</v>
      </c>
      <c r="B348" t="s">
        <v>28</v>
      </c>
      <c r="C348" t="s">
        <v>448</v>
      </c>
      <c r="D348" t="s">
        <v>322</v>
      </c>
      <c r="E348">
        <v>19</v>
      </c>
      <c r="F348" t="s">
        <v>456</v>
      </c>
      <c r="G348" t="s">
        <v>481</v>
      </c>
      <c r="H348">
        <v>3</v>
      </c>
      <c r="I348" t="s">
        <v>461</v>
      </c>
      <c r="J348">
        <v>57</v>
      </c>
      <c r="K348">
        <v>69</v>
      </c>
      <c r="L348">
        <v>68</v>
      </c>
      <c r="M348" t="s">
        <v>471</v>
      </c>
      <c r="N348">
        <v>194</v>
      </c>
      <c r="O348" s="6">
        <v>64.666666666666671</v>
      </c>
      <c r="P348" t="str" cm="1">
        <f t="array" ref="P348">_xlfn.IFS(O348&lt;30,"D",O348&lt;=50,"C",O348&lt;=80,"B",O348&lt;=100,"A")</f>
        <v>B</v>
      </c>
      <c r="Q348" t="str">
        <f t="shared" si="5"/>
        <v>Pass</v>
      </c>
      <c r="R348" t="str" cm="1">
        <f t="array" ref="R348">_xlfn.IFS(O348&lt;30,"Poor",O348&lt;=50,"Need Improvement",O348&lt;=80,"Excellent",O348&lt;=100,"Outstanding")</f>
        <v>Excellent</v>
      </c>
      <c r="S348" s="11"/>
    </row>
    <row r="349" spans="1:19" x14ac:dyDescent="0.3">
      <c r="A349" t="s">
        <v>959</v>
      </c>
      <c r="B349" t="s">
        <v>29</v>
      </c>
      <c r="C349" t="s">
        <v>449</v>
      </c>
      <c r="D349" t="s">
        <v>398</v>
      </c>
      <c r="E349">
        <v>22</v>
      </c>
      <c r="F349" t="s">
        <v>454</v>
      </c>
      <c r="G349" t="s">
        <v>480</v>
      </c>
      <c r="H349">
        <v>5</v>
      </c>
      <c r="I349" t="s">
        <v>462</v>
      </c>
      <c r="J349">
        <v>51</v>
      </c>
      <c r="K349">
        <v>72</v>
      </c>
      <c r="L349">
        <v>79</v>
      </c>
      <c r="M349" t="s">
        <v>473</v>
      </c>
      <c r="N349">
        <v>202</v>
      </c>
      <c r="O349" s="6">
        <v>67.333333333333329</v>
      </c>
      <c r="P349" t="str" cm="1">
        <f t="array" ref="P349">_xlfn.IFS(O349&lt;30,"D",O349&lt;=50,"C",O349&lt;=80,"B",O349&lt;=100,"A")</f>
        <v>B</v>
      </c>
      <c r="Q349" t="str">
        <f t="shared" si="5"/>
        <v>Pass</v>
      </c>
      <c r="R349" t="str" cm="1">
        <f t="array" ref="R349">_xlfn.IFS(O349&lt;30,"Poor",O349&lt;=50,"Need Improvement",O349&lt;=80,"Excellent",O349&lt;=100,"Outstanding")</f>
        <v>Excellent</v>
      </c>
      <c r="S349" s="11"/>
    </row>
    <row r="350" spans="1:19" x14ac:dyDescent="0.3">
      <c r="A350" t="s">
        <v>960</v>
      </c>
      <c r="B350" t="s">
        <v>28</v>
      </c>
      <c r="C350" t="s">
        <v>451</v>
      </c>
      <c r="D350" t="s">
        <v>297</v>
      </c>
      <c r="E350">
        <v>20</v>
      </c>
      <c r="F350" t="s">
        <v>457</v>
      </c>
      <c r="G350" t="s">
        <v>481</v>
      </c>
      <c r="H350">
        <v>2</v>
      </c>
      <c r="I350" t="s">
        <v>459</v>
      </c>
      <c r="J350">
        <v>76</v>
      </c>
      <c r="K350">
        <v>83</v>
      </c>
      <c r="L350">
        <v>79</v>
      </c>
      <c r="M350" t="s">
        <v>470</v>
      </c>
      <c r="N350">
        <v>238</v>
      </c>
      <c r="O350" s="6">
        <v>79.333333333333329</v>
      </c>
      <c r="P350" t="str" cm="1">
        <f t="array" ref="P350">_xlfn.IFS(O350&lt;30,"D",O350&lt;=50,"C",O350&lt;=80,"B",O350&lt;=100,"A")</f>
        <v>B</v>
      </c>
      <c r="Q350" t="str">
        <f t="shared" si="5"/>
        <v>Pass</v>
      </c>
      <c r="R350" t="str" cm="1">
        <f t="array" ref="R350">_xlfn.IFS(O350&lt;30,"Poor",O350&lt;=50,"Need Improvement",O350&lt;=80,"Excellent",O350&lt;=100,"Outstanding")</f>
        <v>Excellent</v>
      </c>
      <c r="S350" s="11"/>
    </row>
    <row r="351" spans="1:19" x14ac:dyDescent="0.3">
      <c r="A351" t="s">
        <v>961</v>
      </c>
      <c r="B351" t="s">
        <v>29</v>
      </c>
      <c r="C351" t="s">
        <v>448</v>
      </c>
      <c r="D351" t="s">
        <v>325</v>
      </c>
      <c r="E351">
        <v>22</v>
      </c>
      <c r="F351" t="s">
        <v>456</v>
      </c>
      <c r="G351" t="s">
        <v>1074</v>
      </c>
      <c r="H351">
        <v>7</v>
      </c>
      <c r="I351" t="s">
        <v>458</v>
      </c>
      <c r="J351">
        <v>80</v>
      </c>
      <c r="K351">
        <v>86</v>
      </c>
      <c r="L351">
        <v>83</v>
      </c>
      <c r="M351" t="s">
        <v>468</v>
      </c>
      <c r="N351">
        <v>249</v>
      </c>
      <c r="O351" s="6">
        <v>83</v>
      </c>
      <c r="P351" t="str" cm="1">
        <f t="array" ref="P351">_xlfn.IFS(O351&lt;30,"D",O351&lt;=50,"C",O351&lt;=80,"B",O351&lt;=100,"A")</f>
        <v>A</v>
      </c>
      <c r="Q351" t="str">
        <f t="shared" si="5"/>
        <v>Pass</v>
      </c>
      <c r="R351" t="str" cm="1">
        <f t="array" ref="R351">_xlfn.IFS(O351&lt;30,"Poor",O351&lt;=50,"Need Improvement",O351&lt;=80,"Excellent",O351&lt;=100,"Outstanding")</f>
        <v>Outstanding</v>
      </c>
      <c r="S351" s="11"/>
    </row>
    <row r="352" spans="1:19" x14ac:dyDescent="0.3">
      <c r="A352" t="s">
        <v>962</v>
      </c>
      <c r="B352" t="s">
        <v>29</v>
      </c>
      <c r="C352" t="s">
        <v>451</v>
      </c>
      <c r="D352" t="s">
        <v>344</v>
      </c>
      <c r="E352">
        <v>26</v>
      </c>
      <c r="F352" t="s">
        <v>455</v>
      </c>
      <c r="G352" t="s">
        <v>479</v>
      </c>
      <c r="H352">
        <v>9</v>
      </c>
      <c r="I352" t="s">
        <v>467</v>
      </c>
      <c r="J352">
        <v>73</v>
      </c>
      <c r="K352">
        <v>70</v>
      </c>
      <c r="L352">
        <v>75</v>
      </c>
      <c r="M352" t="s">
        <v>477</v>
      </c>
      <c r="N352">
        <v>218</v>
      </c>
      <c r="O352" s="6">
        <v>72.666666666666671</v>
      </c>
      <c r="P352" t="str" cm="1">
        <f t="array" ref="P352">_xlfn.IFS(O352&lt;30,"D",O352&lt;=50,"C",O352&lt;=80,"B",O352&lt;=100,"A")</f>
        <v>B</v>
      </c>
      <c r="Q352" t="str">
        <f t="shared" si="5"/>
        <v>Pass</v>
      </c>
      <c r="R352" t="str" cm="1">
        <f t="array" ref="R352">_xlfn.IFS(O352&lt;30,"Poor",O352&lt;=50,"Need Improvement",O352&lt;=80,"Excellent",O352&lt;=100,"Outstanding")</f>
        <v>Excellent</v>
      </c>
      <c r="S352" s="11"/>
    </row>
    <row r="353" spans="1:19" x14ac:dyDescent="0.3">
      <c r="A353" t="s">
        <v>963</v>
      </c>
      <c r="B353" t="s">
        <v>28</v>
      </c>
      <c r="C353" t="s">
        <v>452</v>
      </c>
      <c r="D353" t="s">
        <v>280</v>
      </c>
      <c r="E353">
        <v>17</v>
      </c>
      <c r="F353" s="9" t="s">
        <v>1062</v>
      </c>
      <c r="G353" t="s">
        <v>480</v>
      </c>
      <c r="H353">
        <v>8</v>
      </c>
      <c r="I353" t="s">
        <v>460</v>
      </c>
      <c r="J353">
        <v>50</v>
      </c>
      <c r="K353">
        <v>50</v>
      </c>
      <c r="L353">
        <v>47</v>
      </c>
      <c r="M353" t="s">
        <v>470</v>
      </c>
      <c r="N353">
        <v>147</v>
      </c>
      <c r="O353" s="6">
        <v>49</v>
      </c>
      <c r="P353" t="str" cm="1">
        <f t="array" ref="P353">_xlfn.IFS(O353&lt;30,"D",O353&lt;=50,"C",O353&lt;=80,"B",O353&lt;=100,"A")</f>
        <v>C</v>
      </c>
      <c r="Q353" t="str">
        <f t="shared" si="5"/>
        <v>Fail</v>
      </c>
      <c r="R353" t="str" cm="1">
        <f t="array" ref="R353">_xlfn.IFS(O353&lt;30,"Poor",O353&lt;=50,"Need Improvement",O353&lt;=80,"Excellent",O353&lt;=100,"Outstanding")</f>
        <v>Need Improvement</v>
      </c>
      <c r="S353" s="11"/>
    </row>
    <row r="354" spans="1:19" x14ac:dyDescent="0.3">
      <c r="A354" t="s">
        <v>964</v>
      </c>
      <c r="B354" t="s">
        <v>28</v>
      </c>
      <c r="C354" t="s">
        <v>449</v>
      </c>
      <c r="D354" t="s">
        <v>52</v>
      </c>
      <c r="E354">
        <v>18</v>
      </c>
      <c r="F354" s="9" t="s">
        <v>1062</v>
      </c>
      <c r="G354" t="s">
        <v>479</v>
      </c>
      <c r="H354">
        <v>9</v>
      </c>
      <c r="I354" t="s">
        <v>467</v>
      </c>
      <c r="J354">
        <v>82</v>
      </c>
      <c r="K354">
        <v>84</v>
      </c>
      <c r="L354">
        <v>82</v>
      </c>
      <c r="M354" t="s">
        <v>477</v>
      </c>
      <c r="N354">
        <v>248</v>
      </c>
      <c r="O354" s="6">
        <v>82.666666666666671</v>
      </c>
      <c r="P354" t="str" cm="1">
        <f t="array" ref="P354">_xlfn.IFS(O354&lt;30,"D",O354&lt;=50,"C",O354&lt;=80,"B",O354&lt;=100,"A")</f>
        <v>A</v>
      </c>
      <c r="Q354" t="str">
        <f t="shared" si="5"/>
        <v>Pass</v>
      </c>
      <c r="R354" t="str" cm="1">
        <f t="array" ref="R354">_xlfn.IFS(O354&lt;30,"Poor",O354&lt;=50,"Need Improvement",O354&lt;=80,"Excellent",O354&lt;=100,"Outstanding")</f>
        <v>Outstanding</v>
      </c>
      <c r="S354" s="11"/>
    </row>
    <row r="355" spans="1:19" x14ac:dyDescent="0.3">
      <c r="A355" t="s">
        <v>965</v>
      </c>
      <c r="B355" t="s">
        <v>29</v>
      </c>
      <c r="C355" t="s">
        <v>452</v>
      </c>
      <c r="D355" t="s">
        <v>35</v>
      </c>
      <c r="E355">
        <v>25</v>
      </c>
      <c r="F355" t="s">
        <v>455</v>
      </c>
      <c r="G355" t="s">
        <v>1074</v>
      </c>
      <c r="H355">
        <v>8</v>
      </c>
      <c r="I355" t="s">
        <v>460</v>
      </c>
      <c r="J355">
        <v>56</v>
      </c>
      <c r="K355">
        <v>72</v>
      </c>
      <c r="L355">
        <v>65</v>
      </c>
      <c r="M355" t="s">
        <v>471</v>
      </c>
      <c r="N355">
        <v>193</v>
      </c>
      <c r="O355" s="6">
        <v>64.333333333333329</v>
      </c>
      <c r="P355" t="str" cm="1">
        <f t="array" ref="P355">_xlfn.IFS(O355&lt;30,"D",O355&lt;=50,"C",O355&lt;=80,"B",O355&lt;=100,"A")</f>
        <v>B</v>
      </c>
      <c r="Q355" t="str">
        <f t="shared" si="5"/>
        <v>Pass</v>
      </c>
      <c r="R355" t="str" cm="1">
        <f t="array" ref="R355">_xlfn.IFS(O355&lt;30,"Poor",O355&lt;=50,"Need Improvement",O355&lt;=80,"Excellent",O355&lt;=100,"Outstanding")</f>
        <v>Excellent</v>
      </c>
      <c r="S355" s="11"/>
    </row>
    <row r="356" spans="1:19" x14ac:dyDescent="0.3">
      <c r="A356" t="s">
        <v>966</v>
      </c>
      <c r="B356" t="s">
        <v>28</v>
      </c>
      <c r="C356" t="s">
        <v>450</v>
      </c>
      <c r="D356" t="s">
        <v>213</v>
      </c>
      <c r="E356">
        <v>18</v>
      </c>
      <c r="F356" s="9" t="s">
        <v>1062</v>
      </c>
      <c r="G356" t="s">
        <v>481</v>
      </c>
      <c r="H356">
        <v>8</v>
      </c>
      <c r="I356" t="s">
        <v>461</v>
      </c>
      <c r="J356">
        <v>57</v>
      </c>
      <c r="K356">
        <v>43</v>
      </c>
      <c r="L356">
        <v>47</v>
      </c>
      <c r="M356" t="s">
        <v>471</v>
      </c>
      <c r="N356">
        <v>147</v>
      </c>
      <c r="O356" s="6">
        <v>49</v>
      </c>
      <c r="P356" t="str" cm="1">
        <f t="array" ref="P356">_xlfn.IFS(O356&lt;30,"D",O356&lt;=50,"C",O356&lt;=80,"B",O356&lt;=100,"A")</f>
        <v>C</v>
      </c>
      <c r="Q356" t="str">
        <f t="shared" si="5"/>
        <v>Fail</v>
      </c>
      <c r="R356" t="str" cm="1">
        <f t="array" ref="R356">_xlfn.IFS(O356&lt;30,"Poor",O356&lt;=50,"Need Improvement",O356&lt;=80,"Excellent",O356&lt;=100,"Outstanding")</f>
        <v>Need Improvement</v>
      </c>
      <c r="S356" s="11"/>
    </row>
    <row r="357" spans="1:19" x14ac:dyDescent="0.3">
      <c r="A357" t="s">
        <v>967</v>
      </c>
      <c r="B357" t="s">
        <v>28</v>
      </c>
      <c r="C357" t="s">
        <v>449</v>
      </c>
      <c r="D357" t="s">
        <v>218</v>
      </c>
      <c r="E357">
        <v>21</v>
      </c>
      <c r="F357" t="s">
        <v>456</v>
      </c>
      <c r="G357" t="s">
        <v>481</v>
      </c>
      <c r="H357">
        <v>2</v>
      </c>
      <c r="I357" t="s">
        <v>465</v>
      </c>
      <c r="J357">
        <v>73</v>
      </c>
      <c r="K357">
        <v>68</v>
      </c>
      <c r="L357">
        <v>66</v>
      </c>
      <c r="M357" t="s">
        <v>475</v>
      </c>
      <c r="N357">
        <v>207</v>
      </c>
      <c r="O357" s="6">
        <v>69</v>
      </c>
      <c r="P357" t="str" cm="1">
        <f t="array" ref="P357">_xlfn.IFS(O357&lt;30,"D",O357&lt;=50,"C",O357&lt;=80,"B",O357&lt;=100,"A")</f>
        <v>B</v>
      </c>
      <c r="Q357" t="str">
        <f t="shared" si="5"/>
        <v>Pass</v>
      </c>
      <c r="R357" t="str" cm="1">
        <f t="array" ref="R357">_xlfn.IFS(O357&lt;30,"Poor",O357&lt;=50,"Need Improvement",O357&lt;=80,"Excellent",O357&lt;=100,"Outstanding")</f>
        <v>Excellent</v>
      </c>
      <c r="S357" s="11"/>
    </row>
    <row r="358" spans="1:19" x14ac:dyDescent="0.3">
      <c r="A358" t="s">
        <v>968</v>
      </c>
      <c r="B358" t="s">
        <v>28</v>
      </c>
      <c r="C358" t="s">
        <v>452</v>
      </c>
      <c r="D358" t="s">
        <v>311</v>
      </c>
      <c r="E358">
        <v>18</v>
      </c>
      <c r="F358" s="9" t="s">
        <v>1062</v>
      </c>
      <c r="G358" t="s">
        <v>479</v>
      </c>
      <c r="H358">
        <v>4</v>
      </c>
      <c r="I358" t="s">
        <v>465</v>
      </c>
      <c r="J358">
        <v>55</v>
      </c>
      <c r="K358">
        <v>56</v>
      </c>
      <c r="L358">
        <v>51</v>
      </c>
      <c r="M358" t="s">
        <v>476</v>
      </c>
      <c r="N358">
        <v>162</v>
      </c>
      <c r="O358" s="6">
        <v>54</v>
      </c>
      <c r="P358" t="str" cm="1">
        <f t="array" ref="P358">_xlfn.IFS(O358&lt;30,"D",O358&lt;=50,"C",O358&lt;=80,"B",O358&lt;=100,"A")</f>
        <v>B</v>
      </c>
      <c r="Q358" t="str">
        <f t="shared" si="5"/>
        <v>Pass</v>
      </c>
      <c r="R358" t="str" cm="1">
        <f t="array" ref="R358">_xlfn.IFS(O358&lt;30,"Poor",O358&lt;=50,"Need Improvement",O358&lt;=80,"Excellent",O358&lt;=100,"Outstanding")</f>
        <v>Excellent</v>
      </c>
      <c r="S358" s="11"/>
    </row>
    <row r="359" spans="1:19" x14ac:dyDescent="0.3">
      <c r="A359" t="s">
        <v>969</v>
      </c>
      <c r="B359" t="s">
        <v>29</v>
      </c>
      <c r="C359" t="s">
        <v>449</v>
      </c>
      <c r="D359" t="s">
        <v>432</v>
      </c>
      <c r="E359">
        <v>17</v>
      </c>
      <c r="F359" s="9" t="s">
        <v>1062</v>
      </c>
      <c r="G359" t="s">
        <v>1074</v>
      </c>
      <c r="H359">
        <v>5</v>
      </c>
      <c r="I359" t="s">
        <v>460</v>
      </c>
      <c r="J359">
        <v>61</v>
      </c>
      <c r="K359">
        <v>56</v>
      </c>
      <c r="L359">
        <v>55</v>
      </c>
      <c r="M359" t="s">
        <v>471</v>
      </c>
      <c r="N359">
        <v>172</v>
      </c>
      <c r="O359" s="6">
        <v>57.333333333333336</v>
      </c>
      <c r="P359" t="str" cm="1">
        <f t="array" ref="P359">_xlfn.IFS(O359&lt;30,"D",O359&lt;=50,"C",O359&lt;=80,"B",O359&lt;=100,"A")</f>
        <v>B</v>
      </c>
      <c r="Q359" t="str">
        <f t="shared" si="5"/>
        <v>Pass</v>
      </c>
      <c r="R359" t="str" cm="1">
        <f t="array" ref="R359">_xlfn.IFS(O359&lt;30,"Poor",O359&lt;=50,"Need Improvement",O359&lt;=80,"Excellent",O359&lt;=100,"Outstanding")</f>
        <v>Excellent</v>
      </c>
      <c r="S359" s="11"/>
    </row>
    <row r="360" spans="1:19" x14ac:dyDescent="0.3">
      <c r="A360" t="s">
        <v>970</v>
      </c>
      <c r="B360" t="s">
        <v>28</v>
      </c>
      <c r="C360" t="s">
        <v>449</v>
      </c>
      <c r="D360" t="s">
        <v>293</v>
      </c>
      <c r="E360">
        <v>19</v>
      </c>
      <c r="F360" t="s">
        <v>454</v>
      </c>
      <c r="G360" t="s">
        <v>479</v>
      </c>
      <c r="H360">
        <v>5</v>
      </c>
      <c r="I360" t="s">
        <v>467</v>
      </c>
      <c r="J360">
        <v>77</v>
      </c>
      <c r="K360">
        <v>88</v>
      </c>
      <c r="L360">
        <v>87</v>
      </c>
      <c r="M360" t="s">
        <v>477</v>
      </c>
      <c r="N360">
        <v>252</v>
      </c>
      <c r="O360" s="6">
        <v>84</v>
      </c>
      <c r="P360" t="str" cm="1">
        <f t="array" ref="P360">_xlfn.IFS(O360&lt;30,"D",O360&lt;=50,"C",O360&lt;=80,"B",O360&lt;=100,"A")</f>
        <v>A</v>
      </c>
      <c r="Q360" t="str">
        <f t="shared" si="5"/>
        <v>Pass</v>
      </c>
      <c r="R360" t="str" cm="1">
        <f t="array" ref="R360">_xlfn.IFS(O360&lt;30,"Poor",O360&lt;=50,"Need Improvement",O360&lt;=80,"Excellent",O360&lt;=100,"Outstanding")</f>
        <v>Outstanding</v>
      </c>
      <c r="S360" s="11"/>
    </row>
    <row r="361" spans="1:19" x14ac:dyDescent="0.3">
      <c r="A361" t="s">
        <v>971</v>
      </c>
      <c r="B361" t="s">
        <v>28</v>
      </c>
      <c r="C361" t="s">
        <v>449</v>
      </c>
      <c r="D361" t="s">
        <v>364</v>
      </c>
      <c r="E361">
        <v>21</v>
      </c>
      <c r="F361" t="s">
        <v>457</v>
      </c>
      <c r="G361" t="s">
        <v>480</v>
      </c>
      <c r="H361">
        <v>2</v>
      </c>
      <c r="I361" t="s">
        <v>464</v>
      </c>
      <c r="J361">
        <v>72</v>
      </c>
      <c r="K361">
        <v>72</v>
      </c>
      <c r="L361">
        <v>71</v>
      </c>
      <c r="M361" t="s">
        <v>474</v>
      </c>
      <c r="N361">
        <v>215</v>
      </c>
      <c r="O361" s="6">
        <v>71.666666666666671</v>
      </c>
      <c r="P361" t="str" cm="1">
        <f t="array" ref="P361">_xlfn.IFS(O361&lt;30,"D",O361&lt;=50,"C",O361&lt;=80,"B",O361&lt;=100,"A")</f>
        <v>B</v>
      </c>
      <c r="Q361" t="str">
        <f t="shared" si="5"/>
        <v>Pass</v>
      </c>
      <c r="R361" t="str" cm="1">
        <f t="array" ref="R361">_xlfn.IFS(O361&lt;30,"Poor",O361&lt;=50,"Need Improvement",O361&lt;=80,"Excellent",O361&lt;=100,"Outstanding")</f>
        <v>Excellent</v>
      </c>
      <c r="S361" s="11"/>
    </row>
    <row r="362" spans="1:19" x14ac:dyDescent="0.3">
      <c r="A362" t="s">
        <v>972</v>
      </c>
      <c r="B362" t="s">
        <v>28</v>
      </c>
      <c r="C362" t="s">
        <v>449</v>
      </c>
      <c r="D362" t="s">
        <v>115</v>
      </c>
      <c r="E362">
        <v>19</v>
      </c>
      <c r="F362" t="s">
        <v>457</v>
      </c>
      <c r="G362" t="s">
        <v>479</v>
      </c>
      <c r="H362">
        <v>6</v>
      </c>
      <c r="I362" t="s">
        <v>461</v>
      </c>
      <c r="J362">
        <v>75</v>
      </c>
      <c r="K362">
        <v>81</v>
      </c>
      <c r="L362">
        <v>84</v>
      </c>
      <c r="M362" t="s">
        <v>472</v>
      </c>
      <c r="N362">
        <v>240</v>
      </c>
      <c r="O362" s="6">
        <v>80</v>
      </c>
      <c r="P362" t="str" cm="1">
        <f t="array" ref="P362">_xlfn.IFS(O362&lt;30,"D",O362&lt;=50,"C",O362&lt;=80,"B",O362&lt;=100,"A")</f>
        <v>B</v>
      </c>
      <c r="Q362" t="str">
        <f t="shared" si="5"/>
        <v>Pass</v>
      </c>
      <c r="R362" t="str" cm="1">
        <f t="array" ref="R362">_xlfn.IFS(O362&lt;30,"Poor",O362&lt;=50,"Need Improvement",O362&lt;=80,"Excellent",O362&lt;=100,"Outstanding")</f>
        <v>Excellent</v>
      </c>
      <c r="S362" s="11"/>
    </row>
    <row r="363" spans="1:19" x14ac:dyDescent="0.3">
      <c r="A363" t="s">
        <v>973</v>
      </c>
      <c r="B363" t="s">
        <v>28</v>
      </c>
      <c r="C363" t="s">
        <v>451</v>
      </c>
      <c r="D363" t="s">
        <v>445</v>
      </c>
      <c r="E363">
        <v>19</v>
      </c>
      <c r="F363" t="s">
        <v>456</v>
      </c>
      <c r="G363" t="s">
        <v>1074</v>
      </c>
      <c r="H363">
        <v>4</v>
      </c>
      <c r="I363" t="s">
        <v>466</v>
      </c>
      <c r="J363">
        <v>88</v>
      </c>
      <c r="K363">
        <v>92</v>
      </c>
      <c r="L363">
        <v>95</v>
      </c>
      <c r="M363" t="s">
        <v>476</v>
      </c>
      <c r="N363">
        <v>275</v>
      </c>
      <c r="O363" s="6">
        <v>91.666666666666671</v>
      </c>
      <c r="P363" t="str" cm="1">
        <f t="array" ref="P363">_xlfn.IFS(O363&lt;30,"D",O363&lt;=50,"C",O363&lt;=80,"B",O363&lt;=100,"A")</f>
        <v>A</v>
      </c>
      <c r="Q363" t="str">
        <f t="shared" si="5"/>
        <v>Pass</v>
      </c>
      <c r="R363" t="str" cm="1">
        <f t="array" ref="R363">_xlfn.IFS(O363&lt;30,"Poor",O363&lt;=50,"Need Improvement",O363&lt;=80,"Excellent",O363&lt;=100,"Outstanding")</f>
        <v>Outstanding</v>
      </c>
      <c r="S363" s="11"/>
    </row>
    <row r="364" spans="1:19" x14ac:dyDescent="0.3">
      <c r="A364" t="s">
        <v>974</v>
      </c>
      <c r="B364" t="s">
        <v>28</v>
      </c>
      <c r="C364" t="s">
        <v>448</v>
      </c>
      <c r="D364" t="s">
        <v>244</v>
      </c>
      <c r="E364">
        <v>24</v>
      </c>
      <c r="F364" t="s">
        <v>455</v>
      </c>
      <c r="G364" t="s">
        <v>480</v>
      </c>
      <c r="H364">
        <v>6</v>
      </c>
      <c r="I364" t="s">
        <v>460</v>
      </c>
      <c r="J364">
        <v>49</v>
      </c>
      <c r="K364">
        <v>53</v>
      </c>
      <c r="L364">
        <v>52</v>
      </c>
      <c r="M364" t="s">
        <v>470</v>
      </c>
      <c r="N364">
        <v>154</v>
      </c>
      <c r="O364" s="6">
        <v>51.333333333333336</v>
      </c>
      <c r="P364" t="str" cm="1">
        <f t="array" ref="P364">_xlfn.IFS(O364&lt;30,"D",O364&lt;=50,"C",O364&lt;=80,"B",O364&lt;=100,"A")</f>
        <v>B</v>
      </c>
      <c r="Q364" t="str">
        <f t="shared" si="5"/>
        <v>Pass</v>
      </c>
      <c r="R364" t="str" cm="1">
        <f t="array" ref="R364">_xlfn.IFS(O364&lt;30,"Poor",O364&lt;=50,"Need Improvement",O364&lt;=80,"Excellent",O364&lt;=100,"Outstanding")</f>
        <v>Excellent</v>
      </c>
      <c r="S364" s="11"/>
    </row>
    <row r="365" spans="1:19" x14ac:dyDescent="0.3">
      <c r="A365" t="s">
        <v>975</v>
      </c>
      <c r="B365" t="s">
        <v>28</v>
      </c>
      <c r="C365" t="s">
        <v>451</v>
      </c>
      <c r="D365" t="s">
        <v>36</v>
      </c>
      <c r="E365">
        <v>19</v>
      </c>
      <c r="F365" t="s">
        <v>457</v>
      </c>
      <c r="G365" t="s">
        <v>479</v>
      </c>
      <c r="H365">
        <v>8</v>
      </c>
      <c r="I365" t="s">
        <v>461</v>
      </c>
      <c r="J365">
        <v>40</v>
      </c>
      <c r="K365">
        <v>42</v>
      </c>
      <c r="L365">
        <v>38</v>
      </c>
      <c r="M365" t="s">
        <v>472</v>
      </c>
      <c r="N365">
        <v>120</v>
      </c>
      <c r="O365" s="6">
        <v>40</v>
      </c>
      <c r="P365" t="str" cm="1">
        <f t="array" ref="P365">_xlfn.IFS(O365&lt;30,"D",O365&lt;=50,"C",O365&lt;=80,"B",O365&lt;=100,"A")</f>
        <v>C</v>
      </c>
      <c r="Q365" t="str">
        <f t="shared" si="5"/>
        <v>Fail</v>
      </c>
      <c r="R365" t="str" cm="1">
        <f t="array" ref="R365">_xlfn.IFS(O365&lt;30,"Poor",O365&lt;=50,"Need Improvement",O365&lt;=80,"Excellent",O365&lt;=100,"Outstanding")</f>
        <v>Need Improvement</v>
      </c>
      <c r="S365" s="11"/>
    </row>
    <row r="366" spans="1:19" x14ac:dyDescent="0.3">
      <c r="A366" t="s">
        <v>976</v>
      </c>
      <c r="B366" t="s">
        <v>28</v>
      </c>
      <c r="C366" t="s">
        <v>449</v>
      </c>
      <c r="D366" t="s">
        <v>316</v>
      </c>
      <c r="E366">
        <v>21</v>
      </c>
      <c r="F366" t="s">
        <v>456</v>
      </c>
      <c r="G366" t="s">
        <v>1074</v>
      </c>
      <c r="H366">
        <v>1</v>
      </c>
      <c r="I366" t="s">
        <v>458</v>
      </c>
      <c r="J366">
        <v>67</v>
      </c>
      <c r="K366">
        <v>84</v>
      </c>
      <c r="L366">
        <v>86</v>
      </c>
      <c r="M366" t="s">
        <v>468</v>
      </c>
      <c r="N366">
        <v>237</v>
      </c>
      <c r="O366" s="6">
        <v>79</v>
      </c>
      <c r="P366" t="str" cm="1">
        <f t="array" ref="P366">_xlfn.IFS(O366&lt;30,"D",O366&lt;=50,"C",O366&lt;=80,"B",O366&lt;=100,"A")</f>
        <v>B</v>
      </c>
      <c r="Q366" t="str">
        <f t="shared" si="5"/>
        <v>Pass</v>
      </c>
      <c r="R366" t="str" cm="1">
        <f t="array" ref="R366">_xlfn.IFS(O366&lt;30,"Poor",O366&lt;=50,"Need Improvement",O366&lt;=80,"Excellent",O366&lt;=100,"Outstanding")</f>
        <v>Excellent</v>
      </c>
      <c r="S366" s="11"/>
    </row>
    <row r="367" spans="1:19" x14ac:dyDescent="0.3">
      <c r="A367" t="s">
        <v>977</v>
      </c>
      <c r="B367" t="s">
        <v>28</v>
      </c>
      <c r="C367" t="s">
        <v>451</v>
      </c>
      <c r="D367" t="s">
        <v>326</v>
      </c>
      <c r="E367">
        <v>17</v>
      </c>
      <c r="F367" s="9" t="s">
        <v>1062</v>
      </c>
      <c r="G367" t="s">
        <v>479</v>
      </c>
      <c r="H367">
        <v>6</v>
      </c>
      <c r="I367" t="s">
        <v>463</v>
      </c>
      <c r="J367">
        <v>74</v>
      </c>
      <c r="K367">
        <v>71</v>
      </c>
      <c r="L367">
        <v>78</v>
      </c>
      <c r="M367" t="s">
        <v>473</v>
      </c>
      <c r="N367">
        <v>223</v>
      </c>
      <c r="O367" s="6">
        <v>74.333333333333329</v>
      </c>
      <c r="P367" t="str" cm="1">
        <f t="array" ref="P367">_xlfn.IFS(O367&lt;30,"D",O367&lt;=50,"C",O367&lt;=80,"B",O367&lt;=100,"A")</f>
        <v>B</v>
      </c>
      <c r="Q367" t="str">
        <f t="shared" si="5"/>
        <v>Pass</v>
      </c>
      <c r="R367" t="str" cm="1">
        <f t="array" ref="R367">_xlfn.IFS(O367&lt;30,"Poor",O367&lt;=50,"Need Improvement",O367&lt;=80,"Excellent",O367&lt;=100,"Outstanding")</f>
        <v>Excellent</v>
      </c>
      <c r="S367" s="11"/>
    </row>
    <row r="368" spans="1:19" x14ac:dyDescent="0.3">
      <c r="A368" t="s">
        <v>978</v>
      </c>
      <c r="B368" t="s">
        <v>29</v>
      </c>
      <c r="C368" t="s">
        <v>451</v>
      </c>
      <c r="D368" t="s">
        <v>387</v>
      </c>
      <c r="E368">
        <v>16</v>
      </c>
      <c r="F368" s="9" t="s">
        <v>1062</v>
      </c>
      <c r="G368" t="s">
        <v>1074</v>
      </c>
      <c r="H368">
        <v>2</v>
      </c>
      <c r="I368" t="s">
        <v>466</v>
      </c>
      <c r="J368">
        <v>52</v>
      </c>
      <c r="K368">
        <v>57</v>
      </c>
      <c r="L368">
        <v>56</v>
      </c>
      <c r="M368" t="s">
        <v>476</v>
      </c>
      <c r="N368">
        <v>165</v>
      </c>
      <c r="O368" s="6">
        <v>55</v>
      </c>
      <c r="P368" t="str" cm="1">
        <f t="array" ref="P368">_xlfn.IFS(O368&lt;30,"D",O368&lt;=50,"C",O368&lt;=80,"B",O368&lt;=100,"A")</f>
        <v>B</v>
      </c>
      <c r="Q368" t="str">
        <f t="shared" si="5"/>
        <v>Pass</v>
      </c>
      <c r="R368" t="str" cm="1">
        <f t="array" ref="R368">_xlfn.IFS(O368&lt;30,"Poor",O368&lt;=50,"Need Improvement",O368&lt;=80,"Excellent",O368&lt;=100,"Outstanding")</f>
        <v>Excellent</v>
      </c>
      <c r="S368" s="11"/>
    </row>
    <row r="369" spans="1:19" x14ac:dyDescent="0.3">
      <c r="A369" t="s">
        <v>979</v>
      </c>
      <c r="B369" t="s">
        <v>29</v>
      </c>
      <c r="C369" t="s">
        <v>449</v>
      </c>
      <c r="D369" t="s">
        <v>271</v>
      </c>
      <c r="E369">
        <v>22</v>
      </c>
      <c r="F369" t="s">
        <v>456</v>
      </c>
      <c r="G369" t="s">
        <v>479</v>
      </c>
      <c r="H369">
        <v>10</v>
      </c>
      <c r="I369" t="s">
        <v>461</v>
      </c>
      <c r="J369">
        <v>46</v>
      </c>
      <c r="K369">
        <v>58</v>
      </c>
      <c r="L369">
        <v>57</v>
      </c>
      <c r="M369" t="s">
        <v>472</v>
      </c>
      <c r="N369">
        <v>161</v>
      </c>
      <c r="O369" s="6">
        <v>53.666666666666664</v>
      </c>
      <c r="P369" t="str" cm="1">
        <f t="array" ref="P369">_xlfn.IFS(O369&lt;30,"D",O369&lt;=50,"C",O369&lt;=80,"B",O369&lt;=100,"A")</f>
        <v>B</v>
      </c>
      <c r="Q369" t="str">
        <f t="shared" si="5"/>
        <v>Pass</v>
      </c>
      <c r="R369" t="str" cm="1">
        <f t="array" ref="R369">_xlfn.IFS(O369&lt;30,"Poor",O369&lt;=50,"Need Improvement",O369&lt;=80,"Excellent",O369&lt;=100,"Outstanding")</f>
        <v>Excellent</v>
      </c>
      <c r="S369" s="11"/>
    </row>
    <row r="370" spans="1:19" x14ac:dyDescent="0.3">
      <c r="A370" t="s">
        <v>980</v>
      </c>
      <c r="B370" t="s">
        <v>29</v>
      </c>
      <c r="C370" t="s">
        <v>449</v>
      </c>
      <c r="D370" t="s">
        <v>181</v>
      </c>
      <c r="E370">
        <v>17</v>
      </c>
      <c r="F370" s="9" t="s">
        <v>1062</v>
      </c>
      <c r="G370" t="s">
        <v>1074</v>
      </c>
      <c r="H370">
        <v>9</v>
      </c>
      <c r="I370" t="s">
        <v>458</v>
      </c>
      <c r="J370">
        <v>67</v>
      </c>
      <c r="K370">
        <v>79</v>
      </c>
      <c r="L370">
        <v>84</v>
      </c>
      <c r="M370" t="s">
        <v>468</v>
      </c>
      <c r="N370">
        <v>230</v>
      </c>
      <c r="O370" s="6">
        <v>76.666666666666671</v>
      </c>
      <c r="P370" t="str" cm="1">
        <f t="array" ref="P370">_xlfn.IFS(O370&lt;30,"D",O370&lt;=50,"C",O370&lt;=80,"B",O370&lt;=100,"A")</f>
        <v>B</v>
      </c>
      <c r="Q370" t="str">
        <f t="shared" si="5"/>
        <v>Pass</v>
      </c>
      <c r="R370" t="str" cm="1">
        <f t="array" ref="R370">_xlfn.IFS(O370&lt;30,"Poor",O370&lt;=50,"Need Improvement",O370&lt;=80,"Excellent",O370&lt;=100,"Outstanding")</f>
        <v>Excellent</v>
      </c>
      <c r="S370" s="11"/>
    </row>
    <row r="371" spans="1:19" x14ac:dyDescent="0.3">
      <c r="A371" t="s">
        <v>981</v>
      </c>
      <c r="B371" t="s">
        <v>28</v>
      </c>
      <c r="C371" t="s">
        <v>451</v>
      </c>
      <c r="D371" t="s">
        <v>301</v>
      </c>
      <c r="E371">
        <v>21</v>
      </c>
      <c r="F371" t="s">
        <v>457</v>
      </c>
      <c r="G371" t="s">
        <v>479</v>
      </c>
      <c r="H371">
        <v>5</v>
      </c>
      <c r="I371" t="s">
        <v>461</v>
      </c>
      <c r="J371">
        <v>77</v>
      </c>
      <c r="K371">
        <v>62</v>
      </c>
      <c r="L371">
        <v>62</v>
      </c>
      <c r="M371" t="s">
        <v>472</v>
      </c>
      <c r="N371">
        <v>201</v>
      </c>
      <c r="O371" s="6">
        <v>67</v>
      </c>
      <c r="P371" t="str" cm="1">
        <f t="array" ref="P371">_xlfn.IFS(O371&lt;30,"D",O371&lt;=50,"C",O371&lt;=80,"B",O371&lt;=100,"A")</f>
        <v>B</v>
      </c>
      <c r="Q371" t="str">
        <f t="shared" si="5"/>
        <v>Pass</v>
      </c>
      <c r="R371" t="str" cm="1">
        <f t="array" ref="R371">_xlfn.IFS(O371&lt;30,"Poor",O371&lt;=50,"Need Improvement",O371&lt;=80,"Excellent",O371&lt;=100,"Outstanding")</f>
        <v>Excellent</v>
      </c>
      <c r="S371" s="11"/>
    </row>
    <row r="372" spans="1:19" x14ac:dyDescent="0.3">
      <c r="A372" t="s">
        <v>982</v>
      </c>
      <c r="B372" t="s">
        <v>28</v>
      </c>
      <c r="C372" t="s">
        <v>448</v>
      </c>
      <c r="D372" t="s">
        <v>97</v>
      </c>
      <c r="E372">
        <v>22</v>
      </c>
      <c r="F372" t="s">
        <v>456</v>
      </c>
      <c r="G372" t="s">
        <v>481</v>
      </c>
      <c r="H372">
        <v>9</v>
      </c>
      <c r="I372" t="s">
        <v>463</v>
      </c>
      <c r="J372">
        <v>44</v>
      </c>
      <c r="K372">
        <v>41</v>
      </c>
      <c r="L372">
        <v>38</v>
      </c>
      <c r="M372" t="s">
        <v>474</v>
      </c>
      <c r="N372">
        <v>123</v>
      </c>
      <c r="O372" s="6">
        <v>41</v>
      </c>
      <c r="P372" t="str" cm="1">
        <f t="array" ref="P372">_xlfn.IFS(O372&lt;30,"D",O372&lt;=50,"C",O372&lt;=80,"B",O372&lt;=100,"A")</f>
        <v>C</v>
      </c>
      <c r="Q372" t="str">
        <f t="shared" si="5"/>
        <v>Fail</v>
      </c>
      <c r="R372" t="str" cm="1">
        <f t="array" ref="R372">_xlfn.IFS(O372&lt;30,"Poor",O372&lt;=50,"Need Improvement",O372&lt;=80,"Excellent",O372&lt;=100,"Outstanding")</f>
        <v>Need Improvement</v>
      </c>
      <c r="S372" s="11"/>
    </row>
    <row r="373" spans="1:19" x14ac:dyDescent="0.3">
      <c r="A373" t="s">
        <v>983</v>
      </c>
      <c r="B373" t="s">
        <v>29</v>
      </c>
      <c r="C373" t="s">
        <v>449</v>
      </c>
      <c r="D373" t="s">
        <v>423</v>
      </c>
      <c r="E373">
        <v>16</v>
      </c>
      <c r="F373" s="9" t="s">
        <v>1062</v>
      </c>
      <c r="G373" t="s">
        <v>481</v>
      </c>
      <c r="H373">
        <v>5</v>
      </c>
      <c r="I373" t="s">
        <v>465</v>
      </c>
      <c r="J373">
        <v>69</v>
      </c>
      <c r="K373">
        <v>71</v>
      </c>
      <c r="L373">
        <v>65</v>
      </c>
      <c r="M373" t="s">
        <v>475</v>
      </c>
      <c r="N373">
        <v>205</v>
      </c>
      <c r="O373" s="6">
        <v>68.333333333333329</v>
      </c>
      <c r="P373" t="str" cm="1">
        <f t="array" ref="P373">_xlfn.IFS(O373&lt;30,"D",O373&lt;=50,"C",O373&lt;=80,"B",O373&lt;=100,"A")</f>
        <v>B</v>
      </c>
      <c r="Q373" t="str">
        <f t="shared" si="5"/>
        <v>Pass</v>
      </c>
      <c r="R373" t="str" cm="1">
        <f t="array" ref="R373">_xlfn.IFS(O373&lt;30,"Poor",O373&lt;=50,"Need Improvement",O373&lt;=80,"Excellent",O373&lt;=100,"Outstanding")</f>
        <v>Excellent</v>
      </c>
      <c r="S373" s="11"/>
    </row>
    <row r="374" spans="1:19" x14ac:dyDescent="0.3">
      <c r="A374" t="s">
        <v>984</v>
      </c>
      <c r="B374" t="s">
        <v>29</v>
      </c>
      <c r="C374" t="s">
        <v>451</v>
      </c>
      <c r="D374" t="s">
        <v>173</v>
      </c>
      <c r="E374">
        <v>25</v>
      </c>
      <c r="F374" t="s">
        <v>455</v>
      </c>
      <c r="G374" t="s">
        <v>1074</v>
      </c>
      <c r="H374">
        <v>1</v>
      </c>
      <c r="I374" t="s">
        <v>464</v>
      </c>
      <c r="J374">
        <v>77</v>
      </c>
      <c r="K374">
        <v>82</v>
      </c>
      <c r="L374">
        <v>91</v>
      </c>
      <c r="M374" t="s">
        <v>475</v>
      </c>
      <c r="N374">
        <v>250</v>
      </c>
      <c r="O374" s="6">
        <v>83.333333333333329</v>
      </c>
      <c r="P374" t="str" cm="1">
        <f t="array" ref="P374">_xlfn.IFS(O374&lt;30,"D",O374&lt;=50,"C",O374&lt;=80,"B",O374&lt;=100,"A")</f>
        <v>A</v>
      </c>
      <c r="Q374" t="str">
        <f t="shared" si="5"/>
        <v>Pass</v>
      </c>
      <c r="R374" t="str" cm="1">
        <f t="array" ref="R374">_xlfn.IFS(O374&lt;30,"Poor",O374&lt;=50,"Need Improvement",O374&lt;=80,"Excellent",O374&lt;=100,"Outstanding")</f>
        <v>Outstanding</v>
      </c>
      <c r="S374" s="11"/>
    </row>
    <row r="375" spans="1:19" x14ac:dyDescent="0.3">
      <c r="A375" t="s">
        <v>985</v>
      </c>
      <c r="B375" t="s">
        <v>28</v>
      </c>
      <c r="C375" t="s">
        <v>451</v>
      </c>
      <c r="D375" t="s">
        <v>108</v>
      </c>
      <c r="E375">
        <v>19</v>
      </c>
      <c r="F375" t="s">
        <v>457</v>
      </c>
      <c r="G375" t="s">
        <v>481</v>
      </c>
      <c r="H375">
        <v>5</v>
      </c>
      <c r="I375" t="s">
        <v>461</v>
      </c>
      <c r="J375">
        <v>70</v>
      </c>
      <c r="K375">
        <v>78</v>
      </c>
      <c r="L375">
        <v>78</v>
      </c>
      <c r="M375" t="s">
        <v>471</v>
      </c>
      <c r="N375">
        <v>226</v>
      </c>
      <c r="O375" s="6">
        <v>75.333333333333329</v>
      </c>
      <c r="P375" t="str" cm="1">
        <f t="array" ref="P375">_xlfn.IFS(O375&lt;30,"D",O375&lt;=50,"C",O375&lt;=80,"B",O375&lt;=100,"A")</f>
        <v>B</v>
      </c>
      <c r="Q375" t="str">
        <f t="shared" si="5"/>
        <v>Pass</v>
      </c>
      <c r="R375" t="str" cm="1">
        <f t="array" ref="R375">_xlfn.IFS(O375&lt;30,"Poor",O375&lt;=50,"Need Improvement",O375&lt;=80,"Excellent",O375&lt;=100,"Outstanding")</f>
        <v>Excellent</v>
      </c>
      <c r="S375" s="11"/>
    </row>
    <row r="376" spans="1:19" x14ac:dyDescent="0.3">
      <c r="A376" t="s">
        <v>986</v>
      </c>
      <c r="B376" t="s">
        <v>28</v>
      </c>
      <c r="C376" t="s">
        <v>452</v>
      </c>
      <c r="D376" t="s">
        <v>37</v>
      </c>
      <c r="E376">
        <v>21</v>
      </c>
      <c r="F376" t="s">
        <v>457</v>
      </c>
      <c r="G376" t="s">
        <v>480</v>
      </c>
      <c r="H376">
        <v>3</v>
      </c>
      <c r="I376" t="s">
        <v>462</v>
      </c>
      <c r="J376">
        <v>97</v>
      </c>
      <c r="K376">
        <v>87</v>
      </c>
      <c r="L376">
        <v>82</v>
      </c>
      <c r="M376" t="s">
        <v>473</v>
      </c>
      <c r="N376">
        <v>266</v>
      </c>
      <c r="O376" s="6">
        <v>88.666666666666671</v>
      </c>
      <c r="P376" t="str" cm="1">
        <f t="array" ref="P376">_xlfn.IFS(O376&lt;30,"D",O376&lt;=50,"C",O376&lt;=80,"B",O376&lt;=100,"A")</f>
        <v>A</v>
      </c>
      <c r="Q376" t="str">
        <f t="shared" si="5"/>
        <v>Pass</v>
      </c>
      <c r="R376" t="str" cm="1">
        <f t="array" ref="R376">_xlfn.IFS(O376&lt;30,"Poor",O376&lt;=50,"Need Improvement",O376&lt;=80,"Excellent",O376&lt;=100,"Outstanding")</f>
        <v>Outstanding</v>
      </c>
      <c r="S376" s="11"/>
    </row>
    <row r="377" spans="1:19" x14ac:dyDescent="0.3">
      <c r="A377" t="s">
        <v>987</v>
      </c>
      <c r="B377" t="s">
        <v>29</v>
      </c>
      <c r="C377" t="s">
        <v>452</v>
      </c>
      <c r="D377" t="s">
        <v>351</v>
      </c>
      <c r="E377">
        <v>19</v>
      </c>
      <c r="F377" t="s">
        <v>457</v>
      </c>
      <c r="G377" t="s">
        <v>1074</v>
      </c>
      <c r="H377">
        <v>6</v>
      </c>
      <c r="I377" t="s">
        <v>460</v>
      </c>
      <c r="J377">
        <v>76</v>
      </c>
      <c r="K377">
        <v>67</v>
      </c>
      <c r="L377">
        <v>67</v>
      </c>
      <c r="M377" t="s">
        <v>471</v>
      </c>
      <c r="N377">
        <v>210</v>
      </c>
      <c r="O377" s="6">
        <v>70</v>
      </c>
      <c r="P377" t="str" cm="1">
        <f t="array" ref="P377">_xlfn.IFS(O377&lt;30,"D",O377&lt;=50,"C",O377&lt;=80,"B",O377&lt;=100,"A")</f>
        <v>B</v>
      </c>
      <c r="Q377" t="str">
        <f t="shared" si="5"/>
        <v>Pass</v>
      </c>
      <c r="R377" t="str" cm="1">
        <f t="array" ref="R377">_xlfn.IFS(O377&lt;30,"Poor",O377&lt;=50,"Need Improvement",O377&lt;=80,"Excellent",O377&lt;=100,"Outstanding")</f>
        <v>Excellent</v>
      </c>
      <c r="S377" s="11"/>
    </row>
    <row r="378" spans="1:19" x14ac:dyDescent="0.3">
      <c r="A378" t="s">
        <v>988</v>
      </c>
      <c r="B378" t="s">
        <v>28</v>
      </c>
      <c r="C378" t="s">
        <v>449</v>
      </c>
      <c r="D378" t="s">
        <v>93</v>
      </c>
      <c r="E378">
        <v>17</v>
      </c>
      <c r="F378" s="9" t="s">
        <v>1062</v>
      </c>
      <c r="G378" t="s">
        <v>479</v>
      </c>
      <c r="H378">
        <v>9</v>
      </c>
      <c r="I378" t="s">
        <v>461</v>
      </c>
      <c r="J378">
        <v>61</v>
      </c>
      <c r="K378">
        <v>57</v>
      </c>
      <c r="L378">
        <v>56</v>
      </c>
      <c r="M378" t="s">
        <v>472</v>
      </c>
      <c r="N378">
        <v>174</v>
      </c>
      <c r="O378" s="6">
        <v>58</v>
      </c>
      <c r="P378" t="str" cm="1">
        <f t="array" ref="P378">_xlfn.IFS(O378&lt;30,"D",O378&lt;=50,"C",O378&lt;=80,"B",O378&lt;=100,"A")</f>
        <v>B</v>
      </c>
      <c r="Q378" t="str">
        <f t="shared" si="5"/>
        <v>Pass</v>
      </c>
      <c r="R378" t="str" cm="1">
        <f t="array" ref="R378">_xlfn.IFS(O378&lt;30,"Poor",O378&lt;=50,"Need Improvement",O378&lt;=80,"Excellent",O378&lt;=100,"Outstanding")</f>
        <v>Excellent</v>
      </c>
      <c r="S378" s="11"/>
    </row>
    <row r="379" spans="1:19" x14ac:dyDescent="0.3">
      <c r="A379" t="s">
        <v>989</v>
      </c>
      <c r="B379" t="s">
        <v>29</v>
      </c>
      <c r="C379" t="s">
        <v>448</v>
      </c>
      <c r="D379" t="s">
        <v>156</v>
      </c>
      <c r="E379">
        <v>21</v>
      </c>
      <c r="F379" t="s">
        <v>456</v>
      </c>
      <c r="G379" t="s">
        <v>1074</v>
      </c>
      <c r="H379">
        <v>7</v>
      </c>
      <c r="I379" t="s">
        <v>466</v>
      </c>
      <c r="J379">
        <v>53</v>
      </c>
      <c r="K379">
        <v>71</v>
      </c>
      <c r="L379">
        <v>67</v>
      </c>
      <c r="M379" t="s">
        <v>476</v>
      </c>
      <c r="N379">
        <v>191</v>
      </c>
      <c r="O379" s="6">
        <v>63.666666666666664</v>
      </c>
      <c r="P379" t="str" cm="1">
        <f t="array" ref="P379">_xlfn.IFS(O379&lt;30,"D",O379&lt;=50,"C",O379&lt;=80,"B",O379&lt;=100,"A")</f>
        <v>B</v>
      </c>
      <c r="Q379" t="str">
        <f t="shared" si="5"/>
        <v>Pass</v>
      </c>
      <c r="R379" t="str" cm="1">
        <f t="array" ref="R379">_xlfn.IFS(O379&lt;30,"Poor",O379&lt;=50,"Need Improvement",O379&lt;=80,"Excellent",O379&lt;=100,"Outstanding")</f>
        <v>Excellent</v>
      </c>
      <c r="S379" s="11"/>
    </row>
    <row r="380" spans="1:19" x14ac:dyDescent="0.3">
      <c r="A380" t="s">
        <v>990</v>
      </c>
      <c r="B380" t="s">
        <v>28</v>
      </c>
      <c r="C380" t="s">
        <v>449</v>
      </c>
      <c r="D380" t="s">
        <v>278</v>
      </c>
      <c r="E380">
        <v>21</v>
      </c>
      <c r="F380" t="s">
        <v>457</v>
      </c>
      <c r="G380" t="s">
        <v>479</v>
      </c>
      <c r="H380">
        <v>3</v>
      </c>
      <c r="I380" t="s">
        <v>459</v>
      </c>
      <c r="J380">
        <v>46</v>
      </c>
      <c r="K380">
        <v>64</v>
      </c>
      <c r="L380">
        <v>66</v>
      </c>
      <c r="M380" t="s">
        <v>469</v>
      </c>
      <c r="N380">
        <v>176</v>
      </c>
      <c r="O380" s="6">
        <v>58.666666666666664</v>
      </c>
      <c r="P380" t="str" cm="1">
        <f t="array" ref="P380">_xlfn.IFS(O380&lt;30,"D",O380&lt;=50,"C",O380&lt;=80,"B",O380&lt;=100,"A")</f>
        <v>B</v>
      </c>
      <c r="Q380" t="str">
        <f t="shared" si="5"/>
        <v>Pass</v>
      </c>
      <c r="R380" t="str" cm="1">
        <f t="array" ref="R380">_xlfn.IFS(O380&lt;30,"Poor",O380&lt;=50,"Need Improvement",O380&lt;=80,"Excellent",O380&lt;=100,"Outstanding")</f>
        <v>Excellent</v>
      </c>
      <c r="S380" s="11"/>
    </row>
    <row r="381" spans="1:19" x14ac:dyDescent="0.3">
      <c r="A381" t="s">
        <v>991</v>
      </c>
      <c r="B381" t="s">
        <v>29</v>
      </c>
      <c r="C381" t="s">
        <v>450</v>
      </c>
      <c r="D381" t="s">
        <v>124</v>
      </c>
      <c r="E381">
        <v>18</v>
      </c>
      <c r="F381" s="9" t="s">
        <v>1062</v>
      </c>
      <c r="G381" t="s">
        <v>1074</v>
      </c>
      <c r="H381">
        <v>4</v>
      </c>
      <c r="I381" t="s">
        <v>464</v>
      </c>
      <c r="J381">
        <v>46</v>
      </c>
      <c r="K381">
        <v>41</v>
      </c>
      <c r="L381">
        <v>43</v>
      </c>
      <c r="M381" t="s">
        <v>475</v>
      </c>
      <c r="N381">
        <v>130</v>
      </c>
      <c r="O381" s="6">
        <v>43.333333333333336</v>
      </c>
      <c r="P381" t="str" cm="1">
        <f t="array" ref="P381">_xlfn.IFS(O381&lt;30,"D",O381&lt;=50,"C",O381&lt;=80,"B",O381&lt;=100,"A")</f>
        <v>C</v>
      </c>
      <c r="Q381" t="str">
        <f t="shared" si="5"/>
        <v>Fail</v>
      </c>
      <c r="R381" t="str" cm="1">
        <f t="array" ref="R381">_xlfn.IFS(O381&lt;30,"Poor",O381&lt;=50,"Need Improvement",O381&lt;=80,"Excellent",O381&lt;=100,"Outstanding")</f>
        <v>Need Improvement</v>
      </c>
      <c r="S381" s="11"/>
    </row>
    <row r="382" spans="1:19" x14ac:dyDescent="0.3">
      <c r="A382" t="s">
        <v>992</v>
      </c>
      <c r="B382" t="s">
        <v>28</v>
      </c>
      <c r="C382" t="s">
        <v>452</v>
      </c>
      <c r="D382" t="s">
        <v>81</v>
      </c>
      <c r="E382">
        <v>18</v>
      </c>
      <c r="F382" s="9" t="s">
        <v>1062</v>
      </c>
      <c r="G382" t="s">
        <v>479</v>
      </c>
      <c r="H382">
        <v>8</v>
      </c>
      <c r="I382" t="s">
        <v>465</v>
      </c>
      <c r="J382">
        <v>59</v>
      </c>
      <c r="K382">
        <v>63</v>
      </c>
      <c r="L382">
        <v>75</v>
      </c>
      <c r="M382" t="s">
        <v>476</v>
      </c>
      <c r="N382">
        <v>197</v>
      </c>
      <c r="O382" s="6">
        <v>65.666666666666671</v>
      </c>
      <c r="P382" t="str" cm="1">
        <f t="array" ref="P382">_xlfn.IFS(O382&lt;30,"D",O382&lt;=50,"C",O382&lt;=80,"B",O382&lt;=100,"A")</f>
        <v>B</v>
      </c>
      <c r="Q382" t="str">
        <f t="shared" si="5"/>
        <v>Pass</v>
      </c>
      <c r="R382" t="str" cm="1">
        <f t="array" ref="R382">_xlfn.IFS(O382&lt;30,"Poor",O382&lt;=50,"Need Improvement",O382&lt;=80,"Excellent",O382&lt;=100,"Outstanding")</f>
        <v>Excellent</v>
      </c>
      <c r="S382" s="11"/>
    </row>
    <row r="383" spans="1:19" x14ac:dyDescent="0.3">
      <c r="A383" t="s">
        <v>993</v>
      </c>
      <c r="B383" t="s">
        <v>28</v>
      </c>
      <c r="C383" t="s">
        <v>451</v>
      </c>
      <c r="D383" t="s">
        <v>118</v>
      </c>
      <c r="E383">
        <v>17</v>
      </c>
      <c r="F383" s="9" t="s">
        <v>1062</v>
      </c>
      <c r="G383" t="s">
        <v>1074</v>
      </c>
      <c r="H383">
        <v>9</v>
      </c>
      <c r="I383" t="s">
        <v>462</v>
      </c>
      <c r="J383">
        <v>42</v>
      </c>
      <c r="K383">
        <v>39</v>
      </c>
      <c r="L383">
        <v>34</v>
      </c>
      <c r="M383" t="s">
        <v>472</v>
      </c>
      <c r="N383">
        <v>115</v>
      </c>
      <c r="O383" s="6">
        <v>38.333333333333336</v>
      </c>
      <c r="P383" t="str" cm="1">
        <f t="array" ref="P383">_xlfn.IFS(O383&lt;30,"D",O383&lt;=50,"C",O383&lt;=80,"B",O383&lt;=100,"A")</f>
        <v>C</v>
      </c>
      <c r="Q383" t="str">
        <f t="shared" si="5"/>
        <v>Fail</v>
      </c>
      <c r="R383" t="str" cm="1">
        <f t="array" ref="R383">_xlfn.IFS(O383&lt;30,"Poor",O383&lt;=50,"Need Improvement",O383&lt;=80,"Excellent",O383&lt;=100,"Outstanding")</f>
        <v>Need Improvement</v>
      </c>
      <c r="S383" s="11"/>
    </row>
    <row r="384" spans="1:19" x14ac:dyDescent="0.3">
      <c r="A384" t="s">
        <v>994</v>
      </c>
      <c r="B384" t="s">
        <v>29</v>
      </c>
      <c r="C384" t="s">
        <v>450</v>
      </c>
      <c r="D384" t="s">
        <v>358</v>
      </c>
      <c r="E384">
        <v>18</v>
      </c>
      <c r="F384" s="9" t="s">
        <v>1062</v>
      </c>
      <c r="G384" t="s">
        <v>481</v>
      </c>
      <c r="H384">
        <v>6</v>
      </c>
      <c r="I384" t="s">
        <v>463</v>
      </c>
      <c r="J384">
        <v>48</v>
      </c>
      <c r="K384">
        <v>45</v>
      </c>
      <c r="L384">
        <v>41</v>
      </c>
      <c r="M384" t="s">
        <v>474</v>
      </c>
      <c r="N384">
        <v>134</v>
      </c>
      <c r="O384" s="6">
        <v>44.666666666666664</v>
      </c>
      <c r="P384" t="str" cm="1">
        <f t="array" ref="P384">_xlfn.IFS(O384&lt;30,"D",O384&lt;=50,"C",O384&lt;=80,"B",O384&lt;=100,"A")</f>
        <v>C</v>
      </c>
      <c r="Q384" t="str">
        <f t="shared" si="5"/>
        <v>Fail</v>
      </c>
      <c r="R384" t="str" cm="1">
        <f t="array" ref="R384">_xlfn.IFS(O384&lt;30,"Poor",O384&lt;=50,"Need Improvement",O384&lt;=80,"Excellent",O384&lt;=100,"Outstanding")</f>
        <v>Need Improvement</v>
      </c>
      <c r="S384" s="11"/>
    </row>
    <row r="385" spans="1:19" x14ac:dyDescent="0.3">
      <c r="A385" t="s">
        <v>995</v>
      </c>
      <c r="B385" t="s">
        <v>29</v>
      </c>
      <c r="C385" t="s">
        <v>452</v>
      </c>
      <c r="D385" t="s">
        <v>183</v>
      </c>
      <c r="E385">
        <v>16</v>
      </c>
      <c r="F385" s="9" t="s">
        <v>1062</v>
      </c>
      <c r="G385" t="s">
        <v>479</v>
      </c>
      <c r="H385">
        <v>5</v>
      </c>
      <c r="I385" t="s">
        <v>459</v>
      </c>
      <c r="J385">
        <v>75</v>
      </c>
      <c r="K385">
        <v>86</v>
      </c>
      <c r="L385">
        <v>79</v>
      </c>
      <c r="M385" t="s">
        <v>469</v>
      </c>
      <c r="N385">
        <v>240</v>
      </c>
      <c r="O385" s="6">
        <v>80</v>
      </c>
      <c r="P385" t="str" cm="1">
        <f t="array" ref="P385">_xlfn.IFS(O385&lt;30,"D",O385&lt;=50,"C",O385&lt;=80,"B",O385&lt;=100,"A")</f>
        <v>B</v>
      </c>
      <c r="Q385" t="str">
        <f t="shared" si="5"/>
        <v>Pass</v>
      </c>
      <c r="R385" t="str" cm="1">
        <f t="array" ref="R385">_xlfn.IFS(O385&lt;30,"Poor",O385&lt;=50,"Need Improvement",O385&lt;=80,"Excellent",O385&lt;=100,"Outstanding")</f>
        <v>Excellent</v>
      </c>
      <c r="S385" s="11"/>
    </row>
    <row r="386" spans="1:19" x14ac:dyDescent="0.3">
      <c r="A386" t="s">
        <v>996</v>
      </c>
      <c r="B386" t="s">
        <v>28</v>
      </c>
      <c r="C386" t="s">
        <v>448</v>
      </c>
      <c r="D386" t="s">
        <v>216</v>
      </c>
      <c r="E386">
        <v>16</v>
      </c>
      <c r="F386" s="9" t="s">
        <v>1062</v>
      </c>
      <c r="G386" t="s">
        <v>480</v>
      </c>
      <c r="H386">
        <v>8</v>
      </c>
      <c r="I386" t="s">
        <v>464</v>
      </c>
      <c r="J386">
        <v>88</v>
      </c>
      <c r="K386">
        <v>84</v>
      </c>
      <c r="L386">
        <v>75</v>
      </c>
      <c r="M386" t="s">
        <v>474</v>
      </c>
      <c r="N386">
        <v>247</v>
      </c>
      <c r="O386" s="6">
        <v>82.333333333333329</v>
      </c>
      <c r="P386" t="str" cm="1">
        <f t="array" ref="P386">_xlfn.IFS(O386&lt;30,"D",O386&lt;=50,"C",O386&lt;=80,"B",O386&lt;=100,"A")</f>
        <v>A</v>
      </c>
      <c r="Q386" t="str">
        <f t="shared" si="5"/>
        <v>Pass</v>
      </c>
      <c r="R386" t="str" cm="1">
        <f t="array" ref="R386">_xlfn.IFS(O386&lt;30,"Poor",O386&lt;=50,"Need Improvement",O386&lt;=80,"Excellent",O386&lt;=100,"Outstanding")</f>
        <v>Outstanding</v>
      </c>
      <c r="S386" s="11"/>
    </row>
    <row r="387" spans="1:19" x14ac:dyDescent="0.3">
      <c r="A387" t="s">
        <v>997</v>
      </c>
      <c r="B387" t="s">
        <v>28</v>
      </c>
      <c r="C387" t="s">
        <v>450</v>
      </c>
      <c r="D387" t="s">
        <v>226</v>
      </c>
      <c r="E387">
        <v>22</v>
      </c>
      <c r="F387" t="s">
        <v>454</v>
      </c>
      <c r="G387" t="s">
        <v>481</v>
      </c>
      <c r="H387">
        <v>10</v>
      </c>
      <c r="I387" t="s">
        <v>459</v>
      </c>
      <c r="J387">
        <v>77</v>
      </c>
      <c r="K387">
        <v>67</v>
      </c>
      <c r="L387">
        <v>68</v>
      </c>
      <c r="M387" t="s">
        <v>470</v>
      </c>
      <c r="N387">
        <v>212</v>
      </c>
      <c r="O387" s="6">
        <v>70.666666666666671</v>
      </c>
      <c r="P387" t="str" cm="1">
        <f t="array" ref="P387">_xlfn.IFS(O387&lt;30,"D",O387&lt;=50,"C",O387&lt;=80,"B",O387&lt;=100,"A")</f>
        <v>B</v>
      </c>
      <c r="Q387" t="str">
        <f t="shared" ref="Q387:Q439" si="6">IF(O387&gt;50,"Pass","Fail")</f>
        <v>Pass</v>
      </c>
      <c r="R387" t="str" cm="1">
        <f t="array" ref="R387">_xlfn.IFS(O387&lt;30,"Poor",O387&lt;=50,"Need Improvement",O387&lt;=80,"Excellent",O387&lt;=100,"Outstanding")</f>
        <v>Excellent</v>
      </c>
      <c r="S387" s="11"/>
    </row>
    <row r="388" spans="1:19" x14ac:dyDescent="0.3">
      <c r="A388" t="s">
        <v>998</v>
      </c>
      <c r="B388" t="s">
        <v>28</v>
      </c>
      <c r="C388" t="s">
        <v>452</v>
      </c>
      <c r="D388" t="s">
        <v>397</v>
      </c>
      <c r="E388">
        <v>19</v>
      </c>
      <c r="F388" t="s">
        <v>457</v>
      </c>
      <c r="G388" t="s">
        <v>481</v>
      </c>
      <c r="H388">
        <v>7</v>
      </c>
      <c r="I388" t="s">
        <v>461</v>
      </c>
      <c r="J388">
        <v>59</v>
      </c>
      <c r="K388">
        <v>51</v>
      </c>
      <c r="L388">
        <v>43</v>
      </c>
      <c r="M388" t="s">
        <v>471</v>
      </c>
      <c r="N388">
        <v>153</v>
      </c>
      <c r="O388" s="6">
        <v>51</v>
      </c>
      <c r="P388" t="str" cm="1">
        <f t="array" ref="P388">_xlfn.IFS(O388&lt;30,"D",O388&lt;=50,"C",O388&lt;=80,"B",O388&lt;=100,"A")</f>
        <v>B</v>
      </c>
      <c r="Q388" t="str">
        <f t="shared" si="6"/>
        <v>Pass</v>
      </c>
      <c r="R388" t="str" cm="1">
        <f t="array" ref="R388">_xlfn.IFS(O388&lt;30,"Poor",O388&lt;=50,"Need Improvement",O388&lt;=80,"Excellent",O388&lt;=100,"Outstanding")</f>
        <v>Excellent</v>
      </c>
      <c r="S388" s="11"/>
    </row>
    <row r="389" spans="1:19" x14ac:dyDescent="0.3">
      <c r="A389" t="s">
        <v>999</v>
      </c>
      <c r="B389" t="s">
        <v>29</v>
      </c>
      <c r="C389" t="s">
        <v>449</v>
      </c>
      <c r="D389" t="s">
        <v>252</v>
      </c>
      <c r="E389">
        <v>18</v>
      </c>
      <c r="F389" s="9" t="s">
        <v>1062</v>
      </c>
      <c r="G389" t="s">
        <v>479</v>
      </c>
      <c r="H389">
        <v>4</v>
      </c>
      <c r="I389" t="s">
        <v>463</v>
      </c>
      <c r="J389">
        <v>72</v>
      </c>
      <c r="K389">
        <v>80</v>
      </c>
      <c r="L389">
        <v>75</v>
      </c>
      <c r="M389" t="s">
        <v>473</v>
      </c>
      <c r="N389">
        <v>227</v>
      </c>
      <c r="O389" s="6">
        <v>75.666666666666671</v>
      </c>
      <c r="P389" t="str" cm="1">
        <f t="array" ref="P389">_xlfn.IFS(O389&lt;30,"D",O389&lt;=50,"C",O389&lt;=80,"B",O389&lt;=100,"A")</f>
        <v>B</v>
      </c>
      <c r="Q389" t="str">
        <f t="shared" si="6"/>
        <v>Pass</v>
      </c>
      <c r="R389" t="str" cm="1">
        <f t="array" ref="R389">_xlfn.IFS(O389&lt;30,"Poor",O389&lt;=50,"Need Improvement",O389&lt;=80,"Excellent",O389&lt;=100,"Outstanding")</f>
        <v>Excellent</v>
      </c>
      <c r="S389" s="11"/>
    </row>
    <row r="390" spans="1:19" x14ac:dyDescent="0.3">
      <c r="A390" t="s">
        <v>1000</v>
      </c>
      <c r="B390" t="s">
        <v>28</v>
      </c>
      <c r="C390" t="s">
        <v>449</v>
      </c>
      <c r="D390" t="s">
        <v>202</v>
      </c>
      <c r="E390">
        <v>22</v>
      </c>
      <c r="F390" t="s">
        <v>454</v>
      </c>
      <c r="G390" t="s">
        <v>481</v>
      </c>
      <c r="H390">
        <v>4</v>
      </c>
      <c r="I390" t="s">
        <v>463</v>
      </c>
      <c r="J390">
        <v>58</v>
      </c>
      <c r="K390">
        <v>55</v>
      </c>
      <c r="L390">
        <v>48</v>
      </c>
      <c r="M390" t="s">
        <v>474</v>
      </c>
      <c r="N390">
        <v>161</v>
      </c>
      <c r="O390" s="6">
        <v>53.666666666666664</v>
      </c>
      <c r="P390" t="str" cm="1">
        <f t="array" ref="P390">_xlfn.IFS(O390&lt;30,"D",O390&lt;=50,"C",O390&lt;=80,"B",O390&lt;=100,"A")</f>
        <v>B</v>
      </c>
      <c r="Q390" t="str">
        <f t="shared" si="6"/>
        <v>Pass</v>
      </c>
      <c r="R390" t="str" cm="1">
        <f t="array" ref="R390">_xlfn.IFS(O390&lt;30,"Poor",O390&lt;=50,"Need Improvement",O390&lt;=80,"Excellent",O390&lt;=100,"Outstanding")</f>
        <v>Excellent</v>
      </c>
      <c r="S390" s="11"/>
    </row>
    <row r="391" spans="1:19" x14ac:dyDescent="0.3">
      <c r="A391" t="s">
        <v>1001</v>
      </c>
      <c r="B391" t="s">
        <v>29</v>
      </c>
      <c r="C391" t="s">
        <v>448</v>
      </c>
      <c r="D391" t="s">
        <v>164</v>
      </c>
      <c r="E391">
        <v>22</v>
      </c>
      <c r="F391" t="s">
        <v>454</v>
      </c>
      <c r="G391" t="s">
        <v>481</v>
      </c>
      <c r="H391">
        <v>6</v>
      </c>
      <c r="I391" t="s">
        <v>459</v>
      </c>
      <c r="J391">
        <v>66</v>
      </c>
      <c r="K391">
        <v>60</v>
      </c>
      <c r="L391">
        <v>57</v>
      </c>
      <c r="M391" t="s">
        <v>470</v>
      </c>
      <c r="N391">
        <v>183</v>
      </c>
      <c r="O391" s="6">
        <v>61</v>
      </c>
      <c r="P391" t="str" cm="1">
        <f t="array" ref="P391">_xlfn.IFS(O391&lt;30,"D",O391&lt;=50,"C",O391&lt;=80,"B",O391&lt;=100,"A")</f>
        <v>B</v>
      </c>
      <c r="Q391" t="str">
        <f t="shared" si="6"/>
        <v>Pass</v>
      </c>
      <c r="R391" t="str" cm="1">
        <f t="array" ref="R391">_xlfn.IFS(O391&lt;30,"Poor",O391&lt;=50,"Need Improvement",O391&lt;=80,"Excellent",O391&lt;=100,"Outstanding")</f>
        <v>Excellent</v>
      </c>
      <c r="S391" s="11"/>
    </row>
    <row r="392" spans="1:19" x14ac:dyDescent="0.3">
      <c r="A392" t="s">
        <v>1002</v>
      </c>
      <c r="B392" t="s">
        <v>29</v>
      </c>
      <c r="C392" t="s">
        <v>451</v>
      </c>
      <c r="D392" t="s">
        <v>376</v>
      </c>
      <c r="E392">
        <v>17</v>
      </c>
      <c r="F392" s="9" t="s">
        <v>1062</v>
      </c>
      <c r="G392" t="s">
        <v>481</v>
      </c>
      <c r="H392">
        <v>10</v>
      </c>
      <c r="I392" t="s">
        <v>461</v>
      </c>
      <c r="J392">
        <v>88</v>
      </c>
      <c r="K392">
        <v>99</v>
      </c>
      <c r="L392">
        <v>100</v>
      </c>
      <c r="M392" t="s">
        <v>471</v>
      </c>
      <c r="N392">
        <v>287</v>
      </c>
      <c r="O392" s="6">
        <v>95.666666666666671</v>
      </c>
      <c r="P392" t="str" cm="1">
        <f t="array" ref="P392">_xlfn.IFS(O392&lt;30,"D",O392&lt;=50,"C",O392&lt;=80,"B",O392&lt;=100,"A")</f>
        <v>A</v>
      </c>
      <c r="Q392" t="str">
        <f t="shared" si="6"/>
        <v>Pass</v>
      </c>
      <c r="R392" t="str" cm="1">
        <f t="array" ref="R392">_xlfn.IFS(O392&lt;30,"Poor",O392&lt;=50,"Need Improvement",O392&lt;=80,"Excellent",O392&lt;=100,"Outstanding")</f>
        <v>Outstanding</v>
      </c>
      <c r="S392" s="11"/>
    </row>
    <row r="393" spans="1:19" x14ac:dyDescent="0.3">
      <c r="A393" t="s">
        <v>1003</v>
      </c>
      <c r="B393" t="s">
        <v>29</v>
      </c>
      <c r="C393" t="s">
        <v>450</v>
      </c>
      <c r="D393" t="s">
        <v>149</v>
      </c>
      <c r="E393">
        <v>21</v>
      </c>
      <c r="F393" t="s">
        <v>457</v>
      </c>
      <c r="G393" t="s">
        <v>479</v>
      </c>
      <c r="H393">
        <v>10</v>
      </c>
      <c r="I393" t="s">
        <v>463</v>
      </c>
      <c r="J393">
        <v>69</v>
      </c>
      <c r="K393">
        <v>67</v>
      </c>
      <c r="L393">
        <v>69</v>
      </c>
      <c r="M393" t="s">
        <v>473</v>
      </c>
      <c r="N393">
        <v>205</v>
      </c>
      <c r="O393" s="6">
        <v>68.333333333333329</v>
      </c>
      <c r="P393" t="str" cm="1">
        <f t="array" ref="P393">_xlfn.IFS(O393&lt;30,"D",O393&lt;=50,"C",O393&lt;=80,"B",O393&lt;=100,"A")</f>
        <v>B</v>
      </c>
      <c r="Q393" t="str">
        <f t="shared" si="6"/>
        <v>Pass</v>
      </c>
      <c r="R393" t="str" cm="1">
        <f t="array" ref="R393">_xlfn.IFS(O393&lt;30,"Poor",O393&lt;=50,"Need Improvement",O393&lt;=80,"Excellent",O393&lt;=100,"Outstanding")</f>
        <v>Excellent</v>
      </c>
      <c r="S393" s="11"/>
    </row>
    <row r="394" spans="1:19" x14ac:dyDescent="0.3">
      <c r="A394" t="s">
        <v>1004</v>
      </c>
      <c r="B394" t="s">
        <v>29</v>
      </c>
      <c r="C394" t="s">
        <v>449</v>
      </c>
      <c r="D394" t="s">
        <v>20</v>
      </c>
      <c r="E394">
        <v>22</v>
      </c>
      <c r="F394" t="s">
        <v>456</v>
      </c>
      <c r="G394" t="s">
        <v>481</v>
      </c>
      <c r="H394">
        <v>8</v>
      </c>
      <c r="I394" t="s">
        <v>467</v>
      </c>
      <c r="J394">
        <v>54</v>
      </c>
      <c r="K394">
        <v>58</v>
      </c>
      <c r="L394">
        <v>61</v>
      </c>
      <c r="M394" t="s">
        <v>468</v>
      </c>
      <c r="N394">
        <v>173</v>
      </c>
      <c r="O394" s="6">
        <v>57.666666666666664</v>
      </c>
      <c r="P394" t="str" cm="1">
        <f t="array" ref="P394">_xlfn.IFS(O394&lt;30,"D",O394&lt;=50,"C",O394&lt;=80,"B",O394&lt;=100,"A")</f>
        <v>B</v>
      </c>
      <c r="Q394" t="str">
        <f t="shared" si="6"/>
        <v>Pass</v>
      </c>
      <c r="R394" t="str" cm="1">
        <f t="array" ref="R394">_xlfn.IFS(O394&lt;30,"Poor",O394&lt;=50,"Need Improvement",O394&lt;=80,"Excellent",O394&lt;=100,"Outstanding")</f>
        <v>Excellent</v>
      </c>
      <c r="S394" s="11"/>
    </row>
    <row r="395" spans="1:19" x14ac:dyDescent="0.3">
      <c r="A395" t="s">
        <v>1005</v>
      </c>
      <c r="B395" t="s">
        <v>28</v>
      </c>
      <c r="C395" t="s">
        <v>449</v>
      </c>
      <c r="D395" t="s">
        <v>303</v>
      </c>
      <c r="E395">
        <v>24</v>
      </c>
      <c r="F395" t="s">
        <v>455</v>
      </c>
      <c r="G395" t="s">
        <v>480</v>
      </c>
      <c r="H395">
        <v>4</v>
      </c>
      <c r="I395" t="s">
        <v>462</v>
      </c>
      <c r="J395">
        <v>69</v>
      </c>
      <c r="K395">
        <v>84</v>
      </c>
      <c r="L395">
        <v>85</v>
      </c>
      <c r="M395" t="s">
        <v>473</v>
      </c>
      <c r="N395">
        <v>238</v>
      </c>
      <c r="O395" s="6">
        <v>79.333333333333329</v>
      </c>
      <c r="P395" t="str" cm="1">
        <f t="array" ref="P395">_xlfn.IFS(O395&lt;30,"D",O395&lt;=50,"C",O395&lt;=80,"B",O395&lt;=100,"A")</f>
        <v>B</v>
      </c>
      <c r="Q395" t="str">
        <f t="shared" si="6"/>
        <v>Pass</v>
      </c>
      <c r="R395" t="str" cm="1">
        <f t="array" ref="R395">_xlfn.IFS(O395&lt;30,"Poor",O395&lt;=50,"Need Improvement",O395&lt;=80,"Excellent",O395&lt;=100,"Outstanding")</f>
        <v>Excellent</v>
      </c>
      <c r="S395" s="11"/>
    </row>
    <row r="396" spans="1:19" x14ac:dyDescent="0.3">
      <c r="A396" t="s">
        <v>1006</v>
      </c>
      <c r="B396" t="s">
        <v>28</v>
      </c>
      <c r="C396" t="s">
        <v>451</v>
      </c>
      <c r="D396" t="s">
        <v>33</v>
      </c>
      <c r="E396">
        <v>19</v>
      </c>
      <c r="F396" t="s">
        <v>457</v>
      </c>
      <c r="G396" t="s">
        <v>480</v>
      </c>
      <c r="H396">
        <v>3</v>
      </c>
      <c r="I396" t="s">
        <v>458</v>
      </c>
      <c r="J396">
        <v>69</v>
      </c>
      <c r="K396">
        <v>74</v>
      </c>
      <c r="L396">
        <v>74</v>
      </c>
      <c r="M396" t="s">
        <v>469</v>
      </c>
      <c r="N396">
        <v>217</v>
      </c>
      <c r="O396" s="6">
        <v>72.333333333333329</v>
      </c>
      <c r="P396" t="str" cm="1">
        <f t="array" ref="P396">_xlfn.IFS(O396&lt;30,"D",O396&lt;=50,"C",O396&lt;=80,"B",O396&lt;=100,"A")</f>
        <v>B</v>
      </c>
      <c r="Q396" t="str">
        <f t="shared" si="6"/>
        <v>Pass</v>
      </c>
      <c r="R396" t="str" cm="1">
        <f t="array" ref="R396">_xlfn.IFS(O396&lt;30,"Poor",O396&lt;=50,"Need Improvement",O396&lt;=80,"Excellent",O396&lt;=100,"Outstanding")</f>
        <v>Excellent</v>
      </c>
      <c r="S396" s="11"/>
    </row>
    <row r="397" spans="1:19" x14ac:dyDescent="0.3">
      <c r="A397" t="s">
        <v>1007</v>
      </c>
      <c r="B397" t="s">
        <v>29</v>
      </c>
      <c r="C397" t="s">
        <v>449</v>
      </c>
      <c r="D397" t="s">
        <v>2</v>
      </c>
      <c r="E397">
        <v>22</v>
      </c>
      <c r="F397" t="s">
        <v>457</v>
      </c>
      <c r="G397" t="s">
        <v>479</v>
      </c>
      <c r="H397">
        <v>4</v>
      </c>
      <c r="I397" t="s">
        <v>459</v>
      </c>
      <c r="J397">
        <v>69</v>
      </c>
      <c r="K397">
        <v>90</v>
      </c>
      <c r="L397">
        <v>88</v>
      </c>
      <c r="M397" t="s">
        <v>469</v>
      </c>
      <c r="N397">
        <v>247</v>
      </c>
      <c r="O397" s="6">
        <v>82.333333333333329</v>
      </c>
      <c r="P397" t="str" cm="1">
        <f t="array" ref="P397">_xlfn.IFS(O397&lt;30,"D",O397&lt;=50,"C",O397&lt;=80,"B",O397&lt;=100,"A")</f>
        <v>A</v>
      </c>
      <c r="Q397" t="str">
        <f t="shared" si="6"/>
        <v>Pass</v>
      </c>
      <c r="R397" t="str" cm="1">
        <f t="array" ref="R397">_xlfn.IFS(O397&lt;30,"Poor",O397&lt;=50,"Need Improvement",O397&lt;=80,"Excellent",O397&lt;=100,"Outstanding")</f>
        <v>Outstanding</v>
      </c>
      <c r="S397" s="11"/>
    </row>
    <row r="398" spans="1:19" x14ac:dyDescent="0.3">
      <c r="A398" t="s">
        <v>1008</v>
      </c>
      <c r="B398" t="s">
        <v>28</v>
      </c>
      <c r="C398" t="s">
        <v>448</v>
      </c>
      <c r="D398" t="s">
        <v>241</v>
      </c>
      <c r="E398">
        <v>20</v>
      </c>
      <c r="F398" t="s">
        <v>456</v>
      </c>
      <c r="G398" t="s">
        <v>1074</v>
      </c>
      <c r="H398">
        <v>9</v>
      </c>
      <c r="I398" t="s">
        <v>458</v>
      </c>
      <c r="J398">
        <v>82</v>
      </c>
      <c r="K398">
        <v>78</v>
      </c>
      <c r="L398">
        <v>74</v>
      </c>
      <c r="M398" t="s">
        <v>468</v>
      </c>
      <c r="N398">
        <v>234</v>
      </c>
      <c r="O398" s="6">
        <v>78</v>
      </c>
      <c r="P398" t="str" cm="1">
        <f t="array" ref="P398">_xlfn.IFS(O398&lt;30,"D",O398&lt;=50,"C",O398&lt;=80,"B",O398&lt;=100,"A")</f>
        <v>B</v>
      </c>
      <c r="Q398" t="str">
        <f t="shared" si="6"/>
        <v>Pass</v>
      </c>
      <c r="R398" t="str" cm="1">
        <f t="array" ref="R398">_xlfn.IFS(O398&lt;30,"Poor",O398&lt;=50,"Need Improvement",O398&lt;=80,"Excellent",O398&lt;=100,"Outstanding")</f>
        <v>Excellent</v>
      </c>
      <c r="S398" s="11"/>
    </row>
    <row r="399" spans="1:19" x14ac:dyDescent="0.3">
      <c r="A399" t="s">
        <v>1009</v>
      </c>
      <c r="B399" t="s">
        <v>29</v>
      </c>
      <c r="C399" t="s">
        <v>452</v>
      </c>
      <c r="D399" t="s">
        <v>119</v>
      </c>
      <c r="E399">
        <v>20</v>
      </c>
      <c r="F399" t="s">
        <v>454</v>
      </c>
      <c r="G399" t="s">
        <v>479</v>
      </c>
      <c r="H399">
        <v>8</v>
      </c>
      <c r="I399" t="s">
        <v>461</v>
      </c>
      <c r="J399">
        <v>65</v>
      </c>
      <c r="K399">
        <v>73</v>
      </c>
      <c r="L399">
        <v>75</v>
      </c>
      <c r="M399" t="s">
        <v>472</v>
      </c>
      <c r="N399">
        <v>213</v>
      </c>
      <c r="O399" s="6">
        <v>71</v>
      </c>
      <c r="P399" t="str" cm="1">
        <f t="array" ref="P399">_xlfn.IFS(O399&lt;30,"D",O399&lt;=50,"C",O399&lt;=80,"B",O399&lt;=100,"A")</f>
        <v>B</v>
      </c>
      <c r="Q399" t="str">
        <f t="shared" si="6"/>
        <v>Pass</v>
      </c>
      <c r="R399" t="str" cm="1">
        <f t="array" ref="R399">_xlfn.IFS(O399&lt;30,"Poor",O399&lt;=50,"Need Improvement",O399&lt;=80,"Excellent",O399&lt;=100,"Outstanding")</f>
        <v>Excellent</v>
      </c>
      <c r="S399" s="11"/>
    </row>
    <row r="400" spans="1:19" x14ac:dyDescent="0.3">
      <c r="A400" t="s">
        <v>1010</v>
      </c>
      <c r="B400" t="s">
        <v>28</v>
      </c>
      <c r="C400" t="s">
        <v>448</v>
      </c>
      <c r="D400" t="s">
        <v>45</v>
      </c>
      <c r="E400">
        <v>21</v>
      </c>
      <c r="F400" t="s">
        <v>456</v>
      </c>
      <c r="G400" t="s">
        <v>480</v>
      </c>
      <c r="H400">
        <v>7</v>
      </c>
      <c r="I400" t="s">
        <v>460</v>
      </c>
      <c r="J400">
        <v>53</v>
      </c>
      <c r="K400">
        <v>58</v>
      </c>
      <c r="L400">
        <v>65</v>
      </c>
      <c r="M400" t="s">
        <v>470</v>
      </c>
      <c r="N400">
        <v>176</v>
      </c>
      <c r="O400" s="6">
        <v>58.666666666666664</v>
      </c>
      <c r="P400" t="str" cm="1">
        <f t="array" ref="P400">_xlfn.IFS(O400&lt;30,"D",O400&lt;=50,"C",O400&lt;=80,"B",O400&lt;=100,"A")</f>
        <v>B</v>
      </c>
      <c r="Q400" t="str">
        <f t="shared" si="6"/>
        <v>Pass</v>
      </c>
      <c r="R400" t="str" cm="1">
        <f t="array" ref="R400">_xlfn.IFS(O400&lt;30,"Poor",O400&lt;=50,"Need Improvement",O400&lt;=80,"Excellent",O400&lt;=100,"Outstanding")</f>
        <v>Excellent</v>
      </c>
      <c r="S400" s="11"/>
    </row>
    <row r="401" spans="1:19" x14ac:dyDescent="0.3">
      <c r="A401" t="s">
        <v>1011</v>
      </c>
      <c r="B401" t="s">
        <v>29</v>
      </c>
      <c r="C401" t="s">
        <v>448</v>
      </c>
      <c r="D401" t="s">
        <v>223</v>
      </c>
      <c r="E401">
        <v>22</v>
      </c>
      <c r="F401" t="s">
        <v>456</v>
      </c>
      <c r="G401" t="s">
        <v>479</v>
      </c>
      <c r="H401">
        <v>1</v>
      </c>
      <c r="I401" t="s">
        <v>461</v>
      </c>
      <c r="J401">
        <v>90</v>
      </c>
      <c r="K401">
        <v>78</v>
      </c>
      <c r="L401">
        <v>81</v>
      </c>
      <c r="M401" t="s">
        <v>472</v>
      </c>
      <c r="N401">
        <v>249</v>
      </c>
      <c r="O401" s="6">
        <v>83</v>
      </c>
      <c r="P401" t="str" cm="1">
        <f t="array" ref="P401">_xlfn.IFS(O401&lt;30,"D",O401&lt;=50,"C",O401&lt;=80,"B",O401&lt;=100,"A")</f>
        <v>A</v>
      </c>
      <c r="Q401" t="str">
        <f t="shared" si="6"/>
        <v>Pass</v>
      </c>
      <c r="R401" t="str" cm="1">
        <f t="array" ref="R401">_xlfn.IFS(O401&lt;30,"Poor",O401&lt;=50,"Need Improvement",O401&lt;=80,"Excellent",O401&lt;=100,"Outstanding")</f>
        <v>Outstanding</v>
      </c>
      <c r="S401" s="11"/>
    </row>
    <row r="402" spans="1:19" x14ac:dyDescent="0.3">
      <c r="A402" t="s">
        <v>1012</v>
      </c>
      <c r="B402" t="s">
        <v>29</v>
      </c>
      <c r="C402" t="s">
        <v>452</v>
      </c>
      <c r="D402" t="s">
        <v>408</v>
      </c>
      <c r="E402">
        <v>18</v>
      </c>
      <c r="F402" s="9" t="s">
        <v>1062</v>
      </c>
      <c r="G402" t="s">
        <v>481</v>
      </c>
      <c r="H402">
        <v>8</v>
      </c>
      <c r="I402" t="s">
        <v>467</v>
      </c>
      <c r="J402">
        <v>57</v>
      </c>
      <c r="K402">
        <v>56</v>
      </c>
      <c r="L402">
        <v>54</v>
      </c>
      <c r="M402" t="s">
        <v>468</v>
      </c>
      <c r="N402">
        <v>167</v>
      </c>
      <c r="O402" s="6">
        <v>55.666666666666664</v>
      </c>
      <c r="P402" t="str" cm="1">
        <f t="array" ref="P402">_xlfn.IFS(O402&lt;30,"D",O402&lt;=50,"C",O402&lt;=80,"B",O402&lt;=100,"A")</f>
        <v>B</v>
      </c>
      <c r="Q402" t="str">
        <f t="shared" si="6"/>
        <v>Pass</v>
      </c>
      <c r="R402" t="str" cm="1">
        <f t="array" ref="R402">_xlfn.IFS(O402&lt;30,"Poor",O402&lt;=50,"Need Improvement",O402&lt;=80,"Excellent",O402&lt;=100,"Outstanding")</f>
        <v>Excellent</v>
      </c>
      <c r="S402" s="11"/>
    </row>
    <row r="403" spans="1:19" x14ac:dyDescent="0.3">
      <c r="A403" t="s">
        <v>1013</v>
      </c>
      <c r="B403" t="s">
        <v>29</v>
      </c>
      <c r="C403" t="s">
        <v>449</v>
      </c>
      <c r="D403" t="s">
        <v>171</v>
      </c>
      <c r="E403">
        <v>18</v>
      </c>
      <c r="F403" s="9" t="s">
        <v>1062</v>
      </c>
      <c r="G403" t="s">
        <v>481</v>
      </c>
      <c r="H403">
        <v>7</v>
      </c>
      <c r="I403" t="s">
        <v>463</v>
      </c>
      <c r="J403">
        <v>71</v>
      </c>
      <c r="K403">
        <v>66</v>
      </c>
      <c r="L403">
        <v>65</v>
      </c>
      <c r="M403" t="s">
        <v>474</v>
      </c>
      <c r="N403">
        <v>202</v>
      </c>
      <c r="O403" s="6">
        <v>67.333333333333329</v>
      </c>
      <c r="P403" t="str" cm="1">
        <f t="array" ref="P403">_xlfn.IFS(O403&lt;30,"D",O403&lt;=50,"C",O403&lt;=80,"B",O403&lt;=100,"A")</f>
        <v>B</v>
      </c>
      <c r="Q403" t="str">
        <f t="shared" si="6"/>
        <v>Pass</v>
      </c>
      <c r="R403" t="str" cm="1">
        <f t="array" ref="R403">_xlfn.IFS(O403&lt;30,"Poor",O403&lt;=50,"Need Improvement",O403&lt;=80,"Excellent",O403&lt;=100,"Outstanding")</f>
        <v>Excellent</v>
      </c>
      <c r="S403" s="11"/>
    </row>
    <row r="404" spans="1:19" x14ac:dyDescent="0.3">
      <c r="A404" t="s">
        <v>1014</v>
      </c>
      <c r="B404" t="s">
        <v>28</v>
      </c>
      <c r="C404" t="s">
        <v>448</v>
      </c>
      <c r="D404" t="s">
        <v>350</v>
      </c>
      <c r="E404">
        <v>17</v>
      </c>
      <c r="F404" s="9" t="s">
        <v>1062</v>
      </c>
      <c r="G404" t="s">
        <v>480</v>
      </c>
      <c r="H404">
        <v>10</v>
      </c>
      <c r="I404" t="s">
        <v>466</v>
      </c>
      <c r="J404">
        <v>66</v>
      </c>
      <c r="K404">
        <v>77</v>
      </c>
      <c r="L404">
        <v>70</v>
      </c>
      <c r="M404" t="s">
        <v>477</v>
      </c>
      <c r="N404">
        <v>213</v>
      </c>
      <c r="O404" s="6">
        <v>71</v>
      </c>
      <c r="P404" t="str" cm="1">
        <f t="array" ref="P404">_xlfn.IFS(O404&lt;30,"D",O404&lt;=50,"C",O404&lt;=80,"B",O404&lt;=100,"A")</f>
        <v>B</v>
      </c>
      <c r="Q404" t="str">
        <f t="shared" si="6"/>
        <v>Pass</v>
      </c>
      <c r="R404" t="str" cm="1">
        <f t="array" ref="R404">_xlfn.IFS(O404&lt;30,"Poor",O404&lt;=50,"Need Improvement",O404&lt;=80,"Excellent",O404&lt;=100,"Outstanding")</f>
        <v>Excellent</v>
      </c>
      <c r="S404" s="11"/>
    </row>
    <row r="405" spans="1:19" x14ac:dyDescent="0.3">
      <c r="A405" t="s">
        <v>1015</v>
      </c>
      <c r="B405" t="s">
        <v>29</v>
      </c>
      <c r="C405" t="s">
        <v>448</v>
      </c>
      <c r="D405" t="s">
        <v>285</v>
      </c>
      <c r="E405">
        <v>18</v>
      </c>
      <c r="F405" s="9" t="s">
        <v>1062</v>
      </c>
      <c r="G405" t="s">
        <v>1074</v>
      </c>
      <c r="H405">
        <v>6</v>
      </c>
      <c r="I405" t="s">
        <v>458</v>
      </c>
      <c r="J405">
        <v>58</v>
      </c>
      <c r="K405">
        <v>62</v>
      </c>
      <c r="L405">
        <v>59</v>
      </c>
      <c r="M405" t="s">
        <v>468</v>
      </c>
      <c r="N405">
        <v>179</v>
      </c>
      <c r="O405" s="6">
        <v>59.666666666666664</v>
      </c>
      <c r="P405" t="str" cm="1">
        <f t="array" ref="P405">_xlfn.IFS(O405&lt;30,"D",O405&lt;=50,"C",O405&lt;=80,"B",O405&lt;=100,"A")</f>
        <v>B</v>
      </c>
      <c r="Q405" t="str">
        <f t="shared" si="6"/>
        <v>Pass</v>
      </c>
      <c r="R405" t="str" cm="1">
        <f t="array" ref="R405">_xlfn.IFS(O405&lt;30,"Poor",O405&lt;=50,"Need Improvement",O405&lt;=80,"Excellent",O405&lt;=100,"Outstanding")</f>
        <v>Excellent</v>
      </c>
      <c r="S405" s="11"/>
    </row>
    <row r="406" spans="1:19" x14ac:dyDescent="0.3">
      <c r="A406" t="s">
        <v>1016</v>
      </c>
      <c r="B406" t="s">
        <v>28</v>
      </c>
      <c r="C406" t="s">
        <v>451</v>
      </c>
      <c r="D406" t="s">
        <v>382</v>
      </c>
      <c r="E406">
        <v>19</v>
      </c>
      <c r="F406" t="s">
        <v>454</v>
      </c>
      <c r="G406" t="s">
        <v>1074</v>
      </c>
      <c r="H406">
        <v>6</v>
      </c>
      <c r="I406" t="s">
        <v>464</v>
      </c>
      <c r="J406">
        <v>63</v>
      </c>
      <c r="K406">
        <v>66</v>
      </c>
      <c r="L406">
        <v>67</v>
      </c>
      <c r="M406" t="s">
        <v>475</v>
      </c>
      <c r="N406">
        <v>196</v>
      </c>
      <c r="O406" s="6">
        <v>65.333333333333329</v>
      </c>
      <c r="P406" t="str" cm="1">
        <f t="array" ref="P406">_xlfn.IFS(O406&lt;30,"D",O406&lt;=50,"C",O406&lt;=80,"B",O406&lt;=100,"A")</f>
        <v>B</v>
      </c>
      <c r="Q406" t="str">
        <f t="shared" si="6"/>
        <v>Pass</v>
      </c>
      <c r="R406" t="str" cm="1">
        <f t="array" ref="R406">_xlfn.IFS(O406&lt;30,"Poor",O406&lt;=50,"Need Improvement",O406&lt;=80,"Excellent",O406&lt;=100,"Outstanding")</f>
        <v>Excellent</v>
      </c>
      <c r="S406" s="11"/>
    </row>
    <row r="407" spans="1:19" x14ac:dyDescent="0.3">
      <c r="A407" t="s">
        <v>1017</v>
      </c>
      <c r="B407" t="s">
        <v>29</v>
      </c>
      <c r="C407" t="s">
        <v>451</v>
      </c>
      <c r="D407" t="s">
        <v>388</v>
      </c>
      <c r="E407">
        <v>21</v>
      </c>
      <c r="F407" t="s">
        <v>456</v>
      </c>
      <c r="G407" t="s">
        <v>479</v>
      </c>
      <c r="H407">
        <v>8</v>
      </c>
      <c r="I407" t="s">
        <v>467</v>
      </c>
      <c r="J407">
        <v>87</v>
      </c>
      <c r="K407">
        <v>84</v>
      </c>
      <c r="L407">
        <v>85</v>
      </c>
      <c r="M407" t="s">
        <v>477</v>
      </c>
      <c r="N407">
        <v>256</v>
      </c>
      <c r="O407" s="6">
        <v>85.333333333333329</v>
      </c>
      <c r="P407" t="str" cm="1">
        <f t="array" ref="P407">_xlfn.IFS(O407&lt;30,"D",O407&lt;=50,"C",O407&lt;=80,"B",O407&lt;=100,"A")</f>
        <v>A</v>
      </c>
      <c r="Q407" t="str">
        <f t="shared" si="6"/>
        <v>Pass</v>
      </c>
      <c r="R407" t="str" cm="1">
        <f t="array" ref="R407">_xlfn.IFS(O407&lt;30,"Poor",O407&lt;=50,"Need Improvement",O407&lt;=80,"Excellent",O407&lt;=100,"Outstanding")</f>
        <v>Outstanding</v>
      </c>
      <c r="S407" s="11"/>
    </row>
    <row r="408" spans="1:19" x14ac:dyDescent="0.3">
      <c r="A408" t="s">
        <v>1018</v>
      </c>
      <c r="B408" t="s">
        <v>28</v>
      </c>
      <c r="C408" t="s">
        <v>451</v>
      </c>
      <c r="D408" t="s">
        <v>155</v>
      </c>
      <c r="E408">
        <v>25</v>
      </c>
      <c r="F408" t="s">
        <v>455</v>
      </c>
      <c r="G408" t="s">
        <v>480</v>
      </c>
      <c r="H408">
        <v>8</v>
      </c>
      <c r="I408" t="s">
        <v>464</v>
      </c>
      <c r="J408">
        <v>87</v>
      </c>
      <c r="K408">
        <v>100</v>
      </c>
      <c r="L408">
        <v>100</v>
      </c>
      <c r="M408" t="s">
        <v>474</v>
      </c>
      <c r="N408">
        <v>287</v>
      </c>
      <c r="O408" s="6">
        <v>95.666666666666671</v>
      </c>
      <c r="P408" t="str" cm="1">
        <f t="array" ref="P408">_xlfn.IFS(O408&lt;30,"D",O408&lt;=50,"C",O408&lt;=80,"B",O408&lt;=100,"A")</f>
        <v>A</v>
      </c>
      <c r="Q408" t="str">
        <f t="shared" si="6"/>
        <v>Pass</v>
      </c>
      <c r="R408" t="str" cm="1">
        <f t="array" ref="R408">_xlfn.IFS(O408&lt;30,"Poor",O408&lt;=50,"Need Improvement",O408&lt;=80,"Excellent",O408&lt;=100,"Outstanding")</f>
        <v>Outstanding</v>
      </c>
      <c r="S408" s="11"/>
    </row>
    <row r="409" spans="1:19" x14ac:dyDescent="0.3">
      <c r="A409" t="s">
        <v>1019</v>
      </c>
      <c r="B409" t="s">
        <v>28</v>
      </c>
      <c r="C409" t="s">
        <v>452</v>
      </c>
      <c r="D409" t="s">
        <v>206</v>
      </c>
      <c r="E409">
        <v>17</v>
      </c>
      <c r="F409" s="9" t="s">
        <v>1062</v>
      </c>
      <c r="G409" t="s">
        <v>479</v>
      </c>
      <c r="H409">
        <v>5</v>
      </c>
      <c r="I409" t="s">
        <v>465</v>
      </c>
      <c r="J409">
        <v>70</v>
      </c>
      <c r="K409">
        <v>55</v>
      </c>
      <c r="L409">
        <v>56</v>
      </c>
      <c r="M409" t="s">
        <v>476</v>
      </c>
      <c r="N409">
        <v>181</v>
      </c>
      <c r="O409" s="6">
        <v>60.333333333333336</v>
      </c>
      <c r="P409" t="str" cm="1">
        <f t="array" ref="P409">_xlfn.IFS(O409&lt;30,"D",O409&lt;=50,"C",O409&lt;=80,"B",O409&lt;=100,"A")</f>
        <v>B</v>
      </c>
      <c r="Q409" t="str">
        <f t="shared" si="6"/>
        <v>Pass</v>
      </c>
      <c r="R409" t="str" cm="1">
        <f t="array" ref="R409">_xlfn.IFS(O409&lt;30,"Poor",O409&lt;=50,"Need Improvement",O409&lt;=80,"Excellent",O409&lt;=100,"Outstanding")</f>
        <v>Excellent</v>
      </c>
      <c r="S409" s="11"/>
    </row>
    <row r="410" spans="1:19" x14ac:dyDescent="0.3">
      <c r="A410" t="s">
        <v>1020</v>
      </c>
      <c r="B410" t="s">
        <v>28</v>
      </c>
      <c r="C410" t="s">
        <v>448</v>
      </c>
      <c r="D410" t="s">
        <v>184</v>
      </c>
      <c r="E410">
        <v>21</v>
      </c>
      <c r="F410" t="s">
        <v>456</v>
      </c>
      <c r="G410" t="s">
        <v>479</v>
      </c>
      <c r="H410">
        <v>5</v>
      </c>
      <c r="I410" t="s">
        <v>459</v>
      </c>
      <c r="J410">
        <v>91</v>
      </c>
      <c r="K410">
        <v>89</v>
      </c>
      <c r="L410">
        <v>92</v>
      </c>
      <c r="M410" t="s">
        <v>469</v>
      </c>
      <c r="N410">
        <v>272</v>
      </c>
      <c r="O410" s="6">
        <v>90.666666666666671</v>
      </c>
      <c r="P410" t="str" cm="1">
        <f t="array" ref="P410">_xlfn.IFS(O410&lt;30,"D",O410&lt;=50,"C",O410&lt;=80,"B",O410&lt;=100,"A")</f>
        <v>A</v>
      </c>
      <c r="Q410" t="str">
        <f t="shared" si="6"/>
        <v>Pass</v>
      </c>
      <c r="R410" t="str" cm="1">
        <f t="array" ref="R410">_xlfn.IFS(O410&lt;30,"Poor",O410&lt;=50,"Need Improvement",O410&lt;=80,"Excellent",O410&lt;=100,"Outstanding")</f>
        <v>Outstanding</v>
      </c>
      <c r="S410" s="11"/>
    </row>
    <row r="411" spans="1:19" x14ac:dyDescent="0.3">
      <c r="A411" t="s">
        <v>1021</v>
      </c>
      <c r="B411" t="s">
        <v>28</v>
      </c>
      <c r="C411" t="s">
        <v>452</v>
      </c>
      <c r="D411" t="s">
        <v>212</v>
      </c>
      <c r="E411">
        <v>19</v>
      </c>
      <c r="F411" t="s">
        <v>457</v>
      </c>
      <c r="G411" t="s">
        <v>480</v>
      </c>
      <c r="H411">
        <v>6</v>
      </c>
      <c r="I411" t="s">
        <v>460</v>
      </c>
      <c r="J411">
        <v>42</v>
      </c>
      <c r="K411">
        <v>55</v>
      </c>
      <c r="L411">
        <v>54</v>
      </c>
      <c r="M411" t="s">
        <v>470</v>
      </c>
      <c r="N411">
        <v>151</v>
      </c>
      <c r="O411" s="6">
        <v>50.333333333333336</v>
      </c>
      <c r="P411" t="str" cm="1">
        <f t="array" ref="P411">_xlfn.IFS(O411&lt;30,"D",O411&lt;=50,"C",O411&lt;=80,"B",O411&lt;=100,"A")</f>
        <v>B</v>
      </c>
      <c r="Q411" t="str">
        <f t="shared" si="6"/>
        <v>Pass</v>
      </c>
      <c r="R411" t="str" cm="1">
        <f t="array" ref="R411">_xlfn.IFS(O411&lt;30,"Poor",O411&lt;=50,"Need Improvement",O411&lt;=80,"Excellent",O411&lt;=100,"Outstanding")</f>
        <v>Excellent</v>
      </c>
      <c r="S411" s="11"/>
    </row>
    <row r="412" spans="1:19" x14ac:dyDescent="0.3">
      <c r="A412" t="s">
        <v>1022</v>
      </c>
      <c r="B412" t="s">
        <v>28</v>
      </c>
      <c r="C412" t="s">
        <v>451</v>
      </c>
      <c r="D412" t="s">
        <v>384</v>
      </c>
      <c r="E412">
        <v>17</v>
      </c>
      <c r="F412" s="9" t="s">
        <v>1062</v>
      </c>
      <c r="G412" t="s">
        <v>479</v>
      </c>
      <c r="H412">
        <v>2</v>
      </c>
      <c r="I412" t="s">
        <v>465</v>
      </c>
      <c r="J412">
        <v>64</v>
      </c>
      <c r="K412">
        <v>60</v>
      </c>
      <c r="L412">
        <v>74</v>
      </c>
      <c r="M412" t="s">
        <v>476</v>
      </c>
      <c r="N412">
        <v>198</v>
      </c>
      <c r="O412" s="6">
        <v>66</v>
      </c>
      <c r="P412" t="str" cm="1">
        <f t="array" ref="P412">_xlfn.IFS(O412&lt;30,"D",O412&lt;=50,"C",O412&lt;=80,"B",O412&lt;=100,"A")</f>
        <v>B</v>
      </c>
      <c r="Q412" t="str">
        <f t="shared" si="6"/>
        <v>Pass</v>
      </c>
      <c r="R412" t="str" cm="1">
        <f t="array" ref="R412">_xlfn.IFS(O412&lt;30,"Poor",O412&lt;=50,"Need Improvement",O412&lt;=80,"Excellent",O412&lt;=100,"Outstanding")</f>
        <v>Excellent</v>
      </c>
      <c r="S412" s="11"/>
    </row>
    <row r="413" spans="1:19" x14ac:dyDescent="0.3">
      <c r="A413" t="s">
        <v>1023</v>
      </c>
      <c r="B413" t="s">
        <v>29</v>
      </c>
      <c r="C413" t="s">
        <v>448</v>
      </c>
      <c r="D413" t="s">
        <v>275</v>
      </c>
      <c r="E413">
        <v>22</v>
      </c>
      <c r="F413" t="s">
        <v>454</v>
      </c>
      <c r="G413" t="s">
        <v>481</v>
      </c>
      <c r="H413">
        <v>7</v>
      </c>
      <c r="I413" t="s">
        <v>463</v>
      </c>
      <c r="J413">
        <v>61</v>
      </c>
      <c r="K413">
        <v>72</v>
      </c>
      <c r="L413">
        <v>70</v>
      </c>
      <c r="M413" t="s">
        <v>474</v>
      </c>
      <c r="N413">
        <v>203</v>
      </c>
      <c r="O413" s="6">
        <v>67.666666666666671</v>
      </c>
      <c r="P413" t="str" cm="1">
        <f t="array" ref="P413">_xlfn.IFS(O413&lt;30,"D",O413&lt;=50,"C",O413&lt;=80,"B",O413&lt;=100,"A")</f>
        <v>B</v>
      </c>
      <c r="Q413" t="str">
        <f t="shared" si="6"/>
        <v>Pass</v>
      </c>
      <c r="R413" t="str" cm="1">
        <f t="array" ref="R413">_xlfn.IFS(O413&lt;30,"Poor",O413&lt;=50,"Need Improvement",O413&lt;=80,"Excellent",O413&lt;=100,"Outstanding")</f>
        <v>Excellent</v>
      </c>
      <c r="S413" s="11"/>
    </row>
    <row r="414" spans="1:19" x14ac:dyDescent="0.3">
      <c r="A414" t="s">
        <v>1024</v>
      </c>
      <c r="B414" t="s">
        <v>28</v>
      </c>
      <c r="C414" t="s">
        <v>448</v>
      </c>
      <c r="D414" t="s">
        <v>352</v>
      </c>
      <c r="E414">
        <v>16</v>
      </c>
      <c r="F414" s="9" t="s">
        <v>1062</v>
      </c>
      <c r="G414" t="s">
        <v>481</v>
      </c>
      <c r="H414">
        <v>1</v>
      </c>
      <c r="I414" t="s">
        <v>467</v>
      </c>
      <c r="J414">
        <v>61</v>
      </c>
      <c r="K414">
        <v>56</v>
      </c>
      <c r="L414">
        <v>56</v>
      </c>
      <c r="M414" t="s">
        <v>468</v>
      </c>
      <c r="N414">
        <v>173</v>
      </c>
      <c r="O414" s="6">
        <v>57.666666666666664</v>
      </c>
      <c r="P414" t="str" cm="1">
        <f t="array" ref="P414">_xlfn.IFS(O414&lt;30,"D",O414&lt;=50,"C",O414&lt;=80,"B",O414&lt;=100,"A")</f>
        <v>B</v>
      </c>
      <c r="Q414" t="str">
        <f t="shared" si="6"/>
        <v>Pass</v>
      </c>
      <c r="R414" t="str" cm="1">
        <f t="array" ref="R414">_xlfn.IFS(O414&lt;30,"Poor",O414&lt;=50,"Need Improvement",O414&lt;=80,"Excellent",O414&lt;=100,"Outstanding")</f>
        <v>Excellent</v>
      </c>
      <c r="S414" s="11"/>
    </row>
    <row r="415" spans="1:19" x14ac:dyDescent="0.3">
      <c r="A415" t="s">
        <v>1025</v>
      </c>
      <c r="B415" t="s">
        <v>28</v>
      </c>
      <c r="C415" t="s">
        <v>448</v>
      </c>
      <c r="D415" t="s">
        <v>237</v>
      </c>
      <c r="E415">
        <v>19</v>
      </c>
      <c r="F415" t="s">
        <v>456</v>
      </c>
      <c r="G415" t="s">
        <v>480</v>
      </c>
      <c r="H415">
        <v>9</v>
      </c>
      <c r="I415" t="s">
        <v>466</v>
      </c>
      <c r="J415">
        <v>61</v>
      </c>
      <c r="K415">
        <v>86</v>
      </c>
      <c r="L415">
        <v>87</v>
      </c>
      <c r="M415" t="s">
        <v>477</v>
      </c>
      <c r="N415">
        <v>234</v>
      </c>
      <c r="O415" s="6">
        <v>78</v>
      </c>
      <c r="P415" t="str" cm="1">
        <f t="array" ref="P415">_xlfn.IFS(O415&lt;30,"D",O415&lt;=50,"C",O415&lt;=80,"B",O415&lt;=100,"A")</f>
        <v>B</v>
      </c>
      <c r="Q415" t="str">
        <f t="shared" si="6"/>
        <v>Pass</v>
      </c>
      <c r="R415" t="str" cm="1">
        <f t="array" ref="R415">_xlfn.IFS(O415&lt;30,"Poor",O415&lt;=50,"Need Improvement",O415&lt;=80,"Excellent",O415&lt;=100,"Outstanding")</f>
        <v>Excellent</v>
      </c>
      <c r="S415" s="11"/>
    </row>
    <row r="416" spans="1:19" x14ac:dyDescent="0.3">
      <c r="A416" t="s">
        <v>1026</v>
      </c>
      <c r="B416" t="s">
        <v>28</v>
      </c>
      <c r="C416" t="s">
        <v>451</v>
      </c>
      <c r="D416" t="s">
        <v>104</v>
      </c>
      <c r="E416">
        <v>16</v>
      </c>
      <c r="F416" s="9" t="s">
        <v>1062</v>
      </c>
      <c r="G416" t="s">
        <v>479</v>
      </c>
      <c r="H416">
        <v>2</v>
      </c>
      <c r="I416" t="s">
        <v>459</v>
      </c>
      <c r="J416">
        <v>45</v>
      </c>
      <c r="K416">
        <v>48</v>
      </c>
      <c r="L416">
        <v>46</v>
      </c>
      <c r="M416" t="s">
        <v>469</v>
      </c>
      <c r="N416">
        <v>139</v>
      </c>
      <c r="O416" s="6">
        <v>46.333333333333336</v>
      </c>
      <c r="P416" t="str" cm="1">
        <f t="array" ref="P416">_xlfn.IFS(O416&lt;30,"D",O416&lt;=50,"C",O416&lt;=80,"B",O416&lt;=100,"A")</f>
        <v>C</v>
      </c>
      <c r="Q416" t="str">
        <f t="shared" si="6"/>
        <v>Fail</v>
      </c>
      <c r="R416" t="str" cm="1">
        <f t="array" ref="R416">_xlfn.IFS(O416&lt;30,"Poor",O416&lt;=50,"Need Improvement",O416&lt;=80,"Excellent",O416&lt;=100,"Outstanding")</f>
        <v>Need Improvement</v>
      </c>
      <c r="S416" s="11"/>
    </row>
    <row r="417" spans="1:19" x14ac:dyDescent="0.3">
      <c r="A417" t="s">
        <v>1027</v>
      </c>
      <c r="B417" t="s">
        <v>28</v>
      </c>
      <c r="C417" t="s">
        <v>451</v>
      </c>
      <c r="D417" t="s">
        <v>41</v>
      </c>
      <c r="E417">
        <v>20</v>
      </c>
      <c r="F417" t="s">
        <v>456</v>
      </c>
      <c r="G417" t="s">
        <v>480</v>
      </c>
      <c r="H417">
        <v>1</v>
      </c>
      <c r="I417" t="s">
        <v>466</v>
      </c>
      <c r="J417">
        <v>75</v>
      </c>
      <c r="K417">
        <v>90</v>
      </c>
      <c r="L417">
        <v>88</v>
      </c>
      <c r="M417" t="s">
        <v>477</v>
      </c>
      <c r="N417">
        <v>253</v>
      </c>
      <c r="O417" s="6">
        <v>84.333333333333329</v>
      </c>
      <c r="P417" t="str" cm="1">
        <f t="array" ref="P417">_xlfn.IFS(O417&lt;30,"D",O417&lt;=50,"C",O417&lt;=80,"B",O417&lt;=100,"A")</f>
        <v>A</v>
      </c>
      <c r="Q417" t="str">
        <f t="shared" si="6"/>
        <v>Pass</v>
      </c>
      <c r="R417" t="str" cm="1">
        <f t="array" ref="R417">_xlfn.IFS(O417&lt;30,"Poor",O417&lt;=50,"Need Improvement",O417&lt;=80,"Excellent",O417&lt;=100,"Outstanding")</f>
        <v>Outstanding</v>
      </c>
      <c r="S417" s="11"/>
    </row>
    <row r="418" spans="1:19" x14ac:dyDescent="0.3">
      <c r="A418" t="s">
        <v>1028</v>
      </c>
      <c r="B418" t="s">
        <v>29</v>
      </c>
      <c r="C418" t="s">
        <v>451</v>
      </c>
      <c r="D418" t="s">
        <v>131</v>
      </c>
      <c r="E418">
        <v>21</v>
      </c>
      <c r="F418" t="s">
        <v>456</v>
      </c>
      <c r="G418" t="s">
        <v>481</v>
      </c>
      <c r="H418">
        <v>2</v>
      </c>
      <c r="I418" t="s">
        <v>467</v>
      </c>
      <c r="J418">
        <v>90</v>
      </c>
      <c r="K418">
        <v>87</v>
      </c>
      <c r="L418">
        <v>75</v>
      </c>
      <c r="M418" t="s">
        <v>468</v>
      </c>
      <c r="N418">
        <v>252</v>
      </c>
      <c r="O418" s="6">
        <v>84</v>
      </c>
      <c r="P418" t="str" cm="1">
        <f t="array" ref="P418">_xlfn.IFS(O418&lt;30,"D",O418&lt;=50,"C",O418&lt;=80,"B",O418&lt;=100,"A")</f>
        <v>A</v>
      </c>
      <c r="Q418" t="str">
        <f t="shared" si="6"/>
        <v>Pass</v>
      </c>
      <c r="R418" t="str" cm="1">
        <f t="array" ref="R418">_xlfn.IFS(O418&lt;30,"Poor",O418&lt;=50,"Need Improvement",O418&lt;=80,"Excellent",O418&lt;=100,"Outstanding")</f>
        <v>Outstanding</v>
      </c>
      <c r="S418" s="11"/>
    </row>
    <row r="419" spans="1:19" x14ac:dyDescent="0.3">
      <c r="A419" t="s">
        <v>1029</v>
      </c>
      <c r="B419" t="s">
        <v>28</v>
      </c>
      <c r="C419" t="s">
        <v>449</v>
      </c>
      <c r="D419" t="s">
        <v>436</v>
      </c>
      <c r="E419">
        <v>16</v>
      </c>
      <c r="F419" s="9" t="s">
        <v>1062</v>
      </c>
      <c r="G419" t="s">
        <v>480</v>
      </c>
      <c r="H419">
        <v>1</v>
      </c>
      <c r="I419" t="s">
        <v>460</v>
      </c>
      <c r="J419">
        <v>44</v>
      </c>
      <c r="K419">
        <v>50</v>
      </c>
      <c r="L419">
        <v>51</v>
      </c>
      <c r="M419" t="s">
        <v>470</v>
      </c>
      <c r="N419">
        <v>145</v>
      </c>
      <c r="O419" s="6">
        <v>48.333333333333336</v>
      </c>
      <c r="P419" t="str" cm="1">
        <f t="array" ref="P419">_xlfn.IFS(O419&lt;30,"D",O419&lt;=50,"C",O419&lt;=80,"B",O419&lt;=100,"A")</f>
        <v>C</v>
      </c>
      <c r="Q419" t="str">
        <f t="shared" si="6"/>
        <v>Fail</v>
      </c>
      <c r="R419" t="str" cm="1">
        <f t="array" ref="R419">_xlfn.IFS(O419&lt;30,"Poor",O419&lt;=50,"Need Improvement",O419&lt;=80,"Excellent",O419&lt;=100,"Outstanding")</f>
        <v>Need Improvement</v>
      </c>
      <c r="S419" s="11"/>
    </row>
    <row r="420" spans="1:19" x14ac:dyDescent="0.3">
      <c r="A420" t="s">
        <v>1030</v>
      </c>
      <c r="B420" t="s">
        <v>28</v>
      </c>
      <c r="C420" t="s">
        <v>452</v>
      </c>
      <c r="D420" t="s">
        <v>259</v>
      </c>
      <c r="E420">
        <v>16</v>
      </c>
      <c r="F420" s="9" t="s">
        <v>1062</v>
      </c>
      <c r="G420" t="s">
        <v>481</v>
      </c>
      <c r="H420">
        <v>8</v>
      </c>
      <c r="I420" t="s">
        <v>459</v>
      </c>
      <c r="J420">
        <v>94</v>
      </c>
      <c r="K420">
        <v>88</v>
      </c>
      <c r="L420">
        <v>78</v>
      </c>
      <c r="M420" t="s">
        <v>470</v>
      </c>
      <c r="N420">
        <v>260</v>
      </c>
      <c r="O420" s="6">
        <v>86.666666666666671</v>
      </c>
      <c r="P420" t="str" cm="1">
        <f t="array" ref="P420">_xlfn.IFS(O420&lt;30,"D",O420&lt;=50,"C",O420&lt;=80,"B",O420&lt;=100,"A")</f>
        <v>A</v>
      </c>
      <c r="Q420" t="str">
        <f t="shared" si="6"/>
        <v>Pass</v>
      </c>
      <c r="R420" t="str" cm="1">
        <f t="array" ref="R420">_xlfn.IFS(O420&lt;30,"Poor",O420&lt;=50,"Need Improvement",O420&lt;=80,"Excellent",O420&lt;=100,"Outstanding")</f>
        <v>Outstanding</v>
      </c>
      <c r="S420" s="11"/>
    </row>
    <row r="421" spans="1:19" x14ac:dyDescent="0.3">
      <c r="A421" t="s">
        <v>1031</v>
      </c>
      <c r="B421" t="s">
        <v>28</v>
      </c>
      <c r="C421" t="s">
        <v>451</v>
      </c>
      <c r="D421" t="s">
        <v>210</v>
      </c>
      <c r="E421">
        <v>16</v>
      </c>
      <c r="F421" s="9" t="s">
        <v>1062</v>
      </c>
      <c r="G421" t="s">
        <v>1074</v>
      </c>
      <c r="H421">
        <v>1</v>
      </c>
      <c r="I421" t="s">
        <v>458</v>
      </c>
      <c r="J421">
        <v>76</v>
      </c>
      <c r="K421">
        <v>72</v>
      </c>
      <c r="L421">
        <v>71</v>
      </c>
      <c r="M421" t="s">
        <v>468</v>
      </c>
      <c r="N421">
        <v>219</v>
      </c>
      <c r="O421" s="6">
        <v>73</v>
      </c>
      <c r="P421" t="str" cm="1">
        <f t="array" ref="P421">_xlfn.IFS(O421&lt;30,"D",O421&lt;=50,"C",O421&lt;=80,"B",O421&lt;=100,"A")</f>
        <v>B</v>
      </c>
      <c r="Q421" t="str">
        <f t="shared" si="6"/>
        <v>Pass</v>
      </c>
      <c r="R421" t="str" cm="1">
        <f t="array" ref="R421">_xlfn.IFS(O421&lt;30,"Poor",O421&lt;=50,"Need Improvement",O421&lt;=80,"Excellent",O421&lt;=100,"Outstanding")</f>
        <v>Excellent</v>
      </c>
      <c r="S421" s="11"/>
    </row>
    <row r="422" spans="1:19" x14ac:dyDescent="0.3">
      <c r="A422" t="s">
        <v>1032</v>
      </c>
      <c r="B422" t="s">
        <v>28</v>
      </c>
      <c r="C422" t="s">
        <v>449</v>
      </c>
      <c r="D422" t="s">
        <v>320</v>
      </c>
      <c r="E422">
        <v>19</v>
      </c>
      <c r="F422" t="s">
        <v>456</v>
      </c>
      <c r="G422" t="s">
        <v>480</v>
      </c>
      <c r="H422">
        <v>8</v>
      </c>
      <c r="I422" t="s">
        <v>460</v>
      </c>
      <c r="J422">
        <v>69</v>
      </c>
      <c r="K422">
        <v>77</v>
      </c>
      <c r="L422">
        <v>69</v>
      </c>
      <c r="M422" t="s">
        <v>470</v>
      </c>
      <c r="N422">
        <v>215</v>
      </c>
      <c r="O422" s="6">
        <v>71.666666666666671</v>
      </c>
      <c r="P422" t="str" cm="1">
        <f t="array" ref="P422">_xlfn.IFS(O422&lt;30,"D",O422&lt;=50,"C",O422&lt;=80,"B",O422&lt;=100,"A")</f>
        <v>B</v>
      </c>
      <c r="Q422" t="str">
        <f t="shared" si="6"/>
        <v>Pass</v>
      </c>
      <c r="R422" t="str" cm="1">
        <f t="array" ref="R422">_xlfn.IFS(O422&lt;30,"Poor",O422&lt;=50,"Need Improvement",O422&lt;=80,"Excellent",O422&lt;=100,"Outstanding")</f>
        <v>Excellent</v>
      </c>
      <c r="S422" s="11"/>
    </row>
    <row r="423" spans="1:19" x14ac:dyDescent="0.3">
      <c r="A423" t="s">
        <v>1033</v>
      </c>
      <c r="B423" t="s">
        <v>28</v>
      </c>
      <c r="C423" t="s">
        <v>451</v>
      </c>
      <c r="D423" t="s">
        <v>239</v>
      </c>
      <c r="E423">
        <v>22</v>
      </c>
      <c r="F423" t="s">
        <v>456</v>
      </c>
      <c r="G423" t="s">
        <v>481</v>
      </c>
      <c r="H423">
        <v>3</v>
      </c>
      <c r="I423" t="s">
        <v>467</v>
      </c>
      <c r="J423">
        <v>66</v>
      </c>
      <c r="K423">
        <v>62</v>
      </c>
      <c r="L423">
        <v>64</v>
      </c>
      <c r="M423" t="s">
        <v>468</v>
      </c>
      <c r="N423">
        <v>192</v>
      </c>
      <c r="O423" s="6">
        <v>64</v>
      </c>
      <c r="P423" t="str" cm="1">
        <f t="array" ref="P423">_xlfn.IFS(O423&lt;30,"D",O423&lt;=50,"C",O423&lt;=80,"B",O423&lt;=100,"A")</f>
        <v>B</v>
      </c>
      <c r="Q423" t="str">
        <f t="shared" si="6"/>
        <v>Pass</v>
      </c>
      <c r="R423" t="str" cm="1">
        <f t="array" ref="R423">_xlfn.IFS(O423&lt;30,"Poor",O423&lt;=50,"Need Improvement",O423&lt;=80,"Excellent",O423&lt;=100,"Outstanding")</f>
        <v>Excellent</v>
      </c>
      <c r="S423" s="11"/>
    </row>
    <row r="424" spans="1:19" x14ac:dyDescent="0.3">
      <c r="A424" t="s">
        <v>1034</v>
      </c>
      <c r="B424" t="s">
        <v>29</v>
      </c>
      <c r="C424" t="s">
        <v>450</v>
      </c>
      <c r="D424" t="s">
        <v>296</v>
      </c>
      <c r="E424">
        <v>22</v>
      </c>
      <c r="F424" t="s">
        <v>454</v>
      </c>
      <c r="G424" t="s">
        <v>479</v>
      </c>
      <c r="H424">
        <v>2</v>
      </c>
      <c r="I424" t="s">
        <v>463</v>
      </c>
      <c r="J424">
        <v>49</v>
      </c>
      <c r="K424">
        <v>58</v>
      </c>
      <c r="L424">
        <v>60</v>
      </c>
      <c r="M424" t="s">
        <v>473</v>
      </c>
      <c r="N424">
        <v>167</v>
      </c>
      <c r="O424" s="6">
        <v>55.666666666666664</v>
      </c>
      <c r="P424" t="str" cm="1">
        <f t="array" ref="P424">_xlfn.IFS(O424&lt;30,"D",O424&lt;=50,"C",O424&lt;=80,"B",O424&lt;=100,"A")</f>
        <v>B</v>
      </c>
      <c r="Q424" t="str">
        <f t="shared" si="6"/>
        <v>Pass</v>
      </c>
      <c r="R424" t="str" cm="1">
        <f t="array" ref="R424">_xlfn.IFS(O424&lt;30,"Poor",O424&lt;=50,"Need Improvement",O424&lt;=80,"Excellent",O424&lt;=100,"Outstanding")</f>
        <v>Excellent</v>
      </c>
      <c r="S424" s="11"/>
    </row>
    <row r="425" spans="1:19" x14ac:dyDescent="0.3">
      <c r="A425" t="s">
        <v>1035</v>
      </c>
      <c r="B425" t="s">
        <v>28</v>
      </c>
      <c r="C425" t="s">
        <v>449</v>
      </c>
      <c r="D425" t="s">
        <v>5</v>
      </c>
      <c r="E425">
        <v>21</v>
      </c>
      <c r="F425" t="s">
        <v>457</v>
      </c>
      <c r="G425" t="s">
        <v>1074</v>
      </c>
      <c r="H425">
        <v>1</v>
      </c>
      <c r="I425" t="s">
        <v>462</v>
      </c>
      <c r="J425">
        <v>76</v>
      </c>
      <c r="K425">
        <v>78</v>
      </c>
      <c r="L425">
        <v>75</v>
      </c>
      <c r="M425" t="s">
        <v>472</v>
      </c>
      <c r="N425">
        <v>229</v>
      </c>
      <c r="O425" s="6">
        <v>76.333333333333329</v>
      </c>
      <c r="P425" t="str" cm="1">
        <f t="array" ref="P425">_xlfn.IFS(O425&lt;30,"D",O425&lt;=50,"C",O425&lt;=80,"B",O425&lt;=100,"A")</f>
        <v>B</v>
      </c>
      <c r="Q425" t="str">
        <f t="shared" si="6"/>
        <v>Pass</v>
      </c>
      <c r="R425" t="str" cm="1">
        <f t="array" ref="R425">_xlfn.IFS(O425&lt;30,"Poor",O425&lt;=50,"Need Improvement",O425&lt;=80,"Excellent",O425&lt;=100,"Outstanding")</f>
        <v>Excellent</v>
      </c>
      <c r="S425" s="11"/>
    </row>
    <row r="426" spans="1:19" x14ac:dyDescent="0.3">
      <c r="A426" t="s">
        <v>1036</v>
      </c>
      <c r="B426" t="s">
        <v>29</v>
      </c>
      <c r="C426" t="s">
        <v>448</v>
      </c>
      <c r="D426" t="s">
        <v>123</v>
      </c>
      <c r="E426">
        <v>19</v>
      </c>
      <c r="F426" t="s">
        <v>456</v>
      </c>
      <c r="G426" t="s">
        <v>481</v>
      </c>
      <c r="H426">
        <v>1</v>
      </c>
      <c r="I426" t="s">
        <v>463</v>
      </c>
      <c r="J426">
        <v>67</v>
      </c>
      <c r="K426">
        <v>62</v>
      </c>
      <c r="L426">
        <v>60</v>
      </c>
      <c r="M426" t="s">
        <v>474</v>
      </c>
      <c r="N426">
        <v>189</v>
      </c>
      <c r="O426" s="6">
        <v>63</v>
      </c>
      <c r="P426" t="str" cm="1">
        <f t="array" ref="P426">_xlfn.IFS(O426&lt;30,"D",O426&lt;=50,"C",O426&lt;=80,"B",O426&lt;=100,"A")</f>
        <v>B</v>
      </c>
      <c r="Q426" t="str">
        <f t="shared" si="6"/>
        <v>Pass</v>
      </c>
      <c r="R426" t="str" cm="1">
        <f t="array" ref="R426">_xlfn.IFS(O426&lt;30,"Poor",O426&lt;=50,"Need Improvement",O426&lt;=80,"Excellent",O426&lt;=100,"Outstanding")</f>
        <v>Excellent</v>
      </c>
      <c r="S426" s="11"/>
    </row>
    <row r="427" spans="1:19" x14ac:dyDescent="0.3">
      <c r="A427" t="s">
        <v>1037</v>
      </c>
      <c r="B427" t="s">
        <v>28</v>
      </c>
      <c r="C427" t="s">
        <v>448</v>
      </c>
      <c r="D427" t="s">
        <v>291</v>
      </c>
      <c r="E427">
        <v>17</v>
      </c>
      <c r="F427" s="9" t="s">
        <v>1062</v>
      </c>
      <c r="G427" t="s">
        <v>1074</v>
      </c>
      <c r="H427">
        <v>8</v>
      </c>
      <c r="I427" t="s">
        <v>466</v>
      </c>
      <c r="J427">
        <v>48</v>
      </c>
      <c r="K427">
        <v>52</v>
      </c>
      <c r="L427">
        <v>45</v>
      </c>
      <c r="M427" t="s">
        <v>476</v>
      </c>
      <c r="N427">
        <v>145</v>
      </c>
      <c r="O427" s="6">
        <v>48.333333333333336</v>
      </c>
      <c r="P427" t="str" cm="1">
        <f t="array" ref="P427">_xlfn.IFS(O427&lt;30,"D",O427&lt;=50,"C",O427&lt;=80,"B",O427&lt;=100,"A")</f>
        <v>C</v>
      </c>
      <c r="Q427" t="str">
        <f t="shared" si="6"/>
        <v>Fail</v>
      </c>
      <c r="R427" t="str" cm="1">
        <f t="array" ref="R427">_xlfn.IFS(O427&lt;30,"Poor",O427&lt;=50,"Need Improvement",O427&lt;=80,"Excellent",O427&lt;=100,"Outstanding")</f>
        <v>Need Improvement</v>
      </c>
      <c r="S427" s="11"/>
    </row>
    <row r="428" spans="1:19" x14ac:dyDescent="0.3">
      <c r="A428" t="s">
        <v>1038</v>
      </c>
      <c r="B428" t="s">
        <v>28</v>
      </c>
      <c r="C428" t="s">
        <v>452</v>
      </c>
      <c r="D428" t="s">
        <v>116</v>
      </c>
      <c r="E428">
        <v>19</v>
      </c>
      <c r="F428" t="s">
        <v>456</v>
      </c>
      <c r="G428" t="s">
        <v>481</v>
      </c>
      <c r="H428">
        <v>3</v>
      </c>
      <c r="I428" t="s">
        <v>461</v>
      </c>
      <c r="J428">
        <v>72</v>
      </c>
      <c r="K428">
        <v>64</v>
      </c>
      <c r="L428">
        <v>63</v>
      </c>
      <c r="M428" t="s">
        <v>471</v>
      </c>
      <c r="N428">
        <v>199</v>
      </c>
      <c r="O428" s="6">
        <v>66.333333333333329</v>
      </c>
      <c r="P428" t="str" cm="1">
        <f t="array" ref="P428">_xlfn.IFS(O428&lt;30,"D",O428&lt;=50,"C",O428&lt;=80,"B",O428&lt;=100,"A")</f>
        <v>B</v>
      </c>
      <c r="Q428" t="str">
        <f t="shared" si="6"/>
        <v>Pass</v>
      </c>
      <c r="R428" t="str" cm="1">
        <f t="array" ref="R428">_xlfn.IFS(O428&lt;30,"Poor",O428&lt;=50,"Need Improvement",O428&lt;=80,"Excellent",O428&lt;=100,"Outstanding")</f>
        <v>Excellent</v>
      </c>
      <c r="S428" s="11"/>
    </row>
    <row r="429" spans="1:19" x14ac:dyDescent="0.3">
      <c r="A429" t="s">
        <v>1039</v>
      </c>
      <c r="B429" t="s">
        <v>28</v>
      </c>
      <c r="C429" t="s">
        <v>448</v>
      </c>
      <c r="D429" t="s">
        <v>138</v>
      </c>
      <c r="E429">
        <v>17</v>
      </c>
      <c r="F429" s="9" t="s">
        <v>1062</v>
      </c>
      <c r="G429" t="s">
        <v>1074</v>
      </c>
      <c r="H429">
        <v>5</v>
      </c>
      <c r="I429" t="s">
        <v>464</v>
      </c>
      <c r="J429">
        <v>65</v>
      </c>
      <c r="K429">
        <v>66</v>
      </c>
      <c r="L429">
        <v>62</v>
      </c>
      <c r="M429" t="s">
        <v>475</v>
      </c>
      <c r="N429">
        <v>193</v>
      </c>
      <c r="O429" s="6">
        <v>64.333333333333329</v>
      </c>
      <c r="P429" t="str" cm="1">
        <f t="array" ref="P429">_xlfn.IFS(O429&lt;30,"D",O429&lt;=50,"C",O429&lt;=80,"B",O429&lt;=100,"A")</f>
        <v>B</v>
      </c>
      <c r="Q429" t="str">
        <f t="shared" si="6"/>
        <v>Pass</v>
      </c>
      <c r="R429" t="str" cm="1">
        <f t="array" ref="R429">_xlfn.IFS(O429&lt;30,"Poor",O429&lt;=50,"Need Improvement",O429&lt;=80,"Excellent",O429&lt;=100,"Outstanding")</f>
        <v>Excellent</v>
      </c>
      <c r="S429" s="11"/>
    </row>
    <row r="430" spans="1:19" x14ac:dyDescent="0.3">
      <c r="A430" t="s">
        <v>1040</v>
      </c>
      <c r="B430" t="s">
        <v>28</v>
      </c>
      <c r="C430" t="s">
        <v>451</v>
      </c>
      <c r="D430" t="s">
        <v>399</v>
      </c>
      <c r="E430">
        <v>18</v>
      </c>
      <c r="F430" s="9" t="s">
        <v>1062</v>
      </c>
      <c r="G430" t="s">
        <v>1074</v>
      </c>
      <c r="H430">
        <v>4</v>
      </c>
      <c r="I430" t="s">
        <v>462</v>
      </c>
      <c r="J430">
        <v>75</v>
      </c>
      <c r="K430">
        <v>74</v>
      </c>
      <c r="L430">
        <v>69</v>
      </c>
      <c r="M430" t="s">
        <v>472</v>
      </c>
      <c r="N430">
        <v>218</v>
      </c>
      <c r="O430" s="6">
        <v>72.666666666666671</v>
      </c>
      <c r="P430" t="str" cm="1">
        <f t="array" ref="P430">_xlfn.IFS(O430&lt;30,"D",O430&lt;=50,"C",O430&lt;=80,"B",O430&lt;=100,"A")</f>
        <v>B</v>
      </c>
      <c r="Q430" t="str">
        <f t="shared" si="6"/>
        <v>Pass</v>
      </c>
      <c r="R430" t="str" cm="1">
        <f t="array" ref="R430">_xlfn.IFS(O430&lt;30,"Poor",O430&lt;=50,"Need Improvement",O430&lt;=80,"Excellent",O430&lt;=100,"Outstanding")</f>
        <v>Excellent</v>
      </c>
      <c r="S430" s="11"/>
    </row>
    <row r="431" spans="1:19" x14ac:dyDescent="0.3">
      <c r="A431" t="s">
        <v>1041</v>
      </c>
      <c r="B431" t="s">
        <v>28</v>
      </c>
      <c r="C431" t="s">
        <v>451</v>
      </c>
      <c r="D431" t="s">
        <v>354</v>
      </c>
      <c r="E431">
        <v>17</v>
      </c>
      <c r="F431" s="9" t="s">
        <v>1062</v>
      </c>
      <c r="G431" t="s">
        <v>1074</v>
      </c>
      <c r="H431">
        <v>4</v>
      </c>
      <c r="I431" t="s">
        <v>458</v>
      </c>
      <c r="J431">
        <v>56</v>
      </c>
      <c r="K431">
        <v>68</v>
      </c>
      <c r="L431">
        <v>74</v>
      </c>
      <c r="M431" t="s">
        <v>468</v>
      </c>
      <c r="N431">
        <v>198</v>
      </c>
      <c r="O431" s="6">
        <v>66</v>
      </c>
      <c r="P431" t="str" cm="1">
        <f t="array" ref="P431">_xlfn.IFS(O431&lt;30,"D",O431&lt;=50,"C",O431&lt;=80,"B",O431&lt;=100,"A")</f>
        <v>B</v>
      </c>
      <c r="Q431" t="str">
        <f t="shared" si="6"/>
        <v>Pass</v>
      </c>
      <c r="R431" t="str" cm="1">
        <f t="array" ref="R431">_xlfn.IFS(O431&lt;30,"Poor",O431&lt;=50,"Need Improvement",O431&lt;=80,"Excellent",O431&lt;=100,"Outstanding")</f>
        <v>Excellent</v>
      </c>
      <c r="S431" s="11"/>
    </row>
    <row r="432" spans="1:19" x14ac:dyDescent="0.3">
      <c r="A432" t="s">
        <v>1042</v>
      </c>
      <c r="B432" t="s">
        <v>28</v>
      </c>
      <c r="C432" t="s">
        <v>448</v>
      </c>
      <c r="D432" t="s">
        <v>136</v>
      </c>
      <c r="E432">
        <v>21</v>
      </c>
      <c r="F432" t="s">
        <v>457</v>
      </c>
      <c r="G432" t="s">
        <v>480</v>
      </c>
      <c r="H432">
        <v>3</v>
      </c>
      <c r="I432" t="s">
        <v>462</v>
      </c>
      <c r="J432">
        <v>79</v>
      </c>
      <c r="K432">
        <v>86</v>
      </c>
      <c r="L432">
        <v>92</v>
      </c>
      <c r="M432" t="s">
        <v>473</v>
      </c>
      <c r="N432">
        <v>257</v>
      </c>
      <c r="O432" s="6">
        <v>85.666666666666671</v>
      </c>
      <c r="P432" t="str" cm="1">
        <f t="array" ref="P432">_xlfn.IFS(O432&lt;30,"D",O432&lt;=50,"C",O432&lt;=80,"B",O432&lt;=100,"A")</f>
        <v>A</v>
      </c>
      <c r="Q432" t="str">
        <f t="shared" si="6"/>
        <v>Pass</v>
      </c>
      <c r="R432" t="str" cm="1">
        <f t="array" ref="R432">_xlfn.IFS(O432&lt;30,"Poor",O432&lt;=50,"Need Improvement",O432&lt;=80,"Excellent",O432&lt;=100,"Outstanding")</f>
        <v>Outstanding</v>
      </c>
      <c r="S432" s="11"/>
    </row>
    <row r="433" spans="1:19" x14ac:dyDescent="0.3">
      <c r="A433" t="s">
        <v>1043</v>
      </c>
      <c r="B433" t="s">
        <v>28</v>
      </c>
      <c r="C433" t="s">
        <v>449</v>
      </c>
      <c r="D433" t="s">
        <v>401</v>
      </c>
      <c r="E433">
        <v>20</v>
      </c>
      <c r="F433" t="s">
        <v>456</v>
      </c>
      <c r="G433" t="s">
        <v>479</v>
      </c>
      <c r="H433">
        <v>9</v>
      </c>
      <c r="I433" t="s">
        <v>463</v>
      </c>
      <c r="J433">
        <v>85</v>
      </c>
      <c r="K433">
        <v>76</v>
      </c>
      <c r="L433">
        <v>71</v>
      </c>
      <c r="M433" t="s">
        <v>473</v>
      </c>
      <c r="N433">
        <v>232</v>
      </c>
      <c r="O433" s="6">
        <v>77.333333333333329</v>
      </c>
      <c r="P433" t="str" cm="1">
        <f t="array" ref="P433">_xlfn.IFS(O433&lt;30,"D",O433&lt;=50,"C",O433&lt;=80,"B",O433&lt;=100,"A")</f>
        <v>B</v>
      </c>
      <c r="Q433" t="str">
        <f t="shared" si="6"/>
        <v>Pass</v>
      </c>
      <c r="R433" t="str" cm="1">
        <f t="array" ref="R433">_xlfn.IFS(O433&lt;30,"Poor",O433&lt;=50,"Need Improvement",O433&lt;=80,"Excellent",O433&lt;=100,"Outstanding")</f>
        <v>Excellent</v>
      </c>
      <c r="S433" s="11"/>
    </row>
    <row r="434" spans="1:19" x14ac:dyDescent="0.3">
      <c r="A434" t="s">
        <v>1044</v>
      </c>
      <c r="B434" t="s">
        <v>28</v>
      </c>
      <c r="C434" t="s">
        <v>448</v>
      </c>
      <c r="D434" t="s">
        <v>227</v>
      </c>
      <c r="E434">
        <v>21</v>
      </c>
      <c r="F434" t="s">
        <v>456</v>
      </c>
      <c r="G434" t="s">
        <v>1074</v>
      </c>
      <c r="H434">
        <v>1</v>
      </c>
      <c r="I434" t="s">
        <v>460</v>
      </c>
      <c r="J434">
        <v>59</v>
      </c>
      <c r="K434">
        <v>70</v>
      </c>
      <c r="L434">
        <v>66</v>
      </c>
      <c r="M434" t="s">
        <v>471</v>
      </c>
      <c r="N434">
        <v>195</v>
      </c>
      <c r="O434" s="6">
        <v>65</v>
      </c>
      <c r="P434" t="str" cm="1">
        <f t="array" ref="P434">_xlfn.IFS(O434&lt;30,"D",O434&lt;=50,"C",O434&lt;=80,"B",O434&lt;=100,"A")</f>
        <v>B</v>
      </c>
      <c r="Q434" t="str">
        <f t="shared" si="6"/>
        <v>Pass</v>
      </c>
      <c r="R434" t="str" cm="1">
        <f t="array" ref="R434">_xlfn.IFS(O434&lt;30,"Poor",O434&lt;=50,"Need Improvement",O434&lt;=80,"Excellent",O434&lt;=100,"Outstanding")</f>
        <v>Excellent</v>
      </c>
      <c r="S434" s="11"/>
    </row>
    <row r="435" spans="1:19" x14ac:dyDescent="0.3">
      <c r="A435" t="s">
        <v>1045</v>
      </c>
      <c r="B435" t="s">
        <v>28</v>
      </c>
      <c r="C435" t="s">
        <v>452</v>
      </c>
      <c r="D435" t="s">
        <v>446</v>
      </c>
      <c r="E435">
        <v>20</v>
      </c>
      <c r="F435" t="s">
        <v>457</v>
      </c>
      <c r="G435" t="s">
        <v>479</v>
      </c>
      <c r="H435">
        <v>10</v>
      </c>
      <c r="I435" t="s">
        <v>467</v>
      </c>
      <c r="J435">
        <v>71</v>
      </c>
      <c r="K435">
        <v>76</v>
      </c>
      <c r="L435">
        <v>70</v>
      </c>
      <c r="M435" t="s">
        <v>477</v>
      </c>
      <c r="N435">
        <v>217</v>
      </c>
      <c r="O435" s="6">
        <v>72.333333333333329</v>
      </c>
      <c r="P435" t="str" cm="1">
        <f t="array" ref="P435">_xlfn.IFS(O435&lt;30,"D",O435&lt;=50,"C",O435&lt;=80,"B",O435&lt;=100,"A")</f>
        <v>B</v>
      </c>
      <c r="Q435" t="str">
        <f t="shared" si="6"/>
        <v>Pass</v>
      </c>
      <c r="R435" t="str" cm="1">
        <f t="array" ref="R435">_xlfn.IFS(O435&lt;30,"Poor",O435&lt;=50,"Need Improvement",O435&lt;=80,"Excellent",O435&lt;=100,"Outstanding")</f>
        <v>Excellent</v>
      </c>
      <c r="S435" s="11"/>
    </row>
    <row r="436" spans="1:19" x14ac:dyDescent="0.3">
      <c r="A436" t="s">
        <v>1046</v>
      </c>
      <c r="B436" t="s">
        <v>29</v>
      </c>
      <c r="C436" t="s">
        <v>450</v>
      </c>
      <c r="D436" t="s">
        <v>434</v>
      </c>
      <c r="E436">
        <v>18</v>
      </c>
      <c r="F436" s="9" t="s">
        <v>1062</v>
      </c>
      <c r="G436" t="s">
        <v>479</v>
      </c>
      <c r="H436">
        <v>2</v>
      </c>
      <c r="I436" t="s">
        <v>461</v>
      </c>
      <c r="J436">
        <v>47</v>
      </c>
      <c r="K436">
        <v>59</v>
      </c>
      <c r="L436">
        <v>50</v>
      </c>
      <c r="M436" t="s">
        <v>472</v>
      </c>
      <c r="N436">
        <v>156</v>
      </c>
      <c r="O436" s="6">
        <v>52</v>
      </c>
      <c r="P436" t="str" cm="1">
        <f t="array" ref="P436">_xlfn.IFS(O436&lt;30,"D",O436&lt;=50,"C",O436&lt;=80,"B",O436&lt;=100,"A")</f>
        <v>B</v>
      </c>
      <c r="Q436" t="str">
        <f t="shared" si="6"/>
        <v>Pass</v>
      </c>
      <c r="R436" t="str" cm="1">
        <f t="array" ref="R436">_xlfn.IFS(O436&lt;30,"Poor",O436&lt;=50,"Need Improvement",O436&lt;=80,"Excellent",O436&lt;=100,"Outstanding")</f>
        <v>Excellent</v>
      </c>
      <c r="S436" s="11"/>
    </row>
    <row r="437" spans="1:19" x14ac:dyDescent="0.3">
      <c r="A437" t="s">
        <v>1047</v>
      </c>
      <c r="B437" t="s">
        <v>28</v>
      </c>
      <c r="C437" t="s">
        <v>451</v>
      </c>
      <c r="D437" t="s">
        <v>318</v>
      </c>
      <c r="E437">
        <v>20</v>
      </c>
      <c r="F437" t="s">
        <v>457</v>
      </c>
      <c r="G437" t="s">
        <v>479</v>
      </c>
      <c r="H437">
        <v>4</v>
      </c>
      <c r="I437" t="s">
        <v>459</v>
      </c>
      <c r="J437">
        <v>65</v>
      </c>
      <c r="K437">
        <v>81</v>
      </c>
      <c r="L437">
        <v>77</v>
      </c>
      <c r="M437" t="s">
        <v>469</v>
      </c>
      <c r="N437">
        <v>223</v>
      </c>
      <c r="O437" s="6">
        <v>74.333333333333329</v>
      </c>
      <c r="P437" t="str" cm="1">
        <f t="array" ref="P437">_xlfn.IFS(O437&lt;30,"D",O437&lt;=50,"C",O437&lt;=80,"B",O437&lt;=100,"A")</f>
        <v>B</v>
      </c>
      <c r="Q437" t="str">
        <f t="shared" si="6"/>
        <v>Pass</v>
      </c>
      <c r="R437" t="str" cm="1">
        <f t="array" ref="R437">_xlfn.IFS(O437&lt;30,"Poor",O437&lt;=50,"Need Improvement",O437&lt;=80,"Excellent",O437&lt;=100,"Outstanding")</f>
        <v>Excellent</v>
      </c>
      <c r="S437" s="11"/>
    </row>
    <row r="438" spans="1:19" x14ac:dyDescent="0.3">
      <c r="A438" t="s">
        <v>1048</v>
      </c>
      <c r="B438" t="s">
        <v>29</v>
      </c>
      <c r="C438" t="s">
        <v>448</v>
      </c>
      <c r="D438" t="s">
        <v>85</v>
      </c>
      <c r="E438">
        <v>22</v>
      </c>
      <c r="F438" t="s">
        <v>456</v>
      </c>
      <c r="G438" t="s">
        <v>479</v>
      </c>
      <c r="H438">
        <v>8</v>
      </c>
      <c r="I438" t="s">
        <v>463</v>
      </c>
      <c r="J438">
        <v>81</v>
      </c>
      <c r="K438">
        <v>82</v>
      </c>
      <c r="L438">
        <v>82</v>
      </c>
      <c r="M438" t="s">
        <v>473</v>
      </c>
      <c r="N438">
        <v>245</v>
      </c>
      <c r="O438" s="6">
        <v>81.666666666666671</v>
      </c>
      <c r="P438" t="str" cm="1">
        <f t="array" ref="P438">_xlfn.IFS(O438&lt;30,"D",O438&lt;=50,"C",O438&lt;=80,"B",O438&lt;=100,"A")</f>
        <v>A</v>
      </c>
      <c r="Q438" t="str">
        <f t="shared" si="6"/>
        <v>Pass</v>
      </c>
      <c r="R438" t="str" cm="1">
        <f t="array" ref="R438">_xlfn.IFS(O438&lt;30,"Poor",O438&lt;=50,"Need Improvement",O438&lt;=80,"Excellent",O438&lt;=100,"Outstanding")</f>
        <v>Outstanding</v>
      </c>
      <c r="S438" s="11"/>
    </row>
    <row r="439" spans="1:19" x14ac:dyDescent="0.3">
      <c r="A439" t="s">
        <v>1049</v>
      </c>
      <c r="B439" t="s">
        <v>28</v>
      </c>
      <c r="C439" t="s">
        <v>449</v>
      </c>
      <c r="D439" t="s">
        <v>110</v>
      </c>
      <c r="E439">
        <v>16</v>
      </c>
      <c r="F439" s="9" t="s">
        <v>1062</v>
      </c>
      <c r="G439" t="s">
        <v>1074</v>
      </c>
      <c r="H439">
        <v>4</v>
      </c>
      <c r="I439" t="s">
        <v>464</v>
      </c>
      <c r="J439">
        <v>85</v>
      </c>
      <c r="K439">
        <v>92</v>
      </c>
      <c r="L439">
        <v>93</v>
      </c>
      <c r="M439" t="s">
        <v>475</v>
      </c>
      <c r="N439">
        <v>270</v>
      </c>
      <c r="O439" s="6">
        <v>90</v>
      </c>
      <c r="P439" t="str" cm="1">
        <f t="array" ref="P439">_xlfn.IFS(O439&lt;30,"D",O439&lt;=50,"C",O439&lt;=80,"B",O439&lt;=100,"A")</f>
        <v>A</v>
      </c>
      <c r="Q439" t="str">
        <f t="shared" si="6"/>
        <v>Pass</v>
      </c>
      <c r="R439" t="str" cm="1">
        <f t="array" ref="R439">_xlfn.IFS(O439&lt;30,"Poor",O439&lt;=50,"Need Improvement",O439&lt;=80,"Excellent",O439&lt;=100,"Outstanding")</f>
        <v>Outstanding</v>
      </c>
      <c r="S439" s="11"/>
    </row>
  </sheetData>
  <autoFilter ref="A1:R439" xr:uid="{DB86B934-234C-431C-8825-3C8EEF08FB85}"/>
  <conditionalFormatting sqref="A1:A1048576">
    <cfRule type="duplicateValues" dxfId="10" priority="3"/>
  </conditionalFormatting>
  <conditionalFormatting sqref="Q1:Q1048576">
    <cfRule type="containsText" dxfId="9" priority="1" operator="containsText" text="Fail">
      <formula>NOT(ISERROR(SEARCH("Fail",Q1)))</formula>
    </cfRule>
    <cfRule type="containsText" dxfId="8" priority="2" operator="containsText" text="Pass">
      <formula>NOT(ISERROR(SEARCH("Pass",Q1)))</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D73300-0FBC-442E-ACFA-834576888D59}">
  <dimension ref="A1:I439"/>
  <sheetViews>
    <sheetView workbookViewId="0">
      <pane ySplit="1" topLeftCell="A2" activePane="bottomLeft" state="frozen"/>
      <selection pane="bottomLeft" activeCell="I1" sqref="I1"/>
    </sheetView>
  </sheetViews>
  <sheetFormatPr defaultRowHeight="14.4" x14ac:dyDescent="0.3"/>
  <cols>
    <col min="2" max="2" width="9.33203125" bestFit="1" customWidth="1"/>
    <col min="3" max="3" width="15" bestFit="1" customWidth="1"/>
    <col min="4" max="4" width="10.44140625" bestFit="1" customWidth="1"/>
    <col min="5" max="5" width="6.44140625" bestFit="1" customWidth="1"/>
    <col min="6" max="6" width="26.44140625" bestFit="1" customWidth="1"/>
    <col min="7" max="7" width="15.77734375" bestFit="1" customWidth="1"/>
    <col min="8" max="8" width="18.5546875" bestFit="1" customWidth="1"/>
    <col min="9" max="9" width="18.5546875" customWidth="1"/>
  </cols>
  <sheetData>
    <row r="1" spans="1:9" x14ac:dyDescent="0.3">
      <c r="A1" t="s">
        <v>483</v>
      </c>
      <c r="B1" t="s">
        <v>55</v>
      </c>
      <c r="C1" t="s">
        <v>447</v>
      </c>
      <c r="D1" t="s">
        <v>0</v>
      </c>
      <c r="E1" t="s">
        <v>1050</v>
      </c>
      <c r="F1" t="s">
        <v>453</v>
      </c>
      <c r="G1" t="s">
        <v>65</v>
      </c>
      <c r="H1" t="s">
        <v>69</v>
      </c>
      <c r="I1" t="s">
        <v>1262</v>
      </c>
    </row>
    <row r="2" spans="1:9" x14ac:dyDescent="0.3">
      <c r="A2" t="s">
        <v>612</v>
      </c>
      <c r="B2" t="s">
        <v>29</v>
      </c>
      <c r="C2" t="s">
        <v>448</v>
      </c>
      <c r="D2" t="s">
        <v>90</v>
      </c>
      <c r="E2">
        <v>17</v>
      </c>
      <c r="F2" t="s">
        <v>1062</v>
      </c>
      <c r="G2" t="s">
        <v>465</v>
      </c>
      <c r="H2" t="s">
        <v>475</v>
      </c>
      <c r="I2" t="s">
        <v>1222</v>
      </c>
    </row>
    <row r="3" spans="1:9" x14ac:dyDescent="0.3">
      <c r="A3" t="s">
        <v>613</v>
      </c>
      <c r="B3" t="s">
        <v>28</v>
      </c>
      <c r="C3" t="s">
        <v>452</v>
      </c>
      <c r="D3" t="s">
        <v>438</v>
      </c>
      <c r="E3">
        <v>17</v>
      </c>
      <c r="F3" t="s">
        <v>1062</v>
      </c>
      <c r="G3" t="s">
        <v>461</v>
      </c>
      <c r="H3" t="s">
        <v>471</v>
      </c>
      <c r="I3" t="s">
        <v>1223</v>
      </c>
    </row>
    <row r="4" spans="1:9" x14ac:dyDescent="0.3">
      <c r="A4" t="s">
        <v>614</v>
      </c>
      <c r="B4" t="s">
        <v>29</v>
      </c>
      <c r="C4" t="s">
        <v>451</v>
      </c>
      <c r="D4" t="s">
        <v>443</v>
      </c>
      <c r="E4">
        <v>22</v>
      </c>
      <c r="F4" t="s">
        <v>456</v>
      </c>
      <c r="G4" t="s">
        <v>464</v>
      </c>
      <c r="H4" t="s">
        <v>475</v>
      </c>
      <c r="I4" t="s">
        <v>1224</v>
      </c>
    </row>
    <row r="5" spans="1:9" x14ac:dyDescent="0.3">
      <c r="A5" t="s">
        <v>615</v>
      </c>
      <c r="B5" t="s">
        <v>28</v>
      </c>
      <c r="C5" t="s">
        <v>449</v>
      </c>
      <c r="D5" t="s">
        <v>163</v>
      </c>
      <c r="E5">
        <v>16</v>
      </c>
      <c r="F5" t="s">
        <v>1062</v>
      </c>
      <c r="G5" t="s">
        <v>459</v>
      </c>
      <c r="H5" t="s">
        <v>470</v>
      </c>
      <c r="I5" t="s">
        <v>1225</v>
      </c>
    </row>
    <row r="6" spans="1:9" x14ac:dyDescent="0.3">
      <c r="A6" t="s">
        <v>616</v>
      </c>
      <c r="B6" t="s">
        <v>28</v>
      </c>
      <c r="C6" t="s">
        <v>449</v>
      </c>
      <c r="D6" t="s">
        <v>425</v>
      </c>
      <c r="E6">
        <v>22</v>
      </c>
      <c r="F6" t="s">
        <v>456</v>
      </c>
      <c r="G6" t="s">
        <v>464</v>
      </c>
      <c r="H6" t="s">
        <v>475</v>
      </c>
      <c r="I6" t="s">
        <v>1226</v>
      </c>
    </row>
    <row r="7" spans="1:9" x14ac:dyDescent="0.3">
      <c r="A7" t="s">
        <v>617</v>
      </c>
      <c r="B7" t="s">
        <v>29</v>
      </c>
      <c r="C7" t="s">
        <v>450</v>
      </c>
      <c r="D7" t="s">
        <v>14</v>
      </c>
      <c r="E7">
        <v>19</v>
      </c>
      <c r="F7" t="s">
        <v>457</v>
      </c>
      <c r="G7" t="s">
        <v>461</v>
      </c>
      <c r="H7" t="s">
        <v>472</v>
      </c>
      <c r="I7" t="s">
        <v>1227</v>
      </c>
    </row>
    <row r="8" spans="1:9" x14ac:dyDescent="0.3">
      <c r="A8" t="s">
        <v>618</v>
      </c>
      <c r="B8" t="s">
        <v>29</v>
      </c>
      <c r="C8" t="s">
        <v>448</v>
      </c>
      <c r="D8" t="s">
        <v>287</v>
      </c>
      <c r="E8">
        <v>18</v>
      </c>
      <c r="F8" t="s">
        <v>1062</v>
      </c>
      <c r="G8" t="s">
        <v>459</v>
      </c>
      <c r="H8" t="s">
        <v>469</v>
      </c>
      <c r="I8" t="s">
        <v>1228</v>
      </c>
    </row>
    <row r="9" spans="1:9" x14ac:dyDescent="0.3">
      <c r="A9" t="s">
        <v>619</v>
      </c>
      <c r="B9" t="s">
        <v>28</v>
      </c>
      <c r="C9" t="s">
        <v>451</v>
      </c>
      <c r="D9" t="s">
        <v>129</v>
      </c>
      <c r="E9">
        <v>18</v>
      </c>
      <c r="F9" t="s">
        <v>1062</v>
      </c>
      <c r="G9" t="s">
        <v>467</v>
      </c>
      <c r="H9" t="s">
        <v>477</v>
      </c>
      <c r="I9" t="s">
        <v>1229</v>
      </c>
    </row>
    <row r="10" spans="1:9" x14ac:dyDescent="0.3">
      <c r="A10" t="s">
        <v>620</v>
      </c>
      <c r="B10" t="s">
        <v>28</v>
      </c>
      <c r="C10" t="s">
        <v>449</v>
      </c>
      <c r="D10" t="s">
        <v>100</v>
      </c>
      <c r="E10">
        <v>16</v>
      </c>
      <c r="F10" t="s">
        <v>1062</v>
      </c>
      <c r="G10" t="s">
        <v>466</v>
      </c>
      <c r="H10" t="s">
        <v>477</v>
      </c>
      <c r="I10" t="s">
        <v>1230</v>
      </c>
    </row>
    <row r="11" spans="1:9" x14ac:dyDescent="0.3">
      <c r="A11" t="s">
        <v>621</v>
      </c>
      <c r="B11" t="s">
        <v>29</v>
      </c>
      <c r="C11" t="s">
        <v>451</v>
      </c>
      <c r="D11" t="s">
        <v>261</v>
      </c>
      <c r="E11">
        <v>16</v>
      </c>
      <c r="F11" t="s">
        <v>1062</v>
      </c>
      <c r="G11" t="s">
        <v>466</v>
      </c>
      <c r="H11" t="s">
        <v>476</v>
      </c>
      <c r="I11" t="s">
        <v>1231</v>
      </c>
    </row>
    <row r="12" spans="1:9" x14ac:dyDescent="0.3">
      <c r="A12" t="s">
        <v>622</v>
      </c>
      <c r="B12" t="s">
        <v>28</v>
      </c>
      <c r="C12" t="s">
        <v>449</v>
      </c>
      <c r="D12" t="s">
        <v>427</v>
      </c>
      <c r="E12">
        <v>22</v>
      </c>
      <c r="F12" t="s">
        <v>456</v>
      </c>
      <c r="G12" t="s">
        <v>465</v>
      </c>
      <c r="H12" t="s">
        <v>476</v>
      </c>
      <c r="I12" t="s">
        <v>1232</v>
      </c>
    </row>
    <row r="13" spans="1:9" x14ac:dyDescent="0.3">
      <c r="A13" t="s">
        <v>623</v>
      </c>
      <c r="B13" t="s">
        <v>28</v>
      </c>
      <c r="C13" t="s">
        <v>451</v>
      </c>
      <c r="D13" t="s">
        <v>260</v>
      </c>
      <c r="E13">
        <v>21</v>
      </c>
      <c r="F13" t="s">
        <v>457</v>
      </c>
      <c r="G13" t="s">
        <v>460</v>
      </c>
      <c r="H13" t="s">
        <v>471</v>
      </c>
      <c r="I13" t="s">
        <v>1233</v>
      </c>
    </row>
    <row r="14" spans="1:9" x14ac:dyDescent="0.3">
      <c r="A14" t="s">
        <v>624</v>
      </c>
      <c r="B14" t="s">
        <v>28</v>
      </c>
      <c r="C14" t="s">
        <v>448</v>
      </c>
      <c r="D14" t="s">
        <v>18</v>
      </c>
      <c r="E14">
        <v>16</v>
      </c>
      <c r="F14" t="s">
        <v>1062</v>
      </c>
      <c r="G14" t="s">
        <v>465</v>
      </c>
      <c r="H14" t="s">
        <v>476</v>
      </c>
      <c r="I14" t="s">
        <v>1234</v>
      </c>
    </row>
    <row r="15" spans="1:9" x14ac:dyDescent="0.3">
      <c r="A15" t="s">
        <v>625</v>
      </c>
      <c r="B15" t="s">
        <v>29</v>
      </c>
      <c r="C15" t="s">
        <v>451</v>
      </c>
      <c r="D15" t="s">
        <v>308</v>
      </c>
      <c r="E15">
        <v>18</v>
      </c>
      <c r="F15" t="s">
        <v>1062</v>
      </c>
      <c r="G15" t="s">
        <v>460</v>
      </c>
      <c r="H15" t="s">
        <v>471</v>
      </c>
      <c r="I15" t="s">
        <v>1235</v>
      </c>
    </row>
    <row r="16" spans="1:9" x14ac:dyDescent="0.3">
      <c r="A16" t="s">
        <v>626</v>
      </c>
      <c r="B16" t="s">
        <v>29</v>
      </c>
      <c r="C16" t="s">
        <v>452</v>
      </c>
      <c r="D16" t="s">
        <v>221</v>
      </c>
      <c r="E16">
        <v>21</v>
      </c>
      <c r="F16" t="s">
        <v>456</v>
      </c>
      <c r="G16" t="s">
        <v>460</v>
      </c>
      <c r="H16" t="s">
        <v>471</v>
      </c>
      <c r="I16" t="s">
        <v>1236</v>
      </c>
    </row>
    <row r="17" spans="1:9" x14ac:dyDescent="0.3">
      <c r="A17" t="s">
        <v>627</v>
      </c>
      <c r="B17" t="s">
        <v>28</v>
      </c>
      <c r="C17" t="s">
        <v>451</v>
      </c>
      <c r="D17" t="s">
        <v>194</v>
      </c>
      <c r="E17">
        <v>25</v>
      </c>
      <c r="F17" t="s">
        <v>455</v>
      </c>
      <c r="G17" t="s">
        <v>466</v>
      </c>
      <c r="H17" t="s">
        <v>476</v>
      </c>
      <c r="I17" t="s">
        <v>1237</v>
      </c>
    </row>
    <row r="18" spans="1:9" x14ac:dyDescent="0.3">
      <c r="A18" t="s">
        <v>628</v>
      </c>
      <c r="B18" t="s">
        <v>28</v>
      </c>
      <c r="C18" t="s">
        <v>448</v>
      </c>
      <c r="D18" t="s">
        <v>386</v>
      </c>
      <c r="E18">
        <v>21</v>
      </c>
      <c r="F18" t="s">
        <v>457</v>
      </c>
      <c r="G18" t="s">
        <v>466</v>
      </c>
      <c r="H18" t="s">
        <v>477</v>
      </c>
      <c r="I18" t="s">
        <v>1238</v>
      </c>
    </row>
    <row r="19" spans="1:9" x14ac:dyDescent="0.3">
      <c r="A19" t="s">
        <v>629</v>
      </c>
      <c r="B19" t="s">
        <v>29</v>
      </c>
      <c r="C19" t="s">
        <v>451</v>
      </c>
      <c r="D19" t="s">
        <v>310</v>
      </c>
      <c r="E19">
        <v>22</v>
      </c>
      <c r="F19" t="s">
        <v>457</v>
      </c>
      <c r="G19" t="s">
        <v>461</v>
      </c>
      <c r="H19" t="s">
        <v>472</v>
      </c>
      <c r="I19" t="s">
        <v>1239</v>
      </c>
    </row>
    <row r="20" spans="1:9" x14ac:dyDescent="0.3">
      <c r="A20" t="s">
        <v>630</v>
      </c>
      <c r="B20" t="s">
        <v>29</v>
      </c>
      <c r="C20" t="s">
        <v>452</v>
      </c>
      <c r="D20" t="s">
        <v>335</v>
      </c>
      <c r="E20">
        <v>19</v>
      </c>
      <c r="F20" t="s">
        <v>457</v>
      </c>
      <c r="G20" t="s">
        <v>463</v>
      </c>
      <c r="H20" t="s">
        <v>473</v>
      </c>
      <c r="I20" t="s">
        <v>1240</v>
      </c>
    </row>
    <row r="21" spans="1:9" x14ac:dyDescent="0.3">
      <c r="A21" t="s">
        <v>631</v>
      </c>
      <c r="B21" t="s">
        <v>29</v>
      </c>
      <c r="C21" t="s">
        <v>450</v>
      </c>
      <c r="D21" t="s">
        <v>424</v>
      </c>
      <c r="E21">
        <v>16</v>
      </c>
      <c r="F21" t="s">
        <v>1062</v>
      </c>
      <c r="G21" t="s">
        <v>466</v>
      </c>
      <c r="H21" t="s">
        <v>476</v>
      </c>
      <c r="I21" t="s">
        <v>1241</v>
      </c>
    </row>
    <row r="22" spans="1:9" x14ac:dyDescent="0.3">
      <c r="A22" t="s">
        <v>632</v>
      </c>
      <c r="B22" t="s">
        <v>28</v>
      </c>
      <c r="C22" t="s">
        <v>449</v>
      </c>
      <c r="D22" t="s">
        <v>79</v>
      </c>
      <c r="E22">
        <v>22</v>
      </c>
      <c r="F22" t="s">
        <v>457</v>
      </c>
      <c r="G22" t="s">
        <v>465</v>
      </c>
      <c r="H22" t="s">
        <v>475</v>
      </c>
      <c r="I22" t="s">
        <v>1242</v>
      </c>
    </row>
    <row r="23" spans="1:9" x14ac:dyDescent="0.3">
      <c r="A23" t="s">
        <v>633</v>
      </c>
      <c r="B23" t="s">
        <v>29</v>
      </c>
      <c r="C23" t="s">
        <v>449</v>
      </c>
      <c r="D23" t="s">
        <v>269</v>
      </c>
      <c r="E23">
        <v>20</v>
      </c>
      <c r="F23" t="s">
        <v>457</v>
      </c>
      <c r="G23" t="s">
        <v>460</v>
      </c>
      <c r="H23" t="s">
        <v>471</v>
      </c>
      <c r="I23" t="s">
        <v>1243</v>
      </c>
    </row>
    <row r="24" spans="1:9" x14ac:dyDescent="0.3">
      <c r="A24" t="s">
        <v>634</v>
      </c>
      <c r="B24" t="s">
        <v>28</v>
      </c>
      <c r="C24" t="s">
        <v>449</v>
      </c>
      <c r="D24" t="s">
        <v>56</v>
      </c>
      <c r="E24">
        <v>21</v>
      </c>
      <c r="F24" t="s">
        <v>457</v>
      </c>
      <c r="G24" t="s">
        <v>460</v>
      </c>
      <c r="H24" t="s">
        <v>471</v>
      </c>
      <c r="I24" t="s">
        <v>1244</v>
      </c>
    </row>
    <row r="25" spans="1:9" x14ac:dyDescent="0.3">
      <c r="A25" t="s">
        <v>635</v>
      </c>
      <c r="B25" t="s">
        <v>29</v>
      </c>
      <c r="C25" t="s">
        <v>450</v>
      </c>
      <c r="D25" t="s">
        <v>371</v>
      </c>
      <c r="E25">
        <v>20</v>
      </c>
      <c r="F25" t="s">
        <v>457</v>
      </c>
      <c r="G25" t="s">
        <v>459</v>
      </c>
      <c r="H25" t="s">
        <v>469</v>
      </c>
      <c r="I25" t="s">
        <v>1245</v>
      </c>
    </row>
    <row r="26" spans="1:9" x14ac:dyDescent="0.3">
      <c r="A26" t="s">
        <v>636</v>
      </c>
      <c r="B26" t="s">
        <v>29</v>
      </c>
      <c r="C26" t="s">
        <v>452</v>
      </c>
      <c r="D26" t="s">
        <v>392</v>
      </c>
      <c r="E26">
        <v>21</v>
      </c>
      <c r="F26" t="s">
        <v>457</v>
      </c>
      <c r="G26" t="s">
        <v>459</v>
      </c>
      <c r="H26" t="s">
        <v>470</v>
      </c>
      <c r="I26" t="s">
        <v>1246</v>
      </c>
    </row>
    <row r="27" spans="1:9" x14ac:dyDescent="0.3">
      <c r="A27" t="s">
        <v>637</v>
      </c>
      <c r="B27" t="s">
        <v>28</v>
      </c>
      <c r="C27" t="s">
        <v>448</v>
      </c>
      <c r="D27" t="s">
        <v>334</v>
      </c>
      <c r="E27">
        <v>22</v>
      </c>
      <c r="F27" t="s">
        <v>457</v>
      </c>
      <c r="G27" t="s">
        <v>467</v>
      </c>
      <c r="H27" t="s">
        <v>477</v>
      </c>
      <c r="I27" t="s">
        <v>1247</v>
      </c>
    </row>
    <row r="28" spans="1:9" x14ac:dyDescent="0.3">
      <c r="A28" t="s">
        <v>638</v>
      </c>
      <c r="B28" t="s">
        <v>28</v>
      </c>
      <c r="C28" t="s">
        <v>451</v>
      </c>
      <c r="D28" t="s">
        <v>39</v>
      </c>
      <c r="E28">
        <v>20</v>
      </c>
      <c r="F28" t="s">
        <v>456</v>
      </c>
      <c r="G28" t="s">
        <v>464</v>
      </c>
      <c r="H28" t="s">
        <v>475</v>
      </c>
      <c r="I28" t="s">
        <v>1248</v>
      </c>
    </row>
    <row r="29" spans="1:9" x14ac:dyDescent="0.3">
      <c r="A29" t="s">
        <v>639</v>
      </c>
      <c r="B29" t="s">
        <v>29</v>
      </c>
      <c r="C29" t="s">
        <v>449</v>
      </c>
      <c r="D29" t="s">
        <v>381</v>
      </c>
      <c r="E29">
        <v>18</v>
      </c>
      <c r="F29" t="s">
        <v>1062</v>
      </c>
      <c r="G29" t="s">
        <v>463</v>
      </c>
      <c r="H29" t="s">
        <v>473</v>
      </c>
      <c r="I29" t="s">
        <v>1249</v>
      </c>
    </row>
    <row r="30" spans="1:9" x14ac:dyDescent="0.3">
      <c r="A30" t="s">
        <v>640</v>
      </c>
      <c r="B30" t="s">
        <v>28</v>
      </c>
      <c r="C30" t="s">
        <v>452</v>
      </c>
      <c r="D30" t="s">
        <v>38</v>
      </c>
      <c r="E30">
        <v>21</v>
      </c>
      <c r="F30" t="s">
        <v>456</v>
      </c>
      <c r="G30" t="s">
        <v>463</v>
      </c>
      <c r="H30" t="s">
        <v>474</v>
      </c>
      <c r="I30" t="s">
        <v>1250</v>
      </c>
    </row>
    <row r="31" spans="1:9" x14ac:dyDescent="0.3">
      <c r="A31" t="s">
        <v>641</v>
      </c>
      <c r="B31" t="s">
        <v>29</v>
      </c>
      <c r="C31" t="s">
        <v>449</v>
      </c>
      <c r="D31" t="s">
        <v>273</v>
      </c>
      <c r="E31">
        <v>20</v>
      </c>
      <c r="F31" t="s">
        <v>457</v>
      </c>
      <c r="G31" t="s">
        <v>462</v>
      </c>
      <c r="H31" t="s">
        <v>473</v>
      </c>
      <c r="I31" t="s">
        <v>1251</v>
      </c>
    </row>
    <row r="32" spans="1:9" x14ac:dyDescent="0.3">
      <c r="A32" t="s">
        <v>642</v>
      </c>
      <c r="B32" t="s">
        <v>29</v>
      </c>
      <c r="C32" t="s">
        <v>451</v>
      </c>
      <c r="D32" t="s">
        <v>444</v>
      </c>
      <c r="E32">
        <v>19</v>
      </c>
      <c r="F32" t="s">
        <v>456</v>
      </c>
      <c r="G32" t="s">
        <v>465</v>
      </c>
      <c r="H32" t="s">
        <v>476</v>
      </c>
      <c r="I32" t="s">
        <v>1252</v>
      </c>
    </row>
    <row r="33" spans="1:9" x14ac:dyDescent="0.3">
      <c r="A33" t="s">
        <v>643</v>
      </c>
      <c r="B33" t="s">
        <v>29</v>
      </c>
      <c r="C33" t="s">
        <v>449</v>
      </c>
      <c r="D33" t="s">
        <v>242</v>
      </c>
      <c r="E33">
        <v>16</v>
      </c>
      <c r="F33" t="s">
        <v>1062</v>
      </c>
      <c r="G33" t="s">
        <v>459</v>
      </c>
      <c r="H33" t="s">
        <v>469</v>
      </c>
      <c r="I33" t="s">
        <v>1253</v>
      </c>
    </row>
    <row r="34" spans="1:9" x14ac:dyDescent="0.3">
      <c r="A34" t="s">
        <v>644</v>
      </c>
      <c r="B34" t="s">
        <v>28</v>
      </c>
      <c r="C34" t="s">
        <v>449</v>
      </c>
      <c r="D34" t="s">
        <v>74</v>
      </c>
      <c r="E34">
        <v>20</v>
      </c>
      <c r="F34" t="s">
        <v>457</v>
      </c>
      <c r="G34" t="s">
        <v>459</v>
      </c>
      <c r="H34" t="s">
        <v>470</v>
      </c>
      <c r="I34" t="s">
        <v>1254</v>
      </c>
    </row>
    <row r="35" spans="1:9" x14ac:dyDescent="0.3">
      <c r="A35" t="s">
        <v>645</v>
      </c>
      <c r="B35" t="s">
        <v>28</v>
      </c>
      <c r="C35" t="s">
        <v>449</v>
      </c>
      <c r="D35" t="s">
        <v>50</v>
      </c>
      <c r="E35">
        <v>16</v>
      </c>
      <c r="F35" t="s">
        <v>1062</v>
      </c>
      <c r="G35" t="s">
        <v>465</v>
      </c>
      <c r="H35" t="s">
        <v>475</v>
      </c>
      <c r="I35" t="s">
        <v>1255</v>
      </c>
    </row>
    <row r="36" spans="1:9" x14ac:dyDescent="0.3">
      <c r="A36" t="s">
        <v>646</v>
      </c>
      <c r="B36" t="s">
        <v>29</v>
      </c>
      <c r="C36" t="s">
        <v>449</v>
      </c>
      <c r="D36" t="s">
        <v>300</v>
      </c>
      <c r="E36">
        <v>19</v>
      </c>
      <c r="F36" t="s">
        <v>454</v>
      </c>
      <c r="G36" t="s">
        <v>465</v>
      </c>
      <c r="H36" t="s">
        <v>475</v>
      </c>
      <c r="I36" t="s">
        <v>1256</v>
      </c>
    </row>
    <row r="37" spans="1:9" x14ac:dyDescent="0.3">
      <c r="A37" t="s">
        <v>647</v>
      </c>
      <c r="B37" t="s">
        <v>28</v>
      </c>
      <c r="C37" t="s">
        <v>452</v>
      </c>
      <c r="D37" t="s">
        <v>403</v>
      </c>
      <c r="E37">
        <v>20</v>
      </c>
      <c r="F37" t="s">
        <v>456</v>
      </c>
      <c r="G37" t="s">
        <v>464</v>
      </c>
      <c r="H37" t="s">
        <v>474</v>
      </c>
      <c r="I37" t="s">
        <v>1257</v>
      </c>
    </row>
    <row r="38" spans="1:9" x14ac:dyDescent="0.3">
      <c r="A38" t="s">
        <v>648</v>
      </c>
      <c r="B38" t="s">
        <v>28</v>
      </c>
      <c r="C38" t="s">
        <v>451</v>
      </c>
      <c r="D38" t="s">
        <v>220</v>
      </c>
      <c r="E38">
        <v>19</v>
      </c>
      <c r="F38" t="s">
        <v>454</v>
      </c>
      <c r="G38" t="s">
        <v>466</v>
      </c>
      <c r="H38" t="s">
        <v>476</v>
      </c>
      <c r="I38" t="s">
        <v>1258</v>
      </c>
    </row>
    <row r="39" spans="1:9" x14ac:dyDescent="0.3">
      <c r="A39" t="s">
        <v>649</v>
      </c>
      <c r="B39" t="s">
        <v>28</v>
      </c>
      <c r="C39" t="s">
        <v>450</v>
      </c>
      <c r="D39" t="s">
        <v>26</v>
      </c>
      <c r="E39">
        <v>26</v>
      </c>
      <c r="F39" t="s">
        <v>455</v>
      </c>
      <c r="G39" t="s">
        <v>463</v>
      </c>
      <c r="H39" t="s">
        <v>473</v>
      </c>
      <c r="I39" t="s">
        <v>1259</v>
      </c>
    </row>
    <row r="40" spans="1:9" x14ac:dyDescent="0.3">
      <c r="A40" t="s">
        <v>650</v>
      </c>
      <c r="B40" t="s">
        <v>28</v>
      </c>
      <c r="C40" t="s">
        <v>451</v>
      </c>
      <c r="D40" t="s">
        <v>439</v>
      </c>
      <c r="E40">
        <v>18</v>
      </c>
      <c r="F40" t="s">
        <v>1062</v>
      </c>
      <c r="G40" t="s">
        <v>462</v>
      </c>
      <c r="H40" t="s">
        <v>472</v>
      </c>
      <c r="I40" t="s">
        <v>1260</v>
      </c>
    </row>
    <row r="41" spans="1:9" x14ac:dyDescent="0.3">
      <c r="A41" t="s">
        <v>651</v>
      </c>
      <c r="B41" t="s">
        <v>29</v>
      </c>
      <c r="C41" t="s">
        <v>450</v>
      </c>
      <c r="D41" t="s">
        <v>333</v>
      </c>
      <c r="E41">
        <v>18</v>
      </c>
      <c r="F41" t="s">
        <v>1062</v>
      </c>
      <c r="G41" t="s">
        <v>462</v>
      </c>
      <c r="H41" t="s">
        <v>472</v>
      </c>
      <c r="I41" t="s">
        <v>1261</v>
      </c>
    </row>
    <row r="42" spans="1:9" x14ac:dyDescent="0.3">
      <c r="A42" t="s">
        <v>652</v>
      </c>
      <c r="B42" t="s">
        <v>29</v>
      </c>
      <c r="C42" t="s">
        <v>449</v>
      </c>
      <c r="D42" t="s">
        <v>353</v>
      </c>
      <c r="E42">
        <v>19</v>
      </c>
      <c r="F42" t="s">
        <v>456</v>
      </c>
      <c r="G42" t="s">
        <v>461</v>
      </c>
      <c r="H42" t="s">
        <v>472</v>
      </c>
      <c r="I42" t="s">
        <v>1224</v>
      </c>
    </row>
    <row r="43" spans="1:9" x14ac:dyDescent="0.3">
      <c r="A43" t="s">
        <v>653</v>
      </c>
      <c r="B43" t="s">
        <v>28</v>
      </c>
      <c r="C43" t="s">
        <v>448</v>
      </c>
      <c r="D43" t="s">
        <v>109</v>
      </c>
      <c r="E43">
        <v>19</v>
      </c>
      <c r="F43" t="s">
        <v>456</v>
      </c>
      <c r="G43" t="s">
        <v>458</v>
      </c>
      <c r="H43" t="s">
        <v>468</v>
      </c>
      <c r="I43" t="s">
        <v>1222</v>
      </c>
    </row>
    <row r="44" spans="1:9" x14ac:dyDescent="0.3">
      <c r="A44" t="s">
        <v>654</v>
      </c>
      <c r="B44" t="s">
        <v>29</v>
      </c>
      <c r="C44" t="s">
        <v>451</v>
      </c>
      <c r="D44" t="s">
        <v>414</v>
      </c>
      <c r="E44">
        <v>24</v>
      </c>
      <c r="F44" t="s">
        <v>455</v>
      </c>
      <c r="G44" t="s">
        <v>460</v>
      </c>
      <c r="H44" t="s">
        <v>470</v>
      </c>
      <c r="I44" t="s">
        <v>1229</v>
      </c>
    </row>
    <row r="45" spans="1:9" x14ac:dyDescent="0.3">
      <c r="A45" t="s">
        <v>655</v>
      </c>
      <c r="B45" t="s">
        <v>28</v>
      </c>
      <c r="C45" t="s">
        <v>451</v>
      </c>
      <c r="D45" t="s">
        <v>197</v>
      </c>
      <c r="E45">
        <v>26</v>
      </c>
      <c r="F45" t="s">
        <v>455</v>
      </c>
      <c r="G45" t="s">
        <v>458</v>
      </c>
      <c r="H45" t="s">
        <v>469</v>
      </c>
      <c r="I45" t="s">
        <v>1231</v>
      </c>
    </row>
    <row r="46" spans="1:9" x14ac:dyDescent="0.3">
      <c r="A46" t="s">
        <v>656</v>
      </c>
      <c r="B46" t="s">
        <v>28</v>
      </c>
      <c r="C46" t="s">
        <v>449</v>
      </c>
      <c r="D46" t="s">
        <v>84</v>
      </c>
      <c r="E46">
        <v>22</v>
      </c>
      <c r="F46" t="s">
        <v>454</v>
      </c>
      <c r="G46" t="s">
        <v>463</v>
      </c>
      <c r="H46" t="s">
        <v>474</v>
      </c>
      <c r="I46" t="s">
        <v>1223</v>
      </c>
    </row>
    <row r="47" spans="1:9" x14ac:dyDescent="0.3">
      <c r="A47" t="s">
        <v>657</v>
      </c>
      <c r="B47" t="s">
        <v>29</v>
      </c>
      <c r="C47" t="s">
        <v>449</v>
      </c>
      <c r="D47" t="s">
        <v>175</v>
      </c>
      <c r="E47">
        <v>20</v>
      </c>
      <c r="F47" t="s">
        <v>456</v>
      </c>
      <c r="G47" t="s">
        <v>465</v>
      </c>
      <c r="H47" t="s">
        <v>476</v>
      </c>
      <c r="I47" t="s">
        <v>1227</v>
      </c>
    </row>
    <row r="48" spans="1:9" x14ac:dyDescent="0.3">
      <c r="A48" t="s">
        <v>658</v>
      </c>
      <c r="B48" t="s">
        <v>29</v>
      </c>
      <c r="C48" t="s">
        <v>449</v>
      </c>
      <c r="D48" t="s">
        <v>205</v>
      </c>
      <c r="E48">
        <v>22</v>
      </c>
      <c r="F48" t="s">
        <v>456</v>
      </c>
      <c r="G48" t="s">
        <v>466</v>
      </c>
      <c r="H48" t="s">
        <v>476</v>
      </c>
      <c r="I48" t="s">
        <v>1228</v>
      </c>
    </row>
    <row r="49" spans="1:9" x14ac:dyDescent="0.3">
      <c r="A49" t="s">
        <v>659</v>
      </c>
      <c r="B49" t="s">
        <v>28</v>
      </c>
      <c r="C49" t="s">
        <v>449</v>
      </c>
      <c r="D49" t="s">
        <v>262</v>
      </c>
      <c r="E49">
        <v>20</v>
      </c>
      <c r="F49" t="s">
        <v>456</v>
      </c>
      <c r="G49" t="s">
        <v>461</v>
      </c>
      <c r="H49" t="s">
        <v>472</v>
      </c>
      <c r="I49" t="s">
        <v>1226</v>
      </c>
    </row>
    <row r="50" spans="1:9" x14ac:dyDescent="0.3">
      <c r="A50" t="s">
        <v>660</v>
      </c>
      <c r="B50" t="s">
        <v>28</v>
      </c>
      <c r="C50" t="s">
        <v>449</v>
      </c>
      <c r="D50" t="s">
        <v>276</v>
      </c>
      <c r="E50">
        <v>25</v>
      </c>
      <c r="F50" t="s">
        <v>455</v>
      </c>
      <c r="G50" t="s">
        <v>458</v>
      </c>
      <c r="H50" t="s">
        <v>468</v>
      </c>
      <c r="I50" t="s">
        <v>1230</v>
      </c>
    </row>
    <row r="51" spans="1:9" x14ac:dyDescent="0.3">
      <c r="A51" t="s">
        <v>661</v>
      </c>
      <c r="B51" t="s">
        <v>28</v>
      </c>
      <c r="C51" t="s">
        <v>452</v>
      </c>
      <c r="D51" t="s">
        <v>328</v>
      </c>
      <c r="E51">
        <v>20</v>
      </c>
      <c r="F51" t="s">
        <v>454</v>
      </c>
      <c r="G51" t="s">
        <v>464</v>
      </c>
      <c r="H51" t="s">
        <v>474</v>
      </c>
      <c r="I51" t="s">
        <v>1225</v>
      </c>
    </row>
    <row r="52" spans="1:9" x14ac:dyDescent="0.3">
      <c r="A52" t="s">
        <v>662</v>
      </c>
      <c r="B52" t="s">
        <v>29</v>
      </c>
      <c r="C52" t="s">
        <v>451</v>
      </c>
      <c r="D52" t="s">
        <v>230</v>
      </c>
      <c r="E52">
        <v>18</v>
      </c>
      <c r="F52" t="s">
        <v>1062</v>
      </c>
      <c r="G52" t="s">
        <v>464</v>
      </c>
      <c r="H52" t="s">
        <v>475</v>
      </c>
      <c r="I52" t="s">
        <v>1234</v>
      </c>
    </row>
    <row r="53" spans="1:9" x14ac:dyDescent="0.3">
      <c r="A53" t="s">
        <v>663</v>
      </c>
      <c r="B53" t="s">
        <v>28</v>
      </c>
      <c r="C53" t="s">
        <v>448</v>
      </c>
      <c r="D53" t="s">
        <v>101</v>
      </c>
      <c r="E53">
        <v>21</v>
      </c>
      <c r="F53" t="s">
        <v>454</v>
      </c>
      <c r="G53" t="s">
        <v>467</v>
      </c>
      <c r="H53" t="s">
        <v>468</v>
      </c>
      <c r="I53" t="s">
        <v>1235</v>
      </c>
    </row>
    <row r="54" spans="1:9" x14ac:dyDescent="0.3">
      <c r="A54" t="s">
        <v>664</v>
      </c>
      <c r="B54" t="s">
        <v>29</v>
      </c>
      <c r="C54" t="s">
        <v>448</v>
      </c>
      <c r="D54" t="s">
        <v>22</v>
      </c>
      <c r="E54">
        <v>20</v>
      </c>
      <c r="F54" t="s">
        <v>457</v>
      </c>
      <c r="G54" t="s">
        <v>459</v>
      </c>
      <c r="H54" t="s">
        <v>469</v>
      </c>
      <c r="I54" t="s">
        <v>1236</v>
      </c>
    </row>
    <row r="55" spans="1:9" x14ac:dyDescent="0.3">
      <c r="A55" t="s">
        <v>665</v>
      </c>
      <c r="B55" t="s">
        <v>28</v>
      </c>
      <c r="C55" t="s">
        <v>452</v>
      </c>
      <c r="D55" t="s">
        <v>288</v>
      </c>
      <c r="E55">
        <v>18</v>
      </c>
      <c r="F55" t="s">
        <v>1062</v>
      </c>
      <c r="G55" t="s">
        <v>464</v>
      </c>
      <c r="H55" t="s">
        <v>474</v>
      </c>
      <c r="I55" t="s">
        <v>1237</v>
      </c>
    </row>
    <row r="56" spans="1:9" x14ac:dyDescent="0.3">
      <c r="A56" t="s">
        <v>666</v>
      </c>
      <c r="B56" t="s">
        <v>28</v>
      </c>
      <c r="C56" t="s">
        <v>451</v>
      </c>
      <c r="D56" t="s">
        <v>106</v>
      </c>
      <c r="E56">
        <v>22</v>
      </c>
      <c r="F56" t="s">
        <v>454</v>
      </c>
      <c r="G56" t="s">
        <v>460</v>
      </c>
      <c r="H56" t="s">
        <v>470</v>
      </c>
      <c r="I56" t="s">
        <v>1238</v>
      </c>
    </row>
    <row r="57" spans="1:9" x14ac:dyDescent="0.3">
      <c r="A57" t="s">
        <v>667</v>
      </c>
      <c r="B57" t="s">
        <v>28</v>
      </c>
      <c r="C57" t="s">
        <v>451</v>
      </c>
      <c r="D57" t="s">
        <v>167</v>
      </c>
      <c r="E57">
        <v>19</v>
      </c>
      <c r="F57" t="s">
        <v>457</v>
      </c>
      <c r="G57" t="s">
        <v>461</v>
      </c>
      <c r="H57" t="s">
        <v>472</v>
      </c>
      <c r="I57" t="s">
        <v>1239</v>
      </c>
    </row>
    <row r="58" spans="1:9" x14ac:dyDescent="0.3">
      <c r="A58" t="s">
        <v>668</v>
      </c>
      <c r="B58" t="s">
        <v>29</v>
      </c>
      <c r="C58" t="s">
        <v>449</v>
      </c>
      <c r="D58" t="s">
        <v>168</v>
      </c>
      <c r="E58">
        <v>19</v>
      </c>
      <c r="F58" t="s">
        <v>456</v>
      </c>
      <c r="G58" t="s">
        <v>461</v>
      </c>
      <c r="H58" t="s">
        <v>472</v>
      </c>
      <c r="I58" t="s">
        <v>1240</v>
      </c>
    </row>
    <row r="59" spans="1:9" x14ac:dyDescent="0.3">
      <c r="A59" t="s">
        <v>669</v>
      </c>
      <c r="B59" t="s">
        <v>29</v>
      </c>
      <c r="C59" t="s">
        <v>450</v>
      </c>
      <c r="D59" t="s">
        <v>4</v>
      </c>
      <c r="E59">
        <v>19</v>
      </c>
      <c r="F59" t="s">
        <v>456</v>
      </c>
      <c r="G59" t="s">
        <v>461</v>
      </c>
      <c r="H59" t="s">
        <v>471</v>
      </c>
      <c r="I59" t="s">
        <v>1241</v>
      </c>
    </row>
    <row r="60" spans="1:9" x14ac:dyDescent="0.3">
      <c r="A60" t="s">
        <v>670</v>
      </c>
      <c r="B60" t="s">
        <v>28</v>
      </c>
      <c r="C60" t="s">
        <v>448</v>
      </c>
      <c r="D60" t="s">
        <v>405</v>
      </c>
      <c r="E60">
        <v>18</v>
      </c>
      <c r="F60" t="s">
        <v>1062</v>
      </c>
      <c r="G60" t="s">
        <v>465</v>
      </c>
      <c r="H60" t="s">
        <v>475</v>
      </c>
      <c r="I60" t="s">
        <v>1242</v>
      </c>
    </row>
    <row r="61" spans="1:9" x14ac:dyDescent="0.3">
      <c r="A61" t="s">
        <v>671</v>
      </c>
      <c r="B61" t="s">
        <v>29</v>
      </c>
      <c r="C61" t="s">
        <v>451</v>
      </c>
      <c r="D61" t="s">
        <v>304</v>
      </c>
      <c r="E61">
        <v>17</v>
      </c>
      <c r="F61" t="s">
        <v>1062</v>
      </c>
      <c r="G61" t="s">
        <v>467</v>
      </c>
      <c r="H61" t="s">
        <v>477</v>
      </c>
      <c r="I61" t="s">
        <v>1243</v>
      </c>
    </row>
    <row r="62" spans="1:9" x14ac:dyDescent="0.3">
      <c r="A62" t="s">
        <v>672</v>
      </c>
      <c r="B62" t="s">
        <v>29</v>
      </c>
      <c r="C62" t="s">
        <v>450</v>
      </c>
      <c r="D62" t="s">
        <v>323</v>
      </c>
      <c r="E62">
        <v>22</v>
      </c>
      <c r="F62" t="s">
        <v>454</v>
      </c>
      <c r="G62" t="s">
        <v>467</v>
      </c>
      <c r="H62" t="s">
        <v>468</v>
      </c>
      <c r="I62" t="s">
        <v>1244</v>
      </c>
    </row>
    <row r="63" spans="1:9" x14ac:dyDescent="0.3">
      <c r="A63" t="s">
        <v>673</v>
      </c>
      <c r="B63" t="s">
        <v>29</v>
      </c>
      <c r="C63" t="s">
        <v>449</v>
      </c>
      <c r="D63" t="s">
        <v>437</v>
      </c>
      <c r="E63">
        <v>16</v>
      </c>
      <c r="F63" t="s">
        <v>1062</v>
      </c>
      <c r="G63" t="s">
        <v>462</v>
      </c>
      <c r="H63" t="s">
        <v>473</v>
      </c>
      <c r="I63" t="s">
        <v>1245</v>
      </c>
    </row>
    <row r="64" spans="1:9" x14ac:dyDescent="0.3">
      <c r="A64" t="s">
        <v>674</v>
      </c>
      <c r="B64" t="s">
        <v>28</v>
      </c>
      <c r="C64" t="s">
        <v>452</v>
      </c>
      <c r="D64" t="s">
        <v>47</v>
      </c>
      <c r="E64">
        <v>22</v>
      </c>
      <c r="F64" t="s">
        <v>456</v>
      </c>
      <c r="G64" t="s">
        <v>462</v>
      </c>
      <c r="H64" t="s">
        <v>472</v>
      </c>
      <c r="I64" t="s">
        <v>1246</v>
      </c>
    </row>
    <row r="65" spans="1:9" x14ac:dyDescent="0.3">
      <c r="A65" t="s">
        <v>675</v>
      </c>
      <c r="B65" t="s">
        <v>28</v>
      </c>
      <c r="C65" t="s">
        <v>451</v>
      </c>
      <c r="D65" t="s">
        <v>40</v>
      </c>
      <c r="E65">
        <v>16</v>
      </c>
      <c r="F65" t="s">
        <v>1062</v>
      </c>
      <c r="G65" t="s">
        <v>465</v>
      </c>
      <c r="H65" t="s">
        <v>476</v>
      </c>
      <c r="I65" t="s">
        <v>1247</v>
      </c>
    </row>
    <row r="66" spans="1:9" x14ac:dyDescent="0.3">
      <c r="A66" t="s">
        <v>676</v>
      </c>
      <c r="B66" t="s">
        <v>28</v>
      </c>
      <c r="C66" t="s">
        <v>451</v>
      </c>
      <c r="D66" t="s">
        <v>231</v>
      </c>
      <c r="E66">
        <v>16</v>
      </c>
      <c r="F66" t="s">
        <v>1062</v>
      </c>
      <c r="G66" t="s">
        <v>462</v>
      </c>
      <c r="H66" t="s">
        <v>473</v>
      </c>
      <c r="I66" t="s">
        <v>1248</v>
      </c>
    </row>
    <row r="67" spans="1:9" x14ac:dyDescent="0.3">
      <c r="A67" t="s">
        <v>677</v>
      </c>
      <c r="B67" t="s">
        <v>28</v>
      </c>
      <c r="C67" t="s">
        <v>451</v>
      </c>
      <c r="D67" t="s">
        <v>366</v>
      </c>
      <c r="E67">
        <v>16</v>
      </c>
      <c r="F67" t="s">
        <v>1062</v>
      </c>
      <c r="G67" t="s">
        <v>465</v>
      </c>
      <c r="H67" t="s">
        <v>475</v>
      </c>
      <c r="I67" t="s">
        <v>1249</v>
      </c>
    </row>
    <row r="68" spans="1:9" x14ac:dyDescent="0.3">
      <c r="A68" t="s">
        <v>678</v>
      </c>
      <c r="B68" t="s">
        <v>29</v>
      </c>
      <c r="C68" t="s">
        <v>451</v>
      </c>
      <c r="D68" t="s">
        <v>139</v>
      </c>
      <c r="E68">
        <v>17</v>
      </c>
      <c r="F68" t="s">
        <v>1062</v>
      </c>
      <c r="G68" t="s">
        <v>459</v>
      </c>
      <c r="H68" t="s">
        <v>469</v>
      </c>
      <c r="I68" t="s">
        <v>1250</v>
      </c>
    </row>
    <row r="69" spans="1:9" x14ac:dyDescent="0.3">
      <c r="A69" t="s">
        <v>679</v>
      </c>
      <c r="B69" t="s">
        <v>28</v>
      </c>
      <c r="C69" t="s">
        <v>448</v>
      </c>
      <c r="D69" t="s">
        <v>77</v>
      </c>
      <c r="E69">
        <v>17</v>
      </c>
      <c r="F69" t="s">
        <v>1062</v>
      </c>
      <c r="G69" t="s">
        <v>463</v>
      </c>
      <c r="H69" t="s">
        <v>473</v>
      </c>
      <c r="I69" t="s">
        <v>1251</v>
      </c>
    </row>
    <row r="70" spans="1:9" x14ac:dyDescent="0.3">
      <c r="A70" t="s">
        <v>680</v>
      </c>
      <c r="B70" t="s">
        <v>28</v>
      </c>
      <c r="C70" t="s">
        <v>451</v>
      </c>
      <c r="D70" t="s">
        <v>187</v>
      </c>
      <c r="E70">
        <v>17</v>
      </c>
      <c r="F70" t="s">
        <v>1062</v>
      </c>
      <c r="G70" t="s">
        <v>461</v>
      </c>
      <c r="H70" t="s">
        <v>471</v>
      </c>
      <c r="I70" t="s">
        <v>1252</v>
      </c>
    </row>
    <row r="71" spans="1:9" x14ac:dyDescent="0.3">
      <c r="A71" t="s">
        <v>681</v>
      </c>
      <c r="B71" t="s">
        <v>28</v>
      </c>
      <c r="C71" t="s">
        <v>452</v>
      </c>
      <c r="D71" t="s">
        <v>53</v>
      </c>
      <c r="E71">
        <v>21</v>
      </c>
      <c r="F71" t="s">
        <v>457</v>
      </c>
      <c r="G71" t="s">
        <v>458</v>
      </c>
      <c r="H71" t="s">
        <v>469</v>
      </c>
      <c r="I71" t="s">
        <v>1253</v>
      </c>
    </row>
    <row r="72" spans="1:9" x14ac:dyDescent="0.3">
      <c r="A72" t="s">
        <v>682</v>
      </c>
      <c r="B72" t="s">
        <v>28</v>
      </c>
      <c r="C72" t="s">
        <v>449</v>
      </c>
      <c r="D72" t="s">
        <v>43</v>
      </c>
      <c r="E72">
        <v>19</v>
      </c>
      <c r="F72" t="s">
        <v>456</v>
      </c>
      <c r="G72" t="s">
        <v>458</v>
      </c>
      <c r="H72" t="s">
        <v>468</v>
      </c>
      <c r="I72" t="s">
        <v>1254</v>
      </c>
    </row>
    <row r="73" spans="1:9" x14ac:dyDescent="0.3">
      <c r="A73" t="s">
        <v>683</v>
      </c>
      <c r="B73" t="s">
        <v>28</v>
      </c>
      <c r="C73" t="s">
        <v>449</v>
      </c>
      <c r="D73" t="s">
        <v>31</v>
      </c>
      <c r="E73">
        <v>17</v>
      </c>
      <c r="F73" t="s">
        <v>1062</v>
      </c>
      <c r="G73" t="s">
        <v>466</v>
      </c>
      <c r="H73" t="s">
        <v>476</v>
      </c>
      <c r="I73" t="s">
        <v>1255</v>
      </c>
    </row>
    <row r="74" spans="1:9" x14ac:dyDescent="0.3">
      <c r="A74" t="s">
        <v>684</v>
      </c>
      <c r="B74" t="s">
        <v>28</v>
      </c>
      <c r="C74" t="s">
        <v>449</v>
      </c>
      <c r="D74" t="s">
        <v>44</v>
      </c>
      <c r="E74">
        <v>22</v>
      </c>
      <c r="F74" t="s">
        <v>456</v>
      </c>
      <c r="G74" t="s">
        <v>459</v>
      </c>
      <c r="H74" t="s">
        <v>469</v>
      </c>
      <c r="I74" t="s">
        <v>1256</v>
      </c>
    </row>
    <row r="75" spans="1:9" x14ac:dyDescent="0.3">
      <c r="A75" t="s">
        <v>685</v>
      </c>
      <c r="B75" t="s">
        <v>28</v>
      </c>
      <c r="C75" t="s">
        <v>449</v>
      </c>
      <c r="D75" t="s">
        <v>152</v>
      </c>
      <c r="E75">
        <v>22</v>
      </c>
      <c r="F75" t="s">
        <v>457</v>
      </c>
      <c r="G75" t="s">
        <v>463</v>
      </c>
      <c r="H75" t="s">
        <v>473</v>
      </c>
      <c r="I75" t="s">
        <v>1257</v>
      </c>
    </row>
    <row r="76" spans="1:9" x14ac:dyDescent="0.3">
      <c r="A76" t="s">
        <v>686</v>
      </c>
      <c r="B76" t="s">
        <v>28</v>
      </c>
      <c r="C76" t="s">
        <v>451</v>
      </c>
      <c r="D76" t="s">
        <v>57</v>
      </c>
      <c r="E76">
        <v>18</v>
      </c>
      <c r="F76" t="s">
        <v>1062</v>
      </c>
      <c r="G76" t="s">
        <v>461</v>
      </c>
      <c r="H76" t="s">
        <v>472</v>
      </c>
      <c r="I76" t="s">
        <v>1258</v>
      </c>
    </row>
    <row r="77" spans="1:9" x14ac:dyDescent="0.3">
      <c r="A77" t="s">
        <v>687</v>
      </c>
      <c r="B77" t="s">
        <v>28</v>
      </c>
      <c r="C77" t="s">
        <v>451</v>
      </c>
      <c r="D77" t="s">
        <v>336</v>
      </c>
      <c r="E77">
        <v>16</v>
      </c>
      <c r="F77" t="s">
        <v>1062</v>
      </c>
      <c r="G77" t="s">
        <v>458</v>
      </c>
      <c r="H77" t="s">
        <v>469</v>
      </c>
      <c r="I77" t="s">
        <v>1259</v>
      </c>
    </row>
    <row r="78" spans="1:9" x14ac:dyDescent="0.3">
      <c r="A78" t="s">
        <v>688</v>
      </c>
      <c r="B78" t="s">
        <v>28</v>
      </c>
      <c r="C78" t="s">
        <v>448</v>
      </c>
      <c r="D78" t="s">
        <v>407</v>
      </c>
      <c r="E78">
        <v>17</v>
      </c>
      <c r="F78" t="s">
        <v>1062</v>
      </c>
      <c r="G78" t="s">
        <v>466</v>
      </c>
      <c r="H78" t="s">
        <v>476</v>
      </c>
      <c r="I78" t="s">
        <v>1260</v>
      </c>
    </row>
    <row r="79" spans="1:9" x14ac:dyDescent="0.3">
      <c r="A79" t="s">
        <v>689</v>
      </c>
      <c r="B79" t="s">
        <v>28</v>
      </c>
      <c r="C79" t="s">
        <v>449</v>
      </c>
      <c r="D79" t="s">
        <v>338</v>
      </c>
      <c r="E79">
        <v>20</v>
      </c>
      <c r="F79" t="s">
        <v>457</v>
      </c>
      <c r="G79" t="s">
        <v>459</v>
      </c>
      <c r="H79" t="s">
        <v>470</v>
      </c>
      <c r="I79" t="s">
        <v>1261</v>
      </c>
    </row>
    <row r="80" spans="1:9" x14ac:dyDescent="0.3">
      <c r="A80" t="s">
        <v>690</v>
      </c>
      <c r="B80" t="s">
        <v>29</v>
      </c>
      <c r="C80" t="s">
        <v>449</v>
      </c>
      <c r="D80" t="s">
        <v>294</v>
      </c>
      <c r="E80">
        <v>20</v>
      </c>
      <c r="F80" t="s">
        <v>457</v>
      </c>
      <c r="G80" t="s">
        <v>462</v>
      </c>
      <c r="H80" t="s">
        <v>472</v>
      </c>
      <c r="I80" t="s">
        <v>1224</v>
      </c>
    </row>
    <row r="81" spans="1:9" x14ac:dyDescent="0.3">
      <c r="A81" t="s">
        <v>691</v>
      </c>
      <c r="B81" t="s">
        <v>29</v>
      </c>
      <c r="C81" t="s">
        <v>449</v>
      </c>
      <c r="D81" t="s">
        <v>112</v>
      </c>
      <c r="E81">
        <v>22</v>
      </c>
      <c r="F81" t="s">
        <v>456</v>
      </c>
      <c r="G81" t="s">
        <v>458</v>
      </c>
      <c r="H81" t="s">
        <v>469</v>
      </c>
      <c r="I81" t="s">
        <v>1222</v>
      </c>
    </row>
    <row r="82" spans="1:9" x14ac:dyDescent="0.3">
      <c r="A82" t="s">
        <v>692</v>
      </c>
      <c r="B82" t="s">
        <v>28</v>
      </c>
      <c r="C82" t="s">
        <v>449</v>
      </c>
      <c r="D82" t="s">
        <v>250</v>
      </c>
      <c r="E82">
        <v>19</v>
      </c>
      <c r="F82" t="s">
        <v>454</v>
      </c>
      <c r="G82" t="s">
        <v>463</v>
      </c>
      <c r="H82" t="s">
        <v>473</v>
      </c>
      <c r="I82" t="s">
        <v>1229</v>
      </c>
    </row>
    <row r="83" spans="1:9" x14ac:dyDescent="0.3">
      <c r="A83" t="s">
        <v>693</v>
      </c>
      <c r="B83" t="s">
        <v>29</v>
      </c>
      <c r="C83" t="s">
        <v>451</v>
      </c>
      <c r="D83" t="s">
        <v>319</v>
      </c>
      <c r="E83">
        <v>24</v>
      </c>
      <c r="F83" t="s">
        <v>455</v>
      </c>
      <c r="G83" t="s">
        <v>465</v>
      </c>
      <c r="H83" t="s">
        <v>476</v>
      </c>
      <c r="I83" t="s">
        <v>1231</v>
      </c>
    </row>
    <row r="84" spans="1:9" x14ac:dyDescent="0.3">
      <c r="A84" t="s">
        <v>694</v>
      </c>
      <c r="B84" t="s">
        <v>28</v>
      </c>
      <c r="C84" t="s">
        <v>449</v>
      </c>
      <c r="D84" t="s">
        <v>409</v>
      </c>
      <c r="E84">
        <v>18</v>
      </c>
      <c r="F84" t="s">
        <v>1062</v>
      </c>
      <c r="G84" t="s">
        <v>467</v>
      </c>
      <c r="H84" t="s">
        <v>477</v>
      </c>
      <c r="I84" t="s">
        <v>1223</v>
      </c>
    </row>
    <row r="85" spans="1:9" x14ac:dyDescent="0.3">
      <c r="A85" t="s">
        <v>695</v>
      </c>
      <c r="B85" t="s">
        <v>28</v>
      </c>
      <c r="C85" t="s">
        <v>448</v>
      </c>
      <c r="D85" t="s">
        <v>299</v>
      </c>
      <c r="E85">
        <v>18</v>
      </c>
      <c r="F85" t="s">
        <v>1062</v>
      </c>
      <c r="G85" t="s">
        <v>460</v>
      </c>
      <c r="H85" t="s">
        <v>471</v>
      </c>
      <c r="I85" t="s">
        <v>1227</v>
      </c>
    </row>
    <row r="86" spans="1:9" x14ac:dyDescent="0.3">
      <c r="A86" t="s">
        <v>696</v>
      </c>
      <c r="B86" t="s">
        <v>28</v>
      </c>
      <c r="C86" t="s">
        <v>450</v>
      </c>
      <c r="D86" t="s">
        <v>195</v>
      </c>
      <c r="E86">
        <v>21</v>
      </c>
      <c r="F86" t="s">
        <v>454</v>
      </c>
      <c r="G86" t="s">
        <v>467</v>
      </c>
      <c r="H86" t="s">
        <v>477</v>
      </c>
      <c r="I86" t="s">
        <v>1228</v>
      </c>
    </row>
    <row r="87" spans="1:9" x14ac:dyDescent="0.3">
      <c r="A87" t="s">
        <v>697</v>
      </c>
      <c r="B87" t="s">
        <v>28</v>
      </c>
      <c r="C87" t="s">
        <v>451</v>
      </c>
      <c r="D87" t="s">
        <v>105</v>
      </c>
      <c r="E87">
        <v>18</v>
      </c>
      <c r="F87" t="s">
        <v>1062</v>
      </c>
      <c r="G87" t="s">
        <v>466</v>
      </c>
      <c r="H87" t="s">
        <v>477</v>
      </c>
      <c r="I87" t="s">
        <v>1226</v>
      </c>
    </row>
    <row r="88" spans="1:9" x14ac:dyDescent="0.3">
      <c r="A88" t="s">
        <v>698</v>
      </c>
      <c r="B88" t="s">
        <v>28</v>
      </c>
      <c r="C88" t="s">
        <v>449</v>
      </c>
      <c r="D88" t="s">
        <v>373</v>
      </c>
      <c r="E88">
        <v>22</v>
      </c>
      <c r="F88" t="s">
        <v>456</v>
      </c>
      <c r="G88" t="s">
        <v>459</v>
      </c>
      <c r="H88" t="s">
        <v>470</v>
      </c>
      <c r="I88" t="s">
        <v>1230</v>
      </c>
    </row>
    <row r="89" spans="1:9" x14ac:dyDescent="0.3">
      <c r="A89" t="s">
        <v>699</v>
      </c>
      <c r="B89" t="s">
        <v>29</v>
      </c>
      <c r="C89" t="s">
        <v>448</v>
      </c>
      <c r="D89" t="s">
        <v>209</v>
      </c>
      <c r="E89">
        <v>16</v>
      </c>
      <c r="F89" t="s">
        <v>1062</v>
      </c>
      <c r="G89" t="s">
        <v>467</v>
      </c>
      <c r="H89" t="s">
        <v>477</v>
      </c>
      <c r="I89" t="s">
        <v>1225</v>
      </c>
    </row>
    <row r="90" spans="1:9" x14ac:dyDescent="0.3">
      <c r="A90" t="s">
        <v>700</v>
      </c>
      <c r="B90" t="s">
        <v>29</v>
      </c>
      <c r="C90" t="s">
        <v>450</v>
      </c>
      <c r="D90" t="s">
        <v>416</v>
      </c>
      <c r="E90">
        <v>17</v>
      </c>
      <c r="F90" t="s">
        <v>1062</v>
      </c>
      <c r="G90" t="s">
        <v>461</v>
      </c>
      <c r="H90" t="s">
        <v>471</v>
      </c>
      <c r="I90" t="s">
        <v>1234</v>
      </c>
    </row>
    <row r="91" spans="1:9" x14ac:dyDescent="0.3">
      <c r="A91" t="s">
        <v>701</v>
      </c>
      <c r="B91" t="s">
        <v>29</v>
      </c>
      <c r="C91" t="s">
        <v>449</v>
      </c>
      <c r="D91" t="s">
        <v>185</v>
      </c>
      <c r="E91">
        <v>19</v>
      </c>
      <c r="F91" t="s">
        <v>457</v>
      </c>
      <c r="G91" t="s">
        <v>460</v>
      </c>
      <c r="H91" t="s">
        <v>470</v>
      </c>
      <c r="I91" t="s">
        <v>1235</v>
      </c>
    </row>
    <row r="92" spans="1:9" x14ac:dyDescent="0.3">
      <c r="A92" t="s">
        <v>702</v>
      </c>
      <c r="B92" t="s">
        <v>28</v>
      </c>
      <c r="C92" t="s">
        <v>451</v>
      </c>
      <c r="D92" t="s">
        <v>88</v>
      </c>
      <c r="E92">
        <v>22</v>
      </c>
      <c r="F92" t="s">
        <v>457</v>
      </c>
      <c r="G92" t="s">
        <v>458</v>
      </c>
      <c r="H92" t="s">
        <v>469</v>
      </c>
      <c r="I92" t="s">
        <v>1236</v>
      </c>
    </row>
    <row r="93" spans="1:9" x14ac:dyDescent="0.3">
      <c r="A93" t="s">
        <v>703</v>
      </c>
      <c r="B93" t="s">
        <v>28</v>
      </c>
      <c r="C93" t="s">
        <v>448</v>
      </c>
      <c r="D93" t="s">
        <v>272</v>
      </c>
      <c r="E93">
        <v>23</v>
      </c>
      <c r="F93" t="s">
        <v>455</v>
      </c>
      <c r="G93" t="s">
        <v>466</v>
      </c>
      <c r="H93" t="s">
        <v>477</v>
      </c>
      <c r="I93" t="s">
        <v>1237</v>
      </c>
    </row>
    <row r="94" spans="1:9" x14ac:dyDescent="0.3">
      <c r="A94" t="s">
        <v>704</v>
      </c>
      <c r="B94" t="s">
        <v>29</v>
      </c>
      <c r="C94" t="s">
        <v>449</v>
      </c>
      <c r="D94" t="s">
        <v>329</v>
      </c>
      <c r="E94">
        <v>23</v>
      </c>
      <c r="F94" t="s">
        <v>455</v>
      </c>
      <c r="G94" t="s">
        <v>460</v>
      </c>
      <c r="H94" t="s">
        <v>470</v>
      </c>
      <c r="I94" t="s">
        <v>1238</v>
      </c>
    </row>
    <row r="95" spans="1:9" x14ac:dyDescent="0.3">
      <c r="A95" t="s">
        <v>705</v>
      </c>
      <c r="B95" t="s">
        <v>29</v>
      </c>
      <c r="C95" t="s">
        <v>449</v>
      </c>
      <c r="D95" t="s">
        <v>426</v>
      </c>
      <c r="E95">
        <v>16</v>
      </c>
      <c r="F95" t="s">
        <v>1062</v>
      </c>
      <c r="G95" t="s">
        <v>467</v>
      </c>
      <c r="H95" t="s">
        <v>477</v>
      </c>
      <c r="I95" t="s">
        <v>1239</v>
      </c>
    </row>
    <row r="96" spans="1:9" x14ac:dyDescent="0.3">
      <c r="A96" t="s">
        <v>706</v>
      </c>
      <c r="B96" t="s">
        <v>29</v>
      </c>
      <c r="C96" t="s">
        <v>451</v>
      </c>
      <c r="D96" t="s">
        <v>292</v>
      </c>
      <c r="E96">
        <v>18</v>
      </c>
      <c r="F96" t="s">
        <v>1062</v>
      </c>
      <c r="G96" t="s">
        <v>461</v>
      </c>
      <c r="H96" t="s">
        <v>471</v>
      </c>
      <c r="I96" t="s">
        <v>1240</v>
      </c>
    </row>
    <row r="97" spans="1:9" x14ac:dyDescent="0.3">
      <c r="A97" t="s">
        <v>707</v>
      </c>
      <c r="B97" t="s">
        <v>29</v>
      </c>
      <c r="C97" t="s">
        <v>452</v>
      </c>
      <c r="D97" t="s">
        <v>263</v>
      </c>
      <c r="E97">
        <v>22</v>
      </c>
      <c r="F97" t="s">
        <v>456</v>
      </c>
      <c r="G97" t="s">
        <v>467</v>
      </c>
      <c r="H97" t="s">
        <v>477</v>
      </c>
      <c r="I97" t="s">
        <v>1241</v>
      </c>
    </row>
    <row r="98" spans="1:9" x14ac:dyDescent="0.3">
      <c r="A98" t="s">
        <v>708</v>
      </c>
      <c r="B98" t="s">
        <v>28</v>
      </c>
      <c r="C98" t="s">
        <v>450</v>
      </c>
      <c r="D98" t="s">
        <v>368</v>
      </c>
      <c r="E98">
        <v>18</v>
      </c>
      <c r="F98" t="s">
        <v>1062</v>
      </c>
      <c r="G98" t="s">
        <v>466</v>
      </c>
      <c r="H98" t="s">
        <v>476</v>
      </c>
      <c r="I98" t="s">
        <v>1242</v>
      </c>
    </row>
    <row r="99" spans="1:9" x14ac:dyDescent="0.3">
      <c r="A99" t="s">
        <v>709</v>
      </c>
      <c r="B99" t="s">
        <v>28</v>
      </c>
      <c r="C99" t="s">
        <v>449</v>
      </c>
      <c r="D99" t="s">
        <v>58</v>
      </c>
      <c r="E99">
        <v>16</v>
      </c>
      <c r="F99" t="s">
        <v>1062</v>
      </c>
      <c r="G99" t="s">
        <v>462</v>
      </c>
      <c r="H99" t="s">
        <v>473</v>
      </c>
      <c r="I99" t="s">
        <v>1243</v>
      </c>
    </row>
    <row r="100" spans="1:9" x14ac:dyDescent="0.3">
      <c r="A100" t="s">
        <v>710</v>
      </c>
      <c r="B100" t="s">
        <v>29</v>
      </c>
      <c r="C100" t="s">
        <v>448</v>
      </c>
      <c r="D100" t="s">
        <v>10</v>
      </c>
      <c r="E100">
        <v>17</v>
      </c>
      <c r="F100" t="s">
        <v>1062</v>
      </c>
      <c r="G100" t="s">
        <v>467</v>
      </c>
      <c r="H100" t="s">
        <v>477</v>
      </c>
      <c r="I100" t="s">
        <v>1244</v>
      </c>
    </row>
    <row r="101" spans="1:9" x14ac:dyDescent="0.3">
      <c r="A101" t="s">
        <v>711</v>
      </c>
      <c r="B101" t="s">
        <v>28</v>
      </c>
      <c r="C101" t="s">
        <v>448</v>
      </c>
      <c r="D101" t="s">
        <v>174</v>
      </c>
      <c r="E101">
        <v>20</v>
      </c>
      <c r="F101" t="s">
        <v>454</v>
      </c>
      <c r="G101" t="s">
        <v>464</v>
      </c>
      <c r="H101" t="s">
        <v>475</v>
      </c>
      <c r="I101" t="s">
        <v>1245</v>
      </c>
    </row>
    <row r="102" spans="1:9" x14ac:dyDescent="0.3">
      <c r="A102" t="s">
        <v>712</v>
      </c>
      <c r="B102" t="s">
        <v>29</v>
      </c>
      <c r="C102" t="s">
        <v>448</v>
      </c>
      <c r="D102" t="s">
        <v>236</v>
      </c>
      <c r="E102">
        <v>18</v>
      </c>
      <c r="F102" t="s">
        <v>1062</v>
      </c>
      <c r="G102" t="s">
        <v>466</v>
      </c>
      <c r="H102" t="s">
        <v>477</v>
      </c>
      <c r="I102" t="s">
        <v>1246</v>
      </c>
    </row>
    <row r="103" spans="1:9" x14ac:dyDescent="0.3">
      <c r="A103" t="s">
        <v>713</v>
      </c>
      <c r="B103" t="s">
        <v>29</v>
      </c>
      <c r="C103" t="s">
        <v>448</v>
      </c>
      <c r="D103" t="s">
        <v>27</v>
      </c>
      <c r="E103">
        <v>22</v>
      </c>
      <c r="F103" t="s">
        <v>457</v>
      </c>
      <c r="G103" t="s">
        <v>464</v>
      </c>
      <c r="H103" t="s">
        <v>474</v>
      </c>
      <c r="I103" t="s">
        <v>1247</v>
      </c>
    </row>
    <row r="104" spans="1:9" x14ac:dyDescent="0.3">
      <c r="A104" t="s">
        <v>714</v>
      </c>
      <c r="B104" t="s">
        <v>28</v>
      </c>
      <c r="C104" t="s">
        <v>448</v>
      </c>
      <c r="D104" t="s">
        <v>46</v>
      </c>
      <c r="E104">
        <v>21</v>
      </c>
      <c r="F104" t="s">
        <v>457</v>
      </c>
      <c r="G104" t="s">
        <v>461</v>
      </c>
      <c r="H104" t="s">
        <v>471</v>
      </c>
      <c r="I104" t="s">
        <v>1248</v>
      </c>
    </row>
    <row r="105" spans="1:9" x14ac:dyDescent="0.3">
      <c r="A105" t="s">
        <v>715</v>
      </c>
      <c r="B105" t="s">
        <v>28</v>
      </c>
      <c r="C105" t="s">
        <v>448</v>
      </c>
      <c r="D105" t="s">
        <v>42</v>
      </c>
      <c r="E105">
        <v>22</v>
      </c>
      <c r="F105" t="s">
        <v>456</v>
      </c>
      <c r="G105" t="s">
        <v>467</v>
      </c>
      <c r="H105" t="s">
        <v>468</v>
      </c>
      <c r="I105" t="s">
        <v>1249</v>
      </c>
    </row>
    <row r="106" spans="1:9" x14ac:dyDescent="0.3">
      <c r="A106" t="s">
        <v>716</v>
      </c>
      <c r="B106" t="s">
        <v>28</v>
      </c>
      <c r="C106" t="s">
        <v>452</v>
      </c>
      <c r="D106" t="s">
        <v>140</v>
      </c>
      <c r="E106">
        <v>21</v>
      </c>
      <c r="F106" t="s">
        <v>457</v>
      </c>
      <c r="G106" t="s">
        <v>465</v>
      </c>
      <c r="H106" t="s">
        <v>476</v>
      </c>
      <c r="I106" t="s">
        <v>1250</v>
      </c>
    </row>
    <row r="107" spans="1:9" x14ac:dyDescent="0.3">
      <c r="A107" t="s">
        <v>717</v>
      </c>
      <c r="B107" t="s">
        <v>28</v>
      </c>
      <c r="C107" t="s">
        <v>449</v>
      </c>
      <c r="D107" t="s">
        <v>17</v>
      </c>
      <c r="E107">
        <v>17</v>
      </c>
      <c r="F107" t="s">
        <v>1062</v>
      </c>
      <c r="G107" t="s">
        <v>464</v>
      </c>
      <c r="H107" t="s">
        <v>475</v>
      </c>
      <c r="I107" t="s">
        <v>1251</v>
      </c>
    </row>
    <row r="108" spans="1:9" x14ac:dyDescent="0.3">
      <c r="A108" t="s">
        <v>718</v>
      </c>
      <c r="B108" t="s">
        <v>29</v>
      </c>
      <c r="C108" t="s">
        <v>449</v>
      </c>
      <c r="D108" t="s">
        <v>154</v>
      </c>
      <c r="E108">
        <v>16</v>
      </c>
      <c r="F108" t="s">
        <v>1062</v>
      </c>
      <c r="G108" t="s">
        <v>465</v>
      </c>
      <c r="H108" t="s">
        <v>475</v>
      </c>
      <c r="I108" t="s">
        <v>1252</v>
      </c>
    </row>
    <row r="109" spans="1:9" x14ac:dyDescent="0.3">
      <c r="A109" t="s">
        <v>719</v>
      </c>
      <c r="B109" t="s">
        <v>28</v>
      </c>
      <c r="C109" t="s">
        <v>449</v>
      </c>
      <c r="D109" t="s">
        <v>180</v>
      </c>
      <c r="E109">
        <v>22</v>
      </c>
      <c r="F109" t="s">
        <v>457</v>
      </c>
      <c r="G109" t="s">
        <v>467</v>
      </c>
      <c r="H109" t="s">
        <v>468</v>
      </c>
      <c r="I109" t="s">
        <v>1253</v>
      </c>
    </row>
    <row r="110" spans="1:9" x14ac:dyDescent="0.3">
      <c r="A110" t="s">
        <v>720</v>
      </c>
      <c r="B110" t="s">
        <v>28</v>
      </c>
      <c r="C110" t="s">
        <v>450</v>
      </c>
      <c r="D110" t="s">
        <v>224</v>
      </c>
      <c r="E110">
        <v>16</v>
      </c>
      <c r="F110" t="s">
        <v>1062</v>
      </c>
      <c r="G110" t="s">
        <v>458</v>
      </c>
      <c r="H110" t="s">
        <v>469</v>
      </c>
      <c r="I110" t="s">
        <v>1254</v>
      </c>
    </row>
    <row r="111" spans="1:9" x14ac:dyDescent="0.3">
      <c r="A111" t="s">
        <v>721</v>
      </c>
      <c r="B111" t="s">
        <v>28</v>
      </c>
      <c r="C111" t="s">
        <v>451</v>
      </c>
      <c r="D111" t="s">
        <v>147</v>
      </c>
      <c r="E111">
        <v>19</v>
      </c>
      <c r="F111" t="s">
        <v>454</v>
      </c>
      <c r="G111" t="s">
        <v>459</v>
      </c>
      <c r="H111" t="s">
        <v>469</v>
      </c>
      <c r="I111" t="s">
        <v>1255</v>
      </c>
    </row>
    <row r="112" spans="1:9" x14ac:dyDescent="0.3">
      <c r="A112" t="s">
        <v>722</v>
      </c>
      <c r="B112" t="s">
        <v>28</v>
      </c>
      <c r="C112" t="s">
        <v>451</v>
      </c>
      <c r="D112" t="s">
        <v>142</v>
      </c>
      <c r="E112">
        <v>22</v>
      </c>
      <c r="F112" t="s">
        <v>457</v>
      </c>
      <c r="G112" t="s">
        <v>466</v>
      </c>
      <c r="H112" t="s">
        <v>477</v>
      </c>
      <c r="I112" t="s">
        <v>1256</v>
      </c>
    </row>
    <row r="113" spans="1:9" x14ac:dyDescent="0.3">
      <c r="A113" t="s">
        <v>723</v>
      </c>
      <c r="B113" t="s">
        <v>28</v>
      </c>
      <c r="C113" t="s">
        <v>452</v>
      </c>
      <c r="D113" t="s">
        <v>295</v>
      </c>
      <c r="E113">
        <v>19</v>
      </c>
      <c r="F113" t="s">
        <v>456</v>
      </c>
      <c r="G113" t="s">
        <v>458</v>
      </c>
      <c r="H113" t="s">
        <v>469</v>
      </c>
      <c r="I113" t="s">
        <v>1257</v>
      </c>
    </row>
    <row r="114" spans="1:9" x14ac:dyDescent="0.3">
      <c r="A114" t="s">
        <v>724</v>
      </c>
      <c r="B114" t="s">
        <v>28</v>
      </c>
      <c r="C114" t="s">
        <v>452</v>
      </c>
      <c r="D114" t="s">
        <v>169</v>
      </c>
      <c r="E114">
        <v>22</v>
      </c>
      <c r="F114" t="s">
        <v>454</v>
      </c>
      <c r="G114" t="s">
        <v>462</v>
      </c>
      <c r="H114" t="s">
        <v>473</v>
      </c>
      <c r="I114" t="s">
        <v>1258</v>
      </c>
    </row>
    <row r="115" spans="1:9" x14ac:dyDescent="0.3">
      <c r="A115" t="s">
        <v>725</v>
      </c>
      <c r="B115" t="s">
        <v>29</v>
      </c>
      <c r="C115" t="s">
        <v>451</v>
      </c>
      <c r="D115" t="s">
        <v>238</v>
      </c>
      <c r="E115">
        <v>17</v>
      </c>
      <c r="F115" t="s">
        <v>1062</v>
      </c>
      <c r="G115" t="s">
        <v>467</v>
      </c>
      <c r="H115" t="s">
        <v>468</v>
      </c>
      <c r="I115" t="s">
        <v>1259</v>
      </c>
    </row>
    <row r="116" spans="1:9" x14ac:dyDescent="0.3">
      <c r="A116" t="s">
        <v>726</v>
      </c>
      <c r="B116" t="s">
        <v>29</v>
      </c>
      <c r="C116" t="s">
        <v>448</v>
      </c>
      <c r="D116" t="s">
        <v>255</v>
      </c>
      <c r="E116">
        <v>22</v>
      </c>
      <c r="F116" t="s">
        <v>457</v>
      </c>
      <c r="G116" t="s">
        <v>464</v>
      </c>
      <c r="H116" t="s">
        <v>474</v>
      </c>
      <c r="I116" t="s">
        <v>1260</v>
      </c>
    </row>
    <row r="117" spans="1:9" x14ac:dyDescent="0.3">
      <c r="A117" t="s">
        <v>727</v>
      </c>
      <c r="B117" t="s">
        <v>28</v>
      </c>
      <c r="C117" t="s">
        <v>448</v>
      </c>
      <c r="D117" t="s">
        <v>355</v>
      </c>
      <c r="E117">
        <v>22</v>
      </c>
      <c r="F117" t="s">
        <v>456</v>
      </c>
      <c r="G117" t="s">
        <v>459</v>
      </c>
      <c r="H117" t="s">
        <v>469</v>
      </c>
      <c r="I117" t="s">
        <v>1261</v>
      </c>
    </row>
    <row r="118" spans="1:9" x14ac:dyDescent="0.3">
      <c r="A118" t="s">
        <v>728</v>
      </c>
      <c r="B118" t="s">
        <v>28</v>
      </c>
      <c r="C118" t="s">
        <v>450</v>
      </c>
      <c r="D118" t="s">
        <v>15</v>
      </c>
      <c r="E118">
        <v>24</v>
      </c>
      <c r="F118" t="s">
        <v>455</v>
      </c>
      <c r="G118" t="s">
        <v>462</v>
      </c>
      <c r="H118" t="s">
        <v>473</v>
      </c>
      <c r="I118" t="s">
        <v>1224</v>
      </c>
    </row>
    <row r="119" spans="1:9" x14ac:dyDescent="0.3">
      <c r="A119" t="s">
        <v>729</v>
      </c>
      <c r="B119" t="s">
        <v>28</v>
      </c>
      <c r="C119" t="s">
        <v>449</v>
      </c>
      <c r="D119" t="s">
        <v>264</v>
      </c>
      <c r="E119">
        <v>22</v>
      </c>
      <c r="F119" t="s">
        <v>454</v>
      </c>
      <c r="G119" t="s">
        <v>462</v>
      </c>
      <c r="H119" t="s">
        <v>473</v>
      </c>
      <c r="I119" t="s">
        <v>1222</v>
      </c>
    </row>
    <row r="120" spans="1:9" x14ac:dyDescent="0.3">
      <c r="A120" t="s">
        <v>730</v>
      </c>
      <c r="B120" t="s">
        <v>29</v>
      </c>
      <c r="C120" t="s">
        <v>452</v>
      </c>
      <c r="D120" t="s">
        <v>400</v>
      </c>
      <c r="E120">
        <v>16</v>
      </c>
      <c r="F120" t="s">
        <v>1062</v>
      </c>
      <c r="G120" t="s">
        <v>463</v>
      </c>
      <c r="H120" t="s">
        <v>474</v>
      </c>
      <c r="I120" t="s">
        <v>1229</v>
      </c>
    </row>
    <row r="121" spans="1:9" x14ac:dyDescent="0.3">
      <c r="A121" t="s">
        <v>731</v>
      </c>
      <c r="B121" t="s">
        <v>28</v>
      </c>
      <c r="C121" t="s">
        <v>450</v>
      </c>
      <c r="D121" t="s">
        <v>411</v>
      </c>
      <c r="E121">
        <v>16</v>
      </c>
      <c r="F121" t="s">
        <v>1062</v>
      </c>
      <c r="G121" t="s">
        <v>458</v>
      </c>
      <c r="H121" t="s">
        <v>469</v>
      </c>
      <c r="I121" t="s">
        <v>1231</v>
      </c>
    </row>
    <row r="122" spans="1:9" x14ac:dyDescent="0.3">
      <c r="A122" t="s">
        <v>732</v>
      </c>
      <c r="B122" t="s">
        <v>28</v>
      </c>
      <c r="C122" t="s">
        <v>449</v>
      </c>
      <c r="D122" t="s">
        <v>24</v>
      </c>
      <c r="E122">
        <v>18</v>
      </c>
      <c r="F122" t="s">
        <v>1062</v>
      </c>
      <c r="G122" t="s">
        <v>461</v>
      </c>
      <c r="H122" t="s">
        <v>471</v>
      </c>
      <c r="I122" t="s">
        <v>1223</v>
      </c>
    </row>
    <row r="123" spans="1:9" x14ac:dyDescent="0.3">
      <c r="A123" t="s">
        <v>733</v>
      </c>
      <c r="B123" t="s">
        <v>28</v>
      </c>
      <c r="C123" t="s">
        <v>450</v>
      </c>
      <c r="D123" t="s">
        <v>257</v>
      </c>
      <c r="E123">
        <v>18</v>
      </c>
      <c r="F123" t="s">
        <v>1062</v>
      </c>
      <c r="G123" t="s">
        <v>458</v>
      </c>
      <c r="H123" t="s">
        <v>469</v>
      </c>
      <c r="I123" t="s">
        <v>1227</v>
      </c>
    </row>
    <row r="124" spans="1:9" x14ac:dyDescent="0.3">
      <c r="A124" t="s">
        <v>734</v>
      </c>
      <c r="B124" t="s">
        <v>29</v>
      </c>
      <c r="C124" t="s">
        <v>449</v>
      </c>
      <c r="D124" t="s">
        <v>219</v>
      </c>
      <c r="E124">
        <v>22</v>
      </c>
      <c r="F124" t="s">
        <v>456</v>
      </c>
      <c r="G124" t="s">
        <v>459</v>
      </c>
      <c r="H124" t="s">
        <v>470</v>
      </c>
      <c r="I124" t="s">
        <v>1228</v>
      </c>
    </row>
    <row r="125" spans="1:9" x14ac:dyDescent="0.3">
      <c r="A125" t="s">
        <v>735</v>
      </c>
      <c r="B125" t="s">
        <v>28</v>
      </c>
      <c r="C125" t="s">
        <v>452</v>
      </c>
      <c r="D125" t="s">
        <v>199</v>
      </c>
      <c r="E125">
        <v>21</v>
      </c>
      <c r="F125" t="s">
        <v>457</v>
      </c>
      <c r="G125" t="s">
        <v>460</v>
      </c>
      <c r="H125" t="s">
        <v>471</v>
      </c>
      <c r="I125" t="s">
        <v>1226</v>
      </c>
    </row>
    <row r="126" spans="1:9" x14ac:dyDescent="0.3">
      <c r="A126" t="s">
        <v>736</v>
      </c>
      <c r="B126" t="s">
        <v>28</v>
      </c>
      <c r="C126" t="s">
        <v>449</v>
      </c>
      <c r="D126" t="s">
        <v>233</v>
      </c>
      <c r="E126">
        <v>20</v>
      </c>
      <c r="F126" t="s">
        <v>457</v>
      </c>
      <c r="G126" t="s">
        <v>463</v>
      </c>
      <c r="H126" t="s">
        <v>474</v>
      </c>
      <c r="I126" t="s">
        <v>1230</v>
      </c>
    </row>
    <row r="127" spans="1:9" x14ac:dyDescent="0.3">
      <c r="A127" t="s">
        <v>737</v>
      </c>
      <c r="B127" t="s">
        <v>28</v>
      </c>
      <c r="C127" t="s">
        <v>451</v>
      </c>
      <c r="D127" t="s">
        <v>440</v>
      </c>
      <c r="E127">
        <v>18</v>
      </c>
      <c r="F127" t="s">
        <v>1062</v>
      </c>
      <c r="G127" t="s">
        <v>463</v>
      </c>
      <c r="H127" t="s">
        <v>473</v>
      </c>
      <c r="I127" t="s">
        <v>1225</v>
      </c>
    </row>
    <row r="128" spans="1:9" x14ac:dyDescent="0.3">
      <c r="A128" t="s">
        <v>738</v>
      </c>
      <c r="B128" t="s">
        <v>28</v>
      </c>
      <c r="C128" t="s">
        <v>448</v>
      </c>
      <c r="D128" t="s">
        <v>254</v>
      </c>
      <c r="E128">
        <v>18</v>
      </c>
      <c r="F128" t="s">
        <v>1062</v>
      </c>
      <c r="G128" t="s">
        <v>466</v>
      </c>
      <c r="H128" t="s">
        <v>476</v>
      </c>
      <c r="I128" t="s">
        <v>1234</v>
      </c>
    </row>
    <row r="129" spans="1:9" x14ac:dyDescent="0.3">
      <c r="A129" t="s">
        <v>739</v>
      </c>
      <c r="B129" t="s">
        <v>28</v>
      </c>
      <c r="C129" t="s">
        <v>451</v>
      </c>
      <c r="D129" t="s">
        <v>176</v>
      </c>
      <c r="E129">
        <v>21</v>
      </c>
      <c r="F129" t="s">
        <v>454</v>
      </c>
      <c r="G129" t="s">
        <v>465</v>
      </c>
      <c r="H129" t="s">
        <v>476</v>
      </c>
      <c r="I129" t="s">
        <v>1235</v>
      </c>
    </row>
    <row r="130" spans="1:9" x14ac:dyDescent="0.3">
      <c r="A130" t="s">
        <v>740</v>
      </c>
      <c r="B130" t="s">
        <v>28</v>
      </c>
      <c r="C130" t="s">
        <v>448</v>
      </c>
      <c r="D130" t="s">
        <v>159</v>
      </c>
      <c r="E130">
        <v>17</v>
      </c>
      <c r="F130" t="s">
        <v>1062</v>
      </c>
      <c r="G130" t="s">
        <v>467</v>
      </c>
      <c r="H130" t="s">
        <v>477</v>
      </c>
      <c r="I130" t="s">
        <v>1236</v>
      </c>
    </row>
    <row r="131" spans="1:9" x14ac:dyDescent="0.3">
      <c r="A131" t="s">
        <v>741</v>
      </c>
      <c r="B131" t="s">
        <v>28</v>
      </c>
      <c r="C131" t="s">
        <v>449</v>
      </c>
      <c r="D131" t="s">
        <v>340</v>
      </c>
      <c r="E131">
        <v>17</v>
      </c>
      <c r="F131" t="s">
        <v>1062</v>
      </c>
      <c r="G131" t="s">
        <v>460</v>
      </c>
      <c r="H131" t="s">
        <v>471</v>
      </c>
      <c r="I131" t="s">
        <v>1237</v>
      </c>
    </row>
    <row r="132" spans="1:9" x14ac:dyDescent="0.3">
      <c r="A132" t="s">
        <v>742</v>
      </c>
      <c r="B132" t="s">
        <v>28</v>
      </c>
      <c r="C132" t="s">
        <v>449</v>
      </c>
      <c r="D132" t="s">
        <v>215</v>
      </c>
      <c r="E132">
        <v>20</v>
      </c>
      <c r="F132" t="s">
        <v>457</v>
      </c>
      <c r="G132" t="s">
        <v>463</v>
      </c>
      <c r="H132" t="s">
        <v>473</v>
      </c>
      <c r="I132" t="s">
        <v>1238</v>
      </c>
    </row>
    <row r="133" spans="1:9" x14ac:dyDescent="0.3">
      <c r="A133" t="s">
        <v>743</v>
      </c>
      <c r="B133" t="s">
        <v>28</v>
      </c>
      <c r="C133" t="s">
        <v>449</v>
      </c>
      <c r="D133" t="s">
        <v>341</v>
      </c>
      <c r="E133">
        <v>19</v>
      </c>
      <c r="F133" t="s">
        <v>456</v>
      </c>
      <c r="G133" t="s">
        <v>461</v>
      </c>
      <c r="H133" t="s">
        <v>472</v>
      </c>
      <c r="I133" t="s">
        <v>1239</v>
      </c>
    </row>
    <row r="134" spans="1:9" x14ac:dyDescent="0.3">
      <c r="A134" t="s">
        <v>744</v>
      </c>
      <c r="B134" t="s">
        <v>28</v>
      </c>
      <c r="C134" t="s">
        <v>450</v>
      </c>
      <c r="D134" t="s">
        <v>91</v>
      </c>
      <c r="E134">
        <v>19</v>
      </c>
      <c r="F134" t="s">
        <v>456</v>
      </c>
      <c r="G134" t="s">
        <v>460</v>
      </c>
      <c r="H134" t="s">
        <v>471</v>
      </c>
      <c r="I134" t="s">
        <v>1240</v>
      </c>
    </row>
    <row r="135" spans="1:9" x14ac:dyDescent="0.3">
      <c r="A135" t="s">
        <v>745</v>
      </c>
      <c r="B135" t="s">
        <v>28</v>
      </c>
      <c r="C135" t="s">
        <v>451</v>
      </c>
      <c r="D135" t="s">
        <v>413</v>
      </c>
      <c r="E135">
        <v>19</v>
      </c>
      <c r="F135" t="s">
        <v>457</v>
      </c>
      <c r="G135" t="s">
        <v>459</v>
      </c>
      <c r="H135" t="s">
        <v>470</v>
      </c>
      <c r="I135" t="s">
        <v>1241</v>
      </c>
    </row>
    <row r="136" spans="1:9" x14ac:dyDescent="0.3">
      <c r="A136" t="s">
        <v>746</v>
      </c>
      <c r="B136" t="s">
        <v>28</v>
      </c>
      <c r="C136" t="s">
        <v>448</v>
      </c>
      <c r="D136" t="s">
        <v>429</v>
      </c>
      <c r="E136">
        <v>21</v>
      </c>
      <c r="F136" t="s">
        <v>457</v>
      </c>
      <c r="G136" t="s">
        <v>466</v>
      </c>
      <c r="H136" t="s">
        <v>477</v>
      </c>
      <c r="I136" t="s">
        <v>1242</v>
      </c>
    </row>
    <row r="137" spans="1:9" x14ac:dyDescent="0.3">
      <c r="A137" t="s">
        <v>747</v>
      </c>
      <c r="B137" t="s">
        <v>29</v>
      </c>
      <c r="C137" t="s">
        <v>451</v>
      </c>
      <c r="D137" t="s">
        <v>312</v>
      </c>
      <c r="E137">
        <v>22</v>
      </c>
      <c r="F137" t="s">
        <v>454</v>
      </c>
      <c r="G137" t="s">
        <v>462</v>
      </c>
      <c r="H137" t="s">
        <v>473</v>
      </c>
      <c r="I137" t="s">
        <v>1243</v>
      </c>
    </row>
    <row r="138" spans="1:9" x14ac:dyDescent="0.3">
      <c r="A138" t="s">
        <v>748</v>
      </c>
      <c r="B138" t="s">
        <v>29</v>
      </c>
      <c r="C138" t="s">
        <v>448</v>
      </c>
      <c r="D138" t="s">
        <v>396</v>
      </c>
      <c r="E138">
        <v>16</v>
      </c>
      <c r="F138" t="s">
        <v>1062</v>
      </c>
      <c r="G138" t="s">
        <v>461</v>
      </c>
      <c r="H138" t="s">
        <v>472</v>
      </c>
      <c r="I138" t="s">
        <v>1244</v>
      </c>
    </row>
    <row r="139" spans="1:9" x14ac:dyDescent="0.3">
      <c r="A139" t="s">
        <v>749</v>
      </c>
      <c r="B139" t="s">
        <v>29</v>
      </c>
      <c r="C139" t="s">
        <v>450</v>
      </c>
      <c r="D139" t="s">
        <v>277</v>
      </c>
      <c r="E139">
        <v>21</v>
      </c>
      <c r="F139" t="s">
        <v>456</v>
      </c>
      <c r="G139" t="s">
        <v>464</v>
      </c>
      <c r="H139" t="s">
        <v>475</v>
      </c>
      <c r="I139" t="s">
        <v>1245</v>
      </c>
    </row>
    <row r="140" spans="1:9" x14ac:dyDescent="0.3">
      <c r="A140" t="s">
        <v>750</v>
      </c>
      <c r="B140" t="s">
        <v>29</v>
      </c>
      <c r="C140" t="s">
        <v>452</v>
      </c>
      <c r="D140" t="s">
        <v>127</v>
      </c>
      <c r="E140">
        <v>21</v>
      </c>
      <c r="F140" t="s">
        <v>456</v>
      </c>
      <c r="G140" t="s">
        <v>465</v>
      </c>
      <c r="H140" t="s">
        <v>476</v>
      </c>
      <c r="I140" t="s">
        <v>1246</v>
      </c>
    </row>
    <row r="141" spans="1:9" x14ac:dyDescent="0.3">
      <c r="A141" t="s">
        <v>751</v>
      </c>
      <c r="B141" t="s">
        <v>28</v>
      </c>
      <c r="C141" t="s">
        <v>450</v>
      </c>
      <c r="D141" t="s">
        <v>126</v>
      </c>
      <c r="E141">
        <v>22</v>
      </c>
      <c r="F141" t="s">
        <v>457</v>
      </c>
      <c r="G141" t="s">
        <v>466</v>
      </c>
      <c r="H141" t="s">
        <v>476</v>
      </c>
      <c r="I141" t="s">
        <v>1247</v>
      </c>
    </row>
    <row r="142" spans="1:9" x14ac:dyDescent="0.3">
      <c r="A142" t="s">
        <v>752</v>
      </c>
      <c r="B142" t="s">
        <v>29</v>
      </c>
      <c r="C142" t="s">
        <v>448</v>
      </c>
      <c r="D142" t="s">
        <v>144</v>
      </c>
      <c r="E142">
        <v>21</v>
      </c>
      <c r="F142" t="s">
        <v>456</v>
      </c>
      <c r="G142" t="s">
        <v>461</v>
      </c>
      <c r="H142" t="s">
        <v>471</v>
      </c>
      <c r="I142" t="s">
        <v>1248</v>
      </c>
    </row>
    <row r="143" spans="1:9" x14ac:dyDescent="0.3">
      <c r="A143" t="s">
        <v>753</v>
      </c>
      <c r="B143" t="s">
        <v>29</v>
      </c>
      <c r="C143" t="s">
        <v>449</v>
      </c>
      <c r="D143" t="s">
        <v>430</v>
      </c>
      <c r="E143">
        <v>16</v>
      </c>
      <c r="F143" t="s">
        <v>1062</v>
      </c>
      <c r="G143" t="s">
        <v>459</v>
      </c>
      <c r="H143" t="s">
        <v>470</v>
      </c>
      <c r="I143" t="s">
        <v>1249</v>
      </c>
    </row>
    <row r="144" spans="1:9" x14ac:dyDescent="0.3">
      <c r="A144" t="s">
        <v>754</v>
      </c>
      <c r="B144" t="s">
        <v>28</v>
      </c>
      <c r="C144" t="s">
        <v>451</v>
      </c>
      <c r="D144" t="s">
        <v>75</v>
      </c>
      <c r="E144">
        <v>16</v>
      </c>
      <c r="F144" t="s">
        <v>1062</v>
      </c>
      <c r="G144" t="s">
        <v>462</v>
      </c>
      <c r="H144" t="s">
        <v>472</v>
      </c>
      <c r="I144" t="s">
        <v>1250</v>
      </c>
    </row>
    <row r="145" spans="1:9" x14ac:dyDescent="0.3">
      <c r="A145" t="s">
        <v>755</v>
      </c>
      <c r="B145" t="s">
        <v>29</v>
      </c>
      <c r="C145" t="s">
        <v>449</v>
      </c>
      <c r="D145" t="s">
        <v>441</v>
      </c>
      <c r="E145">
        <v>22</v>
      </c>
      <c r="F145" t="s">
        <v>457</v>
      </c>
      <c r="G145" t="s">
        <v>463</v>
      </c>
      <c r="H145" t="s">
        <v>474</v>
      </c>
      <c r="I145" t="s">
        <v>1251</v>
      </c>
    </row>
    <row r="146" spans="1:9" x14ac:dyDescent="0.3">
      <c r="A146" t="s">
        <v>756</v>
      </c>
      <c r="B146" t="s">
        <v>29</v>
      </c>
      <c r="C146" t="s">
        <v>452</v>
      </c>
      <c r="D146" t="s">
        <v>267</v>
      </c>
      <c r="E146">
        <v>19</v>
      </c>
      <c r="F146" t="s">
        <v>457</v>
      </c>
      <c r="G146" t="s">
        <v>459</v>
      </c>
      <c r="H146" t="s">
        <v>470</v>
      </c>
      <c r="I146" t="s">
        <v>1252</v>
      </c>
    </row>
    <row r="147" spans="1:9" x14ac:dyDescent="0.3">
      <c r="A147" t="s">
        <v>757</v>
      </c>
      <c r="B147" t="s">
        <v>29</v>
      </c>
      <c r="C147" t="s">
        <v>451</v>
      </c>
      <c r="D147" t="s">
        <v>248</v>
      </c>
      <c r="E147">
        <v>19</v>
      </c>
      <c r="F147" t="s">
        <v>456</v>
      </c>
      <c r="G147" t="s">
        <v>461</v>
      </c>
      <c r="H147" t="s">
        <v>471</v>
      </c>
      <c r="I147" t="s">
        <v>1253</v>
      </c>
    </row>
    <row r="148" spans="1:9" x14ac:dyDescent="0.3">
      <c r="A148" t="s">
        <v>758</v>
      </c>
      <c r="B148" t="s">
        <v>29</v>
      </c>
      <c r="C148" t="s">
        <v>452</v>
      </c>
      <c r="D148" t="s">
        <v>87</v>
      </c>
      <c r="E148">
        <v>22</v>
      </c>
      <c r="F148" t="s">
        <v>456</v>
      </c>
      <c r="G148" t="s">
        <v>464</v>
      </c>
      <c r="H148" t="s">
        <v>474</v>
      </c>
      <c r="I148" t="s">
        <v>1254</v>
      </c>
    </row>
    <row r="149" spans="1:9" x14ac:dyDescent="0.3">
      <c r="A149" t="s">
        <v>759</v>
      </c>
      <c r="B149" t="s">
        <v>29</v>
      </c>
      <c r="C149" t="s">
        <v>449</v>
      </c>
      <c r="D149" t="s">
        <v>290</v>
      </c>
      <c r="E149">
        <v>20</v>
      </c>
      <c r="F149" t="s">
        <v>457</v>
      </c>
      <c r="G149" t="s">
        <v>460</v>
      </c>
      <c r="H149" t="s">
        <v>470</v>
      </c>
      <c r="I149" t="s">
        <v>1255</v>
      </c>
    </row>
    <row r="150" spans="1:9" x14ac:dyDescent="0.3">
      <c r="A150" t="s">
        <v>760</v>
      </c>
      <c r="B150" t="s">
        <v>29</v>
      </c>
      <c r="C150" t="s">
        <v>451</v>
      </c>
      <c r="D150" t="s">
        <v>367</v>
      </c>
      <c r="E150">
        <v>17</v>
      </c>
      <c r="F150" t="s">
        <v>1062</v>
      </c>
      <c r="G150" t="s">
        <v>467</v>
      </c>
      <c r="H150" t="s">
        <v>468</v>
      </c>
      <c r="I150" t="s">
        <v>1256</v>
      </c>
    </row>
    <row r="151" spans="1:9" x14ac:dyDescent="0.3">
      <c r="A151" t="s">
        <v>761</v>
      </c>
      <c r="B151" t="s">
        <v>29</v>
      </c>
      <c r="C151" t="s">
        <v>448</v>
      </c>
      <c r="D151" t="s">
        <v>8</v>
      </c>
      <c r="E151">
        <v>19</v>
      </c>
      <c r="F151" t="s">
        <v>457</v>
      </c>
      <c r="G151" t="s">
        <v>465</v>
      </c>
      <c r="H151" t="s">
        <v>475</v>
      </c>
      <c r="I151" t="s">
        <v>1257</v>
      </c>
    </row>
    <row r="152" spans="1:9" x14ac:dyDescent="0.3">
      <c r="A152" t="s">
        <v>762</v>
      </c>
      <c r="B152" t="s">
        <v>28</v>
      </c>
      <c r="C152" t="s">
        <v>449</v>
      </c>
      <c r="D152" t="s">
        <v>70</v>
      </c>
      <c r="E152">
        <v>21</v>
      </c>
      <c r="F152" t="s">
        <v>454</v>
      </c>
      <c r="G152" t="s">
        <v>458</v>
      </c>
      <c r="H152" t="s">
        <v>469</v>
      </c>
      <c r="I152" t="s">
        <v>1258</v>
      </c>
    </row>
    <row r="153" spans="1:9" x14ac:dyDescent="0.3">
      <c r="A153" t="s">
        <v>763</v>
      </c>
      <c r="B153" t="s">
        <v>29</v>
      </c>
      <c r="C153" t="s">
        <v>449</v>
      </c>
      <c r="D153" t="s">
        <v>410</v>
      </c>
      <c r="E153">
        <v>19</v>
      </c>
      <c r="F153" t="s">
        <v>456</v>
      </c>
      <c r="G153" t="s">
        <v>458</v>
      </c>
      <c r="H153" t="s">
        <v>468</v>
      </c>
      <c r="I153" t="s">
        <v>1259</v>
      </c>
    </row>
    <row r="154" spans="1:9" x14ac:dyDescent="0.3">
      <c r="A154" t="s">
        <v>764</v>
      </c>
      <c r="B154" t="s">
        <v>28</v>
      </c>
      <c r="C154" t="s">
        <v>451</v>
      </c>
      <c r="D154" t="s">
        <v>208</v>
      </c>
      <c r="E154">
        <v>21</v>
      </c>
      <c r="F154" t="s">
        <v>457</v>
      </c>
      <c r="G154" t="s">
        <v>467</v>
      </c>
      <c r="H154" t="s">
        <v>468</v>
      </c>
      <c r="I154" t="s">
        <v>1260</v>
      </c>
    </row>
    <row r="155" spans="1:9" x14ac:dyDescent="0.3">
      <c r="A155" t="s">
        <v>765</v>
      </c>
      <c r="B155" t="s">
        <v>28</v>
      </c>
      <c r="C155" t="s">
        <v>449</v>
      </c>
      <c r="D155" t="s">
        <v>389</v>
      </c>
      <c r="E155">
        <v>22</v>
      </c>
      <c r="F155" t="s">
        <v>456</v>
      </c>
      <c r="G155" t="s">
        <v>467</v>
      </c>
      <c r="H155" t="s">
        <v>468</v>
      </c>
      <c r="I155" t="s">
        <v>1261</v>
      </c>
    </row>
    <row r="156" spans="1:9" x14ac:dyDescent="0.3">
      <c r="A156" t="s">
        <v>766</v>
      </c>
      <c r="B156" t="s">
        <v>28</v>
      </c>
      <c r="C156" t="s">
        <v>452</v>
      </c>
      <c r="D156" t="s">
        <v>243</v>
      </c>
      <c r="E156">
        <v>21</v>
      </c>
      <c r="F156" t="s">
        <v>457</v>
      </c>
      <c r="G156" t="s">
        <v>459</v>
      </c>
      <c r="H156" t="s">
        <v>469</v>
      </c>
      <c r="I156" t="s">
        <v>1224</v>
      </c>
    </row>
    <row r="157" spans="1:9" x14ac:dyDescent="0.3">
      <c r="A157" t="s">
        <v>767</v>
      </c>
      <c r="B157" t="s">
        <v>29</v>
      </c>
      <c r="C157" t="s">
        <v>451</v>
      </c>
      <c r="D157" t="s">
        <v>283</v>
      </c>
      <c r="E157">
        <v>21</v>
      </c>
      <c r="F157" t="s">
        <v>457</v>
      </c>
      <c r="G157" t="s">
        <v>467</v>
      </c>
      <c r="H157" t="s">
        <v>468</v>
      </c>
      <c r="I157" t="s">
        <v>1222</v>
      </c>
    </row>
    <row r="158" spans="1:9" x14ac:dyDescent="0.3">
      <c r="A158" t="s">
        <v>768</v>
      </c>
      <c r="B158" t="s">
        <v>28</v>
      </c>
      <c r="C158" t="s">
        <v>448</v>
      </c>
      <c r="D158" t="s">
        <v>1</v>
      </c>
      <c r="E158">
        <v>22</v>
      </c>
      <c r="F158" t="s">
        <v>454</v>
      </c>
      <c r="G158" t="s">
        <v>458</v>
      </c>
      <c r="H158" t="s">
        <v>468</v>
      </c>
      <c r="I158" t="s">
        <v>1229</v>
      </c>
    </row>
    <row r="159" spans="1:9" x14ac:dyDescent="0.3">
      <c r="A159" t="s">
        <v>769</v>
      </c>
      <c r="B159" t="s">
        <v>29</v>
      </c>
      <c r="C159" t="s">
        <v>452</v>
      </c>
      <c r="D159" t="s">
        <v>153</v>
      </c>
      <c r="E159">
        <v>20</v>
      </c>
      <c r="F159" t="s">
        <v>457</v>
      </c>
      <c r="G159" t="s">
        <v>464</v>
      </c>
      <c r="H159" t="s">
        <v>474</v>
      </c>
      <c r="I159" t="s">
        <v>1231</v>
      </c>
    </row>
    <row r="160" spans="1:9" x14ac:dyDescent="0.3">
      <c r="A160" t="s">
        <v>770</v>
      </c>
      <c r="B160" t="s">
        <v>28</v>
      </c>
      <c r="C160" t="s">
        <v>451</v>
      </c>
      <c r="D160" t="s">
        <v>148</v>
      </c>
      <c r="E160">
        <v>22</v>
      </c>
      <c r="F160" t="s">
        <v>456</v>
      </c>
      <c r="G160" t="s">
        <v>460</v>
      </c>
      <c r="H160" t="s">
        <v>470</v>
      </c>
      <c r="I160" t="s">
        <v>1223</v>
      </c>
    </row>
    <row r="161" spans="1:9" x14ac:dyDescent="0.3">
      <c r="A161" t="s">
        <v>771</v>
      </c>
      <c r="B161" t="s">
        <v>29</v>
      </c>
      <c r="C161" t="s">
        <v>449</v>
      </c>
      <c r="D161" t="s">
        <v>59</v>
      </c>
      <c r="E161">
        <v>16</v>
      </c>
      <c r="F161" t="s">
        <v>1062</v>
      </c>
      <c r="G161" t="s">
        <v>463</v>
      </c>
      <c r="H161" t="s">
        <v>474</v>
      </c>
      <c r="I161" t="s">
        <v>1227</v>
      </c>
    </row>
    <row r="162" spans="1:9" x14ac:dyDescent="0.3">
      <c r="A162" t="s">
        <v>772</v>
      </c>
      <c r="B162" t="s">
        <v>29</v>
      </c>
      <c r="C162" t="s">
        <v>449</v>
      </c>
      <c r="D162" t="s">
        <v>19</v>
      </c>
      <c r="E162">
        <v>26</v>
      </c>
      <c r="F162" t="s">
        <v>455</v>
      </c>
      <c r="G162" t="s">
        <v>466</v>
      </c>
      <c r="H162" t="s">
        <v>477</v>
      </c>
      <c r="I162" t="s">
        <v>1228</v>
      </c>
    </row>
    <row r="163" spans="1:9" x14ac:dyDescent="0.3">
      <c r="A163" t="s">
        <v>773</v>
      </c>
      <c r="B163" t="s">
        <v>28</v>
      </c>
      <c r="C163" t="s">
        <v>451</v>
      </c>
      <c r="D163" t="s">
        <v>229</v>
      </c>
      <c r="E163">
        <v>19</v>
      </c>
      <c r="F163" t="s">
        <v>454</v>
      </c>
      <c r="G163" t="s">
        <v>461</v>
      </c>
      <c r="H163" t="s">
        <v>472</v>
      </c>
      <c r="I163" t="s">
        <v>1226</v>
      </c>
    </row>
    <row r="164" spans="1:9" x14ac:dyDescent="0.3">
      <c r="A164" t="s">
        <v>774</v>
      </c>
      <c r="B164" t="s">
        <v>28</v>
      </c>
      <c r="C164" t="s">
        <v>451</v>
      </c>
      <c r="D164" t="s">
        <v>143</v>
      </c>
      <c r="E164">
        <v>21</v>
      </c>
      <c r="F164" t="s">
        <v>454</v>
      </c>
      <c r="G164" t="s">
        <v>467</v>
      </c>
      <c r="H164" t="s">
        <v>468</v>
      </c>
      <c r="I164" t="s">
        <v>1230</v>
      </c>
    </row>
    <row r="165" spans="1:9" x14ac:dyDescent="0.3">
      <c r="A165" t="s">
        <v>775</v>
      </c>
      <c r="B165" t="s">
        <v>28</v>
      </c>
      <c r="C165" t="s">
        <v>450</v>
      </c>
      <c r="D165" t="s">
        <v>165</v>
      </c>
      <c r="E165">
        <v>22</v>
      </c>
      <c r="F165" t="s">
        <v>456</v>
      </c>
      <c r="G165" t="s">
        <v>460</v>
      </c>
      <c r="H165" t="s">
        <v>471</v>
      </c>
      <c r="I165" t="s">
        <v>1225</v>
      </c>
    </row>
    <row r="166" spans="1:9" x14ac:dyDescent="0.3">
      <c r="A166" t="s">
        <v>776</v>
      </c>
      <c r="B166" t="s">
        <v>28</v>
      </c>
      <c r="C166" t="s">
        <v>452</v>
      </c>
      <c r="D166" t="s">
        <v>188</v>
      </c>
      <c r="E166">
        <v>20</v>
      </c>
      <c r="F166" t="s">
        <v>457</v>
      </c>
      <c r="G166" t="s">
        <v>462</v>
      </c>
      <c r="H166" t="s">
        <v>472</v>
      </c>
      <c r="I166" t="s">
        <v>1234</v>
      </c>
    </row>
    <row r="167" spans="1:9" x14ac:dyDescent="0.3">
      <c r="A167" t="s">
        <v>777</v>
      </c>
      <c r="B167" t="s">
        <v>28</v>
      </c>
      <c r="C167" t="s">
        <v>452</v>
      </c>
      <c r="D167" t="s">
        <v>343</v>
      </c>
      <c r="E167">
        <v>16</v>
      </c>
      <c r="F167" t="s">
        <v>1062</v>
      </c>
      <c r="G167" t="s">
        <v>462</v>
      </c>
      <c r="H167" t="s">
        <v>473</v>
      </c>
      <c r="I167" t="s">
        <v>1235</v>
      </c>
    </row>
    <row r="168" spans="1:9" x14ac:dyDescent="0.3">
      <c r="A168" t="s">
        <v>778</v>
      </c>
      <c r="B168" t="s">
        <v>29</v>
      </c>
      <c r="C168" t="s">
        <v>452</v>
      </c>
      <c r="D168" t="s">
        <v>60</v>
      </c>
      <c r="E168">
        <v>20</v>
      </c>
      <c r="F168" t="s">
        <v>456</v>
      </c>
      <c r="G168" t="s">
        <v>464</v>
      </c>
      <c r="H168" t="s">
        <v>475</v>
      </c>
      <c r="I168" t="s">
        <v>1236</v>
      </c>
    </row>
    <row r="169" spans="1:9" x14ac:dyDescent="0.3">
      <c r="A169" t="s">
        <v>779</v>
      </c>
      <c r="B169" t="s">
        <v>28</v>
      </c>
      <c r="C169" t="s">
        <v>451</v>
      </c>
      <c r="D169" t="s">
        <v>21</v>
      </c>
      <c r="E169">
        <v>17</v>
      </c>
      <c r="F169" t="s">
        <v>1062</v>
      </c>
      <c r="G169" t="s">
        <v>458</v>
      </c>
      <c r="H169" t="s">
        <v>468</v>
      </c>
      <c r="I169" t="s">
        <v>1237</v>
      </c>
    </row>
    <row r="170" spans="1:9" x14ac:dyDescent="0.3">
      <c r="A170" t="s">
        <v>780</v>
      </c>
      <c r="B170" t="s">
        <v>29</v>
      </c>
      <c r="C170" t="s">
        <v>448</v>
      </c>
      <c r="D170" t="s">
        <v>161</v>
      </c>
      <c r="E170">
        <v>20</v>
      </c>
      <c r="F170" t="s">
        <v>456</v>
      </c>
      <c r="G170" t="s">
        <v>458</v>
      </c>
      <c r="H170" t="s">
        <v>469</v>
      </c>
      <c r="I170" t="s">
        <v>1238</v>
      </c>
    </row>
    <row r="171" spans="1:9" x14ac:dyDescent="0.3">
      <c r="A171" t="s">
        <v>781</v>
      </c>
      <c r="B171" t="s">
        <v>28</v>
      </c>
      <c r="C171" t="s">
        <v>449</v>
      </c>
      <c r="D171" t="s">
        <v>309</v>
      </c>
      <c r="E171">
        <v>17</v>
      </c>
      <c r="F171" t="s">
        <v>1062</v>
      </c>
      <c r="G171" t="s">
        <v>464</v>
      </c>
      <c r="H171" t="s">
        <v>475</v>
      </c>
      <c r="I171" t="s">
        <v>1239</v>
      </c>
    </row>
    <row r="172" spans="1:9" x14ac:dyDescent="0.3">
      <c r="A172" t="s">
        <v>782</v>
      </c>
      <c r="B172" t="s">
        <v>28</v>
      </c>
      <c r="C172" t="s">
        <v>448</v>
      </c>
      <c r="D172" t="s">
        <v>204</v>
      </c>
      <c r="E172">
        <v>17</v>
      </c>
      <c r="F172" t="s">
        <v>1062</v>
      </c>
      <c r="G172" t="s">
        <v>464</v>
      </c>
      <c r="H172" t="s">
        <v>475</v>
      </c>
      <c r="I172" t="s">
        <v>1240</v>
      </c>
    </row>
    <row r="173" spans="1:9" x14ac:dyDescent="0.3">
      <c r="A173" t="s">
        <v>783</v>
      </c>
      <c r="B173" t="s">
        <v>28</v>
      </c>
      <c r="C173" t="s">
        <v>451</v>
      </c>
      <c r="D173" t="s">
        <v>61</v>
      </c>
      <c r="E173">
        <v>19</v>
      </c>
      <c r="F173" t="s">
        <v>456</v>
      </c>
      <c r="G173" t="s">
        <v>465</v>
      </c>
      <c r="H173" t="s">
        <v>476</v>
      </c>
      <c r="I173" t="s">
        <v>1241</v>
      </c>
    </row>
    <row r="174" spans="1:9" x14ac:dyDescent="0.3">
      <c r="A174" t="s">
        <v>784</v>
      </c>
      <c r="B174" t="s">
        <v>28</v>
      </c>
      <c r="C174" t="s">
        <v>449</v>
      </c>
      <c r="D174" t="s">
        <v>172</v>
      </c>
      <c r="E174">
        <v>16</v>
      </c>
      <c r="F174" t="s">
        <v>1062</v>
      </c>
      <c r="G174" t="s">
        <v>463</v>
      </c>
      <c r="H174" t="s">
        <v>474</v>
      </c>
      <c r="I174" t="s">
        <v>1242</v>
      </c>
    </row>
    <row r="175" spans="1:9" x14ac:dyDescent="0.3">
      <c r="A175" t="s">
        <v>785</v>
      </c>
      <c r="B175" t="s">
        <v>29</v>
      </c>
      <c r="C175" t="s">
        <v>451</v>
      </c>
      <c r="D175" t="s">
        <v>281</v>
      </c>
      <c r="E175">
        <v>22</v>
      </c>
      <c r="F175" t="s">
        <v>457</v>
      </c>
      <c r="G175" t="s">
        <v>466</v>
      </c>
      <c r="H175" t="s">
        <v>477</v>
      </c>
      <c r="I175" t="s">
        <v>1243</v>
      </c>
    </row>
    <row r="176" spans="1:9" x14ac:dyDescent="0.3">
      <c r="A176" t="s">
        <v>786</v>
      </c>
      <c r="B176" t="s">
        <v>29</v>
      </c>
      <c r="C176" t="s">
        <v>449</v>
      </c>
      <c r="D176" t="s">
        <v>196</v>
      </c>
      <c r="E176">
        <v>21</v>
      </c>
      <c r="F176" t="s">
        <v>457</v>
      </c>
      <c r="G176" t="s">
        <v>463</v>
      </c>
      <c r="H176" t="s">
        <v>473</v>
      </c>
      <c r="I176" t="s">
        <v>1244</v>
      </c>
    </row>
    <row r="177" spans="1:9" x14ac:dyDescent="0.3">
      <c r="A177" t="s">
        <v>787</v>
      </c>
      <c r="B177" t="s">
        <v>29</v>
      </c>
      <c r="C177" t="s">
        <v>449</v>
      </c>
      <c r="D177" t="s">
        <v>298</v>
      </c>
      <c r="E177">
        <v>18</v>
      </c>
      <c r="F177" t="s">
        <v>1062</v>
      </c>
      <c r="G177" t="s">
        <v>464</v>
      </c>
      <c r="H177" t="s">
        <v>474</v>
      </c>
      <c r="I177" t="s">
        <v>1245</v>
      </c>
    </row>
    <row r="178" spans="1:9" x14ac:dyDescent="0.3">
      <c r="A178" t="s">
        <v>788</v>
      </c>
      <c r="B178" t="s">
        <v>28</v>
      </c>
      <c r="C178" t="s">
        <v>449</v>
      </c>
      <c r="D178" t="s">
        <v>256</v>
      </c>
      <c r="E178">
        <v>19</v>
      </c>
      <c r="F178" t="s">
        <v>457</v>
      </c>
      <c r="G178" t="s">
        <v>467</v>
      </c>
      <c r="H178" t="s">
        <v>477</v>
      </c>
      <c r="I178" t="s">
        <v>1246</v>
      </c>
    </row>
    <row r="179" spans="1:9" x14ac:dyDescent="0.3">
      <c r="A179" t="s">
        <v>789</v>
      </c>
      <c r="B179" t="s">
        <v>29</v>
      </c>
      <c r="C179" t="s">
        <v>449</v>
      </c>
      <c r="D179" t="s">
        <v>327</v>
      </c>
      <c r="E179">
        <v>20</v>
      </c>
      <c r="F179" t="s">
        <v>456</v>
      </c>
      <c r="G179" t="s">
        <v>459</v>
      </c>
      <c r="H179" t="s">
        <v>469</v>
      </c>
      <c r="I179" t="s">
        <v>1247</v>
      </c>
    </row>
    <row r="180" spans="1:9" x14ac:dyDescent="0.3">
      <c r="A180" t="s">
        <v>790</v>
      </c>
      <c r="B180" t="s">
        <v>28</v>
      </c>
      <c r="C180" t="s">
        <v>451</v>
      </c>
      <c r="D180" t="s">
        <v>82</v>
      </c>
      <c r="E180">
        <v>19</v>
      </c>
      <c r="F180" t="s">
        <v>457</v>
      </c>
      <c r="G180" t="s">
        <v>461</v>
      </c>
      <c r="H180" t="s">
        <v>472</v>
      </c>
      <c r="I180" t="s">
        <v>1248</v>
      </c>
    </row>
    <row r="181" spans="1:9" x14ac:dyDescent="0.3">
      <c r="A181" t="s">
        <v>791</v>
      </c>
      <c r="B181" t="s">
        <v>28</v>
      </c>
      <c r="C181" t="s">
        <v>449</v>
      </c>
      <c r="D181" t="s">
        <v>135</v>
      </c>
      <c r="E181">
        <v>19</v>
      </c>
      <c r="F181" t="s">
        <v>456</v>
      </c>
      <c r="G181" t="s">
        <v>461</v>
      </c>
      <c r="H181" t="s">
        <v>472</v>
      </c>
      <c r="I181" t="s">
        <v>1249</v>
      </c>
    </row>
    <row r="182" spans="1:9" x14ac:dyDescent="0.3">
      <c r="A182" t="s">
        <v>792</v>
      </c>
      <c r="B182" t="s">
        <v>29</v>
      </c>
      <c r="C182" t="s">
        <v>451</v>
      </c>
      <c r="D182" t="s">
        <v>406</v>
      </c>
      <c r="E182">
        <v>19</v>
      </c>
      <c r="F182" t="s">
        <v>457</v>
      </c>
      <c r="G182" t="s">
        <v>466</v>
      </c>
      <c r="H182" t="s">
        <v>477</v>
      </c>
      <c r="I182" t="s">
        <v>1250</v>
      </c>
    </row>
    <row r="183" spans="1:9" x14ac:dyDescent="0.3">
      <c r="A183" t="s">
        <v>793</v>
      </c>
      <c r="B183" t="s">
        <v>29</v>
      </c>
      <c r="C183" t="s">
        <v>451</v>
      </c>
      <c r="D183" t="s">
        <v>25</v>
      </c>
      <c r="E183">
        <v>22</v>
      </c>
      <c r="F183" t="s">
        <v>454</v>
      </c>
      <c r="G183" t="s">
        <v>462</v>
      </c>
      <c r="H183" t="s">
        <v>472</v>
      </c>
      <c r="I183" t="s">
        <v>1251</v>
      </c>
    </row>
    <row r="184" spans="1:9" x14ac:dyDescent="0.3">
      <c r="A184" t="s">
        <v>794</v>
      </c>
      <c r="B184" t="s">
        <v>29</v>
      </c>
      <c r="C184" t="s">
        <v>448</v>
      </c>
      <c r="D184" t="s">
        <v>246</v>
      </c>
      <c r="E184">
        <v>16</v>
      </c>
      <c r="F184" t="s">
        <v>1062</v>
      </c>
      <c r="G184" t="s">
        <v>460</v>
      </c>
      <c r="H184" t="s">
        <v>470</v>
      </c>
      <c r="I184" t="s">
        <v>1252</v>
      </c>
    </row>
    <row r="185" spans="1:9" x14ac:dyDescent="0.3">
      <c r="A185" t="s">
        <v>795</v>
      </c>
      <c r="B185" t="s">
        <v>29</v>
      </c>
      <c r="C185" t="s">
        <v>448</v>
      </c>
      <c r="D185" t="s">
        <v>361</v>
      </c>
      <c r="E185">
        <v>18</v>
      </c>
      <c r="F185" t="s">
        <v>1062</v>
      </c>
      <c r="G185" t="s">
        <v>464</v>
      </c>
      <c r="H185" t="s">
        <v>475</v>
      </c>
      <c r="I185" t="s">
        <v>1253</v>
      </c>
    </row>
    <row r="186" spans="1:9" x14ac:dyDescent="0.3">
      <c r="A186" t="s">
        <v>796</v>
      </c>
      <c r="B186" t="s">
        <v>28</v>
      </c>
      <c r="C186" t="s">
        <v>451</v>
      </c>
      <c r="D186" t="s">
        <v>391</v>
      </c>
      <c r="E186">
        <v>16</v>
      </c>
      <c r="F186" t="s">
        <v>1062</v>
      </c>
      <c r="G186" t="s">
        <v>458</v>
      </c>
      <c r="H186" t="s">
        <v>468</v>
      </c>
      <c r="I186" t="s">
        <v>1254</v>
      </c>
    </row>
    <row r="187" spans="1:9" x14ac:dyDescent="0.3">
      <c r="A187" t="s">
        <v>797</v>
      </c>
      <c r="B187" t="s">
        <v>28</v>
      </c>
      <c r="C187" t="s">
        <v>449</v>
      </c>
      <c r="D187" t="s">
        <v>431</v>
      </c>
      <c r="E187">
        <v>25</v>
      </c>
      <c r="F187" t="s">
        <v>455</v>
      </c>
      <c r="G187" t="s">
        <v>467</v>
      </c>
      <c r="H187" t="s">
        <v>468</v>
      </c>
      <c r="I187" t="s">
        <v>1255</v>
      </c>
    </row>
    <row r="188" spans="1:9" x14ac:dyDescent="0.3">
      <c r="A188" t="s">
        <v>798</v>
      </c>
      <c r="B188" t="s">
        <v>29</v>
      </c>
      <c r="C188" t="s">
        <v>448</v>
      </c>
      <c r="D188" t="s">
        <v>92</v>
      </c>
      <c r="E188">
        <v>20</v>
      </c>
      <c r="F188" t="s">
        <v>454</v>
      </c>
      <c r="G188" t="s">
        <v>466</v>
      </c>
      <c r="H188" t="s">
        <v>476</v>
      </c>
      <c r="I188" t="s">
        <v>1256</v>
      </c>
    </row>
    <row r="189" spans="1:9" x14ac:dyDescent="0.3">
      <c r="A189" t="s">
        <v>799</v>
      </c>
      <c r="B189" t="s">
        <v>28</v>
      </c>
      <c r="C189" t="s">
        <v>451</v>
      </c>
      <c r="D189" t="s">
        <v>76</v>
      </c>
      <c r="E189">
        <v>22</v>
      </c>
      <c r="F189" t="s">
        <v>456</v>
      </c>
      <c r="G189" t="s">
        <v>460</v>
      </c>
      <c r="H189" t="s">
        <v>471</v>
      </c>
      <c r="I189" t="s">
        <v>1257</v>
      </c>
    </row>
    <row r="190" spans="1:9" x14ac:dyDescent="0.3">
      <c r="A190" t="s">
        <v>800</v>
      </c>
      <c r="B190" t="s">
        <v>28</v>
      </c>
      <c r="C190" t="s">
        <v>448</v>
      </c>
      <c r="D190" t="s">
        <v>253</v>
      </c>
      <c r="E190">
        <v>25</v>
      </c>
      <c r="F190" t="s">
        <v>455</v>
      </c>
      <c r="G190" t="s">
        <v>465</v>
      </c>
      <c r="H190" t="s">
        <v>475</v>
      </c>
      <c r="I190" t="s">
        <v>1258</v>
      </c>
    </row>
    <row r="191" spans="1:9" x14ac:dyDescent="0.3">
      <c r="A191" t="s">
        <v>801</v>
      </c>
      <c r="B191" t="s">
        <v>28</v>
      </c>
      <c r="C191" t="s">
        <v>448</v>
      </c>
      <c r="D191" t="s">
        <v>345</v>
      </c>
      <c r="E191">
        <v>18</v>
      </c>
      <c r="F191" t="s">
        <v>1062</v>
      </c>
      <c r="G191" t="s">
        <v>463</v>
      </c>
      <c r="H191" t="s">
        <v>474</v>
      </c>
      <c r="I191" t="s">
        <v>1259</v>
      </c>
    </row>
    <row r="192" spans="1:9" x14ac:dyDescent="0.3">
      <c r="A192" t="s">
        <v>802</v>
      </c>
      <c r="B192" t="s">
        <v>29</v>
      </c>
      <c r="C192" t="s">
        <v>449</v>
      </c>
      <c r="D192" t="s">
        <v>307</v>
      </c>
      <c r="E192">
        <v>21</v>
      </c>
      <c r="F192" t="s">
        <v>457</v>
      </c>
      <c r="G192" t="s">
        <v>459</v>
      </c>
      <c r="H192" t="s">
        <v>470</v>
      </c>
      <c r="I192" t="s">
        <v>1260</v>
      </c>
    </row>
    <row r="193" spans="1:9" x14ac:dyDescent="0.3">
      <c r="A193" t="s">
        <v>803</v>
      </c>
      <c r="B193" t="s">
        <v>29</v>
      </c>
      <c r="C193" t="s">
        <v>449</v>
      </c>
      <c r="D193" t="s">
        <v>128</v>
      </c>
      <c r="E193">
        <v>17</v>
      </c>
      <c r="F193" t="s">
        <v>1062</v>
      </c>
      <c r="G193" t="s">
        <v>466</v>
      </c>
      <c r="H193" t="s">
        <v>477</v>
      </c>
      <c r="I193" t="s">
        <v>1261</v>
      </c>
    </row>
    <row r="194" spans="1:9" x14ac:dyDescent="0.3">
      <c r="A194" t="s">
        <v>804</v>
      </c>
      <c r="B194" t="s">
        <v>29</v>
      </c>
      <c r="C194" t="s">
        <v>451</v>
      </c>
      <c r="D194" t="s">
        <v>317</v>
      </c>
      <c r="E194">
        <v>18</v>
      </c>
      <c r="F194" t="s">
        <v>1062</v>
      </c>
      <c r="G194" t="s">
        <v>464</v>
      </c>
      <c r="H194" t="s">
        <v>475</v>
      </c>
      <c r="I194" t="s">
        <v>1224</v>
      </c>
    </row>
    <row r="195" spans="1:9" x14ac:dyDescent="0.3">
      <c r="A195" t="s">
        <v>805</v>
      </c>
      <c r="B195" t="s">
        <v>29</v>
      </c>
      <c r="C195" t="s">
        <v>451</v>
      </c>
      <c r="D195" t="s">
        <v>62</v>
      </c>
      <c r="E195">
        <v>19</v>
      </c>
      <c r="F195" t="s">
        <v>457</v>
      </c>
      <c r="G195" t="s">
        <v>466</v>
      </c>
      <c r="H195" t="s">
        <v>477</v>
      </c>
      <c r="I195" t="s">
        <v>1222</v>
      </c>
    </row>
    <row r="196" spans="1:9" x14ac:dyDescent="0.3">
      <c r="A196" t="s">
        <v>806</v>
      </c>
      <c r="B196" t="s">
        <v>28</v>
      </c>
      <c r="C196" t="s">
        <v>450</v>
      </c>
      <c r="D196" t="s">
        <v>72</v>
      </c>
      <c r="E196">
        <v>19</v>
      </c>
      <c r="F196" t="s">
        <v>456</v>
      </c>
      <c r="G196" t="s">
        <v>460</v>
      </c>
      <c r="H196" t="s">
        <v>470</v>
      </c>
      <c r="I196" t="s">
        <v>1229</v>
      </c>
    </row>
    <row r="197" spans="1:9" x14ac:dyDescent="0.3">
      <c r="A197" t="s">
        <v>807</v>
      </c>
      <c r="B197" t="s">
        <v>29</v>
      </c>
      <c r="C197" t="s">
        <v>449</v>
      </c>
      <c r="D197" t="s">
        <v>225</v>
      </c>
      <c r="E197">
        <v>19</v>
      </c>
      <c r="F197" t="s">
        <v>454</v>
      </c>
      <c r="G197" t="s">
        <v>462</v>
      </c>
      <c r="H197" t="s">
        <v>473</v>
      </c>
      <c r="I197" t="s">
        <v>1231</v>
      </c>
    </row>
    <row r="198" spans="1:9" x14ac:dyDescent="0.3">
      <c r="A198" t="s">
        <v>808</v>
      </c>
      <c r="B198" t="s">
        <v>28</v>
      </c>
      <c r="C198" t="s">
        <v>452</v>
      </c>
      <c r="D198" t="s">
        <v>157</v>
      </c>
      <c r="E198">
        <v>19</v>
      </c>
      <c r="F198" t="s">
        <v>456</v>
      </c>
      <c r="G198" t="s">
        <v>465</v>
      </c>
      <c r="H198" t="s">
        <v>475</v>
      </c>
      <c r="I198" t="s">
        <v>1223</v>
      </c>
    </row>
    <row r="199" spans="1:9" x14ac:dyDescent="0.3">
      <c r="A199" t="s">
        <v>809</v>
      </c>
      <c r="B199" t="s">
        <v>28</v>
      </c>
      <c r="C199" t="s">
        <v>451</v>
      </c>
      <c r="D199" t="s">
        <v>274</v>
      </c>
      <c r="E199">
        <v>17</v>
      </c>
      <c r="F199" t="s">
        <v>1062</v>
      </c>
      <c r="G199" t="s">
        <v>467</v>
      </c>
      <c r="H199" t="s">
        <v>468</v>
      </c>
      <c r="I199" t="s">
        <v>1227</v>
      </c>
    </row>
    <row r="200" spans="1:9" x14ac:dyDescent="0.3">
      <c r="A200" t="s">
        <v>810</v>
      </c>
      <c r="B200" t="s">
        <v>28</v>
      </c>
      <c r="C200" t="s">
        <v>451</v>
      </c>
      <c r="D200" t="s">
        <v>125</v>
      </c>
      <c r="E200">
        <v>20</v>
      </c>
      <c r="F200" t="s">
        <v>456</v>
      </c>
      <c r="G200" t="s">
        <v>465</v>
      </c>
      <c r="H200" t="s">
        <v>475</v>
      </c>
      <c r="I200" t="s">
        <v>1228</v>
      </c>
    </row>
    <row r="201" spans="1:9" x14ac:dyDescent="0.3">
      <c r="A201" t="s">
        <v>811</v>
      </c>
      <c r="B201" t="s">
        <v>28</v>
      </c>
      <c r="C201" t="s">
        <v>449</v>
      </c>
      <c r="D201" t="s">
        <v>357</v>
      </c>
      <c r="E201">
        <v>17</v>
      </c>
      <c r="F201" t="s">
        <v>1062</v>
      </c>
      <c r="G201" t="s">
        <v>460</v>
      </c>
      <c r="H201" t="s">
        <v>470</v>
      </c>
      <c r="I201" t="s">
        <v>1226</v>
      </c>
    </row>
    <row r="202" spans="1:9" x14ac:dyDescent="0.3">
      <c r="A202" t="s">
        <v>812</v>
      </c>
      <c r="B202" t="s">
        <v>29</v>
      </c>
      <c r="C202" t="s">
        <v>448</v>
      </c>
      <c r="D202" t="s">
        <v>418</v>
      </c>
      <c r="E202">
        <v>19</v>
      </c>
      <c r="F202" t="s">
        <v>457</v>
      </c>
      <c r="G202" t="s">
        <v>462</v>
      </c>
      <c r="H202" t="s">
        <v>472</v>
      </c>
      <c r="I202" t="s">
        <v>1230</v>
      </c>
    </row>
    <row r="203" spans="1:9" x14ac:dyDescent="0.3">
      <c r="A203" t="s">
        <v>813</v>
      </c>
      <c r="B203" t="s">
        <v>29</v>
      </c>
      <c r="C203" t="s">
        <v>449</v>
      </c>
      <c r="D203" t="s">
        <v>63</v>
      </c>
      <c r="E203">
        <v>18</v>
      </c>
      <c r="F203" t="s">
        <v>1062</v>
      </c>
      <c r="G203" t="s">
        <v>467</v>
      </c>
      <c r="H203" t="s">
        <v>468</v>
      </c>
      <c r="I203" t="s">
        <v>1225</v>
      </c>
    </row>
    <row r="204" spans="1:9" x14ac:dyDescent="0.3">
      <c r="A204" t="s">
        <v>814</v>
      </c>
      <c r="B204" t="s">
        <v>28</v>
      </c>
      <c r="C204" t="s">
        <v>451</v>
      </c>
      <c r="D204" t="s">
        <v>89</v>
      </c>
      <c r="E204">
        <v>19</v>
      </c>
      <c r="F204" t="s">
        <v>457</v>
      </c>
      <c r="G204" t="s">
        <v>459</v>
      </c>
      <c r="H204" t="s">
        <v>470</v>
      </c>
      <c r="I204" t="s">
        <v>1234</v>
      </c>
    </row>
    <row r="205" spans="1:9" x14ac:dyDescent="0.3">
      <c r="A205" t="s">
        <v>815</v>
      </c>
      <c r="B205" t="s">
        <v>29</v>
      </c>
      <c r="C205" t="s">
        <v>451</v>
      </c>
      <c r="D205" t="s">
        <v>12</v>
      </c>
      <c r="E205">
        <v>21</v>
      </c>
      <c r="F205" t="s">
        <v>456</v>
      </c>
      <c r="G205" t="s">
        <v>459</v>
      </c>
      <c r="H205" t="s">
        <v>470</v>
      </c>
      <c r="I205" t="s">
        <v>1235</v>
      </c>
    </row>
    <row r="206" spans="1:9" x14ac:dyDescent="0.3">
      <c r="A206" t="s">
        <v>816</v>
      </c>
      <c r="B206" t="s">
        <v>29</v>
      </c>
      <c r="C206" t="s">
        <v>449</v>
      </c>
      <c r="D206" t="s">
        <v>217</v>
      </c>
      <c r="E206">
        <v>18</v>
      </c>
      <c r="F206" t="s">
        <v>1062</v>
      </c>
      <c r="G206" t="s">
        <v>458</v>
      </c>
      <c r="H206" t="s">
        <v>469</v>
      </c>
      <c r="I206" t="s">
        <v>1236</v>
      </c>
    </row>
    <row r="207" spans="1:9" x14ac:dyDescent="0.3">
      <c r="A207" t="s">
        <v>817</v>
      </c>
      <c r="B207" t="s">
        <v>28</v>
      </c>
      <c r="C207" t="s">
        <v>449</v>
      </c>
      <c r="D207" t="s">
        <v>95</v>
      </c>
      <c r="E207">
        <v>17</v>
      </c>
      <c r="F207" t="s">
        <v>1062</v>
      </c>
      <c r="G207" t="s">
        <v>462</v>
      </c>
      <c r="H207" t="s">
        <v>473</v>
      </c>
      <c r="I207" t="s">
        <v>1237</v>
      </c>
    </row>
    <row r="208" spans="1:9" x14ac:dyDescent="0.3">
      <c r="A208" t="s">
        <v>818</v>
      </c>
      <c r="B208" t="s">
        <v>28</v>
      </c>
      <c r="C208" t="s">
        <v>450</v>
      </c>
      <c r="D208" t="s">
        <v>71</v>
      </c>
      <c r="E208">
        <v>18</v>
      </c>
      <c r="F208" t="s">
        <v>1062</v>
      </c>
      <c r="G208" t="s">
        <v>459</v>
      </c>
      <c r="H208" t="s">
        <v>469</v>
      </c>
      <c r="I208" t="s">
        <v>1238</v>
      </c>
    </row>
    <row r="209" spans="1:9" x14ac:dyDescent="0.3">
      <c r="A209" t="s">
        <v>819</v>
      </c>
      <c r="B209" t="s">
        <v>29</v>
      </c>
      <c r="C209" t="s">
        <v>449</v>
      </c>
      <c r="D209" t="s">
        <v>192</v>
      </c>
      <c r="E209">
        <v>17</v>
      </c>
      <c r="F209" t="s">
        <v>1062</v>
      </c>
      <c r="G209" t="s">
        <v>462</v>
      </c>
      <c r="H209" t="s">
        <v>472</v>
      </c>
      <c r="I209" t="s">
        <v>1239</v>
      </c>
    </row>
    <row r="210" spans="1:9" x14ac:dyDescent="0.3">
      <c r="A210" t="s">
        <v>820</v>
      </c>
      <c r="B210" t="s">
        <v>28</v>
      </c>
      <c r="C210" t="s">
        <v>449</v>
      </c>
      <c r="D210" t="s">
        <v>370</v>
      </c>
      <c r="E210">
        <v>22</v>
      </c>
      <c r="F210" t="s">
        <v>457</v>
      </c>
      <c r="G210" t="s">
        <v>467</v>
      </c>
      <c r="H210" t="s">
        <v>477</v>
      </c>
      <c r="I210" t="s">
        <v>1240</v>
      </c>
    </row>
    <row r="211" spans="1:9" x14ac:dyDescent="0.3">
      <c r="A211" t="s">
        <v>821</v>
      </c>
      <c r="B211" t="s">
        <v>28</v>
      </c>
      <c r="C211" t="s">
        <v>451</v>
      </c>
      <c r="D211" t="s">
        <v>78</v>
      </c>
      <c r="E211">
        <v>17</v>
      </c>
      <c r="F211" t="s">
        <v>1062</v>
      </c>
      <c r="G211" t="s">
        <v>464</v>
      </c>
      <c r="H211" t="s">
        <v>474</v>
      </c>
      <c r="I211" t="s">
        <v>1241</v>
      </c>
    </row>
    <row r="212" spans="1:9" x14ac:dyDescent="0.3">
      <c r="A212" t="s">
        <v>822</v>
      </c>
      <c r="B212" t="s">
        <v>28</v>
      </c>
      <c r="C212" t="s">
        <v>449</v>
      </c>
      <c r="D212" t="s">
        <v>133</v>
      </c>
      <c r="E212">
        <v>17</v>
      </c>
      <c r="F212" t="s">
        <v>1062</v>
      </c>
      <c r="G212" t="s">
        <v>460</v>
      </c>
      <c r="H212" t="s">
        <v>471</v>
      </c>
      <c r="I212" t="s">
        <v>1242</v>
      </c>
    </row>
    <row r="213" spans="1:9" x14ac:dyDescent="0.3">
      <c r="A213" t="s">
        <v>823</v>
      </c>
      <c r="B213" t="s">
        <v>28</v>
      </c>
      <c r="C213" t="s">
        <v>449</v>
      </c>
      <c r="D213" t="s">
        <v>151</v>
      </c>
      <c r="E213">
        <v>20</v>
      </c>
      <c r="F213" t="s">
        <v>457</v>
      </c>
      <c r="G213" t="s">
        <v>462</v>
      </c>
      <c r="H213" t="s">
        <v>472</v>
      </c>
      <c r="I213" t="s">
        <v>1243</v>
      </c>
    </row>
    <row r="214" spans="1:9" x14ac:dyDescent="0.3">
      <c r="A214" t="s">
        <v>824</v>
      </c>
      <c r="B214" t="s">
        <v>28</v>
      </c>
      <c r="C214" t="s">
        <v>448</v>
      </c>
      <c r="D214" t="s">
        <v>313</v>
      </c>
      <c r="E214">
        <v>19</v>
      </c>
      <c r="F214" t="s">
        <v>457</v>
      </c>
      <c r="G214" t="s">
        <v>466</v>
      </c>
      <c r="H214" t="s">
        <v>477</v>
      </c>
      <c r="I214" t="s">
        <v>1244</v>
      </c>
    </row>
    <row r="215" spans="1:9" x14ac:dyDescent="0.3">
      <c r="A215" t="s">
        <v>825</v>
      </c>
      <c r="B215" t="s">
        <v>28</v>
      </c>
      <c r="C215" t="s">
        <v>449</v>
      </c>
      <c r="D215" t="s">
        <v>120</v>
      </c>
      <c r="E215">
        <v>21</v>
      </c>
      <c r="F215" t="s">
        <v>457</v>
      </c>
      <c r="G215" t="s">
        <v>463</v>
      </c>
      <c r="H215" t="s">
        <v>473</v>
      </c>
      <c r="I215" t="s">
        <v>1245</v>
      </c>
    </row>
    <row r="216" spans="1:9" x14ac:dyDescent="0.3">
      <c r="A216" t="s">
        <v>826</v>
      </c>
      <c r="B216" t="s">
        <v>28</v>
      </c>
      <c r="C216" t="s">
        <v>448</v>
      </c>
      <c r="D216" t="s">
        <v>415</v>
      </c>
      <c r="E216">
        <v>16</v>
      </c>
      <c r="F216" t="s">
        <v>1062</v>
      </c>
      <c r="G216" t="s">
        <v>460</v>
      </c>
      <c r="H216" t="s">
        <v>471</v>
      </c>
      <c r="I216" t="s">
        <v>1246</v>
      </c>
    </row>
    <row r="217" spans="1:9" x14ac:dyDescent="0.3">
      <c r="A217" t="s">
        <v>827</v>
      </c>
      <c r="B217" t="s">
        <v>28</v>
      </c>
      <c r="C217" t="s">
        <v>451</v>
      </c>
      <c r="D217" t="s">
        <v>178</v>
      </c>
      <c r="E217">
        <v>18</v>
      </c>
      <c r="F217" t="s">
        <v>1062</v>
      </c>
      <c r="G217" t="s">
        <v>466</v>
      </c>
      <c r="H217" t="s">
        <v>477</v>
      </c>
      <c r="I217" t="s">
        <v>1247</v>
      </c>
    </row>
    <row r="218" spans="1:9" x14ac:dyDescent="0.3">
      <c r="A218" t="s">
        <v>828</v>
      </c>
      <c r="B218" t="s">
        <v>29</v>
      </c>
      <c r="C218" t="s">
        <v>449</v>
      </c>
      <c r="D218" t="s">
        <v>402</v>
      </c>
      <c r="E218">
        <v>19</v>
      </c>
      <c r="F218" t="s">
        <v>454</v>
      </c>
      <c r="G218" t="s">
        <v>464</v>
      </c>
      <c r="H218" t="s">
        <v>475</v>
      </c>
      <c r="I218" t="s">
        <v>1248</v>
      </c>
    </row>
    <row r="219" spans="1:9" x14ac:dyDescent="0.3">
      <c r="A219" t="s">
        <v>829</v>
      </c>
      <c r="B219" t="s">
        <v>28</v>
      </c>
      <c r="C219" t="s">
        <v>448</v>
      </c>
      <c r="D219" t="s">
        <v>375</v>
      </c>
      <c r="E219">
        <v>19</v>
      </c>
      <c r="F219" t="s">
        <v>454</v>
      </c>
      <c r="G219" t="s">
        <v>460</v>
      </c>
      <c r="H219" t="s">
        <v>471</v>
      </c>
      <c r="I219" t="s">
        <v>1249</v>
      </c>
    </row>
    <row r="220" spans="1:9" x14ac:dyDescent="0.3">
      <c r="A220" t="s">
        <v>830</v>
      </c>
      <c r="B220" t="s">
        <v>28</v>
      </c>
      <c r="C220" t="s">
        <v>448</v>
      </c>
      <c r="D220" t="s">
        <v>158</v>
      </c>
      <c r="E220">
        <v>19</v>
      </c>
      <c r="F220" t="s">
        <v>456</v>
      </c>
      <c r="G220" t="s">
        <v>466</v>
      </c>
      <c r="H220" t="s">
        <v>476</v>
      </c>
      <c r="I220" t="s">
        <v>1250</v>
      </c>
    </row>
    <row r="221" spans="1:9" x14ac:dyDescent="0.3">
      <c r="A221" t="s">
        <v>831</v>
      </c>
      <c r="B221" t="s">
        <v>28</v>
      </c>
      <c r="C221" t="s">
        <v>448</v>
      </c>
      <c r="D221" t="s">
        <v>191</v>
      </c>
      <c r="E221">
        <v>16</v>
      </c>
      <c r="F221" t="s">
        <v>1062</v>
      </c>
      <c r="G221" t="s">
        <v>464</v>
      </c>
      <c r="H221" t="s">
        <v>474</v>
      </c>
      <c r="I221" t="s">
        <v>1251</v>
      </c>
    </row>
    <row r="222" spans="1:9" x14ac:dyDescent="0.3">
      <c r="A222" t="s">
        <v>832</v>
      </c>
      <c r="B222" t="s">
        <v>28</v>
      </c>
      <c r="C222" t="s">
        <v>449</v>
      </c>
      <c r="D222" t="s">
        <v>186</v>
      </c>
      <c r="E222">
        <v>19</v>
      </c>
      <c r="F222" t="s">
        <v>457</v>
      </c>
      <c r="G222" t="s">
        <v>460</v>
      </c>
      <c r="H222" t="s">
        <v>470</v>
      </c>
      <c r="I222" t="s">
        <v>1252</v>
      </c>
    </row>
    <row r="223" spans="1:9" x14ac:dyDescent="0.3">
      <c r="A223" t="s">
        <v>833</v>
      </c>
      <c r="B223" t="s">
        <v>29</v>
      </c>
      <c r="C223" t="s">
        <v>452</v>
      </c>
      <c r="D223" t="s">
        <v>331</v>
      </c>
      <c r="E223">
        <v>18</v>
      </c>
      <c r="F223" t="s">
        <v>1062</v>
      </c>
      <c r="G223" t="s">
        <v>461</v>
      </c>
      <c r="H223" t="s">
        <v>471</v>
      </c>
      <c r="I223" t="s">
        <v>1253</v>
      </c>
    </row>
    <row r="224" spans="1:9" x14ac:dyDescent="0.3">
      <c r="A224" t="s">
        <v>834</v>
      </c>
      <c r="B224" t="s">
        <v>28</v>
      </c>
      <c r="C224" t="s">
        <v>451</v>
      </c>
      <c r="D224" t="s">
        <v>417</v>
      </c>
      <c r="E224">
        <v>26</v>
      </c>
      <c r="F224" t="s">
        <v>455</v>
      </c>
      <c r="G224" t="s">
        <v>461</v>
      </c>
      <c r="H224" t="s">
        <v>472</v>
      </c>
      <c r="I224" t="s">
        <v>1254</v>
      </c>
    </row>
    <row r="225" spans="1:9" x14ac:dyDescent="0.3">
      <c r="A225" t="s">
        <v>835</v>
      </c>
      <c r="B225" t="s">
        <v>29</v>
      </c>
      <c r="C225" t="s">
        <v>448</v>
      </c>
      <c r="D225" t="s">
        <v>365</v>
      </c>
      <c r="E225">
        <v>18</v>
      </c>
      <c r="F225" t="s">
        <v>1062</v>
      </c>
      <c r="G225" t="s">
        <v>466</v>
      </c>
      <c r="H225" t="s">
        <v>477</v>
      </c>
      <c r="I225" t="s">
        <v>1255</v>
      </c>
    </row>
    <row r="226" spans="1:9" x14ac:dyDescent="0.3">
      <c r="A226" t="s">
        <v>836</v>
      </c>
      <c r="B226" t="s">
        <v>28</v>
      </c>
      <c r="C226" t="s">
        <v>452</v>
      </c>
      <c r="D226" t="s">
        <v>64</v>
      </c>
      <c r="E226">
        <v>19</v>
      </c>
      <c r="F226" t="s">
        <v>454</v>
      </c>
      <c r="G226" t="s">
        <v>458</v>
      </c>
      <c r="H226" t="s">
        <v>468</v>
      </c>
      <c r="I226" t="s">
        <v>1256</v>
      </c>
    </row>
    <row r="227" spans="1:9" x14ac:dyDescent="0.3">
      <c r="A227" t="s">
        <v>837</v>
      </c>
      <c r="B227" t="s">
        <v>28</v>
      </c>
      <c r="C227" t="s">
        <v>449</v>
      </c>
      <c r="D227" t="s">
        <v>137</v>
      </c>
      <c r="E227">
        <v>22</v>
      </c>
      <c r="F227" t="s">
        <v>456</v>
      </c>
      <c r="G227" t="s">
        <v>463</v>
      </c>
      <c r="H227" t="s">
        <v>474</v>
      </c>
      <c r="I227" t="s">
        <v>1257</v>
      </c>
    </row>
    <row r="228" spans="1:9" x14ac:dyDescent="0.3">
      <c r="A228" t="s">
        <v>838</v>
      </c>
      <c r="B228" t="s">
        <v>28</v>
      </c>
      <c r="C228" t="s">
        <v>449</v>
      </c>
      <c r="D228" t="s">
        <v>86</v>
      </c>
      <c r="E228">
        <v>19</v>
      </c>
      <c r="F228" t="s">
        <v>456</v>
      </c>
      <c r="G228" t="s">
        <v>467</v>
      </c>
      <c r="H228" t="s">
        <v>477</v>
      </c>
      <c r="I228" t="s">
        <v>1258</v>
      </c>
    </row>
    <row r="229" spans="1:9" x14ac:dyDescent="0.3">
      <c r="A229" t="s">
        <v>839</v>
      </c>
      <c r="B229" t="s">
        <v>29</v>
      </c>
      <c r="C229" t="s">
        <v>448</v>
      </c>
      <c r="D229" t="s">
        <v>383</v>
      </c>
      <c r="E229">
        <v>20</v>
      </c>
      <c r="F229" t="s">
        <v>456</v>
      </c>
      <c r="G229" t="s">
        <v>464</v>
      </c>
      <c r="H229" t="s">
        <v>474</v>
      </c>
      <c r="I229" t="s">
        <v>1259</v>
      </c>
    </row>
    <row r="230" spans="1:9" x14ac:dyDescent="0.3">
      <c r="A230" t="s">
        <v>840</v>
      </c>
      <c r="B230" t="s">
        <v>28</v>
      </c>
      <c r="C230" t="s">
        <v>452</v>
      </c>
      <c r="D230" t="s">
        <v>393</v>
      </c>
      <c r="E230">
        <v>19</v>
      </c>
      <c r="F230" t="s">
        <v>454</v>
      </c>
      <c r="G230" t="s">
        <v>459</v>
      </c>
      <c r="H230" t="s">
        <v>469</v>
      </c>
      <c r="I230" t="s">
        <v>1260</v>
      </c>
    </row>
    <row r="231" spans="1:9" x14ac:dyDescent="0.3">
      <c r="A231" t="s">
        <v>841</v>
      </c>
      <c r="B231" t="s">
        <v>29</v>
      </c>
      <c r="C231" t="s">
        <v>448</v>
      </c>
      <c r="D231" t="s">
        <v>265</v>
      </c>
      <c r="E231">
        <v>22</v>
      </c>
      <c r="F231" t="s">
        <v>454</v>
      </c>
      <c r="G231" t="s">
        <v>458</v>
      </c>
      <c r="H231" t="s">
        <v>469</v>
      </c>
      <c r="I231" t="s">
        <v>1261</v>
      </c>
    </row>
    <row r="232" spans="1:9" x14ac:dyDescent="0.3">
      <c r="A232" t="s">
        <v>842</v>
      </c>
      <c r="B232" t="s">
        <v>28</v>
      </c>
      <c r="C232" t="s">
        <v>450</v>
      </c>
      <c r="D232" t="s">
        <v>113</v>
      </c>
      <c r="E232">
        <v>19</v>
      </c>
      <c r="F232" t="s">
        <v>457</v>
      </c>
      <c r="G232" t="s">
        <v>460</v>
      </c>
      <c r="H232" t="s">
        <v>470</v>
      </c>
      <c r="I232" t="s">
        <v>1224</v>
      </c>
    </row>
    <row r="233" spans="1:9" x14ac:dyDescent="0.3">
      <c r="A233" t="s">
        <v>843</v>
      </c>
      <c r="B233" t="s">
        <v>29</v>
      </c>
      <c r="C233" t="s">
        <v>449</v>
      </c>
      <c r="D233" t="s">
        <v>339</v>
      </c>
      <c r="E233">
        <v>22</v>
      </c>
      <c r="F233" t="s">
        <v>456</v>
      </c>
      <c r="G233" t="s">
        <v>465</v>
      </c>
      <c r="H233" t="s">
        <v>475</v>
      </c>
      <c r="I233" t="s">
        <v>1222</v>
      </c>
    </row>
    <row r="234" spans="1:9" x14ac:dyDescent="0.3">
      <c r="A234" t="s">
        <v>844</v>
      </c>
      <c r="B234" t="s">
        <v>29</v>
      </c>
      <c r="C234" t="s">
        <v>449</v>
      </c>
      <c r="D234" t="s">
        <v>240</v>
      </c>
      <c r="E234">
        <v>16</v>
      </c>
      <c r="F234" t="s">
        <v>1062</v>
      </c>
      <c r="G234" t="s">
        <v>458</v>
      </c>
      <c r="H234" t="s">
        <v>468</v>
      </c>
      <c r="I234" t="s">
        <v>1229</v>
      </c>
    </row>
    <row r="235" spans="1:9" x14ac:dyDescent="0.3">
      <c r="A235" t="s">
        <v>845</v>
      </c>
      <c r="B235" t="s">
        <v>29</v>
      </c>
      <c r="C235" t="s">
        <v>448</v>
      </c>
      <c r="D235" t="s">
        <v>34</v>
      </c>
      <c r="E235">
        <v>22</v>
      </c>
      <c r="F235" t="s">
        <v>457</v>
      </c>
      <c r="G235" t="s">
        <v>459</v>
      </c>
      <c r="H235" t="s">
        <v>470</v>
      </c>
      <c r="I235" t="s">
        <v>1231</v>
      </c>
    </row>
    <row r="236" spans="1:9" x14ac:dyDescent="0.3">
      <c r="A236" t="s">
        <v>846</v>
      </c>
      <c r="B236" t="s">
        <v>28</v>
      </c>
      <c r="C236" t="s">
        <v>451</v>
      </c>
      <c r="D236" t="s">
        <v>214</v>
      </c>
      <c r="E236">
        <v>22</v>
      </c>
      <c r="F236" t="s">
        <v>457</v>
      </c>
      <c r="G236" t="s">
        <v>462</v>
      </c>
      <c r="H236" t="s">
        <v>472</v>
      </c>
      <c r="I236" t="s">
        <v>1223</v>
      </c>
    </row>
    <row r="237" spans="1:9" x14ac:dyDescent="0.3">
      <c r="A237" t="s">
        <v>847</v>
      </c>
      <c r="B237" t="s">
        <v>28</v>
      </c>
      <c r="C237" t="s">
        <v>449</v>
      </c>
      <c r="D237" t="s">
        <v>251</v>
      </c>
      <c r="E237">
        <v>16</v>
      </c>
      <c r="F237" t="s">
        <v>1062</v>
      </c>
      <c r="G237" t="s">
        <v>464</v>
      </c>
      <c r="H237" t="s">
        <v>474</v>
      </c>
      <c r="I237" t="s">
        <v>1227</v>
      </c>
    </row>
    <row r="238" spans="1:9" x14ac:dyDescent="0.3">
      <c r="A238" t="s">
        <v>848</v>
      </c>
      <c r="B238" t="s">
        <v>29</v>
      </c>
      <c r="C238" t="s">
        <v>450</v>
      </c>
      <c r="D238" t="s">
        <v>321</v>
      </c>
      <c r="E238">
        <v>16</v>
      </c>
      <c r="F238" t="s">
        <v>1062</v>
      </c>
      <c r="G238" t="s">
        <v>466</v>
      </c>
      <c r="H238" t="s">
        <v>477</v>
      </c>
      <c r="I238" t="s">
        <v>1228</v>
      </c>
    </row>
    <row r="239" spans="1:9" x14ac:dyDescent="0.3">
      <c r="A239" t="s">
        <v>849</v>
      </c>
      <c r="B239" t="s">
        <v>28</v>
      </c>
      <c r="C239" t="s">
        <v>449</v>
      </c>
      <c r="D239" t="s">
        <v>324</v>
      </c>
      <c r="E239">
        <v>20</v>
      </c>
      <c r="F239" t="s">
        <v>457</v>
      </c>
      <c r="G239" t="s">
        <v>462</v>
      </c>
      <c r="H239" t="s">
        <v>472</v>
      </c>
      <c r="I239" t="s">
        <v>1226</v>
      </c>
    </row>
    <row r="240" spans="1:9" x14ac:dyDescent="0.3">
      <c r="A240" t="s">
        <v>850</v>
      </c>
      <c r="B240" t="s">
        <v>28</v>
      </c>
      <c r="C240" t="s">
        <v>452</v>
      </c>
      <c r="D240" t="s">
        <v>377</v>
      </c>
      <c r="E240">
        <v>18</v>
      </c>
      <c r="F240" t="s">
        <v>1062</v>
      </c>
      <c r="G240" t="s">
        <v>461</v>
      </c>
      <c r="H240" t="s">
        <v>472</v>
      </c>
      <c r="I240" t="s">
        <v>1230</v>
      </c>
    </row>
    <row r="241" spans="1:9" x14ac:dyDescent="0.3">
      <c r="A241" t="s">
        <v>851</v>
      </c>
      <c r="B241" t="s">
        <v>29</v>
      </c>
      <c r="C241" t="s">
        <v>449</v>
      </c>
      <c r="D241" t="s">
        <v>363</v>
      </c>
      <c r="E241">
        <v>20</v>
      </c>
      <c r="F241" t="s">
        <v>456</v>
      </c>
      <c r="G241" t="s">
        <v>465</v>
      </c>
      <c r="H241" t="s">
        <v>476</v>
      </c>
      <c r="I241" t="s">
        <v>1225</v>
      </c>
    </row>
    <row r="242" spans="1:9" x14ac:dyDescent="0.3">
      <c r="A242" t="s">
        <v>852</v>
      </c>
      <c r="B242" t="s">
        <v>28</v>
      </c>
      <c r="C242" t="s">
        <v>452</v>
      </c>
      <c r="D242" t="s">
        <v>330</v>
      </c>
      <c r="E242">
        <v>17</v>
      </c>
      <c r="F242" t="s">
        <v>1062</v>
      </c>
      <c r="G242" t="s">
        <v>465</v>
      </c>
      <c r="H242" t="s">
        <v>475</v>
      </c>
      <c r="I242" t="s">
        <v>1234</v>
      </c>
    </row>
    <row r="243" spans="1:9" x14ac:dyDescent="0.3">
      <c r="A243" t="s">
        <v>853</v>
      </c>
      <c r="B243" t="s">
        <v>28</v>
      </c>
      <c r="C243" t="s">
        <v>449</v>
      </c>
      <c r="D243" t="s">
        <v>433</v>
      </c>
      <c r="E243">
        <v>16</v>
      </c>
      <c r="F243" t="s">
        <v>1062</v>
      </c>
      <c r="G243" t="s">
        <v>458</v>
      </c>
      <c r="H243" t="s">
        <v>468</v>
      </c>
      <c r="I243" t="s">
        <v>1235</v>
      </c>
    </row>
    <row r="244" spans="1:9" x14ac:dyDescent="0.3">
      <c r="A244" t="s">
        <v>854</v>
      </c>
      <c r="B244" t="s">
        <v>28</v>
      </c>
      <c r="C244" t="s">
        <v>448</v>
      </c>
      <c r="D244" t="s">
        <v>268</v>
      </c>
      <c r="E244">
        <v>17</v>
      </c>
      <c r="F244" t="s">
        <v>1062</v>
      </c>
      <c r="G244" t="s">
        <v>464</v>
      </c>
      <c r="H244" t="s">
        <v>475</v>
      </c>
      <c r="I244" t="s">
        <v>1236</v>
      </c>
    </row>
    <row r="245" spans="1:9" x14ac:dyDescent="0.3">
      <c r="A245" t="s">
        <v>855</v>
      </c>
      <c r="B245" t="s">
        <v>28</v>
      </c>
      <c r="C245" t="s">
        <v>451</v>
      </c>
      <c r="D245" t="s">
        <v>359</v>
      </c>
      <c r="E245">
        <v>17</v>
      </c>
      <c r="F245" t="s">
        <v>1062</v>
      </c>
      <c r="G245" t="s">
        <v>461</v>
      </c>
      <c r="H245" t="s">
        <v>471</v>
      </c>
      <c r="I245" t="s">
        <v>1237</v>
      </c>
    </row>
    <row r="246" spans="1:9" x14ac:dyDescent="0.3">
      <c r="A246" t="s">
        <v>856</v>
      </c>
      <c r="B246" t="s">
        <v>28</v>
      </c>
      <c r="C246" t="s">
        <v>449</v>
      </c>
      <c r="D246" t="s">
        <v>284</v>
      </c>
      <c r="E246">
        <v>18</v>
      </c>
      <c r="F246" t="s">
        <v>1062</v>
      </c>
      <c r="G246" t="s">
        <v>462</v>
      </c>
      <c r="H246" t="s">
        <v>472</v>
      </c>
      <c r="I246" t="s">
        <v>1238</v>
      </c>
    </row>
    <row r="247" spans="1:9" x14ac:dyDescent="0.3">
      <c r="A247" t="s">
        <v>857</v>
      </c>
      <c r="B247" t="s">
        <v>28</v>
      </c>
      <c r="C247" t="s">
        <v>449</v>
      </c>
      <c r="D247" t="s">
        <v>266</v>
      </c>
      <c r="E247">
        <v>25</v>
      </c>
      <c r="F247" t="s">
        <v>455</v>
      </c>
      <c r="G247" t="s">
        <v>463</v>
      </c>
      <c r="H247" t="s">
        <v>474</v>
      </c>
      <c r="I247" t="s">
        <v>1239</v>
      </c>
    </row>
    <row r="248" spans="1:9" x14ac:dyDescent="0.3">
      <c r="A248" t="s">
        <v>858</v>
      </c>
      <c r="B248" t="s">
        <v>29</v>
      </c>
      <c r="C248" t="s">
        <v>451</v>
      </c>
      <c r="D248" t="s">
        <v>166</v>
      </c>
      <c r="E248">
        <v>22</v>
      </c>
      <c r="F248" t="s">
        <v>454</v>
      </c>
      <c r="G248" t="s">
        <v>460</v>
      </c>
      <c r="H248" t="s">
        <v>471</v>
      </c>
      <c r="I248" t="s">
        <v>1240</v>
      </c>
    </row>
    <row r="249" spans="1:9" x14ac:dyDescent="0.3">
      <c r="A249" t="s">
        <v>859</v>
      </c>
      <c r="B249" t="s">
        <v>28</v>
      </c>
      <c r="C249" t="s">
        <v>449</v>
      </c>
      <c r="D249" t="s">
        <v>198</v>
      </c>
      <c r="E249">
        <v>16</v>
      </c>
      <c r="F249" t="s">
        <v>1062</v>
      </c>
      <c r="G249" t="s">
        <v>459</v>
      </c>
      <c r="H249" t="s">
        <v>470</v>
      </c>
      <c r="I249" t="s">
        <v>1241</v>
      </c>
    </row>
    <row r="250" spans="1:9" x14ac:dyDescent="0.3">
      <c r="A250" t="s">
        <v>860</v>
      </c>
      <c r="B250" t="s">
        <v>28</v>
      </c>
      <c r="C250" t="s">
        <v>452</v>
      </c>
      <c r="D250" t="s">
        <v>346</v>
      </c>
      <c r="E250">
        <v>21</v>
      </c>
      <c r="F250" t="s">
        <v>456</v>
      </c>
      <c r="G250" t="s">
        <v>464</v>
      </c>
      <c r="H250" t="s">
        <v>475</v>
      </c>
      <c r="I250" t="s">
        <v>1242</v>
      </c>
    </row>
    <row r="251" spans="1:9" x14ac:dyDescent="0.3">
      <c r="A251" t="s">
        <v>861</v>
      </c>
      <c r="B251" t="s">
        <v>29</v>
      </c>
      <c r="C251" t="s">
        <v>449</v>
      </c>
      <c r="D251" t="s">
        <v>379</v>
      </c>
      <c r="E251">
        <v>16</v>
      </c>
      <c r="F251" t="s">
        <v>1062</v>
      </c>
      <c r="G251" t="s">
        <v>462</v>
      </c>
      <c r="H251" t="s">
        <v>472</v>
      </c>
      <c r="I251" t="s">
        <v>1243</v>
      </c>
    </row>
    <row r="252" spans="1:9" x14ac:dyDescent="0.3">
      <c r="A252" t="s">
        <v>862</v>
      </c>
      <c r="B252" t="s">
        <v>28</v>
      </c>
      <c r="C252" t="s">
        <v>452</v>
      </c>
      <c r="D252" t="s">
        <v>222</v>
      </c>
      <c r="E252">
        <v>22</v>
      </c>
      <c r="F252" t="s">
        <v>456</v>
      </c>
      <c r="G252" t="s">
        <v>467</v>
      </c>
      <c r="H252" t="s">
        <v>477</v>
      </c>
      <c r="I252" t="s">
        <v>1244</v>
      </c>
    </row>
    <row r="253" spans="1:9" x14ac:dyDescent="0.3">
      <c r="A253" t="s">
        <v>863</v>
      </c>
      <c r="B253" t="s">
        <v>29</v>
      </c>
      <c r="C253" t="s">
        <v>449</v>
      </c>
      <c r="D253" t="s">
        <v>232</v>
      </c>
      <c r="E253">
        <v>22</v>
      </c>
      <c r="F253" t="s">
        <v>456</v>
      </c>
      <c r="G253" t="s">
        <v>465</v>
      </c>
      <c r="H253" t="s">
        <v>476</v>
      </c>
      <c r="I253" t="s">
        <v>1245</v>
      </c>
    </row>
    <row r="254" spans="1:9" x14ac:dyDescent="0.3">
      <c r="A254" t="s">
        <v>864</v>
      </c>
      <c r="B254" t="s">
        <v>29</v>
      </c>
      <c r="C254" t="s">
        <v>452</v>
      </c>
      <c r="D254" t="s">
        <v>337</v>
      </c>
      <c r="E254">
        <v>19</v>
      </c>
      <c r="F254" t="s">
        <v>454</v>
      </c>
      <c r="G254" t="s">
        <v>464</v>
      </c>
      <c r="H254" t="s">
        <v>474</v>
      </c>
      <c r="I254" t="s">
        <v>1246</v>
      </c>
    </row>
    <row r="255" spans="1:9" x14ac:dyDescent="0.3">
      <c r="A255" t="s">
        <v>865</v>
      </c>
      <c r="B255" t="s">
        <v>28</v>
      </c>
      <c r="C255" t="s">
        <v>448</v>
      </c>
      <c r="D255" t="s">
        <v>332</v>
      </c>
      <c r="E255">
        <v>20</v>
      </c>
      <c r="F255" t="s">
        <v>457</v>
      </c>
      <c r="G255" t="s">
        <v>466</v>
      </c>
      <c r="H255" t="s">
        <v>476</v>
      </c>
      <c r="I255" t="s">
        <v>1247</v>
      </c>
    </row>
    <row r="256" spans="1:9" x14ac:dyDescent="0.3">
      <c r="A256" t="s">
        <v>866</v>
      </c>
      <c r="B256" t="s">
        <v>28</v>
      </c>
      <c r="C256" t="s">
        <v>449</v>
      </c>
      <c r="D256" t="s">
        <v>348</v>
      </c>
      <c r="E256">
        <v>16</v>
      </c>
      <c r="F256" t="s">
        <v>1062</v>
      </c>
      <c r="G256" t="s">
        <v>465</v>
      </c>
      <c r="H256" t="s">
        <v>476</v>
      </c>
      <c r="I256" t="s">
        <v>1248</v>
      </c>
    </row>
    <row r="257" spans="1:9" x14ac:dyDescent="0.3">
      <c r="A257" t="s">
        <v>867</v>
      </c>
      <c r="B257" t="s">
        <v>28</v>
      </c>
      <c r="C257" t="s">
        <v>450</v>
      </c>
      <c r="D257" t="s">
        <v>49</v>
      </c>
      <c r="E257">
        <v>19</v>
      </c>
      <c r="F257" t="s">
        <v>456</v>
      </c>
      <c r="G257" t="s">
        <v>464</v>
      </c>
      <c r="H257" t="s">
        <v>474</v>
      </c>
      <c r="I257" t="s">
        <v>1249</v>
      </c>
    </row>
    <row r="258" spans="1:9" x14ac:dyDescent="0.3">
      <c r="A258" t="s">
        <v>868</v>
      </c>
      <c r="B258" t="s">
        <v>28</v>
      </c>
      <c r="C258" t="s">
        <v>451</v>
      </c>
      <c r="D258" t="s">
        <v>419</v>
      </c>
      <c r="E258">
        <v>17</v>
      </c>
      <c r="F258" t="s">
        <v>1062</v>
      </c>
      <c r="G258" t="s">
        <v>462</v>
      </c>
      <c r="H258" t="s">
        <v>473</v>
      </c>
      <c r="I258" t="s">
        <v>1250</v>
      </c>
    </row>
    <row r="259" spans="1:9" x14ac:dyDescent="0.3">
      <c r="A259" t="s">
        <v>869</v>
      </c>
      <c r="B259" t="s">
        <v>28</v>
      </c>
      <c r="C259" t="s">
        <v>449</v>
      </c>
      <c r="D259" t="s">
        <v>211</v>
      </c>
      <c r="E259">
        <v>21</v>
      </c>
      <c r="F259" t="s">
        <v>457</v>
      </c>
      <c r="G259" t="s">
        <v>459</v>
      </c>
      <c r="H259" t="s">
        <v>469</v>
      </c>
      <c r="I259" t="s">
        <v>1251</v>
      </c>
    </row>
    <row r="260" spans="1:9" x14ac:dyDescent="0.3">
      <c r="A260" t="s">
        <v>870</v>
      </c>
      <c r="B260" t="s">
        <v>28</v>
      </c>
      <c r="C260" t="s">
        <v>452</v>
      </c>
      <c r="D260" t="s">
        <v>421</v>
      </c>
      <c r="E260">
        <v>22</v>
      </c>
      <c r="F260" t="s">
        <v>457</v>
      </c>
      <c r="G260" t="s">
        <v>463</v>
      </c>
      <c r="H260" t="s">
        <v>474</v>
      </c>
      <c r="I260" t="s">
        <v>1252</v>
      </c>
    </row>
    <row r="261" spans="1:9" x14ac:dyDescent="0.3">
      <c r="A261" t="s">
        <v>871</v>
      </c>
      <c r="B261" t="s">
        <v>28</v>
      </c>
      <c r="C261" t="s">
        <v>449</v>
      </c>
      <c r="D261" t="s">
        <v>442</v>
      </c>
      <c r="E261">
        <v>22</v>
      </c>
      <c r="F261" t="s">
        <v>454</v>
      </c>
      <c r="G261" t="s">
        <v>464</v>
      </c>
      <c r="H261" t="s">
        <v>474</v>
      </c>
      <c r="I261" t="s">
        <v>1253</v>
      </c>
    </row>
    <row r="262" spans="1:9" x14ac:dyDescent="0.3">
      <c r="A262" t="s">
        <v>872</v>
      </c>
      <c r="B262" t="s">
        <v>29</v>
      </c>
      <c r="C262" t="s">
        <v>449</v>
      </c>
      <c r="D262" t="s">
        <v>279</v>
      </c>
      <c r="E262">
        <v>20</v>
      </c>
      <c r="F262" t="s">
        <v>457</v>
      </c>
      <c r="G262" t="s">
        <v>465</v>
      </c>
      <c r="H262" t="s">
        <v>476</v>
      </c>
      <c r="I262" t="s">
        <v>1254</v>
      </c>
    </row>
    <row r="263" spans="1:9" x14ac:dyDescent="0.3">
      <c r="A263" t="s">
        <v>873</v>
      </c>
      <c r="B263" t="s">
        <v>28</v>
      </c>
      <c r="C263" t="s">
        <v>451</v>
      </c>
      <c r="D263" t="s">
        <v>162</v>
      </c>
      <c r="E263">
        <v>19</v>
      </c>
      <c r="F263" t="s">
        <v>456</v>
      </c>
      <c r="G263" t="s">
        <v>458</v>
      </c>
      <c r="H263" t="s">
        <v>469</v>
      </c>
      <c r="I263" t="s">
        <v>1255</v>
      </c>
    </row>
    <row r="264" spans="1:9" x14ac:dyDescent="0.3">
      <c r="A264" t="s">
        <v>874</v>
      </c>
      <c r="B264" t="s">
        <v>29</v>
      </c>
      <c r="C264" t="s">
        <v>449</v>
      </c>
      <c r="D264" t="s">
        <v>189</v>
      </c>
      <c r="E264">
        <v>18</v>
      </c>
      <c r="F264" t="s">
        <v>1062</v>
      </c>
      <c r="G264" t="s">
        <v>461</v>
      </c>
      <c r="H264" t="s">
        <v>471</v>
      </c>
      <c r="I264" t="s">
        <v>1256</v>
      </c>
    </row>
    <row r="265" spans="1:9" x14ac:dyDescent="0.3">
      <c r="A265" t="s">
        <v>875</v>
      </c>
      <c r="B265" t="s">
        <v>28</v>
      </c>
      <c r="C265" t="s">
        <v>451</v>
      </c>
      <c r="D265" t="s">
        <v>282</v>
      </c>
      <c r="E265">
        <v>20</v>
      </c>
      <c r="F265" t="s">
        <v>456</v>
      </c>
      <c r="G265" t="s">
        <v>461</v>
      </c>
      <c r="H265" t="s">
        <v>471</v>
      </c>
      <c r="I265" t="s">
        <v>1257</v>
      </c>
    </row>
    <row r="266" spans="1:9" x14ac:dyDescent="0.3">
      <c r="A266" t="s">
        <v>876</v>
      </c>
      <c r="B266" t="s">
        <v>28</v>
      </c>
      <c r="C266" t="s">
        <v>451</v>
      </c>
      <c r="D266" t="s">
        <v>102</v>
      </c>
      <c r="E266">
        <v>16</v>
      </c>
      <c r="F266" t="s">
        <v>1062</v>
      </c>
      <c r="G266" t="s">
        <v>458</v>
      </c>
      <c r="H266" t="s">
        <v>468</v>
      </c>
      <c r="I266" t="s">
        <v>1258</v>
      </c>
    </row>
    <row r="267" spans="1:9" x14ac:dyDescent="0.3">
      <c r="A267" t="s">
        <v>877</v>
      </c>
      <c r="B267" t="s">
        <v>29</v>
      </c>
      <c r="C267" t="s">
        <v>449</v>
      </c>
      <c r="D267" t="s">
        <v>117</v>
      </c>
      <c r="E267">
        <v>17</v>
      </c>
      <c r="F267" t="s">
        <v>1062</v>
      </c>
      <c r="G267" t="s">
        <v>460</v>
      </c>
      <c r="H267" t="s">
        <v>471</v>
      </c>
      <c r="I267" t="s">
        <v>1259</v>
      </c>
    </row>
    <row r="268" spans="1:9" x14ac:dyDescent="0.3">
      <c r="A268" t="s">
        <v>878</v>
      </c>
      <c r="B268" t="s">
        <v>29</v>
      </c>
      <c r="C268" t="s">
        <v>452</v>
      </c>
      <c r="D268" t="s">
        <v>315</v>
      </c>
      <c r="E268">
        <v>19</v>
      </c>
      <c r="F268" t="s">
        <v>456</v>
      </c>
      <c r="G268" t="s">
        <v>463</v>
      </c>
      <c r="H268" t="s">
        <v>474</v>
      </c>
      <c r="I268" t="s">
        <v>1260</v>
      </c>
    </row>
    <row r="269" spans="1:9" x14ac:dyDescent="0.3">
      <c r="A269" t="s">
        <v>879</v>
      </c>
      <c r="B269" t="s">
        <v>29</v>
      </c>
      <c r="C269" t="s">
        <v>449</v>
      </c>
      <c r="D269" t="s">
        <v>428</v>
      </c>
      <c r="E269">
        <v>21</v>
      </c>
      <c r="F269" t="s">
        <v>456</v>
      </c>
      <c r="G269" t="s">
        <v>458</v>
      </c>
      <c r="H269" t="s">
        <v>469</v>
      </c>
      <c r="I269" t="s">
        <v>1261</v>
      </c>
    </row>
    <row r="270" spans="1:9" x14ac:dyDescent="0.3">
      <c r="A270" t="s">
        <v>880</v>
      </c>
      <c r="B270" t="s">
        <v>29</v>
      </c>
      <c r="C270" t="s">
        <v>449</v>
      </c>
      <c r="D270" t="s">
        <v>258</v>
      </c>
      <c r="E270">
        <v>21</v>
      </c>
      <c r="F270" t="s">
        <v>454</v>
      </c>
      <c r="G270" t="s">
        <v>465</v>
      </c>
      <c r="H270" t="s">
        <v>475</v>
      </c>
      <c r="I270" t="s">
        <v>1224</v>
      </c>
    </row>
    <row r="271" spans="1:9" x14ac:dyDescent="0.3">
      <c r="A271" t="s">
        <v>881</v>
      </c>
      <c r="B271" t="s">
        <v>28</v>
      </c>
      <c r="C271" t="s">
        <v>448</v>
      </c>
      <c r="D271" t="s">
        <v>111</v>
      </c>
      <c r="E271">
        <v>18</v>
      </c>
      <c r="F271" t="s">
        <v>1062</v>
      </c>
      <c r="G271" t="s">
        <v>459</v>
      </c>
      <c r="H271" t="s">
        <v>469</v>
      </c>
      <c r="I271" t="s">
        <v>1222</v>
      </c>
    </row>
    <row r="272" spans="1:9" x14ac:dyDescent="0.3">
      <c r="A272" t="s">
        <v>882</v>
      </c>
      <c r="B272" t="s">
        <v>28</v>
      </c>
      <c r="C272" t="s">
        <v>449</v>
      </c>
      <c r="D272" t="s">
        <v>286</v>
      </c>
      <c r="E272">
        <v>19</v>
      </c>
      <c r="F272" t="s">
        <v>456</v>
      </c>
      <c r="G272" t="s">
        <v>463</v>
      </c>
      <c r="H272" t="s">
        <v>473</v>
      </c>
      <c r="I272" t="s">
        <v>1229</v>
      </c>
    </row>
    <row r="273" spans="1:9" x14ac:dyDescent="0.3">
      <c r="A273" t="s">
        <v>883</v>
      </c>
      <c r="B273" t="s">
        <v>28</v>
      </c>
      <c r="C273" t="s">
        <v>449</v>
      </c>
      <c r="D273" t="s">
        <v>122</v>
      </c>
      <c r="E273">
        <v>22</v>
      </c>
      <c r="F273" t="s">
        <v>457</v>
      </c>
      <c r="G273" t="s">
        <v>464</v>
      </c>
      <c r="H273" t="s">
        <v>474</v>
      </c>
      <c r="I273" t="s">
        <v>1231</v>
      </c>
    </row>
    <row r="274" spans="1:9" x14ac:dyDescent="0.3">
      <c r="A274" t="s">
        <v>884</v>
      </c>
      <c r="B274" t="s">
        <v>28</v>
      </c>
      <c r="C274" t="s">
        <v>448</v>
      </c>
      <c r="D274" t="s">
        <v>3</v>
      </c>
      <c r="E274">
        <v>23</v>
      </c>
      <c r="F274" t="s">
        <v>455</v>
      </c>
      <c r="G274" t="s">
        <v>460</v>
      </c>
      <c r="H274" t="s">
        <v>470</v>
      </c>
      <c r="I274" t="s">
        <v>1223</v>
      </c>
    </row>
    <row r="275" spans="1:9" x14ac:dyDescent="0.3">
      <c r="A275" t="s">
        <v>885</v>
      </c>
      <c r="B275" t="s">
        <v>29</v>
      </c>
      <c r="C275" t="s">
        <v>449</v>
      </c>
      <c r="D275" t="s">
        <v>201</v>
      </c>
      <c r="E275">
        <v>21</v>
      </c>
      <c r="F275" t="s">
        <v>457</v>
      </c>
      <c r="G275" t="s">
        <v>464</v>
      </c>
      <c r="H275" t="s">
        <v>474</v>
      </c>
      <c r="I275" t="s">
        <v>1227</v>
      </c>
    </row>
    <row r="276" spans="1:9" x14ac:dyDescent="0.3">
      <c r="A276" t="s">
        <v>886</v>
      </c>
      <c r="B276" t="s">
        <v>28</v>
      </c>
      <c r="C276" t="s">
        <v>448</v>
      </c>
      <c r="D276" t="s">
        <v>98</v>
      </c>
      <c r="E276">
        <v>16</v>
      </c>
      <c r="F276" t="s">
        <v>1062</v>
      </c>
      <c r="G276" t="s">
        <v>462</v>
      </c>
      <c r="H276" t="s">
        <v>472</v>
      </c>
      <c r="I276" t="s">
        <v>1228</v>
      </c>
    </row>
    <row r="277" spans="1:9" x14ac:dyDescent="0.3">
      <c r="A277" t="s">
        <v>887</v>
      </c>
      <c r="B277" t="s">
        <v>29</v>
      </c>
      <c r="C277" t="s">
        <v>449</v>
      </c>
      <c r="D277" t="s">
        <v>420</v>
      </c>
      <c r="E277">
        <v>22</v>
      </c>
      <c r="F277" t="s">
        <v>457</v>
      </c>
      <c r="G277" t="s">
        <v>463</v>
      </c>
      <c r="H277" t="s">
        <v>473</v>
      </c>
      <c r="I277" t="s">
        <v>1226</v>
      </c>
    </row>
    <row r="278" spans="1:9" x14ac:dyDescent="0.3">
      <c r="A278" t="s">
        <v>888</v>
      </c>
      <c r="B278" t="s">
        <v>28</v>
      </c>
      <c r="C278" t="s">
        <v>448</v>
      </c>
      <c r="D278" t="s">
        <v>83</v>
      </c>
      <c r="E278">
        <v>21</v>
      </c>
      <c r="F278" t="s">
        <v>457</v>
      </c>
      <c r="G278" t="s">
        <v>462</v>
      </c>
      <c r="H278" t="s">
        <v>473</v>
      </c>
      <c r="I278" t="s">
        <v>1230</v>
      </c>
    </row>
    <row r="279" spans="1:9" x14ac:dyDescent="0.3">
      <c r="A279" t="s">
        <v>889</v>
      </c>
      <c r="B279" t="s">
        <v>28</v>
      </c>
      <c r="C279" t="s">
        <v>449</v>
      </c>
      <c r="D279" t="s">
        <v>130</v>
      </c>
      <c r="E279">
        <v>20</v>
      </c>
      <c r="F279" t="s">
        <v>454</v>
      </c>
      <c r="G279" t="s">
        <v>458</v>
      </c>
      <c r="H279" t="s">
        <v>469</v>
      </c>
      <c r="I279" t="s">
        <v>1225</v>
      </c>
    </row>
    <row r="280" spans="1:9" x14ac:dyDescent="0.3">
      <c r="A280" t="s">
        <v>890</v>
      </c>
      <c r="B280" t="s">
        <v>29</v>
      </c>
      <c r="C280" t="s">
        <v>451</v>
      </c>
      <c r="D280" t="s">
        <v>390</v>
      </c>
      <c r="E280">
        <v>26</v>
      </c>
      <c r="F280" t="s">
        <v>455</v>
      </c>
      <c r="G280" t="s">
        <v>458</v>
      </c>
      <c r="H280" t="s">
        <v>469</v>
      </c>
      <c r="I280" t="s">
        <v>1234</v>
      </c>
    </row>
    <row r="281" spans="1:9" x14ac:dyDescent="0.3">
      <c r="A281" t="s">
        <v>891</v>
      </c>
      <c r="B281" t="s">
        <v>28</v>
      </c>
      <c r="C281" t="s">
        <v>451</v>
      </c>
      <c r="D281" t="s">
        <v>9</v>
      </c>
      <c r="E281">
        <v>16</v>
      </c>
      <c r="F281" t="s">
        <v>1062</v>
      </c>
      <c r="G281" t="s">
        <v>466</v>
      </c>
      <c r="H281" t="s">
        <v>476</v>
      </c>
      <c r="I281" t="s">
        <v>1235</v>
      </c>
    </row>
    <row r="282" spans="1:9" x14ac:dyDescent="0.3">
      <c r="A282" t="s">
        <v>892</v>
      </c>
      <c r="B282" t="s">
        <v>28</v>
      </c>
      <c r="C282" t="s">
        <v>451</v>
      </c>
      <c r="D282" t="s">
        <v>372</v>
      </c>
      <c r="E282">
        <v>21</v>
      </c>
      <c r="F282" t="s">
        <v>457</v>
      </c>
      <c r="G282" t="s">
        <v>458</v>
      </c>
      <c r="H282" t="s">
        <v>469</v>
      </c>
      <c r="I282" t="s">
        <v>1236</v>
      </c>
    </row>
    <row r="283" spans="1:9" x14ac:dyDescent="0.3">
      <c r="A283" t="s">
        <v>893</v>
      </c>
      <c r="B283" t="s">
        <v>29</v>
      </c>
      <c r="C283" t="s">
        <v>449</v>
      </c>
      <c r="D283" t="s">
        <v>356</v>
      </c>
      <c r="E283">
        <v>18</v>
      </c>
      <c r="F283" t="s">
        <v>1062</v>
      </c>
      <c r="G283" t="s">
        <v>462</v>
      </c>
      <c r="H283" t="s">
        <v>473</v>
      </c>
      <c r="I283" t="s">
        <v>1237</v>
      </c>
    </row>
    <row r="284" spans="1:9" x14ac:dyDescent="0.3">
      <c r="A284" t="s">
        <v>894</v>
      </c>
      <c r="B284" t="s">
        <v>28</v>
      </c>
      <c r="C284" t="s">
        <v>449</v>
      </c>
      <c r="D284" t="s">
        <v>378</v>
      </c>
      <c r="E284">
        <v>22</v>
      </c>
      <c r="F284" t="s">
        <v>454</v>
      </c>
      <c r="G284" t="s">
        <v>462</v>
      </c>
      <c r="H284" t="s">
        <v>473</v>
      </c>
      <c r="I284" t="s">
        <v>1238</v>
      </c>
    </row>
    <row r="285" spans="1:9" x14ac:dyDescent="0.3">
      <c r="A285" t="s">
        <v>895</v>
      </c>
      <c r="B285" t="s">
        <v>29</v>
      </c>
      <c r="C285" t="s">
        <v>449</v>
      </c>
      <c r="D285" t="s">
        <v>141</v>
      </c>
      <c r="E285">
        <v>22</v>
      </c>
      <c r="F285" t="s">
        <v>456</v>
      </c>
      <c r="G285" t="s">
        <v>460</v>
      </c>
      <c r="H285" t="s">
        <v>470</v>
      </c>
      <c r="I285" t="s">
        <v>1239</v>
      </c>
    </row>
    <row r="286" spans="1:9" x14ac:dyDescent="0.3">
      <c r="A286" t="s">
        <v>896</v>
      </c>
      <c r="B286" t="s">
        <v>28</v>
      </c>
      <c r="C286" t="s">
        <v>452</v>
      </c>
      <c r="D286" t="s">
        <v>99</v>
      </c>
      <c r="E286">
        <v>18</v>
      </c>
      <c r="F286" t="s">
        <v>1062</v>
      </c>
      <c r="G286" t="s">
        <v>464</v>
      </c>
      <c r="H286" t="s">
        <v>475</v>
      </c>
      <c r="I286" t="s">
        <v>1240</v>
      </c>
    </row>
    <row r="287" spans="1:9" x14ac:dyDescent="0.3">
      <c r="A287" t="s">
        <v>897</v>
      </c>
      <c r="B287" t="s">
        <v>28</v>
      </c>
      <c r="C287" t="s">
        <v>448</v>
      </c>
      <c r="D287" t="s">
        <v>360</v>
      </c>
      <c r="E287">
        <v>21</v>
      </c>
      <c r="F287" t="s">
        <v>456</v>
      </c>
      <c r="G287" t="s">
        <v>462</v>
      </c>
      <c r="H287" t="s">
        <v>472</v>
      </c>
      <c r="I287" t="s">
        <v>1241</v>
      </c>
    </row>
    <row r="288" spans="1:9" x14ac:dyDescent="0.3">
      <c r="A288" t="s">
        <v>898</v>
      </c>
      <c r="B288" t="s">
        <v>29</v>
      </c>
      <c r="C288" t="s">
        <v>449</v>
      </c>
      <c r="D288" t="s">
        <v>404</v>
      </c>
      <c r="E288">
        <v>21</v>
      </c>
      <c r="F288" t="s">
        <v>456</v>
      </c>
      <c r="G288" t="s">
        <v>465</v>
      </c>
      <c r="H288" t="s">
        <v>476</v>
      </c>
      <c r="I288" t="s">
        <v>1242</v>
      </c>
    </row>
    <row r="289" spans="1:9" x14ac:dyDescent="0.3">
      <c r="A289" t="s">
        <v>899</v>
      </c>
      <c r="B289" t="s">
        <v>29</v>
      </c>
      <c r="C289" t="s">
        <v>452</v>
      </c>
      <c r="D289" t="s">
        <v>347</v>
      </c>
      <c r="E289">
        <v>17</v>
      </c>
      <c r="F289" t="s">
        <v>1062</v>
      </c>
      <c r="G289" t="s">
        <v>458</v>
      </c>
      <c r="H289" t="s">
        <v>469</v>
      </c>
      <c r="I289" t="s">
        <v>1243</v>
      </c>
    </row>
    <row r="290" spans="1:9" x14ac:dyDescent="0.3">
      <c r="A290" t="s">
        <v>900</v>
      </c>
      <c r="B290" t="s">
        <v>29</v>
      </c>
      <c r="C290" t="s">
        <v>451</v>
      </c>
      <c r="D290" t="s">
        <v>179</v>
      </c>
      <c r="E290">
        <v>21</v>
      </c>
      <c r="F290" t="s">
        <v>456</v>
      </c>
      <c r="G290" t="s">
        <v>467</v>
      </c>
      <c r="H290" t="s">
        <v>468</v>
      </c>
      <c r="I290" t="s">
        <v>1244</v>
      </c>
    </row>
    <row r="291" spans="1:9" x14ac:dyDescent="0.3">
      <c r="A291" t="s">
        <v>901</v>
      </c>
      <c r="B291" t="s">
        <v>29</v>
      </c>
      <c r="C291" t="s">
        <v>451</v>
      </c>
      <c r="D291" t="s">
        <v>23</v>
      </c>
      <c r="E291">
        <v>21</v>
      </c>
      <c r="F291" t="s">
        <v>457</v>
      </c>
      <c r="G291" t="s">
        <v>460</v>
      </c>
      <c r="H291" t="s">
        <v>470</v>
      </c>
      <c r="I291" t="s">
        <v>1245</v>
      </c>
    </row>
    <row r="292" spans="1:9" x14ac:dyDescent="0.3">
      <c r="A292" t="s">
        <v>902</v>
      </c>
      <c r="B292" t="s">
        <v>28</v>
      </c>
      <c r="C292" t="s">
        <v>448</v>
      </c>
      <c r="D292" t="s">
        <v>314</v>
      </c>
      <c r="E292">
        <v>19</v>
      </c>
      <c r="F292" t="s">
        <v>454</v>
      </c>
      <c r="G292" t="s">
        <v>467</v>
      </c>
      <c r="H292" t="s">
        <v>468</v>
      </c>
      <c r="I292" t="s">
        <v>1246</v>
      </c>
    </row>
    <row r="293" spans="1:9" x14ac:dyDescent="0.3">
      <c r="A293" t="s">
        <v>903</v>
      </c>
      <c r="B293" t="s">
        <v>28</v>
      </c>
      <c r="C293" t="s">
        <v>452</v>
      </c>
      <c r="D293" t="s">
        <v>362</v>
      </c>
      <c r="E293">
        <v>25</v>
      </c>
      <c r="F293" t="s">
        <v>455</v>
      </c>
      <c r="G293" t="s">
        <v>463</v>
      </c>
      <c r="H293" t="s">
        <v>473</v>
      </c>
      <c r="I293" t="s">
        <v>1247</v>
      </c>
    </row>
    <row r="294" spans="1:9" x14ac:dyDescent="0.3">
      <c r="A294" t="s">
        <v>904</v>
      </c>
      <c r="B294" t="s">
        <v>29</v>
      </c>
      <c r="C294" t="s">
        <v>451</v>
      </c>
      <c r="D294" t="s">
        <v>342</v>
      </c>
      <c r="E294">
        <v>17</v>
      </c>
      <c r="F294" t="s">
        <v>1062</v>
      </c>
      <c r="G294" t="s">
        <v>466</v>
      </c>
      <c r="H294" t="s">
        <v>476</v>
      </c>
      <c r="I294" t="s">
        <v>1248</v>
      </c>
    </row>
    <row r="295" spans="1:9" x14ac:dyDescent="0.3">
      <c r="A295" t="s">
        <v>905</v>
      </c>
      <c r="B295" t="s">
        <v>29</v>
      </c>
      <c r="C295" t="s">
        <v>450</v>
      </c>
      <c r="D295" t="s">
        <v>374</v>
      </c>
      <c r="E295">
        <v>22</v>
      </c>
      <c r="F295" t="s">
        <v>457</v>
      </c>
      <c r="G295" t="s">
        <v>460</v>
      </c>
      <c r="H295" t="s">
        <v>470</v>
      </c>
      <c r="I295" t="s">
        <v>1249</v>
      </c>
    </row>
    <row r="296" spans="1:9" x14ac:dyDescent="0.3">
      <c r="A296" t="s">
        <v>906</v>
      </c>
      <c r="B296" t="s">
        <v>28</v>
      </c>
      <c r="C296" t="s">
        <v>452</v>
      </c>
      <c r="D296" t="s">
        <v>247</v>
      </c>
      <c r="E296">
        <v>26</v>
      </c>
      <c r="F296" t="s">
        <v>455</v>
      </c>
      <c r="G296" t="s">
        <v>462</v>
      </c>
      <c r="H296" t="s">
        <v>472</v>
      </c>
      <c r="I296" t="s">
        <v>1250</v>
      </c>
    </row>
    <row r="297" spans="1:9" x14ac:dyDescent="0.3">
      <c r="A297" t="s">
        <v>907</v>
      </c>
      <c r="B297" t="s">
        <v>28</v>
      </c>
      <c r="C297" t="s">
        <v>449</v>
      </c>
      <c r="D297" t="s">
        <v>30</v>
      </c>
      <c r="E297">
        <v>21</v>
      </c>
      <c r="F297" t="s">
        <v>454</v>
      </c>
      <c r="G297" t="s">
        <v>465</v>
      </c>
      <c r="H297" t="s">
        <v>475</v>
      </c>
      <c r="I297" t="s">
        <v>1251</v>
      </c>
    </row>
    <row r="298" spans="1:9" x14ac:dyDescent="0.3">
      <c r="A298" t="s">
        <v>908</v>
      </c>
      <c r="B298" t="s">
        <v>28</v>
      </c>
      <c r="C298" t="s">
        <v>451</v>
      </c>
      <c r="D298" t="s">
        <v>193</v>
      </c>
      <c r="E298">
        <v>19</v>
      </c>
      <c r="F298" t="s">
        <v>457</v>
      </c>
      <c r="G298" t="s">
        <v>465</v>
      </c>
      <c r="H298" t="s">
        <v>475</v>
      </c>
      <c r="I298" t="s">
        <v>1252</v>
      </c>
    </row>
    <row r="299" spans="1:9" x14ac:dyDescent="0.3">
      <c r="A299" t="s">
        <v>909</v>
      </c>
      <c r="B299" t="s">
        <v>29</v>
      </c>
      <c r="C299" t="s">
        <v>449</v>
      </c>
      <c r="D299" t="s">
        <v>369</v>
      </c>
      <c r="E299">
        <v>16</v>
      </c>
      <c r="F299" t="s">
        <v>1062</v>
      </c>
      <c r="G299" t="s">
        <v>458</v>
      </c>
      <c r="H299" t="s">
        <v>468</v>
      </c>
      <c r="I299" t="s">
        <v>1253</v>
      </c>
    </row>
    <row r="300" spans="1:9" x14ac:dyDescent="0.3">
      <c r="A300" t="s">
        <v>910</v>
      </c>
      <c r="B300" t="s">
        <v>28</v>
      </c>
      <c r="C300" t="s">
        <v>452</v>
      </c>
      <c r="D300" t="s">
        <v>234</v>
      </c>
      <c r="E300">
        <v>16</v>
      </c>
      <c r="F300" t="s">
        <v>1062</v>
      </c>
      <c r="G300" t="s">
        <v>464</v>
      </c>
      <c r="H300" t="s">
        <v>475</v>
      </c>
      <c r="I300" t="s">
        <v>1254</v>
      </c>
    </row>
    <row r="301" spans="1:9" x14ac:dyDescent="0.3">
      <c r="A301" t="s">
        <v>911</v>
      </c>
      <c r="B301" t="s">
        <v>28</v>
      </c>
      <c r="C301" t="s">
        <v>448</v>
      </c>
      <c r="D301" t="s">
        <v>80</v>
      </c>
      <c r="E301">
        <v>19</v>
      </c>
      <c r="F301" t="s">
        <v>456</v>
      </c>
      <c r="G301" t="s">
        <v>466</v>
      </c>
      <c r="H301" t="s">
        <v>476</v>
      </c>
      <c r="I301" t="s">
        <v>1255</v>
      </c>
    </row>
    <row r="302" spans="1:9" x14ac:dyDescent="0.3">
      <c r="A302" t="s">
        <v>912</v>
      </c>
      <c r="B302" t="s">
        <v>28</v>
      </c>
      <c r="C302" t="s">
        <v>449</v>
      </c>
      <c r="D302" t="s">
        <v>11</v>
      </c>
      <c r="E302">
        <v>19</v>
      </c>
      <c r="F302" t="s">
        <v>456</v>
      </c>
      <c r="G302" t="s">
        <v>458</v>
      </c>
      <c r="H302" t="s">
        <v>469</v>
      </c>
      <c r="I302" t="s">
        <v>1256</v>
      </c>
    </row>
    <row r="303" spans="1:9" x14ac:dyDescent="0.3">
      <c r="A303" t="s">
        <v>913</v>
      </c>
      <c r="B303" t="s">
        <v>28</v>
      </c>
      <c r="C303" t="s">
        <v>449</v>
      </c>
      <c r="D303" t="s">
        <v>245</v>
      </c>
      <c r="E303">
        <v>16</v>
      </c>
      <c r="F303" t="s">
        <v>1062</v>
      </c>
      <c r="G303" t="s">
        <v>461</v>
      </c>
      <c r="H303" t="s">
        <v>471</v>
      </c>
      <c r="I303" t="s">
        <v>1257</v>
      </c>
    </row>
    <row r="304" spans="1:9" x14ac:dyDescent="0.3">
      <c r="A304" t="s">
        <v>914</v>
      </c>
      <c r="B304" t="s">
        <v>28</v>
      </c>
      <c r="C304" t="s">
        <v>449</v>
      </c>
      <c r="D304" t="s">
        <v>182</v>
      </c>
      <c r="E304">
        <v>21</v>
      </c>
      <c r="F304" t="s">
        <v>454</v>
      </c>
      <c r="G304" t="s">
        <v>458</v>
      </c>
      <c r="H304" t="s">
        <v>468</v>
      </c>
      <c r="I304" t="s">
        <v>1258</v>
      </c>
    </row>
    <row r="305" spans="1:9" x14ac:dyDescent="0.3">
      <c r="A305" t="s">
        <v>915</v>
      </c>
      <c r="B305" t="s">
        <v>28</v>
      </c>
      <c r="C305" t="s">
        <v>451</v>
      </c>
      <c r="D305" t="s">
        <v>306</v>
      </c>
      <c r="E305">
        <v>19</v>
      </c>
      <c r="F305" t="s">
        <v>456</v>
      </c>
      <c r="G305" t="s">
        <v>463</v>
      </c>
      <c r="H305" t="s">
        <v>474</v>
      </c>
      <c r="I305" t="s">
        <v>1259</v>
      </c>
    </row>
    <row r="306" spans="1:9" x14ac:dyDescent="0.3">
      <c r="A306" t="s">
        <v>916</v>
      </c>
      <c r="B306" t="s">
        <v>29</v>
      </c>
      <c r="C306" t="s">
        <v>451</v>
      </c>
      <c r="D306" t="s">
        <v>121</v>
      </c>
      <c r="E306">
        <v>16</v>
      </c>
      <c r="F306" t="s">
        <v>1062</v>
      </c>
      <c r="G306" t="s">
        <v>462</v>
      </c>
      <c r="H306" t="s">
        <v>473</v>
      </c>
      <c r="I306" t="s">
        <v>1260</v>
      </c>
    </row>
    <row r="307" spans="1:9" x14ac:dyDescent="0.3">
      <c r="A307" t="s">
        <v>917</v>
      </c>
      <c r="B307" t="s">
        <v>29</v>
      </c>
      <c r="C307" t="s">
        <v>451</v>
      </c>
      <c r="D307" t="s">
        <v>349</v>
      </c>
      <c r="E307">
        <v>20</v>
      </c>
      <c r="F307" t="s">
        <v>457</v>
      </c>
      <c r="G307" t="s">
        <v>459</v>
      </c>
      <c r="H307" t="s">
        <v>470</v>
      </c>
      <c r="I307" t="s">
        <v>1261</v>
      </c>
    </row>
    <row r="308" spans="1:9" x14ac:dyDescent="0.3">
      <c r="A308" t="s">
        <v>918</v>
      </c>
      <c r="B308" t="s">
        <v>29</v>
      </c>
      <c r="C308" t="s">
        <v>452</v>
      </c>
      <c r="D308" t="s">
        <v>305</v>
      </c>
      <c r="E308">
        <v>21</v>
      </c>
      <c r="F308" t="s">
        <v>457</v>
      </c>
      <c r="G308" t="s">
        <v>458</v>
      </c>
      <c r="H308" t="s">
        <v>469</v>
      </c>
      <c r="I308" t="s">
        <v>1224</v>
      </c>
    </row>
    <row r="309" spans="1:9" x14ac:dyDescent="0.3">
      <c r="A309" t="s">
        <v>919</v>
      </c>
      <c r="B309" t="s">
        <v>29</v>
      </c>
      <c r="C309" t="s">
        <v>448</v>
      </c>
      <c r="D309" t="s">
        <v>228</v>
      </c>
      <c r="E309">
        <v>19</v>
      </c>
      <c r="F309" t="s">
        <v>457</v>
      </c>
      <c r="G309" t="s">
        <v>463</v>
      </c>
      <c r="H309" t="s">
        <v>474</v>
      </c>
      <c r="I309" t="s">
        <v>1222</v>
      </c>
    </row>
    <row r="310" spans="1:9" x14ac:dyDescent="0.3">
      <c r="A310" t="s">
        <v>920</v>
      </c>
      <c r="B310" t="s">
        <v>29</v>
      </c>
      <c r="C310" t="s">
        <v>449</v>
      </c>
      <c r="D310" t="s">
        <v>16</v>
      </c>
      <c r="E310">
        <v>16</v>
      </c>
      <c r="F310" t="s">
        <v>1062</v>
      </c>
      <c r="G310" t="s">
        <v>463</v>
      </c>
      <c r="H310" t="s">
        <v>474</v>
      </c>
      <c r="I310" t="s">
        <v>1229</v>
      </c>
    </row>
    <row r="311" spans="1:9" x14ac:dyDescent="0.3">
      <c r="A311" t="s">
        <v>921</v>
      </c>
      <c r="B311" t="s">
        <v>28</v>
      </c>
      <c r="C311" t="s">
        <v>451</v>
      </c>
      <c r="D311" t="s">
        <v>200</v>
      </c>
      <c r="E311">
        <v>22</v>
      </c>
      <c r="F311" t="s">
        <v>454</v>
      </c>
      <c r="G311" t="s">
        <v>462</v>
      </c>
      <c r="H311" t="s">
        <v>473</v>
      </c>
      <c r="I311" t="s">
        <v>1231</v>
      </c>
    </row>
    <row r="312" spans="1:9" x14ac:dyDescent="0.3">
      <c r="A312" t="s">
        <v>922</v>
      </c>
      <c r="B312" t="s">
        <v>28</v>
      </c>
      <c r="C312" t="s">
        <v>448</v>
      </c>
      <c r="D312" t="s">
        <v>13</v>
      </c>
      <c r="E312">
        <v>17</v>
      </c>
      <c r="F312" t="s">
        <v>1062</v>
      </c>
      <c r="G312" t="s">
        <v>460</v>
      </c>
      <c r="H312" t="s">
        <v>471</v>
      </c>
      <c r="I312" t="s">
        <v>1223</v>
      </c>
    </row>
    <row r="313" spans="1:9" x14ac:dyDescent="0.3">
      <c r="A313" t="s">
        <v>923</v>
      </c>
      <c r="B313" t="s">
        <v>28</v>
      </c>
      <c r="C313" t="s">
        <v>451</v>
      </c>
      <c r="D313" t="s">
        <v>94</v>
      </c>
      <c r="E313">
        <v>17</v>
      </c>
      <c r="F313" t="s">
        <v>1062</v>
      </c>
      <c r="G313" t="s">
        <v>465</v>
      </c>
      <c r="H313" t="s">
        <v>475</v>
      </c>
      <c r="I313" t="s">
        <v>1227</v>
      </c>
    </row>
    <row r="314" spans="1:9" x14ac:dyDescent="0.3">
      <c r="A314" t="s">
        <v>924</v>
      </c>
      <c r="B314" t="s">
        <v>29</v>
      </c>
      <c r="C314" t="s">
        <v>451</v>
      </c>
      <c r="D314" t="s">
        <v>394</v>
      </c>
      <c r="E314">
        <v>19</v>
      </c>
      <c r="F314" t="s">
        <v>456</v>
      </c>
      <c r="G314" t="s">
        <v>460</v>
      </c>
      <c r="H314" t="s">
        <v>471</v>
      </c>
      <c r="I314" t="s">
        <v>1228</v>
      </c>
    </row>
    <row r="315" spans="1:9" x14ac:dyDescent="0.3">
      <c r="A315" t="s">
        <v>925</v>
      </c>
      <c r="B315" t="s">
        <v>28</v>
      </c>
      <c r="C315" t="s">
        <v>448</v>
      </c>
      <c r="D315" t="s">
        <v>150</v>
      </c>
      <c r="E315">
        <v>16</v>
      </c>
      <c r="F315" t="s">
        <v>1062</v>
      </c>
      <c r="G315" t="s">
        <v>461</v>
      </c>
      <c r="H315" t="s">
        <v>471</v>
      </c>
      <c r="I315" t="s">
        <v>1226</v>
      </c>
    </row>
    <row r="316" spans="1:9" x14ac:dyDescent="0.3">
      <c r="A316" t="s">
        <v>926</v>
      </c>
      <c r="B316" t="s">
        <v>28</v>
      </c>
      <c r="C316" t="s">
        <v>448</v>
      </c>
      <c r="D316" t="s">
        <v>48</v>
      </c>
      <c r="E316">
        <v>19</v>
      </c>
      <c r="F316" t="s">
        <v>456</v>
      </c>
      <c r="G316" t="s">
        <v>463</v>
      </c>
      <c r="H316" t="s">
        <v>473</v>
      </c>
      <c r="I316" t="s">
        <v>1230</v>
      </c>
    </row>
    <row r="317" spans="1:9" x14ac:dyDescent="0.3">
      <c r="A317" t="s">
        <v>927</v>
      </c>
      <c r="B317" t="s">
        <v>29</v>
      </c>
      <c r="C317" t="s">
        <v>449</v>
      </c>
      <c r="D317" t="s">
        <v>422</v>
      </c>
      <c r="E317">
        <v>19</v>
      </c>
      <c r="F317" t="s">
        <v>454</v>
      </c>
      <c r="G317" t="s">
        <v>464</v>
      </c>
      <c r="H317" t="s">
        <v>474</v>
      </c>
      <c r="I317" t="s">
        <v>1225</v>
      </c>
    </row>
    <row r="318" spans="1:9" x14ac:dyDescent="0.3">
      <c r="A318" t="s">
        <v>928</v>
      </c>
      <c r="B318" t="s">
        <v>29</v>
      </c>
      <c r="C318" t="s">
        <v>451</v>
      </c>
      <c r="D318" t="s">
        <v>249</v>
      </c>
      <c r="E318">
        <v>20</v>
      </c>
      <c r="F318" t="s">
        <v>457</v>
      </c>
      <c r="G318" t="s">
        <v>462</v>
      </c>
      <c r="H318" t="s">
        <v>472</v>
      </c>
      <c r="I318" t="s">
        <v>1234</v>
      </c>
    </row>
    <row r="319" spans="1:9" x14ac:dyDescent="0.3">
      <c r="A319" t="s">
        <v>929</v>
      </c>
      <c r="B319" t="s">
        <v>29</v>
      </c>
      <c r="C319" t="s">
        <v>450</v>
      </c>
      <c r="D319" t="s">
        <v>302</v>
      </c>
      <c r="E319">
        <v>17</v>
      </c>
      <c r="F319" t="s">
        <v>1062</v>
      </c>
      <c r="G319" t="s">
        <v>466</v>
      </c>
      <c r="H319" t="s">
        <v>476</v>
      </c>
      <c r="I319" t="s">
        <v>1235</v>
      </c>
    </row>
    <row r="320" spans="1:9" x14ac:dyDescent="0.3">
      <c r="A320" t="s">
        <v>930</v>
      </c>
      <c r="B320" t="s">
        <v>28</v>
      </c>
      <c r="C320" t="s">
        <v>451</v>
      </c>
      <c r="D320" t="s">
        <v>32</v>
      </c>
      <c r="E320">
        <v>25</v>
      </c>
      <c r="F320" t="s">
        <v>455</v>
      </c>
      <c r="G320" t="s">
        <v>467</v>
      </c>
      <c r="H320" t="s">
        <v>477</v>
      </c>
      <c r="I320" t="s">
        <v>1236</v>
      </c>
    </row>
    <row r="321" spans="1:9" x14ac:dyDescent="0.3">
      <c r="A321" t="s">
        <v>931</v>
      </c>
      <c r="B321" t="s">
        <v>29</v>
      </c>
      <c r="C321" t="s">
        <v>450</v>
      </c>
      <c r="D321" t="s">
        <v>203</v>
      </c>
      <c r="E321">
        <v>22</v>
      </c>
      <c r="F321" t="s">
        <v>457</v>
      </c>
      <c r="G321" t="s">
        <v>465</v>
      </c>
      <c r="H321" t="s">
        <v>475</v>
      </c>
      <c r="I321" t="s">
        <v>1237</v>
      </c>
    </row>
    <row r="322" spans="1:9" x14ac:dyDescent="0.3">
      <c r="A322" t="s">
        <v>932</v>
      </c>
      <c r="B322" t="s">
        <v>29</v>
      </c>
      <c r="C322" t="s">
        <v>452</v>
      </c>
      <c r="D322" t="s">
        <v>96</v>
      </c>
      <c r="E322">
        <v>17</v>
      </c>
      <c r="F322" t="s">
        <v>1062</v>
      </c>
      <c r="G322" t="s">
        <v>467</v>
      </c>
      <c r="H322" t="s">
        <v>477</v>
      </c>
      <c r="I322" t="s">
        <v>1238</v>
      </c>
    </row>
    <row r="323" spans="1:9" x14ac:dyDescent="0.3">
      <c r="A323" t="s">
        <v>933</v>
      </c>
      <c r="B323" t="s">
        <v>28</v>
      </c>
      <c r="C323" t="s">
        <v>450</v>
      </c>
      <c r="D323" t="s">
        <v>103</v>
      </c>
      <c r="E323">
        <v>21</v>
      </c>
      <c r="F323" t="s">
        <v>454</v>
      </c>
      <c r="G323" t="s">
        <v>465</v>
      </c>
      <c r="H323" t="s">
        <v>476</v>
      </c>
      <c r="I323" t="s">
        <v>1239</v>
      </c>
    </row>
    <row r="324" spans="1:9" x14ac:dyDescent="0.3">
      <c r="A324" t="s">
        <v>934</v>
      </c>
      <c r="B324" t="s">
        <v>28</v>
      </c>
      <c r="C324" t="s">
        <v>451</v>
      </c>
      <c r="D324" t="s">
        <v>395</v>
      </c>
      <c r="E324">
        <v>16</v>
      </c>
      <c r="F324" t="s">
        <v>1062</v>
      </c>
      <c r="G324" t="s">
        <v>460</v>
      </c>
      <c r="H324" t="s">
        <v>470</v>
      </c>
      <c r="I324" t="s">
        <v>1240</v>
      </c>
    </row>
    <row r="325" spans="1:9" x14ac:dyDescent="0.3">
      <c r="A325" t="s">
        <v>935</v>
      </c>
      <c r="B325" t="s">
        <v>28</v>
      </c>
      <c r="C325" t="s">
        <v>449</v>
      </c>
      <c r="D325" t="s">
        <v>132</v>
      </c>
      <c r="E325">
        <v>17</v>
      </c>
      <c r="F325" t="s">
        <v>1062</v>
      </c>
      <c r="G325" t="s">
        <v>459</v>
      </c>
      <c r="H325" t="s">
        <v>470</v>
      </c>
      <c r="I325" t="s">
        <v>1241</v>
      </c>
    </row>
    <row r="326" spans="1:9" x14ac:dyDescent="0.3">
      <c r="A326" t="s">
        <v>936</v>
      </c>
      <c r="B326" t="s">
        <v>28</v>
      </c>
      <c r="C326" t="s">
        <v>448</v>
      </c>
      <c r="D326" t="s">
        <v>7</v>
      </c>
      <c r="E326">
        <v>20</v>
      </c>
      <c r="F326" t="s">
        <v>457</v>
      </c>
      <c r="G326" t="s">
        <v>464</v>
      </c>
      <c r="H326" t="s">
        <v>474</v>
      </c>
      <c r="I326" t="s">
        <v>1242</v>
      </c>
    </row>
    <row r="327" spans="1:9" x14ac:dyDescent="0.3">
      <c r="A327" t="s">
        <v>937</v>
      </c>
      <c r="B327" t="s">
        <v>28</v>
      </c>
      <c r="C327" t="s">
        <v>448</v>
      </c>
      <c r="D327" t="s">
        <v>145</v>
      </c>
      <c r="E327">
        <v>19</v>
      </c>
      <c r="F327" t="s">
        <v>457</v>
      </c>
      <c r="G327" t="s">
        <v>458</v>
      </c>
      <c r="H327" t="s">
        <v>468</v>
      </c>
      <c r="I327" t="s">
        <v>1243</v>
      </c>
    </row>
    <row r="328" spans="1:9" x14ac:dyDescent="0.3">
      <c r="A328" t="s">
        <v>938</v>
      </c>
      <c r="B328" t="s">
        <v>29</v>
      </c>
      <c r="C328" t="s">
        <v>450</v>
      </c>
      <c r="D328" t="s">
        <v>134</v>
      </c>
      <c r="E328">
        <v>22</v>
      </c>
      <c r="F328" t="s">
        <v>457</v>
      </c>
      <c r="G328" t="s">
        <v>458</v>
      </c>
      <c r="H328" t="s">
        <v>468</v>
      </c>
      <c r="I328" t="s">
        <v>1244</v>
      </c>
    </row>
    <row r="329" spans="1:9" x14ac:dyDescent="0.3">
      <c r="A329" t="s">
        <v>939</v>
      </c>
      <c r="B329" t="s">
        <v>29</v>
      </c>
      <c r="C329" t="s">
        <v>448</v>
      </c>
      <c r="D329" t="s">
        <v>177</v>
      </c>
      <c r="E329">
        <v>20</v>
      </c>
      <c r="F329" t="s">
        <v>454</v>
      </c>
      <c r="G329" t="s">
        <v>466</v>
      </c>
      <c r="H329" t="s">
        <v>477</v>
      </c>
      <c r="I329" t="s">
        <v>1245</v>
      </c>
    </row>
    <row r="330" spans="1:9" x14ac:dyDescent="0.3">
      <c r="A330" t="s">
        <v>940</v>
      </c>
      <c r="B330" t="s">
        <v>29</v>
      </c>
      <c r="C330" t="s">
        <v>451</v>
      </c>
      <c r="D330" t="s">
        <v>412</v>
      </c>
      <c r="E330">
        <v>16</v>
      </c>
      <c r="F330" t="s">
        <v>1062</v>
      </c>
      <c r="G330" t="s">
        <v>459</v>
      </c>
      <c r="H330" t="s">
        <v>469</v>
      </c>
      <c r="I330" t="s">
        <v>1246</v>
      </c>
    </row>
    <row r="331" spans="1:9" x14ac:dyDescent="0.3">
      <c r="A331" t="s">
        <v>941</v>
      </c>
      <c r="B331" t="s">
        <v>28</v>
      </c>
      <c r="C331" t="s">
        <v>449</v>
      </c>
      <c r="D331" t="s">
        <v>73</v>
      </c>
      <c r="E331">
        <v>21</v>
      </c>
      <c r="F331" t="s">
        <v>456</v>
      </c>
      <c r="G331" t="s">
        <v>461</v>
      </c>
      <c r="H331" t="s">
        <v>471</v>
      </c>
      <c r="I331" t="s">
        <v>1247</v>
      </c>
    </row>
    <row r="332" spans="1:9" x14ac:dyDescent="0.3">
      <c r="A332" t="s">
        <v>942</v>
      </c>
      <c r="B332" t="s">
        <v>29</v>
      </c>
      <c r="C332" t="s">
        <v>448</v>
      </c>
      <c r="D332" t="s">
        <v>6</v>
      </c>
      <c r="E332">
        <v>22</v>
      </c>
      <c r="F332" t="s">
        <v>456</v>
      </c>
      <c r="G332" t="s">
        <v>463</v>
      </c>
      <c r="H332" t="s">
        <v>473</v>
      </c>
      <c r="I332" t="s">
        <v>1248</v>
      </c>
    </row>
    <row r="333" spans="1:9" x14ac:dyDescent="0.3">
      <c r="A333" t="s">
        <v>943</v>
      </c>
      <c r="B333" t="s">
        <v>28</v>
      </c>
      <c r="C333" t="s">
        <v>449</v>
      </c>
      <c r="D333" t="s">
        <v>435</v>
      </c>
      <c r="E333">
        <v>20</v>
      </c>
      <c r="F333" t="s">
        <v>457</v>
      </c>
      <c r="G333" t="s">
        <v>459</v>
      </c>
      <c r="H333" t="s">
        <v>469</v>
      </c>
      <c r="I333" t="s">
        <v>1249</v>
      </c>
    </row>
    <row r="334" spans="1:9" x14ac:dyDescent="0.3">
      <c r="A334" t="s">
        <v>944</v>
      </c>
      <c r="B334" t="s">
        <v>28</v>
      </c>
      <c r="C334" t="s">
        <v>449</v>
      </c>
      <c r="D334" t="s">
        <v>270</v>
      </c>
      <c r="E334">
        <v>19</v>
      </c>
      <c r="F334" t="s">
        <v>456</v>
      </c>
      <c r="G334" t="s">
        <v>465</v>
      </c>
      <c r="H334" t="s">
        <v>476</v>
      </c>
      <c r="I334" t="s">
        <v>1250</v>
      </c>
    </row>
    <row r="335" spans="1:9" x14ac:dyDescent="0.3">
      <c r="A335" t="s">
        <v>945</v>
      </c>
      <c r="B335" t="s">
        <v>28</v>
      </c>
      <c r="C335" t="s">
        <v>451</v>
      </c>
      <c r="D335" t="s">
        <v>380</v>
      </c>
      <c r="E335">
        <v>22</v>
      </c>
      <c r="F335" t="s">
        <v>456</v>
      </c>
      <c r="G335" t="s">
        <v>463</v>
      </c>
      <c r="H335" t="s">
        <v>474</v>
      </c>
      <c r="I335" t="s">
        <v>1251</v>
      </c>
    </row>
    <row r="336" spans="1:9" x14ac:dyDescent="0.3">
      <c r="A336" t="s">
        <v>946</v>
      </c>
      <c r="B336" t="s">
        <v>28</v>
      </c>
      <c r="C336" t="s">
        <v>448</v>
      </c>
      <c r="D336" t="s">
        <v>190</v>
      </c>
      <c r="E336">
        <v>18</v>
      </c>
      <c r="F336" t="s">
        <v>1062</v>
      </c>
      <c r="G336" t="s">
        <v>463</v>
      </c>
      <c r="H336" t="s">
        <v>473</v>
      </c>
      <c r="I336" t="s">
        <v>1252</v>
      </c>
    </row>
    <row r="337" spans="1:9" x14ac:dyDescent="0.3">
      <c r="A337" t="s">
        <v>947</v>
      </c>
      <c r="B337" t="s">
        <v>28</v>
      </c>
      <c r="C337" t="s">
        <v>452</v>
      </c>
      <c r="D337" t="s">
        <v>107</v>
      </c>
      <c r="E337">
        <v>24</v>
      </c>
      <c r="F337" t="s">
        <v>455</v>
      </c>
      <c r="G337" t="s">
        <v>467</v>
      </c>
      <c r="H337" t="s">
        <v>468</v>
      </c>
      <c r="I337" t="s">
        <v>1253</v>
      </c>
    </row>
    <row r="338" spans="1:9" x14ac:dyDescent="0.3">
      <c r="A338" t="s">
        <v>948</v>
      </c>
      <c r="B338" t="s">
        <v>29</v>
      </c>
      <c r="C338" t="s">
        <v>451</v>
      </c>
      <c r="D338" t="s">
        <v>160</v>
      </c>
      <c r="E338">
        <v>17</v>
      </c>
      <c r="F338" t="s">
        <v>1062</v>
      </c>
      <c r="G338" t="s">
        <v>467</v>
      </c>
      <c r="H338" t="s">
        <v>477</v>
      </c>
      <c r="I338" t="s">
        <v>1254</v>
      </c>
    </row>
    <row r="339" spans="1:9" x14ac:dyDescent="0.3">
      <c r="A339" t="s">
        <v>949</v>
      </c>
      <c r="B339" t="s">
        <v>29</v>
      </c>
      <c r="C339" t="s">
        <v>448</v>
      </c>
      <c r="D339" t="s">
        <v>385</v>
      </c>
      <c r="E339">
        <v>20</v>
      </c>
      <c r="F339" t="s">
        <v>456</v>
      </c>
      <c r="G339" t="s">
        <v>465</v>
      </c>
      <c r="H339" t="s">
        <v>475</v>
      </c>
      <c r="I339" t="s">
        <v>1255</v>
      </c>
    </row>
    <row r="340" spans="1:9" x14ac:dyDescent="0.3">
      <c r="A340" t="s">
        <v>950</v>
      </c>
      <c r="B340" t="s">
        <v>28</v>
      </c>
      <c r="C340" t="s">
        <v>452</v>
      </c>
      <c r="D340" t="s">
        <v>54</v>
      </c>
      <c r="E340">
        <v>22</v>
      </c>
      <c r="F340" t="s">
        <v>456</v>
      </c>
      <c r="G340" t="s">
        <v>459</v>
      </c>
      <c r="H340" t="s">
        <v>470</v>
      </c>
      <c r="I340" t="s">
        <v>1256</v>
      </c>
    </row>
    <row r="341" spans="1:9" x14ac:dyDescent="0.3">
      <c r="A341" t="s">
        <v>951</v>
      </c>
      <c r="B341" t="s">
        <v>28</v>
      </c>
      <c r="C341" t="s">
        <v>451</v>
      </c>
      <c r="D341" t="s">
        <v>51</v>
      </c>
      <c r="E341">
        <v>21</v>
      </c>
      <c r="F341" t="s">
        <v>456</v>
      </c>
      <c r="G341" t="s">
        <v>466</v>
      </c>
      <c r="H341" t="s">
        <v>476</v>
      </c>
      <c r="I341" t="s">
        <v>1257</v>
      </c>
    </row>
    <row r="342" spans="1:9" x14ac:dyDescent="0.3">
      <c r="A342" t="s">
        <v>952</v>
      </c>
      <c r="B342" t="s">
        <v>29</v>
      </c>
      <c r="C342" t="s">
        <v>451</v>
      </c>
      <c r="D342" t="s">
        <v>114</v>
      </c>
      <c r="E342">
        <v>17</v>
      </c>
      <c r="F342" t="s">
        <v>1062</v>
      </c>
      <c r="G342" t="s">
        <v>459</v>
      </c>
      <c r="H342" t="s">
        <v>470</v>
      </c>
      <c r="I342" t="s">
        <v>1258</v>
      </c>
    </row>
    <row r="343" spans="1:9" x14ac:dyDescent="0.3">
      <c r="A343" t="s">
        <v>953</v>
      </c>
      <c r="B343" t="s">
        <v>28</v>
      </c>
      <c r="C343" t="s">
        <v>449</v>
      </c>
      <c r="D343" t="s">
        <v>207</v>
      </c>
      <c r="E343">
        <v>19</v>
      </c>
      <c r="F343" t="s">
        <v>456</v>
      </c>
      <c r="G343" t="s">
        <v>466</v>
      </c>
      <c r="H343" t="s">
        <v>477</v>
      </c>
      <c r="I343" t="s">
        <v>1259</v>
      </c>
    </row>
    <row r="344" spans="1:9" x14ac:dyDescent="0.3">
      <c r="A344" t="s">
        <v>954</v>
      </c>
      <c r="B344" t="s">
        <v>29</v>
      </c>
      <c r="C344" t="s">
        <v>449</v>
      </c>
      <c r="D344" t="s">
        <v>146</v>
      </c>
      <c r="E344">
        <v>22</v>
      </c>
      <c r="F344" t="s">
        <v>456</v>
      </c>
      <c r="G344" t="s">
        <v>462</v>
      </c>
      <c r="H344" t="s">
        <v>472</v>
      </c>
      <c r="I344" t="s">
        <v>1260</v>
      </c>
    </row>
    <row r="345" spans="1:9" x14ac:dyDescent="0.3">
      <c r="A345" t="s">
        <v>955</v>
      </c>
      <c r="B345" t="s">
        <v>28</v>
      </c>
      <c r="C345" t="s">
        <v>448</v>
      </c>
      <c r="D345" t="s">
        <v>235</v>
      </c>
      <c r="E345">
        <v>21</v>
      </c>
      <c r="F345" t="s">
        <v>457</v>
      </c>
      <c r="G345" t="s">
        <v>465</v>
      </c>
      <c r="H345" t="s">
        <v>476</v>
      </c>
      <c r="I345" t="s">
        <v>1261</v>
      </c>
    </row>
    <row r="346" spans="1:9" x14ac:dyDescent="0.3">
      <c r="A346" t="s">
        <v>956</v>
      </c>
      <c r="B346" t="s">
        <v>28</v>
      </c>
      <c r="C346" t="s">
        <v>451</v>
      </c>
      <c r="D346" t="s">
        <v>289</v>
      </c>
      <c r="E346">
        <v>17</v>
      </c>
      <c r="F346" t="s">
        <v>1062</v>
      </c>
      <c r="G346" t="s">
        <v>465</v>
      </c>
      <c r="H346" t="s">
        <v>475</v>
      </c>
      <c r="I346" t="s">
        <v>1224</v>
      </c>
    </row>
    <row r="347" spans="1:9" x14ac:dyDescent="0.3">
      <c r="A347" t="s">
        <v>957</v>
      </c>
      <c r="B347" t="s">
        <v>29</v>
      </c>
      <c r="C347" t="s">
        <v>449</v>
      </c>
      <c r="D347" t="s">
        <v>170</v>
      </c>
      <c r="E347">
        <v>20</v>
      </c>
      <c r="F347" t="s">
        <v>454</v>
      </c>
      <c r="G347" t="s">
        <v>462</v>
      </c>
      <c r="H347" t="s">
        <v>473</v>
      </c>
      <c r="I347" t="s">
        <v>1222</v>
      </c>
    </row>
    <row r="348" spans="1:9" x14ac:dyDescent="0.3">
      <c r="A348" t="s">
        <v>958</v>
      </c>
      <c r="B348" t="s">
        <v>28</v>
      </c>
      <c r="C348" t="s">
        <v>448</v>
      </c>
      <c r="D348" t="s">
        <v>322</v>
      </c>
      <c r="E348">
        <v>19</v>
      </c>
      <c r="F348" t="s">
        <v>456</v>
      </c>
      <c r="G348" t="s">
        <v>461</v>
      </c>
      <c r="H348" t="s">
        <v>471</v>
      </c>
      <c r="I348" t="s">
        <v>1229</v>
      </c>
    </row>
    <row r="349" spans="1:9" x14ac:dyDescent="0.3">
      <c r="A349" t="s">
        <v>959</v>
      </c>
      <c r="B349" t="s">
        <v>29</v>
      </c>
      <c r="C349" t="s">
        <v>449</v>
      </c>
      <c r="D349" t="s">
        <v>398</v>
      </c>
      <c r="E349">
        <v>22</v>
      </c>
      <c r="F349" t="s">
        <v>454</v>
      </c>
      <c r="G349" t="s">
        <v>462</v>
      </c>
      <c r="H349" t="s">
        <v>473</v>
      </c>
      <c r="I349" t="s">
        <v>1231</v>
      </c>
    </row>
    <row r="350" spans="1:9" x14ac:dyDescent="0.3">
      <c r="A350" t="s">
        <v>960</v>
      </c>
      <c r="B350" t="s">
        <v>28</v>
      </c>
      <c r="C350" t="s">
        <v>451</v>
      </c>
      <c r="D350" t="s">
        <v>297</v>
      </c>
      <c r="E350">
        <v>20</v>
      </c>
      <c r="F350" t="s">
        <v>457</v>
      </c>
      <c r="G350" t="s">
        <v>459</v>
      </c>
      <c r="H350" t="s">
        <v>470</v>
      </c>
      <c r="I350" t="s">
        <v>1223</v>
      </c>
    </row>
    <row r="351" spans="1:9" x14ac:dyDescent="0.3">
      <c r="A351" t="s">
        <v>961</v>
      </c>
      <c r="B351" t="s">
        <v>29</v>
      </c>
      <c r="C351" t="s">
        <v>448</v>
      </c>
      <c r="D351" t="s">
        <v>325</v>
      </c>
      <c r="E351">
        <v>22</v>
      </c>
      <c r="F351" t="s">
        <v>456</v>
      </c>
      <c r="G351" t="s">
        <v>458</v>
      </c>
      <c r="H351" t="s">
        <v>468</v>
      </c>
      <c r="I351" t="s">
        <v>1227</v>
      </c>
    </row>
    <row r="352" spans="1:9" x14ac:dyDescent="0.3">
      <c r="A352" t="s">
        <v>962</v>
      </c>
      <c r="B352" t="s">
        <v>29</v>
      </c>
      <c r="C352" t="s">
        <v>451</v>
      </c>
      <c r="D352" t="s">
        <v>344</v>
      </c>
      <c r="E352">
        <v>26</v>
      </c>
      <c r="F352" t="s">
        <v>455</v>
      </c>
      <c r="G352" t="s">
        <v>467</v>
      </c>
      <c r="H352" t="s">
        <v>477</v>
      </c>
      <c r="I352" t="s">
        <v>1228</v>
      </c>
    </row>
    <row r="353" spans="1:9" x14ac:dyDescent="0.3">
      <c r="A353" t="s">
        <v>963</v>
      </c>
      <c r="B353" t="s">
        <v>28</v>
      </c>
      <c r="C353" t="s">
        <v>452</v>
      </c>
      <c r="D353" t="s">
        <v>280</v>
      </c>
      <c r="E353">
        <v>17</v>
      </c>
      <c r="F353" t="s">
        <v>1062</v>
      </c>
      <c r="G353" t="s">
        <v>460</v>
      </c>
      <c r="H353" t="s">
        <v>470</v>
      </c>
      <c r="I353" t="s">
        <v>1226</v>
      </c>
    </row>
    <row r="354" spans="1:9" x14ac:dyDescent="0.3">
      <c r="A354" t="s">
        <v>964</v>
      </c>
      <c r="B354" t="s">
        <v>28</v>
      </c>
      <c r="C354" t="s">
        <v>449</v>
      </c>
      <c r="D354" t="s">
        <v>52</v>
      </c>
      <c r="E354">
        <v>18</v>
      </c>
      <c r="F354" t="s">
        <v>1062</v>
      </c>
      <c r="G354" t="s">
        <v>467</v>
      </c>
      <c r="H354" t="s">
        <v>477</v>
      </c>
      <c r="I354" t="s">
        <v>1230</v>
      </c>
    </row>
    <row r="355" spans="1:9" x14ac:dyDescent="0.3">
      <c r="A355" t="s">
        <v>965</v>
      </c>
      <c r="B355" t="s">
        <v>29</v>
      </c>
      <c r="C355" t="s">
        <v>452</v>
      </c>
      <c r="D355" t="s">
        <v>35</v>
      </c>
      <c r="E355">
        <v>25</v>
      </c>
      <c r="F355" t="s">
        <v>455</v>
      </c>
      <c r="G355" t="s">
        <v>460</v>
      </c>
      <c r="H355" t="s">
        <v>471</v>
      </c>
      <c r="I355" t="s">
        <v>1225</v>
      </c>
    </row>
    <row r="356" spans="1:9" x14ac:dyDescent="0.3">
      <c r="A356" t="s">
        <v>966</v>
      </c>
      <c r="B356" t="s">
        <v>28</v>
      </c>
      <c r="C356" t="s">
        <v>450</v>
      </c>
      <c r="D356" t="s">
        <v>213</v>
      </c>
      <c r="E356">
        <v>18</v>
      </c>
      <c r="F356" t="s">
        <v>1062</v>
      </c>
      <c r="G356" t="s">
        <v>461</v>
      </c>
      <c r="H356" t="s">
        <v>471</v>
      </c>
      <c r="I356" t="s">
        <v>1234</v>
      </c>
    </row>
    <row r="357" spans="1:9" x14ac:dyDescent="0.3">
      <c r="A357" t="s">
        <v>967</v>
      </c>
      <c r="B357" t="s">
        <v>28</v>
      </c>
      <c r="C357" t="s">
        <v>449</v>
      </c>
      <c r="D357" t="s">
        <v>218</v>
      </c>
      <c r="E357">
        <v>21</v>
      </c>
      <c r="F357" t="s">
        <v>456</v>
      </c>
      <c r="G357" t="s">
        <v>465</v>
      </c>
      <c r="H357" t="s">
        <v>475</v>
      </c>
      <c r="I357" t="s">
        <v>1235</v>
      </c>
    </row>
    <row r="358" spans="1:9" x14ac:dyDescent="0.3">
      <c r="A358" t="s">
        <v>968</v>
      </c>
      <c r="B358" t="s">
        <v>28</v>
      </c>
      <c r="C358" t="s">
        <v>452</v>
      </c>
      <c r="D358" t="s">
        <v>311</v>
      </c>
      <c r="E358">
        <v>18</v>
      </c>
      <c r="F358" t="s">
        <v>1062</v>
      </c>
      <c r="G358" t="s">
        <v>465</v>
      </c>
      <c r="H358" t="s">
        <v>476</v>
      </c>
      <c r="I358" t="s">
        <v>1236</v>
      </c>
    </row>
    <row r="359" spans="1:9" x14ac:dyDescent="0.3">
      <c r="A359" t="s">
        <v>969</v>
      </c>
      <c r="B359" t="s">
        <v>29</v>
      </c>
      <c r="C359" t="s">
        <v>449</v>
      </c>
      <c r="D359" t="s">
        <v>432</v>
      </c>
      <c r="E359">
        <v>17</v>
      </c>
      <c r="F359" t="s">
        <v>1062</v>
      </c>
      <c r="G359" t="s">
        <v>460</v>
      </c>
      <c r="H359" t="s">
        <v>471</v>
      </c>
      <c r="I359" t="s">
        <v>1237</v>
      </c>
    </row>
    <row r="360" spans="1:9" x14ac:dyDescent="0.3">
      <c r="A360" t="s">
        <v>970</v>
      </c>
      <c r="B360" t="s">
        <v>28</v>
      </c>
      <c r="C360" t="s">
        <v>449</v>
      </c>
      <c r="D360" t="s">
        <v>293</v>
      </c>
      <c r="E360">
        <v>19</v>
      </c>
      <c r="F360" t="s">
        <v>454</v>
      </c>
      <c r="G360" t="s">
        <v>467</v>
      </c>
      <c r="H360" t="s">
        <v>477</v>
      </c>
      <c r="I360" t="s">
        <v>1238</v>
      </c>
    </row>
    <row r="361" spans="1:9" x14ac:dyDescent="0.3">
      <c r="A361" t="s">
        <v>971</v>
      </c>
      <c r="B361" t="s">
        <v>28</v>
      </c>
      <c r="C361" t="s">
        <v>449</v>
      </c>
      <c r="D361" t="s">
        <v>364</v>
      </c>
      <c r="E361">
        <v>21</v>
      </c>
      <c r="F361" t="s">
        <v>457</v>
      </c>
      <c r="G361" t="s">
        <v>464</v>
      </c>
      <c r="H361" t="s">
        <v>474</v>
      </c>
      <c r="I361" t="s">
        <v>1239</v>
      </c>
    </row>
    <row r="362" spans="1:9" x14ac:dyDescent="0.3">
      <c r="A362" t="s">
        <v>972</v>
      </c>
      <c r="B362" t="s">
        <v>28</v>
      </c>
      <c r="C362" t="s">
        <v>449</v>
      </c>
      <c r="D362" t="s">
        <v>115</v>
      </c>
      <c r="E362">
        <v>19</v>
      </c>
      <c r="F362" t="s">
        <v>457</v>
      </c>
      <c r="G362" t="s">
        <v>461</v>
      </c>
      <c r="H362" t="s">
        <v>472</v>
      </c>
      <c r="I362" t="s">
        <v>1240</v>
      </c>
    </row>
    <row r="363" spans="1:9" x14ac:dyDescent="0.3">
      <c r="A363" t="s">
        <v>973</v>
      </c>
      <c r="B363" t="s">
        <v>28</v>
      </c>
      <c r="C363" t="s">
        <v>451</v>
      </c>
      <c r="D363" t="s">
        <v>445</v>
      </c>
      <c r="E363">
        <v>19</v>
      </c>
      <c r="F363" t="s">
        <v>456</v>
      </c>
      <c r="G363" t="s">
        <v>466</v>
      </c>
      <c r="H363" t="s">
        <v>476</v>
      </c>
      <c r="I363" t="s">
        <v>1241</v>
      </c>
    </row>
    <row r="364" spans="1:9" x14ac:dyDescent="0.3">
      <c r="A364" t="s">
        <v>974</v>
      </c>
      <c r="B364" t="s">
        <v>28</v>
      </c>
      <c r="C364" t="s">
        <v>448</v>
      </c>
      <c r="D364" t="s">
        <v>244</v>
      </c>
      <c r="E364">
        <v>24</v>
      </c>
      <c r="F364" t="s">
        <v>455</v>
      </c>
      <c r="G364" t="s">
        <v>460</v>
      </c>
      <c r="H364" t="s">
        <v>470</v>
      </c>
      <c r="I364" t="s">
        <v>1242</v>
      </c>
    </row>
    <row r="365" spans="1:9" x14ac:dyDescent="0.3">
      <c r="A365" t="s">
        <v>975</v>
      </c>
      <c r="B365" t="s">
        <v>28</v>
      </c>
      <c r="C365" t="s">
        <v>451</v>
      </c>
      <c r="D365" t="s">
        <v>36</v>
      </c>
      <c r="E365">
        <v>19</v>
      </c>
      <c r="F365" t="s">
        <v>457</v>
      </c>
      <c r="G365" t="s">
        <v>461</v>
      </c>
      <c r="H365" t="s">
        <v>472</v>
      </c>
      <c r="I365" t="s">
        <v>1243</v>
      </c>
    </row>
    <row r="366" spans="1:9" x14ac:dyDescent="0.3">
      <c r="A366" t="s">
        <v>976</v>
      </c>
      <c r="B366" t="s">
        <v>28</v>
      </c>
      <c r="C366" t="s">
        <v>449</v>
      </c>
      <c r="D366" t="s">
        <v>316</v>
      </c>
      <c r="E366">
        <v>21</v>
      </c>
      <c r="F366" t="s">
        <v>456</v>
      </c>
      <c r="G366" t="s">
        <v>458</v>
      </c>
      <c r="H366" t="s">
        <v>468</v>
      </c>
      <c r="I366" t="s">
        <v>1244</v>
      </c>
    </row>
    <row r="367" spans="1:9" x14ac:dyDescent="0.3">
      <c r="A367" t="s">
        <v>977</v>
      </c>
      <c r="B367" t="s">
        <v>28</v>
      </c>
      <c r="C367" t="s">
        <v>451</v>
      </c>
      <c r="D367" t="s">
        <v>326</v>
      </c>
      <c r="E367">
        <v>17</v>
      </c>
      <c r="F367" t="s">
        <v>1062</v>
      </c>
      <c r="G367" t="s">
        <v>463</v>
      </c>
      <c r="H367" t="s">
        <v>473</v>
      </c>
      <c r="I367" t="s">
        <v>1245</v>
      </c>
    </row>
    <row r="368" spans="1:9" x14ac:dyDescent="0.3">
      <c r="A368" t="s">
        <v>978</v>
      </c>
      <c r="B368" t="s">
        <v>29</v>
      </c>
      <c r="C368" t="s">
        <v>451</v>
      </c>
      <c r="D368" t="s">
        <v>387</v>
      </c>
      <c r="E368">
        <v>16</v>
      </c>
      <c r="F368" t="s">
        <v>1062</v>
      </c>
      <c r="G368" t="s">
        <v>466</v>
      </c>
      <c r="H368" t="s">
        <v>476</v>
      </c>
      <c r="I368" t="s">
        <v>1246</v>
      </c>
    </row>
    <row r="369" spans="1:9" x14ac:dyDescent="0.3">
      <c r="A369" t="s">
        <v>979</v>
      </c>
      <c r="B369" t="s">
        <v>29</v>
      </c>
      <c r="C369" t="s">
        <v>449</v>
      </c>
      <c r="D369" t="s">
        <v>271</v>
      </c>
      <c r="E369">
        <v>22</v>
      </c>
      <c r="F369" t="s">
        <v>456</v>
      </c>
      <c r="G369" t="s">
        <v>461</v>
      </c>
      <c r="H369" t="s">
        <v>472</v>
      </c>
      <c r="I369" t="s">
        <v>1247</v>
      </c>
    </row>
    <row r="370" spans="1:9" x14ac:dyDescent="0.3">
      <c r="A370" t="s">
        <v>980</v>
      </c>
      <c r="B370" t="s">
        <v>29</v>
      </c>
      <c r="C370" t="s">
        <v>449</v>
      </c>
      <c r="D370" t="s">
        <v>181</v>
      </c>
      <c r="E370">
        <v>17</v>
      </c>
      <c r="F370" t="s">
        <v>1062</v>
      </c>
      <c r="G370" t="s">
        <v>458</v>
      </c>
      <c r="H370" t="s">
        <v>468</v>
      </c>
      <c r="I370" t="s">
        <v>1248</v>
      </c>
    </row>
    <row r="371" spans="1:9" x14ac:dyDescent="0.3">
      <c r="A371" t="s">
        <v>981</v>
      </c>
      <c r="B371" t="s">
        <v>28</v>
      </c>
      <c r="C371" t="s">
        <v>451</v>
      </c>
      <c r="D371" t="s">
        <v>301</v>
      </c>
      <c r="E371">
        <v>21</v>
      </c>
      <c r="F371" t="s">
        <v>457</v>
      </c>
      <c r="G371" t="s">
        <v>461</v>
      </c>
      <c r="H371" t="s">
        <v>472</v>
      </c>
      <c r="I371" t="s">
        <v>1249</v>
      </c>
    </row>
    <row r="372" spans="1:9" x14ac:dyDescent="0.3">
      <c r="A372" t="s">
        <v>982</v>
      </c>
      <c r="B372" t="s">
        <v>28</v>
      </c>
      <c r="C372" t="s">
        <v>448</v>
      </c>
      <c r="D372" t="s">
        <v>97</v>
      </c>
      <c r="E372">
        <v>22</v>
      </c>
      <c r="F372" t="s">
        <v>456</v>
      </c>
      <c r="G372" t="s">
        <v>463</v>
      </c>
      <c r="H372" t="s">
        <v>474</v>
      </c>
      <c r="I372" t="s">
        <v>1250</v>
      </c>
    </row>
    <row r="373" spans="1:9" x14ac:dyDescent="0.3">
      <c r="A373" t="s">
        <v>983</v>
      </c>
      <c r="B373" t="s">
        <v>29</v>
      </c>
      <c r="C373" t="s">
        <v>449</v>
      </c>
      <c r="D373" t="s">
        <v>423</v>
      </c>
      <c r="E373">
        <v>16</v>
      </c>
      <c r="F373" t="s">
        <v>1062</v>
      </c>
      <c r="G373" t="s">
        <v>465</v>
      </c>
      <c r="H373" t="s">
        <v>475</v>
      </c>
      <c r="I373" t="s">
        <v>1251</v>
      </c>
    </row>
    <row r="374" spans="1:9" x14ac:dyDescent="0.3">
      <c r="A374" t="s">
        <v>984</v>
      </c>
      <c r="B374" t="s">
        <v>29</v>
      </c>
      <c r="C374" t="s">
        <v>451</v>
      </c>
      <c r="D374" t="s">
        <v>173</v>
      </c>
      <c r="E374">
        <v>25</v>
      </c>
      <c r="F374" t="s">
        <v>455</v>
      </c>
      <c r="G374" t="s">
        <v>464</v>
      </c>
      <c r="H374" t="s">
        <v>475</v>
      </c>
      <c r="I374" t="s">
        <v>1252</v>
      </c>
    </row>
    <row r="375" spans="1:9" x14ac:dyDescent="0.3">
      <c r="A375" t="s">
        <v>985</v>
      </c>
      <c r="B375" t="s">
        <v>28</v>
      </c>
      <c r="C375" t="s">
        <v>451</v>
      </c>
      <c r="D375" t="s">
        <v>108</v>
      </c>
      <c r="E375">
        <v>19</v>
      </c>
      <c r="F375" t="s">
        <v>457</v>
      </c>
      <c r="G375" t="s">
        <v>461</v>
      </c>
      <c r="H375" t="s">
        <v>471</v>
      </c>
      <c r="I375" t="s">
        <v>1253</v>
      </c>
    </row>
    <row r="376" spans="1:9" x14ac:dyDescent="0.3">
      <c r="A376" t="s">
        <v>986</v>
      </c>
      <c r="B376" t="s">
        <v>28</v>
      </c>
      <c r="C376" t="s">
        <v>452</v>
      </c>
      <c r="D376" t="s">
        <v>37</v>
      </c>
      <c r="E376">
        <v>21</v>
      </c>
      <c r="F376" t="s">
        <v>457</v>
      </c>
      <c r="G376" t="s">
        <v>462</v>
      </c>
      <c r="H376" t="s">
        <v>473</v>
      </c>
      <c r="I376" t="s">
        <v>1254</v>
      </c>
    </row>
    <row r="377" spans="1:9" x14ac:dyDescent="0.3">
      <c r="A377" t="s">
        <v>987</v>
      </c>
      <c r="B377" t="s">
        <v>29</v>
      </c>
      <c r="C377" t="s">
        <v>452</v>
      </c>
      <c r="D377" t="s">
        <v>351</v>
      </c>
      <c r="E377">
        <v>19</v>
      </c>
      <c r="F377" t="s">
        <v>457</v>
      </c>
      <c r="G377" t="s">
        <v>460</v>
      </c>
      <c r="H377" t="s">
        <v>471</v>
      </c>
      <c r="I377" t="s">
        <v>1255</v>
      </c>
    </row>
    <row r="378" spans="1:9" x14ac:dyDescent="0.3">
      <c r="A378" t="s">
        <v>988</v>
      </c>
      <c r="B378" t="s">
        <v>28</v>
      </c>
      <c r="C378" t="s">
        <v>449</v>
      </c>
      <c r="D378" t="s">
        <v>93</v>
      </c>
      <c r="E378">
        <v>17</v>
      </c>
      <c r="F378" t="s">
        <v>1062</v>
      </c>
      <c r="G378" t="s">
        <v>461</v>
      </c>
      <c r="H378" t="s">
        <v>472</v>
      </c>
      <c r="I378" t="s">
        <v>1256</v>
      </c>
    </row>
    <row r="379" spans="1:9" x14ac:dyDescent="0.3">
      <c r="A379" t="s">
        <v>989</v>
      </c>
      <c r="B379" t="s">
        <v>29</v>
      </c>
      <c r="C379" t="s">
        <v>448</v>
      </c>
      <c r="D379" t="s">
        <v>156</v>
      </c>
      <c r="E379">
        <v>21</v>
      </c>
      <c r="F379" t="s">
        <v>456</v>
      </c>
      <c r="G379" t="s">
        <v>466</v>
      </c>
      <c r="H379" t="s">
        <v>476</v>
      </c>
      <c r="I379" t="s">
        <v>1257</v>
      </c>
    </row>
    <row r="380" spans="1:9" x14ac:dyDescent="0.3">
      <c r="A380" t="s">
        <v>990</v>
      </c>
      <c r="B380" t="s">
        <v>28</v>
      </c>
      <c r="C380" t="s">
        <v>449</v>
      </c>
      <c r="D380" t="s">
        <v>278</v>
      </c>
      <c r="E380">
        <v>21</v>
      </c>
      <c r="F380" t="s">
        <v>457</v>
      </c>
      <c r="G380" t="s">
        <v>459</v>
      </c>
      <c r="H380" t="s">
        <v>469</v>
      </c>
      <c r="I380" t="s">
        <v>1258</v>
      </c>
    </row>
    <row r="381" spans="1:9" x14ac:dyDescent="0.3">
      <c r="A381" t="s">
        <v>991</v>
      </c>
      <c r="B381" t="s">
        <v>29</v>
      </c>
      <c r="C381" t="s">
        <v>450</v>
      </c>
      <c r="D381" t="s">
        <v>124</v>
      </c>
      <c r="E381">
        <v>18</v>
      </c>
      <c r="F381" t="s">
        <v>1062</v>
      </c>
      <c r="G381" t="s">
        <v>464</v>
      </c>
      <c r="H381" t="s">
        <v>475</v>
      </c>
      <c r="I381" t="s">
        <v>1259</v>
      </c>
    </row>
    <row r="382" spans="1:9" x14ac:dyDescent="0.3">
      <c r="A382" t="s">
        <v>992</v>
      </c>
      <c r="B382" t="s">
        <v>28</v>
      </c>
      <c r="C382" t="s">
        <v>452</v>
      </c>
      <c r="D382" t="s">
        <v>81</v>
      </c>
      <c r="E382">
        <v>18</v>
      </c>
      <c r="F382" t="s">
        <v>1062</v>
      </c>
      <c r="G382" t="s">
        <v>465</v>
      </c>
      <c r="H382" t="s">
        <v>476</v>
      </c>
      <c r="I382" t="s">
        <v>1260</v>
      </c>
    </row>
    <row r="383" spans="1:9" x14ac:dyDescent="0.3">
      <c r="A383" t="s">
        <v>993</v>
      </c>
      <c r="B383" t="s">
        <v>28</v>
      </c>
      <c r="C383" t="s">
        <v>451</v>
      </c>
      <c r="D383" t="s">
        <v>118</v>
      </c>
      <c r="E383">
        <v>17</v>
      </c>
      <c r="F383" t="s">
        <v>1062</v>
      </c>
      <c r="G383" t="s">
        <v>462</v>
      </c>
      <c r="H383" t="s">
        <v>472</v>
      </c>
      <c r="I383" t="s">
        <v>1261</v>
      </c>
    </row>
    <row r="384" spans="1:9" x14ac:dyDescent="0.3">
      <c r="A384" t="s">
        <v>994</v>
      </c>
      <c r="B384" t="s">
        <v>29</v>
      </c>
      <c r="C384" t="s">
        <v>450</v>
      </c>
      <c r="D384" t="s">
        <v>358</v>
      </c>
      <c r="E384">
        <v>18</v>
      </c>
      <c r="F384" t="s">
        <v>1062</v>
      </c>
      <c r="G384" t="s">
        <v>463</v>
      </c>
      <c r="H384" t="s">
        <v>474</v>
      </c>
      <c r="I384" t="s">
        <v>1224</v>
      </c>
    </row>
    <row r="385" spans="1:9" x14ac:dyDescent="0.3">
      <c r="A385" t="s">
        <v>995</v>
      </c>
      <c r="B385" t="s">
        <v>29</v>
      </c>
      <c r="C385" t="s">
        <v>452</v>
      </c>
      <c r="D385" t="s">
        <v>183</v>
      </c>
      <c r="E385">
        <v>16</v>
      </c>
      <c r="F385" t="s">
        <v>1062</v>
      </c>
      <c r="G385" t="s">
        <v>459</v>
      </c>
      <c r="H385" t="s">
        <v>469</v>
      </c>
      <c r="I385" t="s">
        <v>1222</v>
      </c>
    </row>
    <row r="386" spans="1:9" x14ac:dyDescent="0.3">
      <c r="A386" t="s">
        <v>996</v>
      </c>
      <c r="B386" t="s">
        <v>28</v>
      </c>
      <c r="C386" t="s">
        <v>448</v>
      </c>
      <c r="D386" t="s">
        <v>216</v>
      </c>
      <c r="E386">
        <v>16</v>
      </c>
      <c r="F386" t="s">
        <v>1062</v>
      </c>
      <c r="G386" t="s">
        <v>464</v>
      </c>
      <c r="H386" t="s">
        <v>474</v>
      </c>
      <c r="I386" t="s">
        <v>1229</v>
      </c>
    </row>
    <row r="387" spans="1:9" x14ac:dyDescent="0.3">
      <c r="A387" t="s">
        <v>997</v>
      </c>
      <c r="B387" t="s">
        <v>28</v>
      </c>
      <c r="C387" t="s">
        <v>450</v>
      </c>
      <c r="D387" t="s">
        <v>226</v>
      </c>
      <c r="E387">
        <v>22</v>
      </c>
      <c r="F387" t="s">
        <v>454</v>
      </c>
      <c r="G387" t="s">
        <v>459</v>
      </c>
      <c r="H387" t="s">
        <v>470</v>
      </c>
      <c r="I387" t="s">
        <v>1231</v>
      </c>
    </row>
    <row r="388" spans="1:9" x14ac:dyDescent="0.3">
      <c r="A388" t="s">
        <v>998</v>
      </c>
      <c r="B388" t="s">
        <v>28</v>
      </c>
      <c r="C388" t="s">
        <v>452</v>
      </c>
      <c r="D388" t="s">
        <v>397</v>
      </c>
      <c r="E388">
        <v>19</v>
      </c>
      <c r="F388" t="s">
        <v>457</v>
      </c>
      <c r="G388" t="s">
        <v>461</v>
      </c>
      <c r="H388" t="s">
        <v>471</v>
      </c>
      <c r="I388" t="s">
        <v>1223</v>
      </c>
    </row>
    <row r="389" spans="1:9" x14ac:dyDescent="0.3">
      <c r="A389" t="s">
        <v>999</v>
      </c>
      <c r="B389" t="s">
        <v>29</v>
      </c>
      <c r="C389" t="s">
        <v>449</v>
      </c>
      <c r="D389" t="s">
        <v>252</v>
      </c>
      <c r="E389">
        <v>18</v>
      </c>
      <c r="F389" t="s">
        <v>1062</v>
      </c>
      <c r="G389" t="s">
        <v>463</v>
      </c>
      <c r="H389" t="s">
        <v>473</v>
      </c>
      <c r="I389" t="s">
        <v>1227</v>
      </c>
    </row>
    <row r="390" spans="1:9" x14ac:dyDescent="0.3">
      <c r="A390" t="s">
        <v>1000</v>
      </c>
      <c r="B390" t="s">
        <v>28</v>
      </c>
      <c r="C390" t="s">
        <v>449</v>
      </c>
      <c r="D390" t="s">
        <v>202</v>
      </c>
      <c r="E390">
        <v>22</v>
      </c>
      <c r="F390" t="s">
        <v>454</v>
      </c>
      <c r="G390" t="s">
        <v>463</v>
      </c>
      <c r="H390" t="s">
        <v>474</v>
      </c>
      <c r="I390" t="s">
        <v>1228</v>
      </c>
    </row>
    <row r="391" spans="1:9" x14ac:dyDescent="0.3">
      <c r="A391" t="s">
        <v>1001</v>
      </c>
      <c r="B391" t="s">
        <v>29</v>
      </c>
      <c r="C391" t="s">
        <v>448</v>
      </c>
      <c r="D391" t="s">
        <v>164</v>
      </c>
      <c r="E391">
        <v>22</v>
      </c>
      <c r="F391" t="s">
        <v>454</v>
      </c>
      <c r="G391" t="s">
        <v>459</v>
      </c>
      <c r="H391" t="s">
        <v>470</v>
      </c>
      <c r="I391" t="s">
        <v>1226</v>
      </c>
    </row>
    <row r="392" spans="1:9" x14ac:dyDescent="0.3">
      <c r="A392" t="s">
        <v>1002</v>
      </c>
      <c r="B392" t="s">
        <v>29</v>
      </c>
      <c r="C392" t="s">
        <v>451</v>
      </c>
      <c r="D392" t="s">
        <v>376</v>
      </c>
      <c r="E392">
        <v>17</v>
      </c>
      <c r="F392" t="s">
        <v>1062</v>
      </c>
      <c r="G392" t="s">
        <v>461</v>
      </c>
      <c r="H392" t="s">
        <v>471</v>
      </c>
      <c r="I392" t="s">
        <v>1230</v>
      </c>
    </row>
    <row r="393" spans="1:9" x14ac:dyDescent="0.3">
      <c r="A393" t="s">
        <v>1003</v>
      </c>
      <c r="B393" t="s">
        <v>29</v>
      </c>
      <c r="C393" t="s">
        <v>450</v>
      </c>
      <c r="D393" t="s">
        <v>149</v>
      </c>
      <c r="E393">
        <v>21</v>
      </c>
      <c r="F393" t="s">
        <v>457</v>
      </c>
      <c r="G393" t="s">
        <v>463</v>
      </c>
      <c r="H393" t="s">
        <v>473</v>
      </c>
      <c r="I393" t="s">
        <v>1225</v>
      </c>
    </row>
    <row r="394" spans="1:9" x14ac:dyDescent="0.3">
      <c r="A394" t="s">
        <v>1004</v>
      </c>
      <c r="B394" t="s">
        <v>29</v>
      </c>
      <c r="C394" t="s">
        <v>449</v>
      </c>
      <c r="D394" t="s">
        <v>20</v>
      </c>
      <c r="E394">
        <v>22</v>
      </c>
      <c r="F394" t="s">
        <v>456</v>
      </c>
      <c r="G394" t="s">
        <v>467</v>
      </c>
      <c r="H394" t="s">
        <v>468</v>
      </c>
      <c r="I394" t="s">
        <v>1234</v>
      </c>
    </row>
    <row r="395" spans="1:9" x14ac:dyDescent="0.3">
      <c r="A395" t="s">
        <v>1005</v>
      </c>
      <c r="B395" t="s">
        <v>28</v>
      </c>
      <c r="C395" t="s">
        <v>449</v>
      </c>
      <c r="D395" t="s">
        <v>303</v>
      </c>
      <c r="E395">
        <v>24</v>
      </c>
      <c r="F395" t="s">
        <v>455</v>
      </c>
      <c r="G395" t="s">
        <v>462</v>
      </c>
      <c r="H395" t="s">
        <v>473</v>
      </c>
      <c r="I395" t="s">
        <v>1235</v>
      </c>
    </row>
    <row r="396" spans="1:9" x14ac:dyDescent="0.3">
      <c r="A396" t="s">
        <v>1006</v>
      </c>
      <c r="B396" t="s">
        <v>28</v>
      </c>
      <c r="C396" t="s">
        <v>451</v>
      </c>
      <c r="D396" t="s">
        <v>33</v>
      </c>
      <c r="E396">
        <v>19</v>
      </c>
      <c r="F396" t="s">
        <v>457</v>
      </c>
      <c r="G396" t="s">
        <v>458</v>
      </c>
      <c r="H396" t="s">
        <v>469</v>
      </c>
      <c r="I396" t="s">
        <v>1236</v>
      </c>
    </row>
    <row r="397" spans="1:9" x14ac:dyDescent="0.3">
      <c r="A397" t="s">
        <v>1007</v>
      </c>
      <c r="B397" t="s">
        <v>29</v>
      </c>
      <c r="C397" t="s">
        <v>449</v>
      </c>
      <c r="D397" t="s">
        <v>2</v>
      </c>
      <c r="E397">
        <v>22</v>
      </c>
      <c r="F397" t="s">
        <v>457</v>
      </c>
      <c r="G397" t="s">
        <v>459</v>
      </c>
      <c r="H397" t="s">
        <v>469</v>
      </c>
      <c r="I397" t="s">
        <v>1237</v>
      </c>
    </row>
    <row r="398" spans="1:9" x14ac:dyDescent="0.3">
      <c r="A398" t="s">
        <v>1008</v>
      </c>
      <c r="B398" t="s">
        <v>28</v>
      </c>
      <c r="C398" t="s">
        <v>448</v>
      </c>
      <c r="D398" t="s">
        <v>241</v>
      </c>
      <c r="E398">
        <v>20</v>
      </c>
      <c r="F398" t="s">
        <v>456</v>
      </c>
      <c r="G398" t="s">
        <v>458</v>
      </c>
      <c r="H398" t="s">
        <v>468</v>
      </c>
      <c r="I398" t="s">
        <v>1238</v>
      </c>
    </row>
    <row r="399" spans="1:9" x14ac:dyDescent="0.3">
      <c r="A399" t="s">
        <v>1009</v>
      </c>
      <c r="B399" t="s">
        <v>29</v>
      </c>
      <c r="C399" t="s">
        <v>452</v>
      </c>
      <c r="D399" t="s">
        <v>119</v>
      </c>
      <c r="E399">
        <v>20</v>
      </c>
      <c r="F399" t="s">
        <v>454</v>
      </c>
      <c r="G399" t="s">
        <v>461</v>
      </c>
      <c r="H399" t="s">
        <v>472</v>
      </c>
      <c r="I399" t="s">
        <v>1239</v>
      </c>
    </row>
    <row r="400" spans="1:9" x14ac:dyDescent="0.3">
      <c r="A400" t="s">
        <v>1010</v>
      </c>
      <c r="B400" t="s">
        <v>28</v>
      </c>
      <c r="C400" t="s">
        <v>448</v>
      </c>
      <c r="D400" t="s">
        <v>45</v>
      </c>
      <c r="E400">
        <v>21</v>
      </c>
      <c r="F400" t="s">
        <v>456</v>
      </c>
      <c r="G400" t="s">
        <v>460</v>
      </c>
      <c r="H400" t="s">
        <v>470</v>
      </c>
      <c r="I400" t="s">
        <v>1240</v>
      </c>
    </row>
    <row r="401" spans="1:9" x14ac:dyDescent="0.3">
      <c r="A401" t="s">
        <v>1011</v>
      </c>
      <c r="B401" t="s">
        <v>29</v>
      </c>
      <c r="C401" t="s">
        <v>448</v>
      </c>
      <c r="D401" t="s">
        <v>223</v>
      </c>
      <c r="E401">
        <v>22</v>
      </c>
      <c r="F401" t="s">
        <v>456</v>
      </c>
      <c r="G401" t="s">
        <v>461</v>
      </c>
      <c r="H401" t="s">
        <v>472</v>
      </c>
      <c r="I401" t="s">
        <v>1241</v>
      </c>
    </row>
    <row r="402" spans="1:9" x14ac:dyDescent="0.3">
      <c r="A402" t="s">
        <v>1012</v>
      </c>
      <c r="B402" t="s">
        <v>29</v>
      </c>
      <c r="C402" t="s">
        <v>452</v>
      </c>
      <c r="D402" t="s">
        <v>408</v>
      </c>
      <c r="E402">
        <v>18</v>
      </c>
      <c r="F402" t="s">
        <v>1062</v>
      </c>
      <c r="G402" t="s">
        <v>467</v>
      </c>
      <c r="H402" t="s">
        <v>468</v>
      </c>
      <c r="I402" t="s">
        <v>1242</v>
      </c>
    </row>
    <row r="403" spans="1:9" x14ac:dyDescent="0.3">
      <c r="A403" t="s">
        <v>1013</v>
      </c>
      <c r="B403" t="s">
        <v>29</v>
      </c>
      <c r="C403" t="s">
        <v>449</v>
      </c>
      <c r="D403" t="s">
        <v>171</v>
      </c>
      <c r="E403">
        <v>18</v>
      </c>
      <c r="F403" t="s">
        <v>1062</v>
      </c>
      <c r="G403" t="s">
        <v>463</v>
      </c>
      <c r="H403" t="s">
        <v>474</v>
      </c>
      <c r="I403" t="s">
        <v>1243</v>
      </c>
    </row>
    <row r="404" spans="1:9" x14ac:dyDescent="0.3">
      <c r="A404" t="s">
        <v>1014</v>
      </c>
      <c r="B404" t="s">
        <v>28</v>
      </c>
      <c r="C404" t="s">
        <v>448</v>
      </c>
      <c r="D404" t="s">
        <v>350</v>
      </c>
      <c r="E404">
        <v>17</v>
      </c>
      <c r="F404" t="s">
        <v>1062</v>
      </c>
      <c r="G404" t="s">
        <v>466</v>
      </c>
      <c r="H404" t="s">
        <v>477</v>
      </c>
      <c r="I404" t="s">
        <v>1244</v>
      </c>
    </row>
    <row r="405" spans="1:9" x14ac:dyDescent="0.3">
      <c r="A405" t="s">
        <v>1015</v>
      </c>
      <c r="B405" t="s">
        <v>29</v>
      </c>
      <c r="C405" t="s">
        <v>448</v>
      </c>
      <c r="D405" t="s">
        <v>285</v>
      </c>
      <c r="E405">
        <v>18</v>
      </c>
      <c r="F405" t="s">
        <v>1062</v>
      </c>
      <c r="G405" t="s">
        <v>458</v>
      </c>
      <c r="H405" t="s">
        <v>468</v>
      </c>
      <c r="I405" t="s">
        <v>1245</v>
      </c>
    </row>
    <row r="406" spans="1:9" x14ac:dyDescent="0.3">
      <c r="A406" t="s">
        <v>1016</v>
      </c>
      <c r="B406" t="s">
        <v>28</v>
      </c>
      <c r="C406" t="s">
        <v>451</v>
      </c>
      <c r="D406" t="s">
        <v>382</v>
      </c>
      <c r="E406">
        <v>19</v>
      </c>
      <c r="F406" t="s">
        <v>454</v>
      </c>
      <c r="G406" t="s">
        <v>464</v>
      </c>
      <c r="H406" t="s">
        <v>475</v>
      </c>
      <c r="I406" t="s">
        <v>1246</v>
      </c>
    </row>
    <row r="407" spans="1:9" x14ac:dyDescent="0.3">
      <c r="A407" t="s">
        <v>1017</v>
      </c>
      <c r="B407" t="s">
        <v>29</v>
      </c>
      <c r="C407" t="s">
        <v>451</v>
      </c>
      <c r="D407" t="s">
        <v>388</v>
      </c>
      <c r="E407">
        <v>21</v>
      </c>
      <c r="F407" t="s">
        <v>456</v>
      </c>
      <c r="G407" t="s">
        <v>467</v>
      </c>
      <c r="H407" t="s">
        <v>477</v>
      </c>
      <c r="I407" t="s">
        <v>1247</v>
      </c>
    </row>
    <row r="408" spans="1:9" x14ac:dyDescent="0.3">
      <c r="A408" t="s">
        <v>1018</v>
      </c>
      <c r="B408" t="s">
        <v>28</v>
      </c>
      <c r="C408" t="s">
        <v>451</v>
      </c>
      <c r="D408" t="s">
        <v>155</v>
      </c>
      <c r="E408">
        <v>25</v>
      </c>
      <c r="F408" t="s">
        <v>455</v>
      </c>
      <c r="G408" t="s">
        <v>464</v>
      </c>
      <c r="H408" t="s">
        <v>474</v>
      </c>
      <c r="I408" t="s">
        <v>1248</v>
      </c>
    </row>
    <row r="409" spans="1:9" x14ac:dyDescent="0.3">
      <c r="A409" t="s">
        <v>1019</v>
      </c>
      <c r="B409" t="s">
        <v>28</v>
      </c>
      <c r="C409" t="s">
        <v>452</v>
      </c>
      <c r="D409" t="s">
        <v>206</v>
      </c>
      <c r="E409">
        <v>17</v>
      </c>
      <c r="F409" t="s">
        <v>1062</v>
      </c>
      <c r="G409" t="s">
        <v>465</v>
      </c>
      <c r="H409" t="s">
        <v>476</v>
      </c>
      <c r="I409" t="s">
        <v>1249</v>
      </c>
    </row>
    <row r="410" spans="1:9" x14ac:dyDescent="0.3">
      <c r="A410" t="s">
        <v>1020</v>
      </c>
      <c r="B410" t="s">
        <v>28</v>
      </c>
      <c r="C410" t="s">
        <v>448</v>
      </c>
      <c r="D410" t="s">
        <v>184</v>
      </c>
      <c r="E410">
        <v>21</v>
      </c>
      <c r="F410" t="s">
        <v>456</v>
      </c>
      <c r="G410" t="s">
        <v>459</v>
      </c>
      <c r="H410" t="s">
        <v>469</v>
      </c>
      <c r="I410" t="s">
        <v>1250</v>
      </c>
    </row>
    <row r="411" spans="1:9" x14ac:dyDescent="0.3">
      <c r="A411" t="s">
        <v>1021</v>
      </c>
      <c r="B411" t="s">
        <v>28</v>
      </c>
      <c r="C411" t="s">
        <v>452</v>
      </c>
      <c r="D411" t="s">
        <v>212</v>
      </c>
      <c r="E411">
        <v>19</v>
      </c>
      <c r="F411" t="s">
        <v>457</v>
      </c>
      <c r="G411" t="s">
        <v>460</v>
      </c>
      <c r="H411" t="s">
        <v>470</v>
      </c>
      <c r="I411" t="s">
        <v>1251</v>
      </c>
    </row>
    <row r="412" spans="1:9" x14ac:dyDescent="0.3">
      <c r="A412" t="s">
        <v>1022</v>
      </c>
      <c r="B412" t="s">
        <v>28</v>
      </c>
      <c r="C412" t="s">
        <v>451</v>
      </c>
      <c r="D412" t="s">
        <v>384</v>
      </c>
      <c r="E412">
        <v>17</v>
      </c>
      <c r="F412" t="s">
        <v>1062</v>
      </c>
      <c r="G412" t="s">
        <v>465</v>
      </c>
      <c r="H412" t="s">
        <v>476</v>
      </c>
      <c r="I412" t="s">
        <v>1252</v>
      </c>
    </row>
    <row r="413" spans="1:9" x14ac:dyDescent="0.3">
      <c r="A413" t="s">
        <v>1023</v>
      </c>
      <c r="B413" t="s">
        <v>29</v>
      </c>
      <c r="C413" t="s">
        <v>448</v>
      </c>
      <c r="D413" t="s">
        <v>275</v>
      </c>
      <c r="E413">
        <v>22</v>
      </c>
      <c r="F413" t="s">
        <v>454</v>
      </c>
      <c r="G413" t="s">
        <v>463</v>
      </c>
      <c r="H413" t="s">
        <v>474</v>
      </c>
      <c r="I413" t="s">
        <v>1253</v>
      </c>
    </row>
    <row r="414" spans="1:9" x14ac:dyDescent="0.3">
      <c r="A414" t="s">
        <v>1024</v>
      </c>
      <c r="B414" t="s">
        <v>28</v>
      </c>
      <c r="C414" t="s">
        <v>448</v>
      </c>
      <c r="D414" t="s">
        <v>352</v>
      </c>
      <c r="E414">
        <v>16</v>
      </c>
      <c r="F414" t="s">
        <v>1062</v>
      </c>
      <c r="G414" t="s">
        <v>467</v>
      </c>
      <c r="H414" t="s">
        <v>468</v>
      </c>
      <c r="I414" t="s">
        <v>1254</v>
      </c>
    </row>
    <row r="415" spans="1:9" x14ac:dyDescent="0.3">
      <c r="A415" t="s">
        <v>1025</v>
      </c>
      <c r="B415" t="s">
        <v>28</v>
      </c>
      <c r="C415" t="s">
        <v>448</v>
      </c>
      <c r="D415" t="s">
        <v>237</v>
      </c>
      <c r="E415">
        <v>19</v>
      </c>
      <c r="F415" t="s">
        <v>456</v>
      </c>
      <c r="G415" t="s">
        <v>466</v>
      </c>
      <c r="H415" t="s">
        <v>477</v>
      </c>
      <c r="I415" t="s">
        <v>1255</v>
      </c>
    </row>
    <row r="416" spans="1:9" x14ac:dyDescent="0.3">
      <c r="A416" t="s">
        <v>1026</v>
      </c>
      <c r="B416" t="s">
        <v>28</v>
      </c>
      <c r="C416" t="s">
        <v>451</v>
      </c>
      <c r="D416" t="s">
        <v>104</v>
      </c>
      <c r="E416">
        <v>16</v>
      </c>
      <c r="F416" t="s">
        <v>1062</v>
      </c>
      <c r="G416" t="s">
        <v>459</v>
      </c>
      <c r="H416" t="s">
        <v>469</v>
      </c>
      <c r="I416" t="s">
        <v>1256</v>
      </c>
    </row>
    <row r="417" spans="1:9" x14ac:dyDescent="0.3">
      <c r="A417" t="s">
        <v>1027</v>
      </c>
      <c r="B417" t="s">
        <v>28</v>
      </c>
      <c r="C417" t="s">
        <v>451</v>
      </c>
      <c r="D417" t="s">
        <v>41</v>
      </c>
      <c r="E417">
        <v>20</v>
      </c>
      <c r="F417" t="s">
        <v>456</v>
      </c>
      <c r="G417" t="s">
        <v>466</v>
      </c>
      <c r="H417" t="s">
        <v>477</v>
      </c>
      <c r="I417" t="s">
        <v>1257</v>
      </c>
    </row>
    <row r="418" spans="1:9" x14ac:dyDescent="0.3">
      <c r="A418" t="s">
        <v>1028</v>
      </c>
      <c r="B418" t="s">
        <v>29</v>
      </c>
      <c r="C418" t="s">
        <v>451</v>
      </c>
      <c r="D418" t="s">
        <v>131</v>
      </c>
      <c r="E418">
        <v>21</v>
      </c>
      <c r="F418" t="s">
        <v>456</v>
      </c>
      <c r="G418" t="s">
        <v>467</v>
      </c>
      <c r="H418" t="s">
        <v>468</v>
      </c>
      <c r="I418" t="s">
        <v>1258</v>
      </c>
    </row>
    <row r="419" spans="1:9" x14ac:dyDescent="0.3">
      <c r="A419" t="s">
        <v>1029</v>
      </c>
      <c r="B419" t="s">
        <v>28</v>
      </c>
      <c r="C419" t="s">
        <v>449</v>
      </c>
      <c r="D419" t="s">
        <v>436</v>
      </c>
      <c r="E419">
        <v>16</v>
      </c>
      <c r="F419" t="s">
        <v>1062</v>
      </c>
      <c r="G419" t="s">
        <v>460</v>
      </c>
      <c r="H419" t="s">
        <v>470</v>
      </c>
      <c r="I419" t="s">
        <v>1259</v>
      </c>
    </row>
    <row r="420" spans="1:9" x14ac:dyDescent="0.3">
      <c r="A420" t="s">
        <v>1030</v>
      </c>
      <c r="B420" t="s">
        <v>28</v>
      </c>
      <c r="C420" t="s">
        <v>452</v>
      </c>
      <c r="D420" t="s">
        <v>259</v>
      </c>
      <c r="E420">
        <v>16</v>
      </c>
      <c r="F420" t="s">
        <v>1062</v>
      </c>
      <c r="G420" t="s">
        <v>459</v>
      </c>
      <c r="H420" t="s">
        <v>470</v>
      </c>
      <c r="I420" t="s">
        <v>1260</v>
      </c>
    </row>
    <row r="421" spans="1:9" x14ac:dyDescent="0.3">
      <c r="A421" t="s">
        <v>1031</v>
      </c>
      <c r="B421" t="s">
        <v>28</v>
      </c>
      <c r="C421" t="s">
        <v>451</v>
      </c>
      <c r="D421" t="s">
        <v>210</v>
      </c>
      <c r="E421">
        <v>16</v>
      </c>
      <c r="F421" t="s">
        <v>1062</v>
      </c>
      <c r="G421" t="s">
        <v>458</v>
      </c>
      <c r="H421" t="s">
        <v>468</v>
      </c>
      <c r="I421" t="s">
        <v>1261</v>
      </c>
    </row>
    <row r="422" spans="1:9" x14ac:dyDescent="0.3">
      <c r="A422" t="s">
        <v>1032</v>
      </c>
      <c r="B422" t="s">
        <v>28</v>
      </c>
      <c r="C422" t="s">
        <v>449</v>
      </c>
      <c r="D422" t="s">
        <v>320</v>
      </c>
      <c r="E422">
        <v>19</v>
      </c>
      <c r="F422" t="s">
        <v>456</v>
      </c>
      <c r="G422" t="s">
        <v>460</v>
      </c>
      <c r="H422" t="s">
        <v>470</v>
      </c>
      <c r="I422" t="s">
        <v>1224</v>
      </c>
    </row>
    <row r="423" spans="1:9" x14ac:dyDescent="0.3">
      <c r="A423" t="s">
        <v>1033</v>
      </c>
      <c r="B423" t="s">
        <v>28</v>
      </c>
      <c r="C423" t="s">
        <v>451</v>
      </c>
      <c r="D423" t="s">
        <v>239</v>
      </c>
      <c r="E423">
        <v>22</v>
      </c>
      <c r="F423" t="s">
        <v>456</v>
      </c>
      <c r="G423" t="s">
        <v>467</v>
      </c>
      <c r="H423" t="s">
        <v>468</v>
      </c>
      <c r="I423" t="s">
        <v>1222</v>
      </c>
    </row>
    <row r="424" spans="1:9" x14ac:dyDescent="0.3">
      <c r="A424" t="s">
        <v>1034</v>
      </c>
      <c r="B424" t="s">
        <v>29</v>
      </c>
      <c r="C424" t="s">
        <v>450</v>
      </c>
      <c r="D424" t="s">
        <v>296</v>
      </c>
      <c r="E424">
        <v>22</v>
      </c>
      <c r="F424" t="s">
        <v>454</v>
      </c>
      <c r="G424" t="s">
        <v>463</v>
      </c>
      <c r="H424" t="s">
        <v>473</v>
      </c>
      <c r="I424" t="s">
        <v>1229</v>
      </c>
    </row>
    <row r="425" spans="1:9" x14ac:dyDescent="0.3">
      <c r="A425" t="s">
        <v>1035</v>
      </c>
      <c r="B425" t="s">
        <v>28</v>
      </c>
      <c r="C425" t="s">
        <v>449</v>
      </c>
      <c r="D425" t="s">
        <v>5</v>
      </c>
      <c r="E425">
        <v>21</v>
      </c>
      <c r="F425" t="s">
        <v>457</v>
      </c>
      <c r="G425" t="s">
        <v>462</v>
      </c>
      <c r="H425" t="s">
        <v>472</v>
      </c>
      <c r="I425" t="s">
        <v>1231</v>
      </c>
    </row>
    <row r="426" spans="1:9" x14ac:dyDescent="0.3">
      <c r="A426" t="s">
        <v>1036</v>
      </c>
      <c r="B426" t="s">
        <v>29</v>
      </c>
      <c r="C426" t="s">
        <v>448</v>
      </c>
      <c r="D426" t="s">
        <v>123</v>
      </c>
      <c r="E426">
        <v>19</v>
      </c>
      <c r="F426" t="s">
        <v>456</v>
      </c>
      <c r="G426" t="s">
        <v>463</v>
      </c>
      <c r="H426" t="s">
        <v>474</v>
      </c>
      <c r="I426" t="s">
        <v>1223</v>
      </c>
    </row>
    <row r="427" spans="1:9" x14ac:dyDescent="0.3">
      <c r="A427" t="s">
        <v>1037</v>
      </c>
      <c r="B427" t="s">
        <v>28</v>
      </c>
      <c r="C427" t="s">
        <v>448</v>
      </c>
      <c r="D427" t="s">
        <v>291</v>
      </c>
      <c r="E427">
        <v>17</v>
      </c>
      <c r="F427" t="s">
        <v>1062</v>
      </c>
      <c r="G427" t="s">
        <v>466</v>
      </c>
      <c r="H427" t="s">
        <v>476</v>
      </c>
      <c r="I427" t="s">
        <v>1227</v>
      </c>
    </row>
    <row r="428" spans="1:9" x14ac:dyDescent="0.3">
      <c r="A428" t="s">
        <v>1038</v>
      </c>
      <c r="B428" t="s">
        <v>28</v>
      </c>
      <c r="C428" t="s">
        <v>452</v>
      </c>
      <c r="D428" t="s">
        <v>116</v>
      </c>
      <c r="E428">
        <v>19</v>
      </c>
      <c r="F428" t="s">
        <v>456</v>
      </c>
      <c r="G428" t="s">
        <v>461</v>
      </c>
      <c r="H428" t="s">
        <v>471</v>
      </c>
      <c r="I428" t="s">
        <v>1228</v>
      </c>
    </row>
    <row r="429" spans="1:9" x14ac:dyDescent="0.3">
      <c r="A429" t="s">
        <v>1039</v>
      </c>
      <c r="B429" t="s">
        <v>28</v>
      </c>
      <c r="C429" t="s">
        <v>448</v>
      </c>
      <c r="D429" t="s">
        <v>138</v>
      </c>
      <c r="E429">
        <v>17</v>
      </c>
      <c r="F429" t="s">
        <v>1062</v>
      </c>
      <c r="G429" t="s">
        <v>464</v>
      </c>
      <c r="H429" t="s">
        <v>475</v>
      </c>
      <c r="I429" t="s">
        <v>1226</v>
      </c>
    </row>
    <row r="430" spans="1:9" x14ac:dyDescent="0.3">
      <c r="A430" t="s">
        <v>1040</v>
      </c>
      <c r="B430" t="s">
        <v>28</v>
      </c>
      <c r="C430" t="s">
        <v>451</v>
      </c>
      <c r="D430" t="s">
        <v>399</v>
      </c>
      <c r="E430">
        <v>18</v>
      </c>
      <c r="F430" t="s">
        <v>1062</v>
      </c>
      <c r="G430" t="s">
        <v>462</v>
      </c>
      <c r="H430" t="s">
        <v>472</v>
      </c>
      <c r="I430" t="s">
        <v>1230</v>
      </c>
    </row>
    <row r="431" spans="1:9" x14ac:dyDescent="0.3">
      <c r="A431" t="s">
        <v>1041</v>
      </c>
      <c r="B431" t="s">
        <v>28</v>
      </c>
      <c r="C431" t="s">
        <v>451</v>
      </c>
      <c r="D431" t="s">
        <v>354</v>
      </c>
      <c r="E431">
        <v>17</v>
      </c>
      <c r="F431" t="s">
        <v>1062</v>
      </c>
      <c r="G431" t="s">
        <v>458</v>
      </c>
      <c r="H431" t="s">
        <v>468</v>
      </c>
      <c r="I431" t="s">
        <v>1225</v>
      </c>
    </row>
    <row r="432" spans="1:9" x14ac:dyDescent="0.3">
      <c r="A432" t="s">
        <v>1042</v>
      </c>
      <c r="B432" t="s">
        <v>28</v>
      </c>
      <c r="C432" t="s">
        <v>448</v>
      </c>
      <c r="D432" t="s">
        <v>136</v>
      </c>
      <c r="E432">
        <v>21</v>
      </c>
      <c r="F432" t="s">
        <v>457</v>
      </c>
      <c r="G432" t="s">
        <v>462</v>
      </c>
      <c r="H432" t="s">
        <v>473</v>
      </c>
      <c r="I432" t="s">
        <v>1234</v>
      </c>
    </row>
    <row r="433" spans="1:9" x14ac:dyDescent="0.3">
      <c r="A433" t="s">
        <v>1043</v>
      </c>
      <c r="B433" t="s">
        <v>28</v>
      </c>
      <c r="C433" t="s">
        <v>449</v>
      </c>
      <c r="D433" t="s">
        <v>401</v>
      </c>
      <c r="E433">
        <v>20</v>
      </c>
      <c r="F433" t="s">
        <v>456</v>
      </c>
      <c r="G433" t="s">
        <v>463</v>
      </c>
      <c r="H433" t="s">
        <v>473</v>
      </c>
      <c r="I433" t="s">
        <v>1235</v>
      </c>
    </row>
    <row r="434" spans="1:9" x14ac:dyDescent="0.3">
      <c r="A434" t="s">
        <v>1044</v>
      </c>
      <c r="B434" t="s">
        <v>28</v>
      </c>
      <c r="C434" t="s">
        <v>448</v>
      </c>
      <c r="D434" t="s">
        <v>227</v>
      </c>
      <c r="E434">
        <v>21</v>
      </c>
      <c r="F434" t="s">
        <v>456</v>
      </c>
      <c r="G434" t="s">
        <v>460</v>
      </c>
      <c r="H434" t="s">
        <v>471</v>
      </c>
      <c r="I434" t="s">
        <v>1236</v>
      </c>
    </row>
    <row r="435" spans="1:9" x14ac:dyDescent="0.3">
      <c r="A435" t="s">
        <v>1045</v>
      </c>
      <c r="B435" t="s">
        <v>28</v>
      </c>
      <c r="C435" t="s">
        <v>452</v>
      </c>
      <c r="D435" t="s">
        <v>446</v>
      </c>
      <c r="E435">
        <v>20</v>
      </c>
      <c r="F435" t="s">
        <v>457</v>
      </c>
      <c r="G435" t="s">
        <v>467</v>
      </c>
      <c r="H435" t="s">
        <v>477</v>
      </c>
      <c r="I435" t="s">
        <v>1237</v>
      </c>
    </row>
    <row r="436" spans="1:9" x14ac:dyDescent="0.3">
      <c r="A436" t="s">
        <v>1046</v>
      </c>
      <c r="B436" t="s">
        <v>29</v>
      </c>
      <c r="C436" t="s">
        <v>450</v>
      </c>
      <c r="D436" t="s">
        <v>434</v>
      </c>
      <c r="E436">
        <v>18</v>
      </c>
      <c r="F436" t="s">
        <v>1062</v>
      </c>
      <c r="G436" t="s">
        <v>461</v>
      </c>
      <c r="H436" t="s">
        <v>472</v>
      </c>
      <c r="I436" t="s">
        <v>1238</v>
      </c>
    </row>
    <row r="437" spans="1:9" x14ac:dyDescent="0.3">
      <c r="A437" t="s">
        <v>1047</v>
      </c>
      <c r="B437" t="s">
        <v>28</v>
      </c>
      <c r="C437" t="s">
        <v>451</v>
      </c>
      <c r="D437" t="s">
        <v>318</v>
      </c>
      <c r="E437">
        <v>20</v>
      </c>
      <c r="F437" t="s">
        <v>457</v>
      </c>
      <c r="G437" t="s">
        <v>459</v>
      </c>
      <c r="H437" t="s">
        <v>469</v>
      </c>
      <c r="I437" t="s">
        <v>1239</v>
      </c>
    </row>
    <row r="438" spans="1:9" x14ac:dyDescent="0.3">
      <c r="A438" t="s">
        <v>1048</v>
      </c>
      <c r="B438" t="s">
        <v>29</v>
      </c>
      <c r="C438" t="s">
        <v>448</v>
      </c>
      <c r="D438" t="s">
        <v>85</v>
      </c>
      <c r="E438">
        <v>22</v>
      </c>
      <c r="F438" t="s">
        <v>456</v>
      </c>
      <c r="G438" t="s">
        <v>463</v>
      </c>
      <c r="H438" t="s">
        <v>473</v>
      </c>
      <c r="I438" t="s">
        <v>1240</v>
      </c>
    </row>
    <row r="439" spans="1:9" x14ac:dyDescent="0.3">
      <c r="A439" t="s">
        <v>1049</v>
      </c>
      <c r="B439" t="s">
        <v>28</v>
      </c>
      <c r="C439" t="s">
        <v>449</v>
      </c>
      <c r="D439" t="s">
        <v>110</v>
      </c>
      <c r="E439">
        <v>16</v>
      </c>
      <c r="F439" t="s">
        <v>1062</v>
      </c>
      <c r="G439" t="s">
        <v>464</v>
      </c>
      <c r="H439" t="s">
        <v>475</v>
      </c>
      <c r="I439" t="s">
        <v>1241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70A446-3F29-480C-9963-0115F69E954D}">
  <dimension ref="A1:L439"/>
  <sheetViews>
    <sheetView workbookViewId="0">
      <pane ySplit="1" topLeftCell="A2" activePane="bottomLeft" state="frozen"/>
      <selection pane="bottomLeft" activeCell="L1" sqref="L1"/>
    </sheetView>
  </sheetViews>
  <sheetFormatPr defaultRowHeight="14.4" x14ac:dyDescent="0.3"/>
  <cols>
    <col min="2" max="2" width="17.6640625" bestFit="1" customWidth="1"/>
    <col min="3" max="3" width="13.44140625" bestFit="1" customWidth="1"/>
    <col min="4" max="6" width="14.44140625" bestFit="1" customWidth="1"/>
    <col min="7" max="7" width="12.5546875" bestFit="1" customWidth="1"/>
    <col min="8" max="8" width="17.88671875" bestFit="1" customWidth="1"/>
    <col min="9" max="9" width="8.21875" bestFit="1" customWidth="1"/>
    <col min="10" max="10" width="8.33203125" bestFit="1" customWidth="1"/>
    <col min="11" max="11" width="16.88671875" bestFit="1" customWidth="1"/>
    <col min="12" max="12" width="15.5546875" bestFit="1" customWidth="1"/>
  </cols>
  <sheetData>
    <row r="1" spans="1:12" x14ac:dyDescent="0.3">
      <c r="A1" t="s">
        <v>483</v>
      </c>
      <c r="B1" t="s">
        <v>478</v>
      </c>
      <c r="C1" t="s">
        <v>482</v>
      </c>
      <c r="D1" t="s">
        <v>66</v>
      </c>
      <c r="E1" t="s">
        <v>67</v>
      </c>
      <c r="F1" t="s">
        <v>68</v>
      </c>
      <c r="G1" t="s">
        <v>610</v>
      </c>
      <c r="H1" t="s">
        <v>611</v>
      </c>
      <c r="I1" t="s">
        <v>1051</v>
      </c>
      <c r="J1" t="s">
        <v>1052</v>
      </c>
      <c r="K1" t="s">
        <v>1053</v>
      </c>
      <c r="L1" t="s">
        <v>1262</v>
      </c>
    </row>
    <row r="2" spans="1:12" x14ac:dyDescent="0.3">
      <c r="A2" t="s">
        <v>612</v>
      </c>
      <c r="B2" t="s">
        <v>481</v>
      </c>
      <c r="C2">
        <v>7</v>
      </c>
      <c r="D2">
        <v>67</v>
      </c>
      <c r="E2">
        <v>89</v>
      </c>
      <c r="F2">
        <v>82</v>
      </c>
      <c r="G2">
        <v>238</v>
      </c>
      <c r="H2" s="6">
        <v>79.33</v>
      </c>
      <c r="I2" t="s">
        <v>1153</v>
      </c>
      <c r="J2" t="s">
        <v>1154</v>
      </c>
      <c r="K2" t="s">
        <v>1127</v>
      </c>
      <c r="L2" t="s">
        <v>1222</v>
      </c>
    </row>
    <row r="3" spans="1:12" x14ac:dyDescent="0.3">
      <c r="A3" t="s">
        <v>613</v>
      </c>
      <c r="B3" t="s">
        <v>481</v>
      </c>
      <c r="C3">
        <v>10</v>
      </c>
      <c r="D3">
        <v>99</v>
      </c>
      <c r="E3">
        <v>93</v>
      </c>
      <c r="F3">
        <v>90</v>
      </c>
      <c r="G3">
        <v>282</v>
      </c>
      <c r="H3" s="6">
        <v>94</v>
      </c>
      <c r="I3" t="s">
        <v>1187</v>
      </c>
      <c r="J3" t="s">
        <v>1154</v>
      </c>
      <c r="K3" t="s">
        <v>1220</v>
      </c>
      <c r="L3" t="s">
        <v>1223</v>
      </c>
    </row>
    <row r="4" spans="1:12" x14ac:dyDescent="0.3">
      <c r="A4" t="s">
        <v>614</v>
      </c>
      <c r="B4" t="s">
        <v>1074</v>
      </c>
      <c r="C4">
        <v>5</v>
      </c>
      <c r="D4">
        <v>75</v>
      </c>
      <c r="E4">
        <v>68</v>
      </c>
      <c r="F4">
        <v>64</v>
      </c>
      <c r="G4">
        <v>207</v>
      </c>
      <c r="H4" s="6">
        <v>69</v>
      </c>
      <c r="I4" t="s">
        <v>1153</v>
      </c>
      <c r="J4" t="s">
        <v>1154</v>
      </c>
      <c r="K4" t="s">
        <v>1127</v>
      </c>
      <c r="L4" t="s">
        <v>1224</v>
      </c>
    </row>
    <row r="5" spans="1:12" x14ac:dyDescent="0.3">
      <c r="A5" t="s">
        <v>615</v>
      </c>
      <c r="B5" t="s">
        <v>481</v>
      </c>
      <c r="C5">
        <v>7</v>
      </c>
      <c r="D5">
        <v>62</v>
      </c>
      <c r="E5">
        <v>55</v>
      </c>
      <c r="F5">
        <v>49</v>
      </c>
      <c r="G5">
        <v>166</v>
      </c>
      <c r="H5" s="6">
        <v>55.333333333333336</v>
      </c>
      <c r="I5" t="s">
        <v>1153</v>
      </c>
      <c r="J5" t="s">
        <v>1154</v>
      </c>
      <c r="K5" t="s">
        <v>1127</v>
      </c>
      <c r="L5" t="s">
        <v>1225</v>
      </c>
    </row>
    <row r="6" spans="1:12" x14ac:dyDescent="0.3">
      <c r="A6" t="s">
        <v>616</v>
      </c>
      <c r="B6" t="s">
        <v>1074</v>
      </c>
      <c r="C6">
        <v>10</v>
      </c>
      <c r="D6">
        <v>64</v>
      </c>
      <c r="E6">
        <v>73</v>
      </c>
      <c r="F6">
        <v>68</v>
      </c>
      <c r="G6">
        <v>205</v>
      </c>
      <c r="H6" s="6">
        <v>68.333333333333329</v>
      </c>
      <c r="I6" t="s">
        <v>1153</v>
      </c>
      <c r="J6" t="s">
        <v>1154</v>
      </c>
      <c r="K6" t="s">
        <v>1127</v>
      </c>
      <c r="L6" t="s">
        <v>1226</v>
      </c>
    </row>
    <row r="7" spans="1:12" x14ac:dyDescent="0.3">
      <c r="A7" t="s">
        <v>617</v>
      </c>
      <c r="B7" t="s">
        <v>479</v>
      </c>
      <c r="C7">
        <v>8</v>
      </c>
      <c r="D7">
        <v>78</v>
      </c>
      <c r="E7">
        <v>72</v>
      </c>
      <c r="F7">
        <v>70</v>
      </c>
      <c r="G7">
        <v>220</v>
      </c>
      <c r="H7" s="6">
        <v>73.333333333333329</v>
      </c>
      <c r="I7" t="s">
        <v>1153</v>
      </c>
      <c r="J7" t="s">
        <v>1154</v>
      </c>
      <c r="K7" t="s">
        <v>1127</v>
      </c>
      <c r="L7" t="s">
        <v>1227</v>
      </c>
    </row>
    <row r="8" spans="1:12" x14ac:dyDescent="0.3">
      <c r="A8" t="s">
        <v>618</v>
      </c>
      <c r="B8" t="s">
        <v>479</v>
      </c>
      <c r="C8">
        <v>9</v>
      </c>
      <c r="D8">
        <v>85</v>
      </c>
      <c r="E8">
        <v>84</v>
      </c>
      <c r="F8">
        <v>78</v>
      </c>
      <c r="G8">
        <v>247</v>
      </c>
      <c r="H8" s="6">
        <v>82.333333333333329</v>
      </c>
      <c r="I8" t="s">
        <v>1187</v>
      </c>
      <c r="J8" t="s">
        <v>1154</v>
      </c>
      <c r="K8" t="s">
        <v>1220</v>
      </c>
      <c r="L8" t="s">
        <v>1228</v>
      </c>
    </row>
    <row r="9" spans="1:12" x14ac:dyDescent="0.3">
      <c r="A9" t="s">
        <v>619</v>
      </c>
      <c r="B9" t="s">
        <v>479</v>
      </c>
      <c r="C9">
        <v>7</v>
      </c>
      <c r="D9">
        <v>73</v>
      </c>
      <c r="E9">
        <v>86</v>
      </c>
      <c r="F9">
        <v>82</v>
      </c>
      <c r="G9">
        <v>241</v>
      </c>
      <c r="H9" s="6">
        <v>80.333333333333329</v>
      </c>
      <c r="I9" t="s">
        <v>1187</v>
      </c>
      <c r="J9" t="s">
        <v>1154</v>
      </c>
      <c r="K9" t="s">
        <v>1220</v>
      </c>
      <c r="L9" t="s">
        <v>1229</v>
      </c>
    </row>
    <row r="10" spans="1:12" x14ac:dyDescent="0.3">
      <c r="A10" t="s">
        <v>620</v>
      </c>
      <c r="B10" t="s">
        <v>480</v>
      </c>
      <c r="C10">
        <v>5</v>
      </c>
      <c r="D10">
        <v>65</v>
      </c>
      <c r="E10">
        <v>86</v>
      </c>
      <c r="F10">
        <v>80</v>
      </c>
      <c r="G10">
        <v>231</v>
      </c>
      <c r="H10" s="6">
        <v>77</v>
      </c>
      <c r="I10" t="s">
        <v>1153</v>
      </c>
      <c r="J10" t="s">
        <v>1154</v>
      </c>
      <c r="K10" t="s">
        <v>1127</v>
      </c>
      <c r="L10" t="s">
        <v>1230</v>
      </c>
    </row>
    <row r="11" spans="1:12" x14ac:dyDescent="0.3">
      <c r="A11" t="s">
        <v>621</v>
      </c>
      <c r="B11" t="s">
        <v>1074</v>
      </c>
      <c r="C11">
        <v>1</v>
      </c>
      <c r="D11">
        <v>75</v>
      </c>
      <c r="E11">
        <v>74</v>
      </c>
      <c r="F11">
        <v>66</v>
      </c>
      <c r="G11">
        <v>215</v>
      </c>
      <c r="H11" s="6">
        <v>71.666666666666671</v>
      </c>
      <c r="I11" t="s">
        <v>1153</v>
      </c>
      <c r="J11" t="s">
        <v>1154</v>
      </c>
      <c r="K11" t="s">
        <v>1127</v>
      </c>
      <c r="L11" t="s">
        <v>1231</v>
      </c>
    </row>
    <row r="12" spans="1:12" x14ac:dyDescent="0.3">
      <c r="A12" t="s">
        <v>622</v>
      </c>
      <c r="B12" t="s">
        <v>479</v>
      </c>
      <c r="C12">
        <v>1</v>
      </c>
      <c r="D12">
        <v>78</v>
      </c>
      <c r="E12">
        <v>77</v>
      </c>
      <c r="F12">
        <v>77</v>
      </c>
      <c r="G12">
        <v>232</v>
      </c>
      <c r="H12" s="6">
        <v>77.333333333333329</v>
      </c>
      <c r="I12" t="s">
        <v>1153</v>
      </c>
      <c r="J12" t="s">
        <v>1154</v>
      </c>
      <c r="K12" t="s">
        <v>1127</v>
      </c>
      <c r="L12" t="s">
        <v>1232</v>
      </c>
    </row>
    <row r="13" spans="1:12" x14ac:dyDescent="0.3">
      <c r="A13" t="s">
        <v>623</v>
      </c>
      <c r="B13" t="s">
        <v>1074</v>
      </c>
      <c r="C13">
        <v>1</v>
      </c>
      <c r="D13">
        <v>79</v>
      </c>
      <c r="E13">
        <v>86</v>
      </c>
      <c r="F13">
        <v>81</v>
      </c>
      <c r="G13">
        <v>246</v>
      </c>
      <c r="H13" s="6">
        <v>82</v>
      </c>
      <c r="I13" t="s">
        <v>1187</v>
      </c>
      <c r="J13" t="s">
        <v>1154</v>
      </c>
      <c r="K13" t="s">
        <v>1220</v>
      </c>
      <c r="L13" t="s">
        <v>1233</v>
      </c>
    </row>
    <row r="14" spans="1:12" x14ac:dyDescent="0.3">
      <c r="A14" t="s">
        <v>624</v>
      </c>
      <c r="B14" t="s">
        <v>479</v>
      </c>
      <c r="C14">
        <v>6</v>
      </c>
      <c r="D14">
        <v>18</v>
      </c>
      <c r="E14">
        <v>32</v>
      </c>
      <c r="F14">
        <v>28</v>
      </c>
      <c r="G14">
        <v>78</v>
      </c>
      <c r="H14" s="6">
        <v>26</v>
      </c>
      <c r="I14" t="s">
        <v>1188</v>
      </c>
      <c r="J14" t="s">
        <v>1217</v>
      </c>
      <c r="K14" t="s">
        <v>1219</v>
      </c>
      <c r="L14" t="s">
        <v>1234</v>
      </c>
    </row>
    <row r="15" spans="1:12" x14ac:dyDescent="0.3">
      <c r="A15" t="s">
        <v>625</v>
      </c>
      <c r="B15" t="s">
        <v>1074</v>
      </c>
      <c r="C15">
        <v>6</v>
      </c>
      <c r="D15">
        <v>74</v>
      </c>
      <c r="E15">
        <v>74</v>
      </c>
      <c r="F15">
        <v>72</v>
      </c>
      <c r="G15">
        <v>220</v>
      </c>
      <c r="H15" s="6">
        <v>73.333333333333329</v>
      </c>
      <c r="I15" t="s">
        <v>1153</v>
      </c>
      <c r="J15" t="s">
        <v>1154</v>
      </c>
      <c r="K15" t="s">
        <v>1127</v>
      </c>
      <c r="L15" t="s">
        <v>1235</v>
      </c>
    </row>
    <row r="16" spans="1:12" x14ac:dyDescent="0.3">
      <c r="A16" t="s">
        <v>626</v>
      </c>
      <c r="B16" t="s">
        <v>1074</v>
      </c>
      <c r="C16">
        <v>2</v>
      </c>
      <c r="D16">
        <v>62</v>
      </c>
      <c r="E16">
        <v>56</v>
      </c>
      <c r="F16">
        <v>53</v>
      </c>
      <c r="G16">
        <v>171</v>
      </c>
      <c r="H16" s="6">
        <v>57</v>
      </c>
      <c r="I16" t="s">
        <v>1153</v>
      </c>
      <c r="J16" t="s">
        <v>1154</v>
      </c>
      <c r="K16" t="s">
        <v>1127</v>
      </c>
      <c r="L16" t="s">
        <v>1236</v>
      </c>
    </row>
    <row r="17" spans="1:12" x14ac:dyDescent="0.3">
      <c r="A17" t="s">
        <v>627</v>
      </c>
      <c r="B17" t="s">
        <v>1074</v>
      </c>
      <c r="C17">
        <v>8</v>
      </c>
      <c r="D17">
        <v>82</v>
      </c>
      <c r="E17">
        <v>82</v>
      </c>
      <c r="F17">
        <v>74</v>
      </c>
      <c r="G17">
        <v>238</v>
      </c>
      <c r="H17" s="6">
        <v>79.333333333333329</v>
      </c>
      <c r="I17" t="s">
        <v>1153</v>
      </c>
      <c r="J17" t="s">
        <v>1154</v>
      </c>
      <c r="K17" t="s">
        <v>1127</v>
      </c>
      <c r="L17" t="s">
        <v>1237</v>
      </c>
    </row>
    <row r="18" spans="1:12" x14ac:dyDescent="0.3">
      <c r="A18" t="s">
        <v>628</v>
      </c>
      <c r="B18" t="s">
        <v>480</v>
      </c>
      <c r="C18">
        <v>3</v>
      </c>
      <c r="D18">
        <v>54</v>
      </c>
      <c r="E18">
        <v>52</v>
      </c>
      <c r="F18">
        <v>51</v>
      </c>
      <c r="G18">
        <v>157</v>
      </c>
      <c r="H18" s="6">
        <v>52.333333333333336</v>
      </c>
      <c r="I18" t="s">
        <v>1153</v>
      </c>
      <c r="J18" t="s">
        <v>1154</v>
      </c>
      <c r="K18" t="s">
        <v>1127</v>
      </c>
      <c r="L18" t="s">
        <v>1238</v>
      </c>
    </row>
    <row r="19" spans="1:12" x14ac:dyDescent="0.3">
      <c r="A19" t="s">
        <v>629</v>
      </c>
      <c r="B19" t="s">
        <v>479</v>
      </c>
      <c r="C19">
        <v>10</v>
      </c>
      <c r="D19">
        <v>82</v>
      </c>
      <c r="E19">
        <v>97</v>
      </c>
      <c r="F19">
        <v>96</v>
      </c>
      <c r="G19">
        <v>275</v>
      </c>
      <c r="H19" s="6">
        <v>91.666666666666671</v>
      </c>
      <c r="I19" t="s">
        <v>1187</v>
      </c>
      <c r="J19" t="s">
        <v>1154</v>
      </c>
      <c r="K19" t="s">
        <v>1220</v>
      </c>
      <c r="L19" t="s">
        <v>1239</v>
      </c>
    </row>
    <row r="20" spans="1:12" x14ac:dyDescent="0.3">
      <c r="A20" t="s">
        <v>630</v>
      </c>
      <c r="B20" t="s">
        <v>479</v>
      </c>
      <c r="C20">
        <v>4</v>
      </c>
      <c r="D20">
        <v>67</v>
      </c>
      <c r="E20">
        <v>76</v>
      </c>
      <c r="F20">
        <v>75</v>
      </c>
      <c r="G20">
        <v>218</v>
      </c>
      <c r="H20" s="6">
        <v>72.666666666666671</v>
      </c>
      <c r="I20" t="s">
        <v>1153</v>
      </c>
      <c r="J20" t="s">
        <v>1154</v>
      </c>
      <c r="K20" t="s">
        <v>1127</v>
      </c>
      <c r="L20" t="s">
        <v>1240</v>
      </c>
    </row>
    <row r="21" spans="1:12" x14ac:dyDescent="0.3">
      <c r="A21" t="s">
        <v>631</v>
      </c>
      <c r="B21" t="s">
        <v>1074</v>
      </c>
      <c r="C21">
        <v>10</v>
      </c>
      <c r="D21">
        <v>65</v>
      </c>
      <c r="E21">
        <v>59</v>
      </c>
      <c r="F21">
        <v>53</v>
      </c>
      <c r="G21">
        <v>177</v>
      </c>
      <c r="H21" s="6">
        <v>59</v>
      </c>
      <c r="I21" t="s">
        <v>1153</v>
      </c>
      <c r="J21" t="s">
        <v>1154</v>
      </c>
      <c r="K21" t="s">
        <v>1127</v>
      </c>
      <c r="L21" t="s">
        <v>1241</v>
      </c>
    </row>
    <row r="22" spans="1:12" x14ac:dyDescent="0.3">
      <c r="A22" t="s">
        <v>632</v>
      </c>
      <c r="B22" t="s">
        <v>481</v>
      </c>
      <c r="C22">
        <v>8</v>
      </c>
      <c r="D22">
        <v>60</v>
      </c>
      <c r="E22">
        <v>72</v>
      </c>
      <c r="F22">
        <v>74</v>
      </c>
      <c r="G22">
        <v>206</v>
      </c>
      <c r="H22" s="6">
        <v>68.666666666666671</v>
      </c>
      <c r="I22" t="s">
        <v>1153</v>
      </c>
      <c r="J22" t="s">
        <v>1154</v>
      </c>
      <c r="K22" t="s">
        <v>1127</v>
      </c>
      <c r="L22" t="s">
        <v>1242</v>
      </c>
    </row>
    <row r="23" spans="1:12" x14ac:dyDescent="0.3">
      <c r="A23" t="s">
        <v>633</v>
      </c>
      <c r="B23" t="s">
        <v>1074</v>
      </c>
      <c r="C23">
        <v>5</v>
      </c>
      <c r="D23">
        <v>63</v>
      </c>
      <c r="E23">
        <v>78</v>
      </c>
      <c r="F23">
        <v>80</v>
      </c>
      <c r="G23">
        <v>221</v>
      </c>
      <c r="H23" s="6">
        <v>73.666666666666671</v>
      </c>
      <c r="I23" t="s">
        <v>1153</v>
      </c>
      <c r="J23" t="s">
        <v>1154</v>
      </c>
      <c r="K23" t="s">
        <v>1127</v>
      </c>
      <c r="L23" t="s">
        <v>1243</v>
      </c>
    </row>
    <row r="24" spans="1:12" x14ac:dyDescent="0.3">
      <c r="A24" t="s">
        <v>634</v>
      </c>
      <c r="B24" t="s">
        <v>1074</v>
      </c>
      <c r="C24">
        <v>10</v>
      </c>
      <c r="D24">
        <v>53</v>
      </c>
      <c r="E24">
        <v>44</v>
      </c>
      <c r="F24">
        <v>42</v>
      </c>
      <c r="G24">
        <v>139</v>
      </c>
      <c r="H24" s="6">
        <v>46.333333333333336</v>
      </c>
      <c r="I24" t="s">
        <v>1189</v>
      </c>
      <c r="J24" t="s">
        <v>1217</v>
      </c>
      <c r="K24" t="s">
        <v>1218</v>
      </c>
      <c r="L24" t="s">
        <v>1244</v>
      </c>
    </row>
    <row r="25" spans="1:12" x14ac:dyDescent="0.3">
      <c r="A25" t="s">
        <v>635</v>
      </c>
      <c r="B25" t="s">
        <v>479</v>
      </c>
      <c r="C25">
        <v>10</v>
      </c>
      <c r="D25">
        <v>53</v>
      </c>
      <c r="E25">
        <v>43</v>
      </c>
      <c r="F25">
        <v>43</v>
      </c>
      <c r="G25">
        <v>139</v>
      </c>
      <c r="H25" s="6">
        <v>46.333333333333336</v>
      </c>
      <c r="I25" t="s">
        <v>1189</v>
      </c>
      <c r="J25" t="s">
        <v>1217</v>
      </c>
      <c r="K25" t="s">
        <v>1218</v>
      </c>
      <c r="L25" t="s">
        <v>1245</v>
      </c>
    </row>
    <row r="26" spans="1:12" x14ac:dyDescent="0.3">
      <c r="A26" t="s">
        <v>636</v>
      </c>
      <c r="B26" t="s">
        <v>481</v>
      </c>
      <c r="C26">
        <v>6</v>
      </c>
      <c r="D26">
        <v>84</v>
      </c>
      <c r="E26">
        <v>83</v>
      </c>
      <c r="F26">
        <v>78</v>
      </c>
      <c r="G26">
        <v>245</v>
      </c>
      <c r="H26" s="6">
        <v>81.666666666666671</v>
      </c>
      <c r="I26" t="s">
        <v>1187</v>
      </c>
      <c r="J26" t="s">
        <v>1154</v>
      </c>
      <c r="K26" t="s">
        <v>1220</v>
      </c>
      <c r="L26" t="s">
        <v>1246</v>
      </c>
    </row>
    <row r="27" spans="1:12" x14ac:dyDescent="0.3">
      <c r="A27" t="s">
        <v>637</v>
      </c>
      <c r="B27" t="s">
        <v>479</v>
      </c>
      <c r="C27">
        <v>9</v>
      </c>
      <c r="D27">
        <v>58</v>
      </c>
      <c r="E27">
        <v>61</v>
      </c>
      <c r="F27">
        <v>66</v>
      </c>
      <c r="G27">
        <v>185</v>
      </c>
      <c r="H27" s="6">
        <v>61.666666666666664</v>
      </c>
      <c r="I27" t="s">
        <v>1153</v>
      </c>
      <c r="J27" t="s">
        <v>1154</v>
      </c>
      <c r="K27" t="s">
        <v>1127</v>
      </c>
      <c r="L27" t="s">
        <v>1247</v>
      </c>
    </row>
    <row r="28" spans="1:12" x14ac:dyDescent="0.3">
      <c r="A28" t="s">
        <v>638</v>
      </c>
      <c r="B28" t="s">
        <v>1074</v>
      </c>
      <c r="C28">
        <v>3</v>
      </c>
      <c r="D28">
        <v>74</v>
      </c>
      <c r="E28">
        <v>81</v>
      </c>
      <c r="F28">
        <v>83</v>
      </c>
      <c r="G28">
        <v>238</v>
      </c>
      <c r="H28" s="6">
        <v>79.333333333333329</v>
      </c>
      <c r="I28" t="s">
        <v>1153</v>
      </c>
      <c r="J28" t="s">
        <v>1154</v>
      </c>
      <c r="K28" t="s">
        <v>1127</v>
      </c>
      <c r="L28" t="s">
        <v>1248</v>
      </c>
    </row>
    <row r="29" spans="1:12" x14ac:dyDescent="0.3">
      <c r="A29" t="s">
        <v>639</v>
      </c>
      <c r="B29" t="s">
        <v>479</v>
      </c>
      <c r="C29">
        <v>6</v>
      </c>
      <c r="D29">
        <v>63</v>
      </c>
      <c r="E29">
        <v>73</v>
      </c>
      <c r="F29">
        <v>68</v>
      </c>
      <c r="G29">
        <v>204</v>
      </c>
      <c r="H29" s="6">
        <v>68</v>
      </c>
      <c r="I29" t="s">
        <v>1153</v>
      </c>
      <c r="J29" t="s">
        <v>1154</v>
      </c>
      <c r="K29" t="s">
        <v>1127</v>
      </c>
      <c r="L29" t="s">
        <v>1249</v>
      </c>
    </row>
    <row r="30" spans="1:12" x14ac:dyDescent="0.3">
      <c r="A30" t="s">
        <v>640</v>
      </c>
      <c r="B30" t="s">
        <v>481</v>
      </c>
      <c r="C30">
        <v>8</v>
      </c>
      <c r="D30">
        <v>81</v>
      </c>
      <c r="E30">
        <v>81</v>
      </c>
      <c r="F30">
        <v>79</v>
      </c>
      <c r="G30">
        <v>241</v>
      </c>
      <c r="H30" s="6">
        <v>80.333333333333329</v>
      </c>
      <c r="I30" t="s">
        <v>1187</v>
      </c>
      <c r="J30" t="s">
        <v>1154</v>
      </c>
      <c r="K30" t="s">
        <v>1220</v>
      </c>
      <c r="L30" t="s">
        <v>1250</v>
      </c>
    </row>
    <row r="31" spans="1:12" x14ac:dyDescent="0.3">
      <c r="A31" t="s">
        <v>641</v>
      </c>
      <c r="B31" t="s">
        <v>480</v>
      </c>
      <c r="C31">
        <v>6</v>
      </c>
      <c r="D31">
        <v>59</v>
      </c>
      <c r="E31">
        <v>71</v>
      </c>
      <c r="F31">
        <v>70</v>
      </c>
      <c r="G31">
        <v>200</v>
      </c>
      <c r="H31" s="6">
        <v>66.666666666666671</v>
      </c>
      <c r="I31" t="s">
        <v>1153</v>
      </c>
      <c r="J31" t="s">
        <v>1154</v>
      </c>
      <c r="K31" t="s">
        <v>1127</v>
      </c>
      <c r="L31" t="s">
        <v>1251</v>
      </c>
    </row>
    <row r="32" spans="1:12" x14ac:dyDescent="0.3">
      <c r="A32" t="s">
        <v>642</v>
      </c>
      <c r="B32" t="s">
        <v>479</v>
      </c>
      <c r="C32">
        <v>3</v>
      </c>
      <c r="D32">
        <v>75</v>
      </c>
      <c r="E32">
        <v>66</v>
      </c>
      <c r="F32">
        <v>73</v>
      </c>
      <c r="G32">
        <v>214</v>
      </c>
      <c r="H32" s="6">
        <v>71.333333333333329</v>
      </c>
      <c r="I32" t="s">
        <v>1153</v>
      </c>
      <c r="J32" t="s">
        <v>1154</v>
      </c>
      <c r="K32" t="s">
        <v>1127</v>
      </c>
      <c r="L32" t="s">
        <v>1252</v>
      </c>
    </row>
    <row r="33" spans="1:12" x14ac:dyDescent="0.3">
      <c r="A33" t="s">
        <v>643</v>
      </c>
      <c r="B33" t="s">
        <v>479</v>
      </c>
      <c r="C33">
        <v>1</v>
      </c>
      <c r="D33">
        <v>61</v>
      </c>
      <c r="E33">
        <v>73</v>
      </c>
      <c r="F33">
        <v>63</v>
      </c>
      <c r="G33">
        <v>197</v>
      </c>
      <c r="H33" s="6">
        <v>65.666666666666671</v>
      </c>
      <c r="I33" t="s">
        <v>1153</v>
      </c>
      <c r="J33" t="s">
        <v>1154</v>
      </c>
      <c r="K33" t="s">
        <v>1127</v>
      </c>
      <c r="L33" t="s">
        <v>1253</v>
      </c>
    </row>
    <row r="34" spans="1:12" x14ac:dyDescent="0.3">
      <c r="A34" t="s">
        <v>644</v>
      </c>
      <c r="B34" t="s">
        <v>481</v>
      </c>
      <c r="C34">
        <v>5</v>
      </c>
      <c r="D34">
        <v>58</v>
      </c>
      <c r="E34">
        <v>49</v>
      </c>
      <c r="F34">
        <v>42</v>
      </c>
      <c r="G34">
        <v>149</v>
      </c>
      <c r="H34" s="6">
        <v>49.666666666666664</v>
      </c>
      <c r="I34" t="s">
        <v>1189</v>
      </c>
      <c r="J34" t="s">
        <v>1217</v>
      </c>
      <c r="K34" t="s">
        <v>1218</v>
      </c>
      <c r="L34" t="s">
        <v>1254</v>
      </c>
    </row>
    <row r="35" spans="1:12" x14ac:dyDescent="0.3">
      <c r="A35" t="s">
        <v>645</v>
      </c>
      <c r="B35" t="s">
        <v>481</v>
      </c>
      <c r="C35">
        <v>3</v>
      </c>
      <c r="D35">
        <v>66</v>
      </c>
      <c r="E35">
        <v>71</v>
      </c>
      <c r="F35">
        <v>76</v>
      </c>
      <c r="G35">
        <v>213</v>
      </c>
      <c r="H35" s="6">
        <v>71</v>
      </c>
      <c r="I35" t="s">
        <v>1153</v>
      </c>
      <c r="J35" t="s">
        <v>1154</v>
      </c>
      <c r="K35" t="s">
        <v>1127</v>
      </c>
      <c r="L35" t="s">
        <v>1255</v>
      </c>
    </row>
    <row r="36" spans="1:12" x14ac:dyDescent="0.3">
      <c r="A36" t="s">
        <v>646</v>
      </c>
      <c r="B36" t="s">
        <v>481</v>
      </c>
      <c r="C36">
        <v>6</v>
      </c>
      <c r="D36">
        <v>61</v>
      </c>
      <c r="E36">
        <v>66</v>
      </c>
      <c r="F36">
        <v>61</v>
      </c>
      <c r="G36">
        <v>188</v>
      </c>
      <c r="H36" s="6">
        <v>62.666666666666664</v>
      </c>
      <c r="I36" t="s">
        <v>1153</v>
      </c>
      <c r="J36" t="s">
        <v>1154</v>
      </c>
      <c r="K36" t="s">
        <v>1127</v>
      </c>
      <c r="L36" t="s">
        <v>1256</v>
      </c>
    </row>
    <row r="37" spans="1:12" x14ac:dyDescent="0.3">
      <c r="A37" t="s">
        <v>647</v>
      </c>
      <c r="B37" t="s">
        <v>480</v>
      </c>
      <c r="C37">
        <v>6</v>
      </c>
      <c r="D37">
        <v>89</v>
      </c>
      <c r="E37">
        <v>76</v>
      </c>
      <c r="F37">
        <v>74</v>
      </c>
      <c r="G37">
        <v>239</v>
      </c>
      <c r="H37" s="6">
        <v>79.666666666666671</v>
      </c>
      <c r="I37" t="s">
        <v>1153</v>
      </c>
      <c r="J37" t="s">
        <v>1154</v>
      </c>
      <c r="K37" t="s">
        <v>1127</v>
      </c>
      <c r="L37" t="s">
        <v>1257</v>
      </c>
    </row>
    <row r="38" spans="1:12" x14ac:dyDescent="0.3">
      <c r="A38" t="s">
        <v>648</v>
      </c>
      <c r="B38" t="s">
        <v>1074</v>
      </c>
      <c r="C38">
        <v>7</v>
      </c>
      <c r="D38">
        <v>68</v>
      </c>
      <c r="E38">
        <v>75</v>
      </c>
      <c r="F38">
        <v>81</v>
      </c>
      <c r="G38">
        <v>224</v>
      </c>
      <c r="H38" s="6">
        <v>74.666666666666671</v>
      </c>
      <c r="I38" t="s">
        <v>1153</v>
      </c>
      <c r="J38" t="s">
        <v>1154</v>
      </c>
      <c r="K38" t="s">
        <v>1127</v>
      </c>
      <c r="L38" t="s">
        <v>1258</v>
      </c>
    </row>
    <row r="39" spans="1:12" x14ac:dyDescent="0.3">
      <c r="A39" t="s">
        <v>649</v>
      </c>
      <c r="B39" t="s">
        <v>479</v>
      </c>
      <c r="C39">
        <v>5</v>
      </c>
      <c r="D39">
        <v>73</v>
      </c>
      <c r="E39">
        <v>74</v>
      </c>
      <c r="F39">
        <v>72</v>
      </c>
      <c r="G39">
        <v>219</v>
      </c>
      <c r="H39" s="6">
        <v>73</v>
      </c>
      <c r="I39" t="s">
        <v>1153</v>
      </c>
      <c r="J39" t="s">
        <v>1154</v>
      </c>
      <c r="K39" t="s">
        <v>1127</v>
      </c>
      <c r="L39" t="s">
        <v>1259</v>
      </c>
    </row>
    <row r="40" spans="1:12" x14ac:dyDescent="0.3">
      <c r="A40" t="s">
        <v>650</v>
      </c>
      <c r="B40" t="s">
        <v>1074</v>
      </c>
      <c r="C40">
        <v>8</v>
      </c>
      <c r="D40">
        <v>76</v>
      </c>
      <c r="E40">
        <v>73</v>
      </c>
      <c r="F40">
        <v>68</v>
      </c>
      <c r="G40">
        <v>217</v>
      </c>
      <c r="H40" s="6">
        <v>72.333333333333329</v>
      </c>
      <c r="I40" t="s">
        <v>1153</v>
      </c>
      <c r="J40" t="s">
        <v>1154</v>
      </c>
      <c r="K40" t="s">
        <v>1127</v>
      </c>
      <c r="L40" t="s">
        <v>1260</v>
      </c>
    </row>
    <row r="41" spans="1:12" x14ac:dyDescent="0.3">
      <c r="A41" t="s">
        <v>651</v>
      </c>
      <c r="B41" t="s">
        <v>1074</v>
      </c>
      <c r="C41">
        <v>5</v>
      </c>
      <c r="D41">
        <v>38</v>
      </c>
      <c r="E41">
        <v>43</v>
      </c>
      <c r="F41">
        <v>43</v>
      </c>
      <c r="G41">
        <v>124</v>
      </c>
      <c r="H41" s="6">
        <v>41.333333333333336</v>
      </c>
      <c r="I41" t="s">
        <v>1189</v>
      </c>
      <c r="J41" t="s">
        <v>1217</v>
      </c>
      <c r="K41" t="s">
        <v>1218</v>
      </c>
      <c r="L41" t="s">
        <v>1261</v>
      </c>
    </row>
    <row r="42" spans="1:12" x14ac:dyDescent="0.3">
      <c r="A42" t="s">
        <v>652</v>
      </c>
      <c r="B42" t="s">
        <v>479</v>
      </c>
      <c r="C42">
        <v>6</v>
      </c>
      <c r="D42">
        <v>57</v>
      </c>
      <c r="E42">
        <v>54</v>
      </c>
      <c r="F42">
        <v>56</v>
      </c>
      <c r="G42">
        <v>167</v>
      </c>
      <c r="H42" s="6">
        <v>55.666666666666664</v>
      </c>
      <c r="I42" t="s">
        <v>1153</v>
      </c>
      <c r="J42" t="s">
        <v>1154</v>
      </c>
      <c r="K42" t="s">
        <v>1127</v>
      </c>
      <c r="L42" t="s">
        <v>1224</v>
      </c>
    </row>
    <row r="43" spans="1:12" x14ac:dyDescent="0.3">
      <c r="A43" t="s">
        <v>653</v>
      </c>
      <c r="B43" t="s">
        <v>1074</v>
      </c>
      <c r="C43">
        <v>9</v>
      </c>
      <c r="D43">
        <v>47</v>
      </c>
      <c r="E43">
        <v>49</v>
      </c>
      <c r="F43">
        <v>50</v>
      </c>
      <c r="G43">
        <v>146</v>
      </c>
      <c r="H43" s="6">
        <v>48.666666666666664</v>
      </c>
      <c r="I43" t="s">
        <v>1189</v>
      </c>
      <c r="J43" t="s">
        <v>1217</v>
      </c>
      <c r="K43" t="s">
        <v>1218</v>
      </c>
      <c r="L43" t="s">
        <v>1222</v>
      </c>
    </row>
    <row r="44" spans="1:12" x14ac:dyDescent="0.3">
      <c r="A44" t="s">
        <v>654</v>
      </c>
      <c r="B44" t="s">
        <v>480</v>
      </c>
      <c r="C44">
        <v>5</v>
      </c>
      <c r="D44">
        <v>47</v>
      </c>
      <c r="E44">
        <v>58</v>
      </c>
      <c r="F44">
        <v>67</v>
      </c>
      <c r="G44">
        <v>172</v>
      </c>
      <c r="H44" s="6">
        <v>57.333333333333336</v>
      </c>
      <c r="I44" t="s">
        <v>1153</v>
      </c>
      <c r="J44" t="s">
        <v>1154</v>
      </c>
      <c r="K44" t="s">
        <v>1127</v>
      </c>
      <c r="L44" t="s">
        <v>1229</v>
      </c>
    </row>
    <row r="45" spans="1:12" x14ac:dyDescent="0.3">
      <c r="A45" t="s">
        <v>655</v>
      </c>
      <c r="B45" t="s">
        <v>480</v>
      </c>
      <c r="C45">
        <v>4</v>
      </c>
      <c r="D45">
        <v>89</v>
      </c>
      <c r="E45">
        <v>84</v>
      </c>
      <c r="F45">
        <v>82</v>
      </c>
      <c r="G45">
        <v>255</v>
      </c>
      <c r="H45" s="6">
        <v>85</v>
      </c>
      <c r="I45" t="s">
        <v>1187</v>
      </c>
      <c r="J45" t="s">
        <v>1154</v>
      </c>
      <c r="K45" t="s">
        <v>1220</v>
      </c>
      <c r="L45" t="s">
        <v>1231</v>
      </c>
    </row>
    <row r="46" spans="1:12" x14ac:dyDescent="0.3">
      <c r="A46" t="s">
        <v>656</v>
      </c>
      <c r="B46" t="s">
        <v>481</v>
      </c>
      <c r="C46">
        <v>1</v>
      </c>
      <c r="D46">
        <v>83</v>
      </c>
      <c r="E46">
        <v>78</v>
      </c>
      <c r="F46">
        <v>73</v>
      </c>
      <c r="G46">
        <v>234</v>
      </c>
      <c r="H46" s="6">
        <v>78</v>
      </c>
      <c r="I46" t="s">
        <v>1153</v>
      </c>
      <c r="J46" t="s">
        <v>1154</v>
      </c>
      <c r="K46" t="s">
        <v>1127</v>
      </c>
      <c r="L46" t="s">
        <v>1223</v>
      </c>
    </row>
    <row r="47" spans="1:12" x14ac:dyDescent="0.3">
      <c r="A47" t="s">
        <v>657</v>
      </c>
      <c r="B47" t="s">
        <v>479</v>
      </c>
      <c r="C47">
        <v>9</v>
      </c>
      <c r="D47">
        <v>83</v>
      </c>
      <c r="E47">
        <v>72</v>
      </c>
      <c r="F47">
        <v>78</v>
      </c>
      <c r="G47">
        <v>233</v>
      </c>
      <c r="H47" s="6">
        <v>77.666666666666671</v>
      </c>
      <c r="I47" t="s">
        <v>1153</v>
      </c>
      <c r="J47" t="s">
        <v>1154</v>
      </c>
      <c r="K47" t="s">
        <v>1127</v>
      </c>
      <c r="L47" t="s">
        <v>1227</v>
      </c>
    </row>
    <row r="48" spans="1:12" x14ac:dyDescent="0.3">
      <c r="A48" t="s">
        <v>658</v>
      </c>
      <c r="B48" t="s">
        <v>1074</v>
      </c>
      <c r="C48">
        <v>10</v>
      </c>
      <c r="D48">
        <v>82</v>
      </c>
      <c r="E48">
        <v>75</v>
      </c>
      <c r="F48">
        <v>77</v>
      </c>
      <c r="G48">
        <v>234</v>
      </c>
      <c r="H48" s="6">
        <v>78</v>
      </c>
      <c r="I48" t="s">
        <v>1153</v>
      </c>
      <c r="J48" t="s">
        <v>1154</v>
      </c>
      <c r="K48" t="s">
        <v>1127</v>
      </c>
      <c r="L48" t="s">
        <v>1228</v>
      </c>
    </row>
    <row r="49" spans="1:12" x14ac:dyDescent="0.3">
      <c r="A49" t="s">
        <v>659</v>
      </c>
      <c r="B49" t="s">
        <v>479</v>
      </c>
      <c r="C49">
        <v>2</v>
      </c>
      <c r="D49">
        <v>63</v>
      </c>
      <c r="E49">
        <v>67</v>
      </c>
      <c r="F49">
        <v>70</v>
      </c>
      <c r="G49">
        <v>200</v>
      </c>
      <c r="H49" s="6">
        <v>66.666666666666671</v>
      </c>
      <c r="I49" t="s">
        <v>1153</v>
      </c>
      <c r="J49" t="s">
        <v>1154</v>
      </c>
      <c r="K49" t="s">
        <v>1127</v>
      </c>
      <c r="L49" t="s">
        <v>1226</v>
      </c>
    </row>
    <row r="50" spans="1:12" x14ac:dyDescent="0.3">
      <c r="A50" t="s">
        <v>660</v>
      </c>
      <c r="B50" t="s">
        <v>1074</v>
      </c>
      <c r="C50">
        <v>6</v>
      </c>
      <c r="D50">
        <v>62</v>
      </c>
      <c r="E50">
        <v>68</v>
      </c>
      <c r="F50">
        <v>75</v>
      </c>
      <c r="G50">
        <v>205</v>
      </c>
      <c r="H50" s="6">
        <v>68.333333333333329</v>
      </c>
      <c r="I50" t="s">
        <v>1153</v>
      </c>
      <c r="J50" t="s">
        <v>1154</v>
      </c>
      <c r="K50" t="s">
        <v>1127</v>
      </c>
      <c r="L50" t="s">
        <v>1230</v>
      </c>
    </row>
    <row r="51" spans="1:12" x14ac:dyDescent="0.3">
      <c r="A51" t="s">
        <v>661</v>
      </c>
      <c r="B51" t="s">
        <v>480</v>
      </c>
      <c r="C51">
        <v>9</v>
      </c>
      <c r="D51">
        <v>82</v>
      </c>
      <c r="E51">
        <v>62</v>
      </c>
      <c r="F51">
        <v>62</v>
      </c>
      <c r="G51">
        <v>206</v>
      </c>
      <c r="H51" s="6">
        <v>68.666666666666671</v>
      </c>
      <c r="I51" t="s">
        <v>1153</v>
      </c>
      <c r="J51" t="s">
        <v>1154</v>
      </c>
      <c r="K51" t="s">
        <v>1127</v>
      </c>
      <c r="L51" t="s">
        <v>1225</v>
      </c>
    </row>
    <row r="52" spans="1:12" x14ac:dyDescent="0.3">
      <c r="A52" t="s">
        <v>662</v>
      </c>
      <c r="B52" t="s">
        <v>1074</v>
      </c>
      <c r="C52">
        <v>5</v>
      </c>
      <c r="D52">
        <v>76</v>
      </c>
      <c r="E52">
        <v>70</v>
      </c>
      <c r="F52">
        <v>69</v>
      </c>
      <c r="G52">
        <v>215</v>
      </c>
      <c r="H52" s="6">
        <v>71.666666666666671</v>
      </c>
      <c r="I52" t="s">
        <v>1153</v>
      </c>
      <c r="J52" t="s">
        <v>1154</v>
      </c>
      <c r="K52" t="s">
        <v>1127</v>
      </c>
      <c r="L52" t="s">
        <v>1234</v>
      </c>
    </row>
    <row r="53" spans="1:12" x14ac:dyDescent="0.3">
      <c r="A53" t="s">
        <v>663</v>
      </c>
      <c r="B53" t="s">
        <v>481</v>
      </c>
      <c r="C53">
        <v>6</v>
      </c>
      <c r="D53">
        <v>73</v>
      </c>
      <c r="E53">
        <v>56</v>
      </c>
      <c r="F53">
        <v>57</v>
      </c>
      <c r="G53">
        <v>186</v>
      </c>
      <c r="H53" s="6">
        <v>62</v>
      </c>
      <c r="I53" t="s">
        <v>1153</v>
      </c>
      <c r="J53" t="s">
        <v>1154</v>
      </c>
      <c r="K53" t="s">
        <v>1127</v>
      </c>
      <c r="L53" t="s">
        <v>1235</v>
      </c>
    </row>
    <row r="54" spans="1:12" x14ac:dyDescent="0.3">
      <c r="A54" t="s">
        <v>664</v>
      </c>
      <c r="B54" t="s">
        <v>479</v>
      </c>
      <c r="C54">
        <v>5</v>
      </c>
      <c r="D54">
        <v>65</v>
      </c>
      <c r="E54">
        <v>75</v>
      </c>
      <c r="F54">
        <v>70</v>
      </c>
      <c r="G54">
        <v>210</v>
      </c>
      <c r="H54" s="6">
        <v>70</v>
      </c>
      <c r="I54" t="s">
        <v>1153</v>
      </c>
      <c r="J54" t="s">
        <v>1154</v>
      </c>
      <c r="K54" t="s">
        <v>1127</v>
      </c>
      <c r="L54" t="s">
        <v>1236</v>
      </c>
    </row>
    <row r="55" spans="1:12" x14ac:dyDescent="0.3">
      <c r="A55" t="s">
        <v>665</v>
      </c>
      <c r="B55" t="s">
        <v>480</v>
      </c>
      <c r="C55">
        <v>1</v>
      </c>
      <c r="D55">
        <v>80</v>
      </c>
      <c r="E55">
        <v>76</v>
      </c>
      <c r="F55">
        <v>65</v>
      </c>
      <c r="G55">
        <v>221</v>
      </c>
      <c r="H55" s="6">
        <v>73.666666666666671</v>
      </c>
      <c r="I55" t="s">
        <v>1153</v>
      </c>
      <c r="J55" t="s">
        <v>1154</v>
      </c>
      <c r="K55" t="s">
        <v>1127</v>
      </c>
      <c r="L55" t="s">
        <v>1237</v>
      </c>
    </row>
    <row r="56" spans="1:12" x14ac:dyDescent="0.3">
      <c r="A56" t="s">
        <v>666</v>
      </c>
      <c r="B56" t="s">
        <v>480</v>
      </c>
      <c r="C56">
        <v>2</v>
      </c>
      <c r="D56">
        <v>73</v>
      </c>
      <c r="E56">
        <v>79</v>
      </c>
      <c r="F56">
        <v>84</v>
      </c>
      <c r="G56">
        <v>236</v>
      </c>
      <c r="H56" s="6">
        <v>78.666666666666671</v>
      </c>
      <c r="I56" t="s">
        <v>1153</v>
      </c>
      <c r="J56" t="s">
        <v>1154</v>
      </c>
      <c r="K56" t="s">
        <v>1127</v>
      </c>
      <c r="L56" t="s">
        <v>1238</v>
      </c>
    </row>
    <row r="57" spans="1:12" x14ac:dyDescent="0.3">
      <c r="A57" t="s">
        <v>667</v>
      </c>
      <c r="B57" t="s">
        <v>479</v>
      </c>
      <c r="C57">
        <v>3</v>
      </c>
      <c r="D57">
        <v>51</v>
      </c>
      <c r="E57">
        <v>58</v>
      </c>
      <c r="F57">
        <v>54</v>
      </c>
      <c r="G57">
        <v>163</v>
      </c>
      <c r="H57" s="6">
        <v>54.333333333333336</v>
      </c>
      <c r="I57" t="s">
        <v>1153</v>
      </c>
      <c r="J57" t="s">
        <v>1154</v>
      </c>
      <c r="K57" t="s">
        <v>1127</v>
      </c>
      <c r="L57" t="s">
        <v>1239</v>
      </c>
    </row>
    <row r="58" spans="1:12" x14ac:dyDescent="0.3">
      <c r="A58" t="s">
        <v>668</v>
      </c>
      <c r="B58" t="s">
        <v>479</v>
      </c>
      <c r="C58">
        <v>2</v>
      </c>
      <c r="D58">
        <v>68</v>
      </c>
      <c r="E58">
        <v>67</v>
      </c>
      <c r="F58">
        <v>69</v>
      </c>
      <c r="G58">
        <v>204</v>
      </c>
      <c r="H58" s="6">
        <v>68</v>
      </c>
      <c r="I58" t="s">
        <v>1153</v>
      </c>
      <c r="J58" t="s">
        <v>1154</v>
      </c>
      <c r="K58" t="s">
        <v>1127</v>
      </c>
      <c r="L58" t="s">
        <v>1240</v>
      </c>
    </row>
    <row r="59" spans="1:12" x14ac:dyDescent="0.3">
      <c r="A59" t="s">
        <v>669</v>
      </c>
      <c r="B59" t="s">
        <v>481</v>
      </c>
      <c r="C59">
        <v>8</v>
      </c>
      <c r="D59">
        <v>47</v>
      </c>
      <c r="E59">
        <v>57</v>
      </c>
      <c r="F59">
        <v>44</v>
      </c>
      <c r="G59">
        <v>148</v>
      </c>
      <c r="H59" s="6">
        <v>49.333333333333336</v>
      </c>
      <c r="I59" t="s">
        <v>1189</v>
      </c>
      <c r="J59" t="s">
        <v>1217</v>
      </c>
      <c r="K59" t="s">
        <v>1218</v>
      </c>
      <c r="L59" t="s">
        <v>1241</v>
      </c>
    </row>
    <row r="60" spans="1:12" x14ac:dyDescent="0.3">
      <c r="A60" t="s">
        <v>670</v>
      </c>
      <c r="B60" t="s">
        <v>481</v>
      </c>
      <c r="C60">
        <v>7</v>
      </c>
      <c r="D60">
        <v>58</v>
      </c>
      <c r="E60">
        <v>70</v>
      </c>
      <c r="F60">
        <v>68</v>
      </c>
      <c r="G60">
        <v>196</v>
      </c>
      <c r="H60" s="6">
        <v>65.333333333333329</v>
      </c>
      <c r="I60" t="s">
        <v>1153</v>
      </c>
      <c r="J60" t="s">
        <v>1154</v>
      </c>
      <c r="K60" t="s">
        <v>1127</v>
      </c>
      <c r="L60" t="s">
        <v>1242</v>
      </c>
    </row>
    <row r="61" spans="1:12" x14ac:dyDescent="0.3">
      <c r="A61" t="s">
        <v>671</v>
      </c>
      <c r="B61" t="s">
        <v>479</v>
      </c>
      <c r="C61">
        <v>8</v>
      </c>
      <c r="D61">
        <v>73</v>
      </c>
      <c r="E61">
        <v>84</v>
      </c>
      <c r="F61">
        <v>85</v>
      </c>
      <c r="G61">
        <v>242</v>
      </c>
      <c r="H61" s="6">
        <v>80.666666666666671</v>
      </c>
      <c r="I61" t="s">
        <v>1187</v>
      </c>
      <c r="J61" t="s">
        <v>1154</v>
      </c>
      <c r="K61" t="s">
        <v>1220</v>
      </c>
      <c r="L61" t="s">
        <v>1243</v>
      </c>
    </row>
    <row r="62" spans="1:12" x14ac:dyDescent="0.3">
      <c r="A62" t="s">
        <v>672</v>
      </c>
      <c r="B62" t="s">
        <v>481</v>
      </c>
      <c r="C62">
        <v>3</v>
      </c>
      <c r="D62">
        <v>66</v>
      </c>
      <c r="E62">
        <v>64</v>
      </c>
      <c r="F62">
        <v>62</v>
      </c>
      <c r="G62">
        <v>192</v>
      </c>
      <c r="H62" s="6">
        <v>64</v>
      </c>
      <c r="I62" t="s">
        <v>1153</v>
      </c>
      <c r="J62" t="s">
        <v>1154</v>
      </c>
      <c r="K62" t="s">
        <v>1127</v>
      </c>
      <c r="L62" t="s">
        <v>1244</v>
      </c>
    </row>
    <row r="63" spans="1:12" x14ac:dyDescent="0.3">
      <c r="A63" t="s">
        <v>673</v>
      </c>
      <c r="B63" t="s">
        <v>480</v>
      </c>
      <c r="C63">
        <v>9</v>
      </c>
      <c r="D63">
        <v>73</v>
      </c>
      <c r="E63">
        <v>66</v>
      </c>
      <c r="F63">
        <v>66</v>
      </c>
      <c r="G63">
        <v>205</v>
      </c>
      <c r="H63" s="6">
        <v>68.333333333333329</v>
      </c>
      <c r="I63" t="s">
        <v>1153</v>
      </c>
      <c r="J63" t="s">
        <v>1154</v>
      </c>
      <c r="K63" t="s">
        <v>1127</v>
      </c>
      <c r="L63" t="s">
        <v>1245</v>
      </c>
    </row>
    <row r="64" spans="1:12" x14ac:dyDescent="0.3">
      <c r="A64" t="s">
        <v>674</v>
      </c>
      <c r="B64" t="s">
        <v>1074</v>
      </c>
      <c r="C64">
        <v>2</v>
      </c>
      <c r="D64">
        <v>50</v>
      </c>
      <c r="E64">
        <v>56</v>
      </c>
      <c r="F64">
        <v>54</v>
      </c>
      <c r="G64">
        <v>160</v>
      </c>
      <c r="H64" s="6">
        <v>53.333333333333336</v>
      </c>
      <c r="I64" t="s">
        <v>1153</v>
      </c>
      <c r="J64" t="s">
        <v>1154</v>
      </c>
      <c r="K64" t="s">
        <v>1127</v>
      </c>
      <c r="L64" t="s">
        <v>1246</v>
      </c>
    </row>
    <row r="65" spans="1:12" x14ac:dyDescent="0.3">
      <c r="A65" t="s">
        <v>675</v>
      </c>
      <c r="B65" t="s">
        <v>479</v>
      </c>
      <c r="C65">
        <v>8</v>
      </c>
      <c r="D65">
        <v>50</v>
      </c>
      <c r="E65">
        <v>64</v>
      </c>
      <c r="F65">
        <v>59</v>
      </c>
      <c r="G65">
        <v>173</v>
      </c>
      <c r="H65" s="6">
        <v>57.666666666666664</v>
      </c>
      <c r="I65" t="s">
        <v>1153</v>
      </c>
      <c r="J65" t="s">
        <v>1154</v>
      </c>
      <c r="K65" t="s">
        <v>1127</v>
      </c>
      <c r="L65" t="s">
        <v>1247</v>
      </c>
    </row>
    <row r="66" spans="1:12" x14ac:dyDescent="0.3">
      <c r="A66" t="s">
        <v>676</v>
      </c>
      <c r="B66" t="s">
        <v>480</v>
      </c>
      <c r="C66">
        <v>9</v>
      </c>
      <c r="D66">
        <v>62</v>
      </c>
      <c r="E66">
        <v>67</v>
      </c>
      <c r="F66">
        <v>61</v>
      </c>
      <c r="G66">
        <v>190</v>
      </c>
      <c r="H66" s="6">
        <v>63.333333333333336</v>
      </c>
      <c r="I66" t="s">
        <v>1153</v>
      </c>
      <c r="J66" t="s">
        <v>1154</v>
      </c>
      <c r="K66" t="s">
        <v>1127</v>
      </c>
      <c r="L66" t="s">
        <v>1248</v>
      </c>
    </row>
    <row r="67" spans="1:12" x14ac:dyDescent="0.3">
      <c r="A67" t="s">
        <v>677</v>
      </c>
      <c r="B67" t="s">
        <v>481</v>
      </c>
      <c r="C67">
        <v>3</v>
      </c>
      <c r="D67">
        <v>57</v>
      </c>
      <c r="E67">
        <v>50</v>
      </c>
      <c r="F67">
        <v>54</v>
      </c>
      <c r="G67">
        <v>161</v>
      </c>
      <c r="H67" s="6">
        <v>53.666666666666664</v>
      </c>
      <c r="I67" t="s">
        <v>1153</v>
      </c>
      <c r="J67" t="s">
        <v>1154</v>
      </c>
      <c r="K67" t="s">
        <v>1127</v>
      </c>
      <c r="L67" t="s">
        <v>1249</v>
      </c>
    </row>
    <row r="68" spans="1:12" x14ac:dyDescent="0.3">
      <c r="A68" t="s">
        <v>678</v>
      </c>
      <c r="B68" t="s">
        <v>479</v>
      </c>
      <c r="C68">
        <v>9</v>
      </c>
      <c r="D68">
        <v>56</v>
      </c>
      <c r="E68">
        <v>54</v>
      </c>
      <c r="F68">
        <v>52</v>
      </c>
      <c r="G68">
        <v>162</v>
      </c>
      <c r="H68" s="6">
        <v>54</v>
      </c>
      <c r="I68" t="s">
        <v>1153</v>
      </c>
      <c r="J68" t="s">
        <v>1154</v>
      </c>
      <c r="K68" t="s">
        <v>1127</v>
      </c>
      <c r="L68" t="s">
        <v>1250</v>
      </c>
    </row>
    <row r="69" spans="1:12" x14ac:dyDescent="0.3">
      <c r="A69" t="s">
        <v>679</v>
      </c>
      <c r="B69" t="s">
        <v>479</v>
      </c>
      <c r="C69">
        <v>1</v>
      </c>
      <c r="D69">
        <v>67</v>
      </c>
      <c r="E69">
        <v>64</v>
      </c>
      <c r="F69">
        <v>61</v>
      </c>
      <c r="G69">
        <v>192</v>
      </c>
      <c r="H69" s="6">
        <v>64</v>
      </c>
      <c r="I69" t="s">
        <v>1153</v>
      </c>
      <c r="J69" t="s">
        <v>1154</v>
      </c>
      <c r="K69" t="s">
        <v>1127</v>
      </c>
      <c r="L69" t="s">
        <v>1251</v>
      </c>
    </row>
    <row r="70" spans="1:12" x14ac:dyDescent="0.3">
      <c r="A70" t="s">
        <v>680</v>
      </c>
      <c r="B70" t="s">
        <v>481</v>
      </c>
      <c r="C70">
        <v>1</v>
      </c>
      <c r="D70">
        <v>63</v>
      </c>
      <c r="E70">
        <v>57</v>
      </c>
      <c r="F70">
        <v>56</v>
      </c>
      <c r="G70">
        <v>176</v>
      </c>
      <c r="H70" s="6">
        <v>58.666666666666664</v>
      </c>
      <c r="I70" t="s">
        <v>1153</v>
      </c>
      <c r="J70" t="s">
        <v>1154</v>
      </c>
      <c r="K70" t="s">
        <v>1127</v>
      </c>
      <c r="L70" t="s">
        <v>1252</v>
      </c>
    </row>
    <row r="71" spans="1:12" x14ac:dyDescent="0.3">
      <c r="A71" t="s">
        <v>681</v>
      </c>
      <c r="B71" t="s">
        <v>480</v>
      </c>
      <c r="C71">
        <v>7</v>
      </c>
      <c r="D71">
        <v>53</v>
      </c>
      <c r="E71">
        <v>55</v>
      </c>
      <c r="F71">
        <v>48</v>
      </c>
      <c r="G71">
        <v>156</v>
      </c>
      <c r="H71" s="6">
        <v>52</v>
      </c>
      <c r="I71" t="s">
        <v>1153</v>
      </c>
      <c r="J71" t="s">
        <v>1154</v>
      </c>
      <c r="K71" t="s">
        <v>1127</v>
      </c>
      <c r="L71" t="s">
        <v>1253</v>
      </c>
    </row>
    <row r="72" spans="1:12" x14ac:dyDescent="0.3">
      <c r="A72" t="s">
        <v>682</v>
      </c>
      <c r="B72" t="s">
        <v>1074</v>
      </c>
      <c r="C72">
        <v>10</v>
      </c>
      <c r="D72">
        <v>55</v>
      </c>
      <c r="E72">
        <v>61</v>
      </c>
      <c r="F72">
        <v>54</v>
      </c>
      <c r="G72">
        <v>170</v>
      </c>
      <c r="H72" s="6">
        <v>56.666666666666664</v>
      </c>
      <c r="I72" t="s">
        <v>1153</v>
      </c>
      <c r="J72" t="s">
        <v>1154</v>
      </c>
      <c r="K72" t="s">
        <v>1127</v>
      </c>
      <c r="L72" t="s">
        <v>1254</v>
      </c>
    </row>
    <row r="73" spans="1:12" x14ac:dyDescent="0.3">
      <c r="A73" t="s">
        <v>683</v>
      </c>
      <c r="B73" t="s">
        <v>1074</v>
      </c>
      <c r="C73">
        <v>4</v>
      </c>
      <c r="D73">
        <v>70</v>
      </c>
      <c r="E73">
        <v>70</v>
      </c>
      <c r="F73">
        <v>65</v>
      </c>
      <c r="G73">
        <v>205</v>
      </c>
      <c r="H73" s="6">
        <v>68.333333333333329</v>
      </c>
      <c r="I73" t="s">
        <v>1153</v>
      </c>
      <c r="J73" t="s">
        <v>1154</v>
      </c>
      <c r="K73" t="s">
        <v>1127</v>
      </c>
      <c r="L73" t="s">
        <v>1255</v>
      </c>
    </row>
    <row r="74" spans="1:12" x14ac:dyDescent="0.3">
      <c r="A74" t="s">
        <v>684</v>
      </c>
      <c r="B74" t="s">
        <v>479</v>
      </c>
      <c r="C74">
        <v>2</v>
      </c>
      <c r="D74">
        <v>58</v>
      </c>
      <c r="E74">
        <v>73</v>
      </c>
      <c r="F74">
        <v>68</v>
      </c>
      <c r="G74">
        <v>199</v>
      </c>
      <c r="H74" s="6">
        <v>66.333333333333329</v>
      </c>
      <c r="I74" t="s">
        <v>1153</v>
      </c>
      <c r="J74" t="s">
        <v>1154</v>
      </c>
      <c r="K74" t="s">
        <v>1127</v>
      </c>
      <c r="L74" t="s">
        <v>1256</v>
      </c>
    </row>
    <row r="75" spans="1:12" x14ac:dyDescent="0.3">
      <c r="A75" t="s">
        <v>685</v>
      </c>
      <c r="B75" t="s">
        <v>479</v>
      </c>
      <c r="C75">
        <v>8</v>
      </c>
      <c r="D75">
        <v>58</v>
      </c>
      <c r="E75">
        <v>67</v>
      </c>
      <c r="F75">
        <v>72</v>
      </c>
      <c r="G75">
        <v>197</v>
      </c>
      <c r="H75" s="6">
        <v>65.666666666666671</v>
      </c>
      <c r="I75" t="s">
        <v>1153</v>
      </c>
      <c r="J75" t="s">
        <v>1154</v>
      </c>
      <c r="K75" t="s">
        <v>1127</v>
      </c>
      <c r="L75" t="s">
        <v>1257</v>
      </c>
    </row>
    <row r="76" spans="1:12" x14ac:dyDescent="0.3">
      <c r="A76" t="s">
        <v>686</v>
      </c>
      <c r="B76" t="s">
        <v>479</v>
      </c>
      <c r="C76">
        <v>1</v>
      </c>
      <c r="D76">
        <v>88</v>
      </c>
      <c r="E76">
        <v>78</v>
      </c>
      <c r="F76">
        <v>75</v>
      </c>
      <c r="G76">
        <v>241</v>
      </c>
      <c r="H76" s="6">
        <v>80.333333333333329</v>
      </c>
      <c r="I76" t="s">
        <v>1187</v>
      </c>
      <c r="J76" t="s">
        <v>1154</v>
      </c>
      <c r="K76" t="s">
        <v>1220</v>
      </c>
      <c r="L76" t="s">
        <v>1258</v>
      </c>
    </row>
    <row r="77" spans="1:12" x14ac:dyDescent="0.3">
      <c r="A77" t="s">
        <v>687</v>
      </c>
      <c r="B77" t="s">
        <v>480</v>
      </c>
      <c r="C77">
        <v>7</v>
      </c>
      <c r="D77">
        <v>80</v>
      </c>
      <c r="E77">
        <v>79</v>
      </c>
      <c r="F77">
        <v>79</v>
      </c>
      <c r="G77">
        <v>238</v>
      </c>
      <c r="H77" s="6">
        <v>79.333333333333329</v>
      </c>
      <c r="I77" t="s">
        <v>1153</v>
      </c>
      <c r="J77" t="s">
        <v>1154</v>
      </c>
      <c r="K77" t="s">
        <v>1127</v>
      </c>
      <c r="L77" t="s">
        <v>1259</v>
      </c>
    </row>
    <row r="78" spans="1:12" x14ac:dyDescent="0.3">
      <c r="A78" t="s">
        <v>688</v>
      </c>
      <c r="B78" t="s">
        <v>1074</v>
      </c>
      <c r="C78">
        <v>4</v>
      </c>
      <c r="D78">
        <v>65</v>
      </c>
      <c r="E78">
        <v>64</v>
      </c>
      <c r="F78">
        <v>62</v>
      </c>
      <c r="G78">
        <v>191</v>
      </c>
      <c r="H78" s="6">
        <v>63.666666666666664</v>
      </c>
      <c r="I78" t="s">
        <v>1153</v>
      </c>
      <c r="J78" t="s">
        <v>1154</v>
      </c>
      <c r="K78" t="s">
        <v>1127</v>
      </c>
      <c r="L78" t="s">
        <v>1260</v>
      </c>
    </row>
    <row r="79" spans="1:12" x14ac:dyDescent="0.3">
      <c r="A79" t="s">
        <v>689</v>
      </c>
      <c r="B79" t="s">
        <v>481</v>
      </c>
      <c r="C79">
        <v>9</v>
      </c>
      <c r="D79">
        <v>35</v>
      </c>
      <c r="E79">
        <v>28</v>
      </c>
      <c r="F79">
        <v>27</v>
      </c>
      <c r="G79">
        <v>90</v>
      </c>
      <c r="H79" s="6">
        <v>30</v>
      </c>
      <c r="I79" t="s">
        <v>1189</v>
      </c>
      <c r="J79" t="s">
        <v>1217</v>
      </c>
      <c r="K79" t="s">
        <v>1218</v>
      </c>
      <c r="L79" t="s">
        <v>1261</v>
      </c>
    </row>
    <row r="80" spans="1:12" x14ac:dyDescent="0.3">
      <c r="A80" t="s">
        <v>690</v>
      </c>
      <c r="B80" t="s">
        <v>1074</v>
      </c>
      <c r="C80">
        <v>5</v>
      </c>
      <c r="D80">
        <v>59</v>
      </c>
      <c r="E80">
        <v>60</v>
      </c>
      <c r="F80">
        <v>58</v>
      </c>
      <c r="G80">
        <v>177</v>
      </c>
      <c r="H80" s="6">
        <v>59</v>
      </c>
      <c r="I80" t="s">
        <v>1153</v>
      </c>
      <c r="J80" t="s">
        <v>1154</v>
      </c>
      <c r="K80" t="s">
        <v>1127</v>
      </c>
      <c r="L80" t="s">
        <v>1224</v>
      </c>
    </row>
    <row r="81" spans="1:12" x14ac:dyDescent="0.3">
      <c r="A81" t="s">
        <v>691</v>
      </c>
      <c r="B81" t="s">
        <v>480</v>
      </c>
      <c r="C81">
        <v>5</v>
      </c>
      <c r="D81">
        <v>76</v>
      </c>
      <c r="E81">
        <v>70</v>
      </c>
      <c r="F81">
        <v>68</v>
      </c>
      <c r="G81">
        <v>214</v>
      </c>
      <c r="H81" s="6">
        <v>71.333333333333329</v>
      </c>
      <c r="I81" t="s">
        <v>1153</v>
      </c>
      <c r="J81" t="s">
        <v>1154</v>
      </c>
      <c r="K81" t="s">
        <v>1127</v>
      </c>
      <c r="L81" t="s">
        <v>1222</v>
      </c>
    </row>
    <row r="82" spans="1:12" x14ac:dyDescent="0.3">
      <c r="A82" t="s">
        <v>692</v>
      </c>
      <c r="B82" t="s">
        <v>479</v>
      </c>
      <c r="C82">
        <v>4</v>
      </c>
      <c r="D82">
        <v>96</v>
      </c>
      <c r="E82">
        <v>100</v>
      </c>
      <c r="F82">
        <v>100</v>
      </c>
      <c r="G82">
        <v>296</v>
      </c>
      <c r="H82" s="6">
        <v>98.666666666666671</v>
      </c>
      <c r="I82" t="s">
        <v>1187</v>
      </c>
      <c r="J82" t="s">
        <v>1154</v>
      </c>
      <c r="K82" t="s">
        <v>1220</v>
      </c>
      <c r="L82" t="s">
        <v>1229</v>
      </c>
    </row>
    <row r="83" spans="1:12" x14ac:dyDescent="0.3">
      <c r="A83" t="s">
        <v>693</v>
      </c>
      <c r="B83" t="s">
        <v>479</v>
      </c>
      <c r="C83">
        <v>6</v>
      </c>
      <c r="D83">
        <v>85</v>
      </c>
      <c r="E83">
        <v>95</v>
      </c>
      <c r="F83">
        <v>100</v>
      </c>
      <c r="G83">
        <v>280</v>
      </c>
      <c r="H83" s="6">
        <v>93.333333333333329</v>
      </c>
      <c r="I83" t="s">
        <v>1187</v>
      </c>
      <c r="J83" t="s">
        <v>1154</v>
      </c>
      <c r="K83" t="s">
        <v>1220</v>
      </c>
      <c r="L83" t="s">
        <v>1231</v>
      </c>
    </row>
    <row r="84" spans="1:12" x14ac:dyDescent="0.3">
      <c r="A84" t="s">
        <v>694</v>
      </c>
      <c r="B84" t="s">
        <v>479</v>
      </c>
      <c r="C84">
        <v>5</v>
      </c>
      <c r="D84">
        <v>68</v>
      </c>
      <c r="E84">
        <v>60</v>
      </c>
      <c r="F84">
        <v>53</v>
      </c>
      <c r="G84">
        <v>181</v>
      </c>
      <c r="H84" s="6">
        <v>60.333333333333336</v>
      </c>
      <c r="I84" t="s">
        <v>1153</v>
      </c>
      <c r="J84" t="s">
        <v>1154</v>
      </c>
      <c r="K84" t="s">
        <v>1127</v>
      </c>
      <c r="L84" t="s">
        <v>1223</v>
      </c>
    </row>
    <row r="85" spans="1:12" x14ac:dyDescent="0.3">
      <c r="A85" t="s">
        <v>695</v>
      </c>
      <c r="B85" t="s">
        <v>1074</v>
      </c>
      <c r="C85">
        <v>1</v>
      </c>
      <c r="D85">
        <v>62</v>
      </c>
      <c r="E85">
        <v>64</v>
      </c>
      <c r="F85">
        <v>66</v>
      </c>
      <c r="G85">
        <v>192</v>
      </c>
      <c r="H85" s="6">
        <v>64</v>
      </c>
      <c r="I85" t="s">
        <v>1153</v>
      </c>
      <c r="J85" t="s">
        <v>1154</v>
      </c>
      <c r="K85" t="s">
        <v>1127</v>
      </c>
      <c r="L85" t="s">
        <v>1227</v>
      </c>
    </row>
    <row r="86" spans="1:12" x14ac:dyDescent="0.3">
      <c r="A86" t="s">
        <v>696</v>
      </c>
      <c r="B86" t="s">
        <v>479</v>
      </c>
      <c r="C86">
        <v>7</v>
      </c>
      <c r="D86">
        <v>51</v>
      </c>
      <c r="E86">
        <v>49</v>
      </c>
      <c r="F86">
        <v>51</v>
      </c>
      <c r="G86">
        <v>151</v>
      </c>
      <c r="H86" s="6">
        <v>50.333333333333336</v>
      </c>
      <c r="I86" t="s">
        <v>1153</v>
      </c>
      <c r="J86" t="s">
        <v>1154</v>
      </c>
      <c r="K86" t="s">
        <v>1127</v>
      </c>
      <c r="L86" t="s">
        <v>1228</v>
      </c>
    </row>
    <row r="87" spans="1:12" x14ac:dyDescent="0.3">
      <c r="A87" t="s">
        <v>697</v>
      </c>
      <c r="B87" t="s">
        <v>480</v>
      </c>
      <c r="C87">
        <v>9</v>
      </c>
      <c r="D87">
        <v>61</v>
      </c>
      <c r="E87">
        <v>74</v>
      </c>
      <c r="F87">
        <v>72</v>
      </c>
      <c r="G87">
        <v>207</v>
      </c>
      <c r="H87" s="6">
        <v>69</v>
      </c>
      <c r="I87" t="s">
        <v>1153</v>
      </c>
      <c r="J87" t="s">
        <v>1154</v>
      </c>
      <c r="K87" t="s">
        <v>1127</v>
      </c>
      <c r="L87" t="s">
        <v>1226</v>
      </c>
    </row>
    <row r="88" spans="1:12" x14ac:dyDescent="0.3">
      <c r="A88" t="s">
        <v>698</v>
      </c>
      <c r="B88" t="s">
        <v>481</v>
      </c>
      <c r="C88">
        <v>10</v>
      </c>
      <c r="D88">
        <v>46</v>
      </c>
      <c r="E88">
        <v>43</v>
      </c>
      <c r="F88">
        <v>42</v>
      </c>
      <c r="G88">
        <v>131</v>
      </c>
      <c r="H88" s="6">
        <v>43.666666666666664</v>
      </c>
      <c r="I88" t="s">
        <v>1189</v>
      </c>
      <c r="J88" t="s">
        <v>1217</v>
      </c>
      <c r="K88" t="s">
        <v>1218</v>
      </c>
      <c r="L88" t="s">
        <v>1230</v>
      </c>
    </row>
    <row r="89" spans="1:12" x14ac:dyDescent="0.3">
      <c r="A89" t="s">
        <v>699</v>
      </c>
      <c r="B89" t="s">
        <v>479</v>
      </c>
      <c r="C89">
        <v>2</v>
      </c>
      <c r="D89">
        <v>41</v>
      </c>
      <c r="E89">
        <v>55</v>
      </c>
      <c r="F89">
        <v>51</v>
      </c>
      <c r="G89">
        <v>147</v>
      </c>
      <c r="H89" s="6">
        <v>49</v>
      </c>
      <c r="I89" t="s">
        <v>1189</v>
      </c>
      <c r="J89" t="s">
        <v>1217</v>
      </c>
      <c r="K89" t="s">
        <v>1218</v>
      </c>
      <c r="L89" t="s">
        <v>1225</v>
      </c>
    </row>
    <row r="90" spans="1:12" x14ac:dyDescent="0.3">
      <c r="A90" t="s">
        <v>700</v>
      </c>
      <c r="B90" t="s">
        <v>481</v>
      </c>
      <c r="C90">
        <v>7</v>
      </c>
      <c r="D90">
        <v>59</v>
      </c>
      <c r="E90">
        <v>85</v>
      </c>
      <c r="F90">
        <v>80</v>
      </c>
      <c r="G90">
        <v>224</v>
      </c>
      <c r="H90" s="6">
        <v>74.666666666666671</v>
      </c>
      <c r="I90" t="s">
        <v>1153</v>
      </c>
      <c r="J90" t="s">
        <v>1154</v>
      </c>
      <c r="K90" t="s">
        <v>1127</v>
      </c>
      <c r="L90" t="s">
        <v>1234</v>
      </c>
    </row>
    <row r="91" spans="1:12" x14ac:dyDescent="0.3">
      <c r="A91" t="s">
        <v>701</v>
      </c>
      <c r="B91" t="s">
        <v>480</v>
      </c>
      <c r="C91">
        <v>8</v>
      </c>
      <c r="D91">
        <v>71</v>
      </c>
      <c r="E91">
        <v>81</v>
      </c>
      <c r="F91">
        <v>80</v>
      </c>
      <c r="G91">
        <v>232</v>
      </c>
      <c r="H91" s="6">
        <v>77.333333333333329</v>
      </c>
      <c r="I91" t="s">
        <v>1153</v>
      </c>
      <c r="J91" t="s">
        <v>1154</v>
      </c>
      <c r="K91" t="s">
        <v>1127</v>
      </c>
      <c r="L91" t="s">
        <v>1235</v>
      </c>
    </row>
    <row r="92" spans="1:12" x14ac:dyDescent="0.3">
      <c r="A92" t="s">
        <v>702</v>
      </c>
      <c r="B92" t="s">
        <v>480</v>
      </c>
      <c r="C92">
        <v>3</v>
      </c>
      <c r="D92">
        <v>58</v>
      </c>
      <c r="E92">
        <v>63</v>
      </c>
      <c r="F92">
        <v>73</v>
      </c>
      <c r="G92">
        <v>194</v>
      </c>
      <c r="H92" s="6">
        <v>64.666666666666671</v>
      </c>
      <c r="I92" t="s">
        <v>1153</v>
      </c>
      <c r="J92" t="s">
        <v>1154</v>
      </c>
      <c r="K92" t="s">
        <v>1127</v>
      </c>
      <c r="L92" t="s">
        <v>1236</v>
      </c>
    </row>
    <row r="93" spans="1:12" x14ac:dyDescent="0.3">
      <c r="A93" t="s">
        <v>703</v>
      </c>
      <c r="B93" t="s">
        <v>480</v>
      </c>
      <c r="C93">
        <v>10</v>
      </c>
      <c r="D93">
        <v>52</v>
      </c>
      <c r="E93">
        <v>70</v>
      </c>
      <c r="F93">
        <v>62</v>
      </c>
      <c r="G93">
        <v>184</v>
      </c>
      <c r="H93" s="6">
        <v>61.333333333333336</v>
      </c>
      <c r="I93" t="s">
        <v>1153</v>
      </c>
      <c r="J93" t="s">
        <v>1154</v>
      </c>
      <c r="K93" t="s">
        <v>1127</v>
      </c>
      <c r="L93" t="s">
        <v>1237</v>
      </c>
    </row>
    <row r="94" spans="1:12" x14ac:dyDescent="0.3">
      <c r="A94" t="s">
        <v>704</v>
      </c>
      <c r="B94" t="s">
        <v>480</v>
      </c>
      <c r="C94">
        <v>9</v>
      </c>
      <c r="D94">
        <v>79</v>
      </c>
      <c r="E94">
        <v>81</v>
      </c>
      <c r="F94">
        <v>71</v>
      </c>
      <c r="G94">
        <v>231</v>
      </c>
      <c r="H94" s="6">
        <v>77</v>
      </c>
      <c r="I94" t="s">
        <v>1153</v>
      </c>
      <c r="J94" t="s">
        <v>1154</v>
      </c>
      <c r="K94" t="s">
        <v>1127</v>
      </c>
      <c r="L94" t="s">
        <v>1238</v>
      </c>
    </row>
    <row r="95" spans="1:12" x14ac:dyDescent="0.3">
      <c r="A95" t="s">
        <v>705</v>
      </c>
      <c r="B95" t="s">
        <v>479</v>
      </c>
      <c r="C95">
        <v>3</v>
      </c>
      <c r="D95">
        <v>68</v>
      </c>
      <c r="E95">
        <v>63</v>
      </c>
      <c r="F95">
        <v>54</v>
      </c>
      <c r="G95">
        <v>185</v>
      </c>
      <c r="H95" s="6">
        <v>61.666666666666664</v>
      </c>
      <c r="I95" t="s">
        <v>1153</v>
      </c>
      <c r="J95" t="s">
        <v>1154</v>
      </c>
      <c r="K95" t="s">
        <v>1127</v>
      </c>
      <c r="L95" t="s">
        <v>1239</v>
      </c>
    </row>
    <row r="96" spans="1:12" x14ac:dyDescent="0.3">
      <c r="A96" t="s">
        <v>706</v>
      </c>
      <c r="B96" t="s">
        <v>481</v>
      </c>
      <c r="C96">
        <v>6</v>
      </c>
      <c r="D96">
        <v>27</v>
      </c>
      <c r="E96">
        <v>34</v>
      </c>
      <c r="F96">
        <v>32</v>
      </c>
      <c r="G96">
        <v>93</v>
      </c>
      <c r="H96" s="6">
        <v>31</v>
      </c>
      <c r="I96" t="s">
        <v>1189</v>
      </c>
      <c r="J96" t="s">
        <v>1217</v>
      </c>
      <c r="K96" t="s">
        <v>1218</v>
      </c>
      <c r="L96" t="s">
        <v>1240</v>
      </c>
    </row>
    <row r="97" spans="1:12" x14ac:dyDescent="0.3">
      <c r="A97" t="s">
        <v>707</v>
      </c>
      <c r="B97" t="s">
        <v>479</v>
      </c>
      <c r="C97">
        <v>5</v>
      </c>
      <c r="D97">
        <v>87</v>
      </c>
      <c r="E97">
        <v>74</v>
      </c>
      <c r="F97">
        <v>76</v>
      </c>
      <c r="G97">
        <v>237</v>
      </c>
      <c r="H97" s="6">
        <v>79</v>
      </c>
      <c r="I97" t="s">
        <v>1153</v>
      </c>
      <c r="J97" t="s">
        <v>1154</v>
      </c>
      <c r="K97" t="s">
        <v>1127</v>
      </c>
      <c r="L97" t="s">
        <v>1241</v>
      </c>
    </row>
    <row r="98" spans="1:12" x14ac:dyDescent="0.3">
      <c r="A98" t="s">
        <v>708</v>
      </c>
      <c r="B98" t="s">
        <v>1074</v>
      </c>
      <c r="C98">
        <v>5</v>
      </c>
      <c r="D98">
        <v>68</v>
      </c>
      <c r="E98">
        <v>72</v>
      </c>
      <c r="F98">
        <v>64</v>
      </c>
      <c r="G98">
        <v>204</v>
      </c>
      <c r="H98" s="6">
        <v>68</v>
      </c>
      <c r="I98" t="s">
        <v>1153</v>
      </c>
      <c r="J98" t="s">
        <v>1154</v>
      </c>
      <c r="K98" t="s">
        <v>1127</v>
      </c>
      <c r="L98" t="s">
        <v>1242</v>
      </c>
    </row>
    <row r="99" spans="1:12" x14ac:dyDescent="0.3">
      <c r="A99" t="s">
        <v>709</v>
      </c>
      <c r="B99" t="s">
        <v>480</v>
      </c>
      <c r="C99">
        <v>3</v>
      </c>
      <c r="D99">
        <v>71</v>
      </c>
      <c r="E99">
        <v>84</v>
      </c>
      <c r="F99">
        <v>87</v>
      </c>
      <c r="G99">
        <v>242</v>
      </c>
      <c r="H99" s="6">
        <v>80.666666666666671</v>
      </c>
      <c r="I99" t="s">
        <v>1187</v>
      </c>
      <c r="J99" t="s">
        <v>1154</v>
      </c>
      <c r="K99" t="s">
        <v>1220</v>
      </c>
      <c r="L99" t="s">
        <v>1243</v>
      </c>
    </row>
    <row r="100" spans="1:12" x14ac:dyDescent="0.3">
      <c r="A100" t="s">
        <v>710</v>
      </c>
      <c r="B100" t="s">
        <v>479</v>
      </c>
      <c r="C100">
        <v>8</v>
      </c>
      <c r="D100">
        <v>38</v>
      </c>
      <c r="E100">
        <v>60</v>
      </c>
      <c r="F100">
        <v>50</v>
      </c>
      <c r="G100">
        <v>148</v>
      </c>
      <c r="H100" s="6">
        <v>49.333333333333336</v>
      </c>
      <c r="I100" t="s">
        <v>1189</v>
      </c>
      <c r="J100" t="s">
        <v>1217</v>
      </c>
      <c r="K100" t="s">
        <v>1218</v>
      </c>
      <c r="L100" t="s">
        <v>1244</v>
      </c>
    </row>
    <row r="101" spans="1:12" x14ac:dyDescent="0.3">
      <c r="A101" t="s">
        <v>711</v>
      </c>
      <c r="B101" t="s">
        <v>1074</v>
      </c>
      <c r="C101">
        <v>8</v>
      </c>
      <c r="D101">
        <v>75</v>
      </c>
      <c r="E101">
        <v>85</v>
      </c>
      <c r="F101">
        <v>82</v>
      </c>
      <c r="G101">
        <v>242</v>
      </c>
      <c r="H101" s="6">
        <v>80.666666666666671</v>
      </c>
      <c r="I101" t="s">
        <v>1187</v>
      </c>
      <c r="J101" t="s">
        <v>1154</v>
      </c>
      <c r="K101" t="s">
        <v>1220</v>
      </c>
      <c r="L101" t="s">
        <v>1245</v>
      </c>
    </row>
    <row r="102" spans="1:12" x14ac:dyDescent="0.3">
      <c r="A102" t="s">
        <v>712</v>
      </c>
      <c r="B102" t="s">
        <v>480</v>
      </c>
      <c r="C102">
        <v>6</v>
      </c>
      <c r="D102">
        <v>24</v>
      </c>
      <c r="E102">
        <v>38</v>
      </c>
      <c r="F102">
        <v>27</v>
      </c>
      <c r="G102">
        <v>89</v>
      </c>
      <c r="H102" s="6">
        <v>29.666666666666668</v>
      </c>
      <c r="I102" t="s">
        <v>1188</v>
      </c>
      <c r="J102" t="s">
        <v>1217</v>
      </c>
      <c r="K102" t="s">
        <v>1219</v>
      </c>
      <c r="L102" t="s">
        <v>1246</v>
      </c>
    </row>
    <row r="103" spans="1:12" x14ac:dyDescent="0.3">
      <c r="A103" t="s">
        <v>713</v>
      </c>
      <c r="B103" t="s">
        <v>480</v>
      </c>
      <c r="C103">
        <v>9</v>
      </c>
      <c r="D103">
        <v>69</v>
      </c>
      <c r="E103">
        <v>54</v>
      </c>
      <c r="F103">
        <v>55</v>
      </c>
      <c r="G103">
        <v>178</v>
      </c>
      <c r="H103" s="6">
        <v>59.333333333333336</v>
      </c>
      <c r="I103" t="s">
        <v>1153</v>
      </c>
      <c r="J103" t="s">
        <v>1154</v>
      </c>
      <c r="K103" t="s">
        <v>1127</v>
      </c>
      <c r="L103" t="s">
        <v>1247</v>
      </c>
    </row>
    <row r="104" spans="1:12" x14ac:dyDescent="0.3">
      <c r="A104" t="s">
        <v>714</v>
      </c>
      <c r="B104" t="s">
        <v>481</v>
      </c>
      <c r="C104">
        <v>4</v>
      </c>
      <c r="D104">
        <v>59</v>
      </c>
      <c r="E104">
        <v>65</v>
      </c>
      <c r="F104">
        <v>66</v>
      </c>
      <c r="G104">
        <v>190</v>
      </c>
      <c r="H104" s="6">
        <v>63.333333333333336</v>
      </c>
      <c r="I104" t="s">
        <v>1153</v>
      </c>
      <c r="J104" t="s">
        <v>1154</v>
      </c>
      <c r="K104" t="s">
        <v>1127</v>
      </c>
      <c r="L104" t="s">
        <v>1248</v>
      </c>
    </row>
    <row r="105" spans="1:12" x14ac:dyDescent="0.3">
      <c r="A105" t="s">
        <v>715</v>
      </c>
      <c r="B105" t="s">
        <v>481</v>
      </c>
      <c r="C105">
        <v>3</v>
      </c>
      <c r="D105">
        <v>57</v>
      </c>
      <c r="E105">
        <v>56</v>
      </c>
      <c r="F105">
        <v>57</v>
      </c>
      <c r="G105">
        <v>170</v>
      </c>
      <c r="H105" s="6">
        <v>56.666666666666664</v>
      </c>
      <c r="I105" t="s">
        <v>1153</v>
      </c>
      <c r="J105" t="s">
        <v>1154</v>
      </c>
      <c r="K105" t="s">
        <v>1127</v>
      </c>
      <c r="L105" t="s">
        <v>1249</v>
      </c>
    </row>
    <row r="106" spans="1:12" x14ac:dyDescent="0.3">
      <c r="A106" t="s">
        <v>716</v>
      </c>
      <c r="B106" t="s">
        <v>479</v>
      </c>
      <c r="C106">
        <v>2</v>
      </c>
      <c r="D106">
        <v>63</v>
      </c>
      <c r="E106">
        <v>72</v>
      </c>
      <c r="F106">
        <v>70</v>
      </c>
      <c r="G106">
        <v>205</v>
      </c>
      <c r="H106" s="6">
        <v>68.333333333333329</v>
      </c>
      <c r="I106" t="s">
        <v>1153</v>
      </c>
      <c r="J106" t="s">
        <v>1154</v>
      </c>
      <c r="K106" t="s">
        <v>1127</v>
      </c>
      <c r="L106" t="s">
        <v>1250</v>
      </c>
    </row>
    <row r="107" spans="1:12" x14ac:dyDescent="0.3">
      <c r="A107" t="s">
        <v>717</v>
      </c>
      <c r="B107" t="s">
        <v>1074</v>
      </c>
      <c r="C107">
        <v>6</v>
      </c>
      <c r="D107">
        <v>88</v>
      </c>
      <c r="E107">
        <v>89</v>
      </c>
      <c r="F107">
        <v>86</v>
      </c>
      <c r="G107">
        <v>263</v>
      </c>
      <c r="H107" s="6">
        <v>87.666666666666671</v>
      </c>
      <c r="I107" t="s">
        <v>1187</v>
      </c>
      <c r="J107" t="s">
        <v>1154</v>
      </c>
      <c r="K107" t="s">
        <v>1220</v>
      </c>
      <c r="L107" t="s">
        <v>1251</v>
      </c>
    </row>
    <row r="108" spans="1:12" x14ac:dyDescent="0.3">
      <c r="A108" t="s">
        <v>718</v>
      </c>
      <c r="B108" t="s">
        <v>481</v>
      </c>
      <c r="C108">
        <v>5</v>
      </c>
      <c r="D108">
        <v>51</v>
      </c>
      <c r="E108">
        <v>52</v>
      </c>
      <c r="F108">
        <v>44</v>
      </c>
      <c r="G108">
        <v>147</v>
      </c>
      <c r="H108" s="6">
        <v>49</v>
      </c>
      <c r="I108" t="s">
        <v>1189</v>
      </c>
      <c r="J108" t="s">
        <v>1217</v>
      </c>
      <c r="K108" t="s">
        <v>1218</v>
      </c>
      <c r="L108" t="s">
        <v>1252</v>
      </c>
    </row>
    <row r="109" spans="1:12" x14ac:dyDescent="0.3">
      <c r="A109" t="s">
        <v>719</v>
      </c>
      <c r="B109" t="s">
        <v>481</v>
      </c>
      <c r="C109">
        <v>9</v>
      </c>
      <c r="D109">
        <v>55</v>
      </c>
      <c r="E109">
        <v>69</v>
      </c>
      <c r="F109">
        <v>65</v>
      </c>
      <c r="G109">
        <v>189</v>
      </c>
      <c r="H109" s="6">
        <v>63</v>
      </c>
      <c r="I109" t="s">
        <v>1153</v>
      </c>
      <c r="J109" t="s">
        <v>1154</v>
      </c>
      <c r="K109" t="s">
        <v>1127</v>
      </c>
      <c r="L109" t="s">
        <v>1253</v>
      </c>
    </row>
    <row r="110" spans="1:12" x14ac:dyDescent="0.3">
      <c r="A110" t="s">
        <v>720</v>
      </c>
      <c r="B110" t="s">
        <v>480</v>
      </c>
      <c r="C110">
        <v>3</v>
      </c>
      <c r="D110">
        <v>62</v>
      </c>
      <c r="E110">
        <v>67</v>
      </c>
      <c r="F110">
        <v>69</v>
      </c>
      <c r="G110">
        <v>198</v>
      </c>
      <c r="H110" s="6">
        <v>66</v>
      </c>
      <c r="I110" t="s">
        <v>1153</v>
      </c>
      <c r="J110" t="s">
        <v>1154</v>
      </c>
      <c r="K110" t="s">
        <v>1127</v>
      </c>
      <c r="L110" t="s">
        <v>1254</v>
      </c>
    </row>
    <row r="111" spans="1:12" x14ac:dyDescent="0.3">
      <c r="A111" t="s">
        <v>721</v>
      </c>
      <c r="B111" t="s">
        <v>479</v>
      </c>
      <c r="C111">
        <v>1</v>
      </c>
      <c r="D111">
        <v>68</v>
      </c>
      <c r="E111">
        <v>74</v>
      </c>
      <c r="F111">
        <v>74</v>
      </c>
      <c r="G111">
        <v>216</v>
      </c>
      <c r="H111" s="6">
        <v>72</v>
      </c>
      <c r="I111" t="s">
        <v>1153</v>
      </c>
      <c r="J111" t="s">
        <v>1154</v>
      </c>
      <c r="K111" t="s">
        <v>1127</v>
      </c>
      <c r="L111" t="s">
        <v>1255</v>
      </c>
    </row>
    <row r="112" spans="1:12" x14ac:dyDescent="0.3">
      <c r="A112" t="s">
        <v>722</v>
      </c>
      <c r="B112" t="s">
        <v>480</v>
      </c>
      <c r="C112">
        <v>9</v>
      </c>
      <c r="D112">
        <v>58</v>
      </c>
      <c r="E112">
        <v>67</v>
      </c>
      <c r="F112">
        <v>62</v>
      </c>
      <c r="G112">
        <v>187</v>
      </c>
      <c r="H112" s="6">
        <v>62.333333333333336</v>
      </c>
      <c r="I112" t="s">
        <v>1153</v>
      </c>
      <c r="J112" t="s">
        <v>1154</v>
      </c>
      <c r="K112" t="s">
        <v>1127</v>
      </c>
      <c r="L112" t="s">
        <v>1256</v>
      </c>
    </row>
    <row r="113" spans="1:12" x14ac:dyDescent="0.3">
      <c r="A113" t="s">
        <v>723</v>
      </c>
      <c r="B113" t="s">
        <v>480</v>
      </c>
      <c r="C113">
        <v>2</v>
      </c>
      <c r="D113">
        <v>66</v>
      </c>
      <c r="E113">
        <v>65</v>
      </c>
      <c r="F113">
        <v>69</v>
      </c>
      <c r="G113">
        <v>200</v>
      </c>
      <c r="H113" s="6">
        <v>66.666666666666671</v>
      </c>
      <c r="I113" t="s">
        <v>1153</v>
      </c>
      <c r="J113" t="s">
        <v>1154</v>
      </c>
      <c r="K113" t="s">
        <v>1127</v>
      </c>
      <c r="L113" t="s">
        <v>1257</v>
      </c>
    </row>
    <row r="114" spans="1:12" x14ac:dyDescent="0.3">
      <c r="A114" t="s">
        <v>724</v>
      </c>
      <c r="B114" t="s">
        <v>480</v>
      </c>
      <c r="C114">
        <v>7</v>
      </c>
      <c r="D114">
        <v>99</v>
      </c>
      <c r="E114">
        <v>100</v>
      </c>
      <c r="F114">
        <v>100</v>
      </c>
      <c r="G114">
        <v>299</v>
      </c>
      <c r="H114" s="6">
        <v>99.666666666666671</v>
      </c>
      <c r="I114" t="s">
        <v>1187</v>
      </c>
      <c r="J114" t="s">
        <v>1154</v>
      </c>
      <c r="K114" t="s">
        <v>1220</v>
      </c>
      <c r="L114" t="s">
        <v>1258</v>
      </c>
    </row>
    <row r="115" spans="1:12" x14ac:dyDescent="0.3">
      <c r="A115" t="s">
        <v>725</v>
      </c>
      <c r="B115" t="s">
        <v>481</v>
      </c>
      <c r="C115">
        <v>4</v>
      </c>
      <c r="D115">
        <v>35</v>
      </c>
      <c r="E115">
        <v>55</v>
      </c>
      <c r="F115">
        <v>60</v>
      </c>
      <c r="G115">
        <v>150</v>
      </c>
      <c r="H115" s="6">
        <v>50</v>
      </c>
      <c r="I115" t="s">
        <v>1189</v>
      </c>
      <c r="J115" t="s">
        <v>1217</v>
      </c>
      <c r="K115" t="s">
        <v>1218</v>
      </c>
      <c r="L115" t="s">
        <v>1259</v>
      </c>
    </row>
    <row r="116" spans="1:12" x14ac:dyDescent="0.3">
      <c r="A116" t="s">
        <v>726</v>
      </c>
      <c r="B116" t="s">
        <v>480</v>
      </c>
      <c r="C116">
        <v>4</v>
      </c>
      <c r="D116">
        <v>62</v>
      </c>
      <c r="E116">
        <v>61</v>
      </c>
      <c r="F116">
        <v>57</v>
      </c>
      <c r="G116">
        <v>180</v>
      </c>
      <c r="H116" s="6">
        <v>60</v>
      </c>
      <c r="I116" t="s">
        <v>1153</v>
      </c>
      <c r="J116" t="s">
        <v>1154</v>
      </c>
      <c r="K116" t="s">
        <v>1127</v>
      </c>
      <c r="L116" t="s">
        <v>1260</v>
      </c>
    </row>
    <row r="117" spans="1:12" x14ac:dyDescent="0.3">
      <c r="A117" t="s">
        <v>727</v>
      </c>
      <c r="B117" t="s">
        <v>479</v>
      </c>
      <c r="C117">
        <v>7</v>
      </c>
      <c r="D117">
        <v>87</v>
      </c>
      <c r="E117">
        <v>85</v>
      </c>
      <c r="F117">
        <v>73</v>
      </c>
      <c r="G117">
        <v>245</v>
      </c>
      <c r="H117" s="6">
        <v>81.666666666666671</v>
      </c>
      <c r="I117" t="s">
        <v>1187</v>
      </c>
      <c r="J117" t="s">
        <v>1154</v>
      </c>
      <c r="K117" t="s">
        <v>1220</v>
      </c>
      <c r="L117" t="s">
        <v>1261</v>
      </c>
    </row>
    <row r="118" spans="1:12" x14ac:dyDescent="0.3">
      <c r="A118" t="s">
        <v>728</v>
      </c>
      <c r="B118" t="s">
        <v>480</v>
      </c>
      <c r="C118">
        <v>9</v>
      </c>
      <c r="D118">
        <v>50</v>
      </c>
      <c r="E118">
        <v>53</v>
      </c>
      <c r="F118">
        <v>58</v>
      </c>
      <c r="G118">
        <v>161</v>
      </c>
      <c r="H118" s="6">
        <v>53.666666666666664</v>
      </c>
      <c r="I118" t="s">
        <v>1153</v>
      </c>
      <c r="J118" t="s">
        <v>1154</v>
      </c>
      <c r="K118" t="s">
        <v>1127</v>
      </c>
      <c r="L118" t="s">
        <v>1224</v>
      </c>
    </row>
    <row r="119" spans="1:12" x14ac:dyDescent="0.3">
      <c r="A119" t="s">
        <v>729</v>
      </c>
      <c r="B119" t="s">
        <v>480</v>
      </c>
      <c r="C119">
        <v>7</v>
      </c>
      <c r="D119">
        <v>43</v>
      </c>
      <c r="E119">
        <v>51</v>
      </c>
      <c r="F119">
        <v>54</v>
      </c>
      <c r="G119">
        <v>148</v>
      </c>
      <c r="H119" s="6">
        <v>49.333333333333336</v>
      </c>
      <c r="I119" t="s">
        <v>1189</v>
      </c>
      <c r="J119" t="s">
        <v>1217</v>
      </c>
      <c r="K119" t="s">
        <v>1218</v>
      </c>
      <c r="L119" t="s">
        <v>1222</v>
      </c>
    </row>
    <row r="120" spans="1:12" x14ac:dyDescent="0.3">
      <c r="A120" t="s">
        <v>730</v>
      </c>
      <c r="B120" t="s">
        <v>481</v>
      </c>
      <c r="C120">
        <v>6</v>
      </c>
      <c r="D120">
        <v>84</v>
      </c>
      <c r="E120">
        <v>73</v>
      </c>
      <c r="F120">
        <v>69</v>
      </c>
      <c r="G120">
        <v>226</v>
      </c>
      <c r="H120" s="6">
        <v>75.333333333333329</v>
      </c>
      <c r="I120" t="s">
        <v>1153</v>
      </c>
      <c r="J120" t="s">
        <v>1154</v>
      </c>
      <c r="K120" t="s">
        <v>1127</v>
      </c>
      <c r="L120" t="s">
        <v>1229</v>
      </c>
    </row>
    <row r="121" spans="1:12" x14ac:dyDescent="0.3">
      <c r="A121" t="s">
        <v>731</v>
      </c>
      <c r="B121" t="s">
        <v>480</v>
      </c>
      <c r="C121">
        <v>9</v>
      </c>
      <c r="D121">
        <v>47</v>
      </c>
      <c r="E121">
        <v>49</v>
      </c>
      <c r="F121">
        <v>49</v>
      </c>
      <c r="G121">
        <v>145</v>
      </c>
      <c r="H121" s="6">
        <v>48.333333333333336</v>
      </c>
      <c r="I121" t="s">
        <v>1189</v>
      </c>
      <c r="J121" t="s">
        <v>1217</v>
      </c>
      <c r="K121" t="s">
        <v>1218</v>
      </c>
      <c r="L121" t="s">
        <v>1231</v>
      </c>
    </row>
    <row r="122" spans="1:12" x14ac:dyDescent="0.3">
      <c r="A122" t="s">
        <v>732</v>
      </c>
      <c r="B122" t="s">
        <v>481</v>
      </c>
      <c r="C122">
        <v>10</v>
      </c>
      <c r="D122">
        <v>69</v>
      </c>
      <c r="E122">
        <v>73</v>
      </c>
      <c r="F122">
        <v>73</v>
      </c>
      <c r="G122">
        <v>215</v>
      </c>
      <c r="H122" s="6">
        <v>71.666666666666671</v>
      </c>
      <c r="I122" t="s">
        <v>1153</v>
      </c>
      <c r="J122" t="s">
        <v>1154</v>
      </c>
      <c r="K122" t="s">
        <v>1127</v>
      </c>
      <c r="L122" t="s">
        <v>1223</v>
      </c>
    </row>
    <row r="123" spans="1:12" x14ac:dyDescent="0.3">
      <c r="A123" t="s">
        <v>733</v>
      </c>
      <c r="B123" t="s">
        <v>480</v>
      </c>
      <c r="C123">
        <v>8</v>
      </c>
      <c r="D123">
        <v>72</v>
      </c>
      <c r="E123">
        <v>73</v>
      </c>
      <c r="F123">
        <v>74</v>
      </c>
      <c r="G123">
        <v>219</v>
      </c>
      <c r="H123" s="6">
        <v>73</v>
      </c>
      <c r="I123" t="s">
        <v>1153</v>
      </c>
      <c r="J123" t="s">
        <v>1154</v>
      </c>
      <c r="K123" t="s">
        <v>1127</v>
      </c>
      <c r="L123" t="s">
        <v>1227</v>
      </c>
    </row>
    <row r="124" spans="1:12" x14ac:dyDescent="0.3">
      <c r="A124" t="s">
        <v>734</v>
      </c>
      <c r="B124" t="s">
        <v>481</v>
      </c>
      <c r="C124">
        <v>4</v>
      </c>
      <c r="D124">
        <v>47</v>
      </c>
      <c r="E124">
        <v>37</v>
      </c>
      <c r="F124">
        <v>35</v>
      </c>
      <c r="G124">
        <v>119</v>
      </c>
      <c r="H124" s="6">
        <v>39.666666666666664</v>
      </c>
      <c r="I124" t="s">
        <v>1189</v>
      </c>
      <c r="J124" t="s">
        <v>1217</v>
      </c>
      <c r="K124" t="s">
        <v>1218</v>
      </c>
      <c r="L124" t="s">
        <v>1228</v>
      </c>
    </row>
    <row r="125" spans="1:12" x14ac:dyDescent="0.3">
      <c r="A125" t="s">
        <v>735</v>
      </c>
      <c r="B125" t="s">
        <v>1074</v>
      </c>
      <c r="C125">
        <v>1</v>
      </c>
      <c r="D125">
        <v>87</v>
      </c>
      <c r="E125">
        <v>74</v>
      </c>
      <c r="F125">
        <v>70</v>
      </c>
      <c r="G125">
        <v>231</v>
      </c>
      <c r="H125" s="6">
        <v>77</v>
      </c>
      <c r="I125" t="s">
        <v>1153</v>
      </c>
      <c r="J125" t="s">
        <v>1154</v>
      </c>
      <c r="K125" t="s">
        <v>1127</v>
      </c>
      <c r="L125" t="s">
        <v>1226</v>
      </c>
    </row>
    <row r="126" spans="1:12" x14ac:dyDescent="0.3">
      <c r="A126" t="s">
        <v>736</v>
      </c>
      <c r="B126" t="s">
        <v>481</v>
      </c>
      <c r="C126">
        <v>5</v>
      </c>
      <c r="D126">
        <v>70</v>
      </c>
      <c r="E126">
        <v>89</v>
      </c>
      <c r="F126">
        <v>88</v>
      </c>
      <c r="G126">
        <v>247</v>
      </c>
      <c r="H126" s="6">
        <v>82.333333333333329</v>
      </c>
      <c r="I126" t="s">
        <v>1187</v>
      </c>
      <c r="J126" t="s">
        <v>1154</v>
      </c>
      <c r="K126" t="s">
        <v>1220</v>
      </c>
      <c r="L126" t="s">
        <v>1230</v>
      </c>
    </row>
    <row r="127" spans="1:12" x14ac:dyDescent="0.3">
      <c r="A127" t="s">
        <v>737</v>
      </c>
      <c r="B127" t="s">
        <v>479</v>
      </c>
      <c r="C127">
        <v>10</v>
      </c>
      <c r="D127">
        <v>59</v>
      </c>
      <c r="E127">
        <v>42</v>
      </c>
      <c r="F127">
        <v>41</v>
      </c>
      <c r="G127">
        <v>142</v>
      </c>
      <c r="H127" s="6">
        <v>47.333333333333336</v>
      </c>
      <c r="I127" t="s">
        <v>1189</v>
      </c>
      <c r="J127" t="s">
        <v>1217</v>
      </c>
      <c r="K127" t="s">
        <v>1218</v>
      </c>
      <c r="L127" t="s">
        <v>1225</v>
      </c>
    </row>
    <row r="128" spans="1:12" x14ac:dyDescent="0.3">
      <c r="A128" t="s">
        <v>738</v>
      </c>
      <c r="B128" t="s">
        <v>1074</v>
      </c>
      <c r="C128">
        <v>10</v>
      </c>
      <c r="D128">
        <v>68</v>
      </c>
      <c r="E128">
        <v>83</v>
      </c>
      <c r="F128">
        <v>78</v>
      </c>
      <c r="G128">
        <v>229</v>
      </c>
      <c r="H128" s="6">
        <v>76.333333333333329</v>
      </c>
      <c r="I128" t="s">
        <v>1153</v>
      </c>
      <c r="J128" t="s">
        <v>1154</v>
      </c>
      <c r="K128" t="s">
        <v>1127</v>
      </c>
      <c r="L128" t="s">
        <v>1234</v>
      </c>
    </row>
    <row r="129" spans="1:12" x14ac:dyDescent="0.3">
      <c r="A129" t="s">
        <v>739</v>
      </c>
      <c r="B129" t="s">
        <v>479</v>
      </c>
      <c r="C129">
        <v>9</v>
      </c>
      <c r="D129">
        <v>78</v>
      </c>
      <c r="E129">
        <v>82</v>
      </c>
      <c r="F129">
        <v>79</v>
      </c>
      <c r="G129">
        <v>239</v>
      </c>
      <c r="H129" s="6">
        <v>79.666666666666671</v>
      </c>
      <c r="I129" t="s">
        <v>1153</v>
      </c>
      <c r="J129" t="s">
        <v>1154</v>
      </c>
      <c r="K129" t="s">
        <v>1127</v>
      </c>
      <c r="L129" t="s">
        <v>1235</v>
      </c>
    </row>
    <row r="130" spans="1:12" x14ac:dyDescent="0.3">
      <c r="A130" t="s">
        <v>740</v>
      </c>
      <c r="B130" t="s">
        <v>479</v>
      </c>
      <c r="C130">
        <v>7</v>
      </c>
      <c r="D130">
        <v>70</v>
      </c>
      <c r="E130">
        <v>64</v>
      </c>
      <c r="F130">
        <v>72</v>
      </c>
      <c r="G130">
        <v>206</v>
      </c>
      <c r="H130" s="6">
        <v>68.666666666666671</v>
      </c>
      <c r="I130" t="s">
        <v>1153</v>
      </c>
      <c r="J130" t="s">
        <v>1154</v>
      </c>
      <c r="K130" t="s">
        <v>1127</v>
      </c>
      <c r="L130" t="s">
        <v>1236</v>
      </c>
    </row>
    <row r="131" spans="1:12" x14ac:dyDescent="0.3">
      <c r="A131" t="s">
        <v>741</v>
      </c>
      <c r="B131" t="s">
        <v>1074</v>
      </c>
      <c r="C131">
        <v>3</v>
      </c>
      <c r="D131">
        <v>42</v>
      </c>
      <c r="E131">
        <v>62</v>
      </c>
      <c r="F131">
        <v>60</v>
      </c>
      <c r="G131">
        <v>164</v>
      </c>
      <c r="H131" s="6">
        <v>54.666666666666664</v>
      </c>
      <c r="I131" t="s">
        <v>1153</v>
      </c>
      <c r="J131" t="s">
        <v>1154</v>
      </c>
      <c r="K131" t="s">
        <v>1127</v>
      </c>
      <c r="L131" t="s">
        <v>1237</v>
      </c>
    </row>
    <row r="132" spans="1:12" x14ac:dyDescent="0.3">
      <c r="A132" t="s">
        <v>742</v>
      </c>
      <c r="B132" t="s">
        <v>479</v>
      </c>
      <c r="C132">
        <v>10</v>
      </c>
      <c r="D132">
        <v>22</v>
      </c>
      <c r="E132">
        <v>39</v>
      </c>
      <c r="F132">
        <v>33</v>
      </c>
      <c r="G132">
        <v>94</v>
      </c>
      <c r="H132" s="6">
        <v>31.333333333333332</v>
      </c>
      <c r="I132" t="s">
        <v>1189</v>
      </c>
      <c r="J132" t="s">
        <v>1217</v>
      </c>
      <c r="K132" t="s">
        <v>1218</v>
      </c>
      <c r="L132" t="s">
        <v>1238</v>
      </c>
    </row>
    <row r="133" spans="1:12" x14ac:dyDescent="0.3">
      <c r="A133" t="s">
        <v>743</v>
      </c>
      <c r="B133" t="s">
        <v>479</v>
      </c>
      <c r="C133">
        <v>7</v>
      </c>
      <c r="D133">
        <v>60</v>
      </c>
      <c r="E133">
        <v>51</v>
      </c>
      <c r="F133">
        <v>56</v>
      </c>
      <c r="G133">
        <v>167</v>
      </c>
      <c r="H133" s="6">
        <v>55.666666666666664</v>
      </c>
      <c r="I133" t="s">
        <v>1153</v>
      </c>
      <c r="J133" t="s">
        <v>1154</v>
      </c>
      <c r="K133" t="s">
        <v>1127</v>
      </c>
      <c r="L133" t="s">
        <v>1239</v>
      </c>
    </row>
    <row r="134" spans="1:12" x14ac:dyDescent="0.3">
      <c r="A134" t="s">
        <v>744</v>
      </c>
      <c r="B134" t="s">
        <v>1074</v>
      </c>
      <c r="C134">
        <v>1</v>
      </c>
      <c r="D134">
        <v>41</v>
      </c>
      <c r="E134">
        <v>51</v>
      </c>
      <c r="F134">
        <v>48</v>
      </c>
      <c r="G134">
        <v>140</v>
      </c>
      <c r="H134" s="6">
        <v>46.666666666666664</v>
      </c>
      <c r="I134" t="s">
        <v>1189</v>
      </c>
      <c r="J134" t="s">
        <v>1217</v>
      </c>
      <c r="K134" t="s">
        <v>1218</v>
      </c>
      <c r="L134" t="s">
        <v>1240</v>
      </c>
    </row>
    <row r="135" spans="1:12" x14ac:dyDescent="0.3">
      <c r="A135" t="s">
        <v>745</v>
      </c>
      <c r="B135" t="s">
        <v>481</v>
      </c>
      <c r="C135">
        <v>2</v>
      </c>
      <c r="D135">
        <v>71</v>
      </c>
      <c r="E135">
        <v>83</v>
      </c>
      <c r="F135">
        <v>83</v>
      </c>
      <c r="G135">
        <v>237</v>
      </c>
      <c r="H135" s="6">
        <v>79</v>
      </c>
      <c r="I135" t="s">
        <v>1153</v>
      </c>
      <c r="J135" t="s">
        <v>1154</v>
      </c>
      <c r="K135" t="s">
        <v>1127</v>
      </c>
      <c r="L135" t="s">
        <v>1241</v>
      </c>
    </row>
    <row r="136" spans="1:12" x14ac:dyDescent="0.3">
      <c r="A136" t="s">
        <v>746</v>
      </c>
      <c r="B136" t="s">
        <v>480</v>
      </c>
      <c r="C136">
        <v>2</v>
      </c>
      <c r="D136">
        <v>70</v>
      </c>
      <c r="E136">
        <v>75</v>
      </c>
      <c r="F136">
        <v>78</v>
      </c>
      <c r="G136">
        <v>223</v>
      </c>
      <c r="H136" s="6">
        <v>74.333333333333329</v>
      </c>
      <c r="I136" t="s">
        <v>1153</v>
      </c>
      <c r="J136" t="s">
        <v>1154</v>
      </c>
      <c r="K136" t="s">
        <v>1127</v>
      </c>
      <c r="L136" t="s">
        <v>1242</v>
      </c>
    </row>
    <row r="137" spans="1:12" x14ac:dyDescent="0.3">
      <c r="A137" t="s">
        <v>747</v>
      </c>
      <c r="B137" t="s">
        <v>480</v>
      </c>
      <c r="C137">
        <v>9</v>
      </c>
      <c r="D137">
        <v>59</v>
      </c>
      <c r="E137">
        <v>70</v>
      </c>
      <c r="F137">
        <v>73</v>
      </c>
      <c r="G137">
        <v>202</v>
      </c>
      <c r="H137" s="6">
        <v>67.333333333333329</v>
      </c>
      <c r="I137" t="s">
        <v>1153</v>
      </c>
      <c r="J137" t="s">
        <v>1154</v>
      </c>
      <c r="K137" t="s">
        <v>1127</v>
      </c>
      <c r="L137" t="s">
        <v>1243</v>
      </c>
    </row>
    <row r="138" spans="1:12" x14ac:dyDescent="0.3">
      <c r="A138" t="s">
        <v>748</v>
      </c>
      <c r="B138" t="s">
        <v>479</v>
      </c>
      <c r="C138">
        <v>5</v>
      </c>
      <c r="D138">
        <v>63</v>
      </c>
      <c r="E138">
        <v>67</v>
      </c>
      <c r="F138">
        <v>67</v>
      </c>
      <c r="G138">
        <v>197</v>
      </c>
      <c r="H138" s="6">
        <v>65.666666666666671</v>
      </c>
      <c r="I138" t="s">
        <v>1153</v>
      </c>
      <c r="J138" t="s">
        <v>1154</v>
      </c>
      <c r="K138" t="s">
        <v>1127</v>
      </c>
      <c r="L138" t="s">
        <v>1244</v>
      </c>
    </row>
    <row r="139" spans="1:12" x14ac:dyDescent="0.3">
      <c r="A139" t="s">
        <v>749</v>
      </c>
      <c r="B139" t="s">
        <v>1074</v>
      </c>
      <c r="C139">
        <v>6</v>
      </c>
      <c r="D139">
        <v>63</v>
      </c>
      <c r="E139">
        <v>61</v>
      </c>
      <c r="F139">
        <v>61</v>
      </c>
      <c r="G139">
        <v>185</v>
      </c>
      <c r="H139" s="6">
        <v>61.666666666666664</v>
      </c>
      <c r="I139" t="s">
        <v>1153</v>
      </c>
      <c r="J139" t="s">
        <v>1154</v>
      </c>
      <c r="K139" t="s">
        <v>1127</v>
      </c>
      <c r="L139" t="s">
        <v>1245</v>
      </c>
    </row>
    <row r="140" spans="1:12" x14ac:dyDescent="0.3">
      <c r="A140" t="s">
        <v>750</v>
      </c>
      <c r="B140" t="s">
        <v>479</v>
      </c>
      <c r="C140">
        <v>3</v>
      </c>
      <c r="D140">
        <v>71</v>
      </c>
      <c r="E140">
        <v>74</v>
      </c>
      <c r="F140">
        <v>68</v>
      </c>
      <c r="G140">
        <v>213</v>
      </c>
      <c r="H140" s="6">
        <v>71</v>
      </c>
      <c r="I140" t="s">
        <v>1153</v>
      </c>
      <c r="J140" t="s">
        <v>1154</v>
      </c>
      <c r="K140" t="s">
        <v>1127</v>
      </c>
      <c r="L140" t="s">
        <v>1246</v>
      </c>
    </row>
    <row r="141" spans="1:12" x14ac:dyDescent="0.3">
      <c r="A141" t="s">
        <v>751</v>
      </c>
      <c r="B141" t="s">
        <v>1074</v>
      </c>
      <c r="C141">
        <v>6</v>
      </c>
      <c r="D141">
        <v>58</v>
      </c>
      <c r="E141">
        <v>70</v>
      </c>
      <c r="F141">
        <v>67</v>
      </c>
      <c r="G141">
        <v>195</v>
      </c>
      <c r="H141" s="6">
        <v>65</v>
      </c>
      <c r="I141" t="s">
        <v>1153</v>
      </c>
      <c r="J141" t="s">
        <v>1154</v>
      </c>
      <c r="K141" t="s">
        <v>1127</v>
      </c>
      <c r="L141" t="s">
        <v>1247</v>
      </c>
    </row>
    <row r="142" spans="1:12" x14ac:dyDescent="0.3">
      <c r="A142" t="s">
        <v>752</v>
      </c>
      <c r="B142" t="s">
        <v>481</v>
      </c>
      <c r="C142">
        <v>6</v>
      </c>
      <c r="D142">
        <v>80</v>
      </c>
      <c r="E142">
        <v>76</v>
      </c>
      <c r="F142">
        <v>64</v>
      </c>
      <c r="G142">
        <v>220</v>
      </c>
      <c r="H142" s="6">
        <v>73.333333333333329</v>
      </c>
      <c r="I142" t="s">
        <v>1153</v>
      </c>
      <c r="J142" t="s">
        <v>1154</v>
      </c>
      <c r="K142" t="s">
        <v>1127</v>
      </c>
      <c r="L142" t="s">
        <v>1248</v>
      </c>
    </row>
    <row r="143" spans="1:12" x14ac:dyDescent="0.3">
      <c r="A143" t="s">
        <v>753</v>
      </c>
      <c r="B143" t="s">
        <v>481</v>
      </c>
      <c r="C143">
        <v>9</v>
      </c>
      <c r="D143">
        <v>61</v>
      </c>
      <c r="E143">
        <v>72</v>
      </c>
      <c r="F143">
        <v>70</v>
      </c>
      <c r="G143">
        <v>203</v>
      </c>
      <c r="H143" s="6">
        <v>67.666666666666671</v>
      </c>
      <c r="I143" t="s">
        <v>1153</v>
      </c>
      <c r="J143" t="s">
        <v>1154</v>
      </c>
      <c r="K143" t="s">
        <v>1127</v>
      </c>
      <c r="L143" t="s">
        <v>1249</v>
      </c>
    </row>
    <row r="144" spans="1:12" x14ac:dyDescent="0.3">
      <c r="A144" t="s">
        <v>754</v>
      </c>
      <c r="B144" t="s">
        <v>1074</v>
      </c>
      <c r="C144">
        <v>8</v>
      </c>
      <c r="D144">
        <v>59</v>
      </c>
      <c r="E144">
        <v>58</v>
      </c>
      <c r="F144">
        <v>59</v>
      </c>
      <c r="G144">
        <v>176</v>
      </c>
      <c r="H144" s="6">
        <v>58.666666666666664</v>
      </c>
      <c r="I144" t="s">
        <v>1153</v>
      </c>
      <c r="J144" t="s">
        <v>1154</v>
      </c>
      <c r="K144" t="s">
        <v>1127</v>
      </c>
      <c r="L144" t="s">
        <v>1250</v>
      </c>
    </row>
    <row r="145" spans="1:12" x14ac:dyDescent="0.3">
      <c r="A145" t="s">
        <v>755</v>
      </c>
      <c r="B145" t="s">
        <v>481</v>
      </c>
      <c r="C145">
        <v>6</v>
      </c>
      <c r="D145">
        <v>50</v>
      </c>
      <c r="E145">
        <v>48</v>
      </c>
      <c r="F145">
        <v>53</v>
      </c>
      <c r="G145">
        <v>151</v>
      </c>
      <c r="H145" s="6">
        <v>50.333333333333336</v>
      </c>
      <c r="I145" t="s">
        <v>1153</v>
      </c>
      <c r="J145" t="s">
        <v>1154</v>
      </c>
      <c r="K145" t="s">
        <v>1127</v>
      </c>
      <c r="L145" t="s">
        <v>1251</v>
      </c>
    </row>
    <row r="146" spans="1:12" x14ac:dyDescent="0.3">
      <c r="A146" t="s">
        <v>756</v>
      </c>
      <c r="B146" t="s">
        <v>481</v>
      </c>
      <c r="C146">
        <v>4</v>
      </c>
      <c r="D146">
        <v>66</v>
      </c>
      <c r="E146">
        <v>57</v>
      </c>
      <c r="F146">
        <v>52</v>
      </c>
      <c r="G146">
        <v>175</v>
      </c>
      <c r="H146" s="6">
        <v>58.333333333333336</v>
      </c>
      <c r="I146" t="s">
        <v>1153</v>
      </c>
      <c r="J146" t="s">
        <v>1154</v>
      </c>
      <c r="K146" t="s">
        <v>1127</v>
      </c>
      <c r="L146" t="s">
        <v>1252</v>
      </c>
    </row>
    <row r="147" spans="1:12" x14ac:dyDescent="0.3">
      <c r="A147" t="s">
        <v>757</v>
      </c>
      <c r="B147" t="s">
        <v>481</v>
      </c>
      <c r="C147">
        <v>10</v>
      </c>
      <c r="D147">
        <v>67</v>
      </c>
      <c r="E147">
        <v>72</v>
      </c>
      <c r="F147">
        <v>67</v>
      </c>
      <c r="G147">
        <v>206</v>
      </c>
      <c r="H147" s="6">
        <v>68.666666666666671</v>
      </c>
      <c r="I147" t="s">
        <v>1153</v>
      </c>
      <c r="J147" t="s">
        <v>1154</v>
      </c>
      <c r="K147" t="s">
        <v>1127</v>
      </c>
      <c r="L147" t="s">
        <v>1253</v>
      </c>
    </row>
    <row r="148" spans="1:12" x14ac:dyDescent="0.3">
      <c r="A148" t="s">
        <v>758</v>
      </c>
      <c r="B148" t="s">
        <v>480</v>
      </c>
      <c r="C148">
        <v>10</v>
      </c>
      <c r="D148">
        <v>97</v>
      </c>
      <c r="E148">
        <v>82</v>
      </c>
      <c r="F148">
        <v>88</v>
      </c>
      <c r="G148">
        <v>267</v>
      </c>
      <c r="H148" s="6">
        <v>89</v>
      </c>
      <c r="I148" t="s">
        <v>1187</v>
      </c>
      <c r="J148" t="s">
        <v>1154</v>
      </c>
      <c r="K148" t="s">
        <v>1220</v>
      </c>
      <c r="L148" t="s">
        <v>1254</v>
      </c>
    </row>
    <row r="149" spans="1:12" x14ac:dyDescent="0.3">
      <c r="A149" t="s">
        <v>759</v>
      </c>
      <c r="B149" t="s">
        <v>480</v>
      </c>
      <c r="C149">
        <v>8</v>
      </c>
      <c r="D149">
        <v>52</v>
      </c>
      <c r="E149">
        <v>58</v>
      </c>
      <c r="F149">
        <v>58</v>
      </c>
      <c r="G149">
        <v>168</v>
      </c>
      <c r="H149" s="6">
        <v>56</v>
      </c>
      <c r="I149" t="s">
        <v>1153</v>
      </c>
      <c r="J149" t="s">
        <v>1154</v>
      </c>
      <c r="K149" t="s">
        <v>1127</v>
      </c>
      <c r="L149" t="s">
        <v>1255</v>
      </c>
    </row>
    <row r="150" spans="1:12" x14ac:dyDescent="0.3">
      <c r="A150" t="s">
        <v>760</v>
      </c>
      <c r="B150" t="s">
        <v>481</v>
      </c>
      <c r="C150">
        <v>6</v>
      </c>
      <c r="D150">
        <v>60</v>
      </c>
      <c r="E150">
        <v>59</v>
      </c>
      <c r="F150">
        <v>54</v>
      </c>
      <c r="G150">
        <v>173</v>
      </c>
      <c r="H150" s="6">
        <v>57.666666666666664</v>
      </c>
      <c r="I150" t="s">
        <v>1153</v>
      </c>
      <c r="J150" t="s">
        <v>1154</v>
      </c>
      <c r="K150" t="s">
        <v>1127</v>
      </c>
      <c r="L150" t="s">
        <v>1256</v>
      </c>
    </row>
    <row r="151" spans="1:12" x14ac:dyDescent="0.3">
      <c r="A151" t="s">
        <v>761</v>
      </c>
      <c r="B151" t="s">
        <v>481</v>
      </c>
      <c r="C151">
        <v>8</v>
      </c>
      <c r="D151">
        <v>40</v>
      </c>
      <c r="E151">
        <v>43</v>
      </c>
      <c r="F151">
        <v>39</v>
      </c>
      <c r="G151">
        <v>122</v>
      </c>
      <c r="H151" s="6">
        <v>40.666666666666664</v>
      </c>
      <c r="I151" t="s">
        <v>1189</v>
      </c>
      <c r="J151" t="s">
        <v>1217</v>
      </c>
      <c r="K151" t="s">
        <v>1218</v>
      </c>
      <c r="L151" t="s">
        <v>1257</v>
      </c>
    </row>
    <row r="152" spans="1:12" x14ac:dyDescent="0.3">
      <c r="A152" t="s">
        <v>762</v>
      </c>
      <c r="B152" t="s">
        <v>480</v>
      </c>
      <c r="C152">
        <v>6</v>
      </c>
      <c r="D152">
        <v>69</v>
      </c>
      <c r="E152">
        <v>63</v>
      </c>
      <c r="F152">
        <v>61</v>
      </c>
      <c r="G152">
        <v>193</v>
      </c>
      <c r="H152" s="6">
        <v>64.333333333333329</v>
      </c>
      <c r="I152" t="s">
        <v>1153</v>
      </c>
      <c r="J152" t="s">
        <v>1154</v>
      </c>
      <c r="K152" t="s">
        <v>1127</v>
      </c>
      <c r="L152" t="s">
        <v>1258</v>
      </c>
    </row>
    <row r="153" spans="1:12" x14ac:dyDescent="0.3">
      <c r="A153" t="s">
        <v>763</v>
      </c>
      <c r="B153" t="s">
        <v>1074</v>
      </c>
      <c r="C153">
        <v>10</v>
      </c>
      <c r="D153">
        <v>82</v>
      </c>
      <c r="E153">
        <v>93</v>
      </c>
      <c r="F153">
        <v>93</v>
      </c>
      <c r="G153">
        <v>268</v>
      </c>
      <c r="H153" s="6">
        <v>89.333333333333329</v>
      </c>
      <c r="I153" t="s">
        <v>1187</v>
      </c>
      <c r="J153" t="s">
        <v>1154</v>
      </c>
      <c r="K153" t="s">
        <v>1220</v>
      </c>
      <c r="L153" t="s">
        <v>1259</v>
      </c>
    </row>
    <row r="154" spans="1:12" x14ac:dyDescent="0.3">
      <c r="A154" t="s">
        <v>764</v>
      </c>
      <c r="B154" t="s">
        <v>481</v>
      </c>
      <c r="C154">
        <v>6</v>
      </c>
      <c r="D154">
        <v>71</v>
      </c>
      <c r="E154">
        <v>61</v>
      </c>
      <c r="F154">
        <v>69</v>
      </c>
      <c r="G154">
        <v>201</v>
      </c>
      <c r="H154" s="6">
        <v>67</v>
      </c>
      <c r="I154" t="s">
        <v>1153</v>
      </c>
      <c r="J154" t="s">
        <v>1154</v>
      </c>
      <c r="K154" t="s">
        <v>1127</v>
      </c>
      <c r="L154" t="s">
        <v>1260</v>
      </c>
    </row>
    <row r="155" spans="1:12" x14ac:dyDescent="0.3">
      <c r="A155" t="s">
        <v>765</v>
      </c>
      <c r="B155" t="s">
        <v>481</v>
      </c>
      <c r="C155">
        <v>10</v>
      </c>
      <c r="D155">
        <v>84</v>
      </c>
      <c r="E155">
        <v>80</v>
      </c>
      <c r="F155">
        <v>80</v>
      </c>
      <c r="G155">
        <v>244</v>
      </c>
      <c r="H155" s="6">
        <v>81.333333333333329</v>
      </c>
      <c r="I155" t="s">
        <v>1187</v>
      </c>
      <c r="J155" t="s">
        <v>1154</v>
      </c>
      <c r="K155" t="s">
        <v>1220</v>
      </c>
      <c r="L155" t="s">
        <v>1261</v>
      </c>
    </row>
    <row r="156" spans="1:12" x14ac:dyDescent="0.3">
      <c r="A156" t="s">
        <v>766</v>
      </c>
      <c r="B156" t="s">
        <v>479</v>
      </c>
      <c r="C156">
        <v>5</v>
      </c>
      <c r="D156">
        <v>75</v>
      </c>
      <c r="E156">
        <v>88</v>
      </c>
      <c r="F156">
        <v>85</v>
      </c>
      <c r="G156">
        <v>248</v>
      </c>
      <c r="H156" s="6">
        <v>82.666666666666671</v>
      </c>
      <c r="I156" t="s">
        <v>1187</v>
      </c>
      <c r="J156" t="s">
        <v>1154</v>
      </c>
      <c r="K156" t="s">
        <v>1220</v>
      </c>
      <c r="L156" t="s">
        <v>1224</v>
      </c>
    </row>
    <row r="157" spans="1:12" x14ac:dyDescent="0.3">
      <c r="A157" t="s">
        <v>767</v>
      </c>
      <c r="B157" t="s">
        <v>481</v>
      </c>
      <c r="C157">
        <v>8</v>
      </c>
      <c r="D157">
        <v>80</v>
      </c>
      <c r="E157">
        <v>90</v>
      </c>
      <c r="F157">
        <v>89</v>
      </c>
      <c r="G157">
        <v>259</v>
      </c>
      <c r="H157" s="6">
        <v>86.333333333333329</v>
      </c>
      <c r="I157" t="s">
        <v>1187</v>
      </c>
      <c r="J157" t="s">
        <v>1154</v>
      </c>
      <c r="K157" t="s">
        <v>1220</v>
      </c>
      <c r="L157" t="s">
        <v>1222</v>
      </c>
    </row>
    <row r="158" spans="1:12" x14ac:dyDescent="0.3">
      <c r="A158" t="s">
        <v>768</v>
      </c>
      <c r="B158" t="s">
        <v>1074</v>
      </c>
      <c r="C158">
        <v>9</v>
      </c>
      <c r="D158">
        <v>72</v>
      </c>
      <c r="E158">
        <v>72</v>
      </c>
      <c r="F158">
        <v>74</v>
      </c>
      <c r="G158">
        <v>218</v>
      </c>
      <c r="H158" s="6">
        <v>72.666666666666671</v>
      </c>
      <c r="I158" t="s">
        <v>1153</v>
      </c>
      <c r="J158" t="s">
        <v>1154</v>
      </c>
      <c r="K158" t="s">
        <v>1127</v>
      </c>
      <c r="L158" t="s">
        <v>1229</v>
      </c>
    </row>
    <row r="159" spans="1:12" x14ac:dyDescent="0.3">
      <c r="A159" t="s">
        <v>769</v>
      </c>
      <c r="B159" t="s">
        <v>480</v>
      </c>
      <c r="C159">
        <v>2</v>
      </c>
      <c r="D159">
        <v>99</v>
      </c>
      <c r="E159">
        <v>87</v>
      </c>
      <c r="F159">
        <v>81</v>
      </c>
      <c r="G159">
        <v>267</v>
      </c>
      <c r="H159" s="6">
        <v>89</v>
      </c>
      <c r="I159" t="s">
        <v>1187</v>
      </c>
      <c r="J159" t="s">
        <v>1154</v>
      </c>
      <c r="K159" t="s">
        <v>1220</v>
      </c>
      <c r="L159" t="s">
        <v>1231</v>
      </c>
    </row>
    <row r="160" spans="1:12" x14ac:dyDescent="0.3">
      <c r="A160" t="s">
        <v>770</v>
      </c>
      <c r="B160" t="s">
        <v>480</v>
      </c>
      <c r="C160">
        <v>3</v>
      </c>
      <c r="D160">
        <v>85</v>
      </c>
      <c r="E160">
        <v>91</v>
      </c>
      <c r="F160">
        <v>89</v>
      </c>
      <c r="G160">
        <v>265</v>
      </c>
      <c r="H160" s="6">
        <v>88.333333333333329</v>
      </c>
      <c r="I160" t="s">
        <v>1187</v>
      </c>
      <c r="J160" t="s">
        <v>1154</v>
      </c>
      <c r="K160" t="s">
        <v>1220</v>
      </c>
      <c r="L160" t="s">
        <v>1223</v>
      </c>
    </row>
    <row r="161" spans="1:12" x14ac:dyDescent="0.3">
      <c r="A161" t="s">
        <v>771</v>
      </c>
      <c r="B161" t="s">
        <v>481</v>
      </c>
      <c r="C161">
        <v>4</v>
      </c>
      <c r="D161">
        <v>33</v>
      </c>
      <c r="E161">
        <v>41</v>
      </c>
      <c r="F161">
        <v>43</v>
      </c>
      <c r="G161">
        <v>117</v>
      </c>
      <c r="H161" s="6">
        <v>39</v>
      </c>
      <c r="I161" t="s">
        <v>1189</v>
      </c>
      <c r="J161" t="s">
        <v>1217</v>
      </c>
      <c r="K161" t="s">
        <v>1218</v>
      </c>
      <c r="L161" t="s">
        <v>1227</v>
      </c>
    </row>
    <row r="162" spans="1:12" x14ac:dyDescent="0.3">
      <c r="A162" t="s">
        <v>772</v>
      </c>
      <c r="B162" t="s">
        <v>480</v>
      </c>
      <c r="C162">
        <v>7</v>
      </c>
      <c r="D162">
        <v>46</v>
      </c>
      <c r="E162">
        <v>42</v>
      </c>
      <c r="F162">
        <v>46</v>
      </c>
      <c r="G162">
        <v>134</v>
      </c>
      <c r="H162" s="6">
        <v>44.666666666666664</v>
      </c>
      <c r="I162" t="s">
        <v>1189</v>
      </c>
      <c r="J162" t="s">
        <v>1217</v>
      </c>
      <c r="K162" t="s">
        <v>1218</v>
      </c>
      <c r="L162" t="s">
        <v>1228</v>
      </c>
    </row>
    <row r="163" spans="1:12" x14ac:dyDescent="0.3">
      <c r="A163" t="s">
        <v>773</v>
      </c>
      <c r="B163" t="s">
        <v>479</v>
      </c>
      <c r="C163">
        <v>9</v>
      </c>
      <c r="D163">
        <v>54</v>
      </c>
      <c r="E163">
        <v>49</v>
      </c>
      <c r="F163">
        <v>47</v>
      </c>
      <c r="G163">
        <v>150</v>
      </c>
      <c r="H163" s="6">
        <v>50</v>
      </c>
      <c r="I163" t="s">
        <v>1189</v>
      </c>
      <c r="J163" t="s">
        <v>1217</v>
      </c>
      <c r="K163" t="s">
        <v>1218</v>
      </c>
      <c r="L163" t="s">
        <v>1226</v>
      </c>
    </row>
    <row r="164" spans="1:12" x14ac:dyDescent="0.3">
      <c r="A164" t="s">
        <v>774</v>
      </c>
      <c r="B164" t="s">
        <v>481</v>
      </c>
      <c r="C164">
        <v>3</v>
      </c>
      <c r="D164">
        <v>65</v>
      </c>
      <c r="E164">
        <v>67</v>
      </c>
      <c r="F164">
        <v>62</v>
      </c>
      <c r="G164">
        <v>194</v>
      </c>
      <c r="H164" s="6">
        <v>64.666666666666671</v>
      </c>
      <c r="I164" t="s">
        <v>1153</v>
      </c>
      <c r="J164" t="s">
        <v>1154</v>
      </c>
      <c r="K164" t="s">
        <v>1127</v>
      </c>
      <c r="L164" t="s">
        <v>1230</v>
      </c>
    </row>
    <row r="165" spans="1:12" x14ac:dyDescent="0.3">
      <c r="A165" t="s">
        <v>775</v>
      </c>
      <c r="B165" t="s">
        <v>1074</v>
      </c>
      <c r="C165">
        <v>3</v>
      </c>
      <c r="D165">
        <v>54</v>
      </c>
      <c r="E165">
        <v>53</v>
      </c>
      <c r="F165">
        <v>47</v>
      </c>
      <c r="G165">
        <v>154</v>
      </c>
      <c r="H165" s="6">
        <v>51.333333333333336</v>
      </c>
      <c r="I165" t="s">
        <v>1153</v>
      </c>
      <c r="J165" t="s">
        <v>1154</v>
      </c>
      <c r="K165" t="s">
        <v>1127</v>
      </c>
      <c r="L165" t="s">
        <v>1225</v>
      </c>
    </row>
    <row r="166" spans="1:12" x14ac:dyDescent="0.3">
      <c r="A166" t="s">
        <v>776</v>
      </c>
      <c r="B166" t="s">
        <v>1074</v>
      </c>
      <c r="C166">
        <v>5</v>
      </c>
      <c r="D166">
        <v>83</v>
      </c>
      <c r="E166">
        <v>80</v>
      </c>
      <c r="F166">
        <v>73</v>
      </c>
      <c r="G166">
        <v>236</v>
      </c>
      <c r="H166" s="6">
        <v>78.666666666666671</v>
      </c>
      <c r="I166" t="s">
        <v>1153</v>
      </c>
      <c r="J166" t="s">
        <v>1154</v>
      </c>
      <c r="K166" t="s">
        <v>1127</v>
      </c>
      <c r="L166" t="s">
        <v>1234</v>
      </c>
    </row>
    <row r="167" spans="1:12" x14ac:dyDescent="0.3">
      <c r="A167" t="s">
        <v>777</v>
      </c>
      <c r="B167" t="s">
        <v>480</v>
      </c>
      <c r="C167">
        <v>7</v>
      </c>
      <c r="D167">
        <v>87</v>
      </c>
      <c r="E167">
        <v>91</v>
      </c>
      <c r="F167">
        <v>81</v>
      </c>
      <c r="G167">
        <v>259</v>
      </c>
      <c r="H167" s="6">
        <v>86.333333333333329</v>
      </c>
      <c r="I167" t="s">
        <v>1187</v>
      </c>
      <c r="J167" t="s">
        <v>1154</v>
      </c>
      <c r="K167" t="s">
        <v>1220</v>
      </c>
      <c r="L167" t="s">
        <v>1235</v>
      </c>
    </row>
    <row r="168" spans="1:12" x14ac:dyDescent="0.3">
      <c r="A168" t="s">
        <v>778</v>
      </c>
      <c r="B168" t="s">
        <v>1074</v>
      </c>
      <c r="C168">
        <v>4</v>
      </c>
      <c r="D168">
        <v>82</v>
      </c>
      <c r="E168">
        <v>85</v>
      </c>
      <c r="F168">
        <v>86</v>
      </c>
      <c r="G168">
        <v>253</v>
      </c>
      <c r="H168" s="6">
        <v>84.333333333333329</v>
      </c>
      <c r="I168" t="s">
        <v>1187</v>
      </c>
      <c r="J168" t="s">
        <v>1154</v>
      </c>
      <c r="K168" t="s">
        <v>1220</v>
      </c>
      <c r="L168" t="s">
        <v>1236</v>
      </c>
    </row>
    <row r="169" spans="1:12" x14ac:dyDescent="0.3">
      <c r="A169" t="s">
        <v>779</v>
      </c>
      <c r="B169" t="s">
        <v>1074</v>
      </c>
      <c r="C169">
        <v>8</v>
      </c>
      <c r="D169">
        <v>66</v>
      </c>
      <c r="E169">
        <v>69</v>
      </c>
      <c r="F169">
        <v>63</v>
      </c>
      <c r="G169">
        <v>198</v>
      </c>
      <c r="H169" s="6">
        <v>66</v>
      </c>
      <c r="I169" t="s">
        <v>1153</v>
      </c>
      <c r="J169" t="s">
        <v>1154</v>
      </c>
      <c r="K169" t="s">
        <v>1127</v>
      </c>
      <c r="L169" t="s">
        <v>1237</v>
      </c>
    </row>
    <row r="170" spans="1:12" x14ac:dyDescent="0.3">
      <c r="A170" t="s">
        <v>780</v>
      </c>
      <c r="B170" t="s">
        <v>480</v>
      </c>
      <c r="C170">
        <v>9</v>
      </c>
      <c r="D170">
        <v>73</v>
      </c>
      <c r="E170">
        <v>76</v>
      </c>
      <c r="F170">
        <v>80</v>
      </c>
      <c r="G170">
        <v>229</v>
      </c>
      <c r="H170" s="6">
        <v>76.333333333333329</v>
      </c>
      <c r="I170" t="s">
        <v>1153</v>
      </c>
      <c r="J170" t="s">
        <v>1154</v>
      </c>
      <c r="K170" t="s">
        <v>1127</v>
      </c>
      <c r="L170" t="s">
        <v>1238</v>
      </c>
    </row>
    <row r="171" spans="1:12" x14ac:dyDescent="0.3">
      <c r="A171" t="s">
        <v>781</v>
      </c>
      <c r="B171" t="s">
        <v>1074</v>
      </c>
      <c r="C171">
        <v>10</v>
      </c>
      <c r="D171">
        <v>59</v>
      </c>
      <c r="E171">
        <v>69</v>
      </c>
      <c r="F171">
        <v>65</v>
      </c>
      <c r="G171">
        <v>193</v>
      </c>
      <c r="H171" s="6">
        <v>64.333333333333329</v>
      </c>
      <c r="I171" t="s">
        <v>1153</v>
      </c>
      <c r="J171" t="s">
        <v>1154</v>
      </c>
      <c r="K171" t="s">
        <v>1127</v>
      </c>
      <c r="L171" t="s">
        <v>1239</v>
      </c>
    </row>
    <row r="172" spans="1:12" x14ac:dyDescent="0.3">
      <c r="A172" t="s">
        <v>782</v>
      </c>
      <c r="B172" t="s">
        <v>1074</v>
      </c>
      <c r="C172">
        <v>9</v>
      </c>
      <c r="D172">
        <v>51</v>
      </c>
      <c r="E172">
        <v>54</v>
      </c>
      <c r="F172">
        <v>41</v>
      </c>
      <c r="G172">
        <v>146</v>
      </c>
      <c r="H172" s="6">
        <v>48.666666666666664</v>
      </c>
      <c r="I172" t="s">
        <v>1189</v>
      </c>
      <c r="J172" t="s">
        <v>1217</v>
      </c>
      <c r="K172" t="s">
        <v>1218</v>
      </c>
      <c r="L172" t="s">
        <v>1240</v>
      </c>
    </row>
    <row r="173" spans="1:12" x14ac:dyDescent="0.3">
      <c r="A173" t="s">
        <v>783</v>
      </c>
      <c r="B173" t="s">
        <v>479</v>
      </c>
      <c r="C173">
        <v>5</v>
      </c>
      <c r="D173">
        <v>52</v>
      </c>
      <c r="E173">
        <v>55</v>
      </c>
      <c r="F173">
        <v>49</v>
      </c>
      <c r="G173">
        <v>156</v>
      </c>
      <c r="H173" s="6">
        <v>52</v>
      </c>
      <c r="I173" t="s">
        <v>1153</v>
      </c>
      <c r="J173" t="s">
        <v>1154</v>
      </c>
      <c r="K173" t="s">
        <v>1127</v>
      </c>
      <c r="L173" t="s">
        <v>1241</v>
      </c>
    </row>
    <row r="174" spans="1:12" x14ac:dyDescent="0.3">
      <c r="A174" t="s">
        <v>784</v>
      </c>
      <c r="B174" t="s">
        <v>481</v>
      </c>
      <c r="C174">
        <v>5</v>
      </c>
      <c r="D174">
        <v>84</v>
      </c>
      <c r="E174">
        <v>77</v>
      </c>
      <c r="F174">
        <v>74</v>
      </c>
      <c r="G174">
        <v>235</v>
      </c>
      <c r="H174" s="6">
        <v>78.333333333333329</v>
      </c>
      <c r="I174" t="s">
        <v>1153</v>
      </c>
      <c r="J174" t="s">
        <v>1154</v>
      </c>
      <c r="K174" t="s">
        <v>1127</v>
      </c>
      <c r="L174" t="s">
        <v>1242</v>
      </c>
    </row>
    <row r="175" spans="1:12" x14ac:dyDescent="0.3">
      <c r="A175" t="s">
        <v>785</v>
      </c>
      <c r="B175" t="s">
        <v>480</v>
      </c>
      <c r="C175">
        <v>4</v>
      </c>
      <c r="D175">
        <v>59</v>
      </c>
      <c r="E175">
        <v>62</v>
      </c>
      <c r="F175">
        <v>61</v>
      </c>
      <c r="G175">
        <v>182</v>
      </c>
      <c r="H175" s="6">
        <v>60.666666666666664</v>
      </c>
      <c r="I175" t="s">
        <v>1153</v>
      </c>
      <c r="J175" t="s">
        <v>1154</v>
      </c>
      <c r="K175" t="s">
        <v>1127</v>
      </c>
      <c r="L175" t="s">
        <v>1243</v>
      </c>
    </row>
    <row r="176" spans="1:12" x14ac:dyDescent="0.3">
      <c r="A176" t="s">
        <v>786</v>
      </c>
      <c r="B176" t="s">
        <v>479</v>
      </c>
      <c r="C176">
        <v>2</v>
      </c>
      <c r="D176">
        <v>82</v>
      </c>
      <c r="E176">
        <v>90</v>
      </c>
      <c r="F176">
        <v>94</v>
      </c>
      <c r="G176">
        <v>266</v>
      </c>
      <c r="H176" s="6">
        <v>88.666666666666671</v>
      </c>
      <c r="I176" t="s">
        <v>1187</v>
      </c>
      <c r="J176" t="s">
        <v>1154</v>
      </c>
      <c r="K176" t="s">
        <v>1220</v>
      </c>
      <c r="L176" t="s">
        <v>1244</v>
      </c>
    </row>
    <row r="177" spans="1:12" x14ac:dyDescent="0.3">
      <c r="A177" t="s">
        <v>787</v>
      </c>
      <c r="B177" t="s">
        <v>480</v>
      </c>
      <c r="C177">
        <v>2</v>
      </c>
      <c r="D177">
        <v>69</v>
      </c>
      <c r="E177">
        <v>58</v>
      </c>
      <c r="F177">
        <v>53</v>
      </c>
      <c r="G177">
        <v>180</v>
      </c>
      <c r="H177" s="6">
        <v>60</v>
      </c>
      <c r="I177" t="s">
        <v>1153</v>
      </c>
      <c r="J177" t="s">
        <v>1154</v>
      </c>
      <c r="K177" t="s">
        <v>1127</v>
      </c>
      <c r="L177" t="s">
        <v>1245</v>
      </c>
    </row>
    <row r="178" spans="1:12" x14ac:dyDescent="0.3">
      <c r="A178" t="s">
        <v>788</v>
      </c>
      <c r="B178" t="s">
        <v>479</v>
      </c>
      <c r="C178">
        <v>6</v>
      </c>
      <c r="D178">
        <v>67</v>
      </c>
      <c r="E178">
        <v>75</v>
      </c>
      <c r="F178">
        <v>70</v>
      </c>
      <c r="G178">
        <v>212</v>
      </c>
      <c r="H178" s="6">
        <v>70.666666666666671</v>
      </c>
      <c r="I178" t="s">
        <v>1153</v>
      </c>
      <c r="J178" t="s">
        <v>1154</v>
      </c>
      <c r="K178" t="s">
        <v>1127</v>
      </c>
      <c r="L178" t="s">
        <v>1246</v>
      </c>
    </row>
    <row r="179" spans="1:12" x14ac:dyDescent="0.3">
      <c r="A179" t="s">
        <v>789</v>
      </c>
      <c r="B179" t="s">
        <v>479</v>
      </c>
      <c r="C179">
        <v>8</v>
      </c>
      <c r="D179">
        <v>87</v>
      </c>
      <c r="E179">
        <v>100</v>
      </c>
      <c r="F179">
        <v>95</v>
      </c>
      <c r="G179">
        <v>282</v>
      </c>
      <c r="H179" s="6">
        <v>94</v>
      </c>
      <c r="I179" t="s">
        <v>1187</v>
      </c>
      <c r="J179" t="s">
        <v>1154</v>
      </c>
      <c r="K179" t="s">
        <v>1220</v>
      </c>
      <c r="L179" t="s">
        <v>1247</v>
      </c>
    </row>
    <row r="180" spans="1:12" x14ac:dyDescent="0.3">
      <c r="A180" t="s">
        <v>790</v>
      </c>
      <c r="B180" t="s">
        <v>479</v>
      </c>
      <c r="C180">
        <v>5</v>
      </c>
      <c r="D180">
        <v>65</v>
      </c>
      <c r="E180">
        <v>70</v>
      </c>
      <c r="F180">
        <v>71</v>
      </c>
      <c r="G180">
        <v>206</v>
      </c>
      <c r="H180" s="6">
        <v>68.666666666666671</v>
      </c>
      <c r="I180" t="s">
        <v>1153</v>
      </c>
      <c r="J180" t="s">
        <v>1154</v>
      </c>
      <c r="K180" t="s">
        <v>1127</v>
      </c>
      <c r="L180" t="s">
        <v>1248</v>
      </c>
    </row>
    <row r="181" spans="1:12" x14ac:dyDescent="0.3">
      <c r="A181" t="s">
        <v>791</v>
      </c>
      <c r="B181" t="s">
        <v>479</v>
      </c>
      <c r="C181">
        <v>9</v>
      </c>
      <c r="D181">
        <v>43</v>
      </c>
      <c r="E181">
        <v>45</v>
      </c>
      <c r="F181">
        <v>50</v>
      </c>
      <c r="G181">
        <v>138</v>
      </c>
      <c r="H181" s="6">
        <v>46</v>
      </c>
      <c r="I181" t="s">
        <v>1189</v>
      </c>
      <c r="J181" t="s">
        <v>1217</v>
      </c>
      <c r="K181" t="s">
        <v>1218</v>
      </c>
      <c r="L181" t="s">
        <v>1249</v>
      </c>
    </row>
    <row r="182" spans="1:12" x14ac:dyDescent="0.3">
      <c r="A182" t="s">
        <v>792</v>
      </c>
      <c r="B182" t="s">
        <v>480</v>
      </c>
      <c r="C182">
        <v>1</v>
      </c>
      <c r="D182">
        <v>68</v>
      </c>
      <c r="E182">
        <v>59</v>
      </c>
      <c r="F182">
        <v>62</v>
      </c>
      <c r="G182">
        <v>189</v>
      </c>
      <c r="H182" s="6">
        <v>63</v>
      </c>
      <c r="I182" t="s">
        <v>1153</v>
      </c>
      <c r="J182" t="s">
        <v>1154</v>
      </c>
      <c r="K182" t="s">
        <v>1127</v>
      </c>
      <c r="L182" t="s">
        <v>1250</v>
      </c>
    </row>
    <row r="183" spans="1:12" x14ac:dyDescent="0.3">
      <c r="A183" t="s">
        <v>793</v>
      </c>
      <c r="B183" t="s">
        <v>1074</v>
      </c>
      <c r="C183">
        <v>10</v>
      </c>
      <c r="D183">
        <v>74</v>
      </c>
      <c r="E183">
        <v>71</v>
      </c>
      <c r="F183">
        <v>80</v>
      </c>
      <c r="G183">
        <v>225</v>
      </c>
      <c r="H183" s="6">
        <v>75</v>
      </c>
      <c r="I183" t="s">
        <v>1153</v>
      </c>
      <c r="J183" t="s">
        <v>1154</v>
      </c>
      <c r="K183" t="s">
        <v>1127</v>
      </c>
      <c r="L183" t="s">
        <v>1251</v>
      </c>
    </row>
    <row r="184" spans="1:12" x14ac:dyDescent="0.3">
      <c r="A184" t="s">
        <v>794</v>
      </c>
      <c r="B184" t="s">
        <v>480</v>
      </c>
      <c r="C184">
        <v>7</v>
      </c>
      <c r="D184">
        <v>69</v>
      </c>
      <c r="E184">
        <v>76</v>
      </c>
      <c r="F184">
        <v>74</v>
      </c>
      <c r="G184">
        <v>219</v>
      </c>
      <c r="H184" s="6">
        <v>73</v>
      </c>
      <c r="I184" t="s">
        <v>1153</v>
      </c>
      <c r="J184" t="s">
        <v>1154</v>
      </c>
      <c r="K184" t="s">
        <v>1127</v>
      </c>
      <c r="L184" t="s">
        <v>1252</v>
      </c>
    </row>
    <row r="185" spans="1:12" x14ac:dyDescent="0.3">
      <c r="A185" t="s">
        <v>795</v>
      </c>
      <c r="B185" t="s">
        <v>1074</v>
      </c>
      <c r="C185">
        <v>5</v>
      </c>
      <c r="D185">
        <v>50</v>
      </c>
      <c r="E185">
        <v>67</v>
      </c>
      <c r="F185">
        <v>63</v>
      </c>
      <c r="G185">
        <v>180</v>
      </c>
      <c r="H185" s="6">
        <v>60</v>
      </c>
      <c r="I185" t="s">
        <v>1153</v>
      </c>
      <c r="J185" t="s">
        <v>1154</v>
      </c>
      <c r="K185" t="s">
        <v>1127</v>
      </c>
      <c r="L185" t="s">
        <v>1253</v>
      </c>
    </row>
    <row r="186" spans="1:12" x14ac:dyDescent="0.3">
      <c r="A186" t="s">
        <v>796</v>
      </c>
      <c r="B186" t="s">
        <v>1074</v>
      </c>
      <c r="C186">
        <v>5</v>
      </c>
      <c r="D186">
        <v>73</v>
      </c>
      <c r="E186">
        <v>68</v>
      </c>
      <c r="F186">
        <v>66</v>
      </c>
      <c r="G186">
        <v>207</v>
      </c>
      <c r="H186" s="6">
        <v>69</v>
      </c>
      <c r="I186" t="s">
        <v>1153</v>
      </c>
      <c r="J186" t="s">
        <v>1154</v>
      </c>
      <c r="K186" t="s">
        <v>1127</v>
      </c>
      <c r="L186" t="s">
        <v>1254</v>
      </c>
    </row>
    <row r="187" spans="1:12" x14ac:dyDescent="0.3">
      <c r="A187" t="s">
        <v>797</v>
      </c>
      <c r="B187" t="s">
        <v>481</v>
      </c>
      <c r="C187">
        <v>8</v>
      </c>
      <c r="D187">
        <v>65</v>
      </c>
      <c r="E187">
        <v>81</v>
      </c>
      <c r="F187">
        <v>81</v>
      </c>
      <c r="G187">
        <v>227</v>
      </c>
      <c r="H187" s="6">
        <v>75.666666666666671</v>
      </c>
      <c r="I187" t="s">
        <v>1153</v>
      </c>
      <c r="J187" t="s">
        <v>1154</v>
      </c>
      <c r="K187" t="s">
        <v>1127</v>
      </c>
      <c r="L187" t="s">
        <v>1255</v>
      </c>
    </row>
    <row r="188" spans="1:12" x14ac:dyDescent="0.3">
      <c r="A188" t="s">
        <v>798</v>
      </c>
      <c r="B188" t="s">
        <v>1074</v>
      </c>
      <c r="C188">
        <v>4</v>
      </c>
      <c r="D188">
        <v>88</v>
      </c>
      <c r="E188">
        <v>75</v>
      </c>
      <c r="F188">
        <v>76</v>
      </c>
      <c r="G188">
        <v>239</v>
      </c>
      <c r="H188" s="6">
        <v>79.666666666666671</v>
      </c>
      <c r="I188" t="s">
        <v>1153</v>
      </c>
      <c r="J188" t="s">
        <v>1154</v>
      </c>
      <c r="K188" t="s">
        <v>1127</v>
      </c>
      <c r="L188" t="s">
        <v>1256</v>
      </c>
    </row>
    <row r="189" spans="1:12" x14ac:dyDescent="0.3">
      <c r="A189" t="s">
        <v>799</v>
      </c>
      <c r="B189" t="s">
        <v>1074</v>
      </c>
      <c r="C189">
        <v>2</v>
      </c>
      <c r="D189">
        <v>47</v>
      </c>
      <c r="E189">
        <v>53</v>
      </c>
      <c r="F189">
        <v>58</v>
      </c>
      <c r="G189">
        <v>158</v>
      </c>
      <c r="H189" s="6">
        <v>52.666666666666664</v>
      </c>
      <c r="I189" t="s">
        <v>1153</v>
      </c>
      <c r="J189" t="s">
        <v>1154</v>
      </c>
      <c r="K189" t="s">
        <v>1127</v>
      </c>
      <c r="L189" t="s">
        <v>1257</v>
      </c>
    </row>
    <row r="190" spans="1:12" x14ac:dyDescent="0.3">
      <c r="A190" t="s">
        <v>800</v>
      </c>
      <c r="B190" t="s">
        <v>481</v>
      </c>
      <c r="C190">
        <v>4</v>
      </c>
      <c r="D190">
        <v>58</v>
      </c>
      <c r="E190">
        <v>76</v>
      </c>
      <c r="F190">
        <v>78</v>
      </c>
      <c r="G190">
        <v>212</v>
      </c>
      <c r="H190" s="6">
        <v>70.666666666666671</v>
      </c>
      <c r="I190" t="s">
        <v>1153</v>
      </c>
      <c r="J190" t="s">
        <v>1154</v>
      </c>
      <c r="K190" t="s">
        <v>1127</v>
      </c>
      <c r="L190" t="s">
        <v>1258</v>
      </c>
    </row>
    <row r="191" spans="1:12" x14ac:dyDescent="0.3">
      <c r="A191" t="s">
        <v>801</v>
      </c>
      <c r="B191" t="s">
        <v>481</v>
      </c>
      <c r="C191">
        <v>7</v>
      </c>
      <c r="D191">
        <v>84</v>
      </c>
      <c r="E191">
        <v>83</v>
      </c>
      <c r="F191">
        <v>75</v>
      </c>
      <c r="G191">
        <v>242</v>
      </c>
      <c r="H191" s="6">
        <v>80.666666666666671</v>
      </c>
      <c r="I191" t="s">
        <v>1187</v>
      </c>
      <c r="J191" t="s">
        <v>1154</v>
      </c>
      <c r="K191" t="s">
        <v>1220</v>
      </c>
      <c r="L191" t="s">
        <v>1259</v>
      </c>
    </row>
    <row r="192" spans="1:12" x14ac:dyDescent="0.3">
      <c r="A192" t="s">
        <v>802</v>
      </c>
      <c r="B192" t="s">
        <v>481</v>
      </c>
      <c r="C192">
        <v>9</v>
      </c>
      <c r="D192">
        <v>45</v>
      </c>
      <c r="E192">
        <v>73</v>
      </c>
      <c r="F192">
        <v>70</v>
      </c>
      <c r="G192">
        <v>188</v>
      </c>
      <c r="H192" s="6">
        <v>62.666666666666664</v>
      </c>
      <c r="I192" t="s">
        <v>1153</v>
      </c>
      <c r="J192" t="s">
        <v>1154</v>
      </c>
      <c r="K192" t="s">
        <v>1127</v>
      </c>
      <c r="L192" t="s">
        <v>1260</v>
      </c>
    </row>
    <row r="193" spans="1:12" x14ac:dyDescent="0.3">
      <c r="A193" t="s">
        <v>803</v>
      </c>
      <c r="B193" t="s">
        <v>480</v>
      </c>
      <c r="C193">
        <v>6</v>
      </c>
      <c r="D193">
        <v>40</v>
      </c>
      <c r="E193">
        <v>46</v>
      </c>
      <c r="F193">
        <v>50</v>
      </c>
      <c r="G193">
        <v>136</v>
      </c>
      <c r="H193" s="6">
        <v>45.333333333333336</v>
      </c>
      <c r="I193" t="s">
        <v>1189</v>
      </c>
      <c r="J193" t="s">
        <v>1217</v>
      </c>
      <c r="K193" t="s">
        <v>1218</v>
      </c>
      <c r="L193" t="s">
        <v>1261</v>
      </c>
    </row>
    <row r="194" spans="1:12" x14ac:dyDescent="0.3">
      <c r="A194" t="s">
        <v>804</v>
      </c>
      <c r="B194" t="s">
        <v>1074</v>
      </c>
      <c r="C194">
        <v>6</v>
      </c>
      <c r="D194">
        <v>80</v>
      </c>
      <c r="E194">
        <v>90</v>
      </c>
      <c r="F194">
        <v>82</v>
      </c>
      <c r="G194">
        <v>252</v>
      </c>
      <c r="H194" s="6">
        <v>84</v>
      </c>
      <c r="I194" t="s">
        <v>1187</v>
      </c>
      <c r="J194" t="s">
        <v>1154</v>
      </c>
      <c r="K194" t="s">
        <v>1220</v>
      </c>
      <c r="L194" t="s">
        <v>1224</v>
      </c>
    </row>
    <row r="195" spans="1:12" x14ac:dyDescent="0.3">
      <c r="A195" t="s">
        <v>805</v>
      </c>
      <c r="B195" t="s">
        <v>480</v>
      </c>
      <c r="C195">
        <v>9</v>
      </c>
      <c r="D195">
        <v>58</v>
      </c>
      <c r="E195">
        <v>59</v>
      </c>
      <c r="F195">
        <v>58</v>
      </c>
      <c r="G195">
        <v>175</v>
      </c>
      <c r="H195" s="6">
        <v>58.333333333333336</v>
      </c>
      <c r="I195" t="s">
        <v>1153</v>
      </c>
      <c r="J195" t="s">
        <v>1154</v>
      </c>
      <c r="K195" t="s">
        <v>1127</v>
      </c>
      <c r="L195" t="s">
        <v>1222</v>
      </c>
    </row>
    <row r="196" spans="1:12" x14ac:dyDescent="0.3">
      <c r="A196" t="s">
        <v>806</v>
      </c>
      <c r="B196" t="s">
        <v>480</v>
      </c>
      <c r="C196">
        <v>10</v>
      </c>
      <c r="D196">
        <v>62</v>
      </c>
      <c r="E196">
        <v>61</v>
      </c>
      <c r="F196">
        <v>55</v>
      </c>
      <c r="G196">
        <v>178</v>
      </c>
      <c r="H196" s="6">
        <v>59.333333333333336</v>
      </c>
      <c r="I196" t="s">
        <v>1153</v>
      </c>
      <c r="J196" t="s">
        <v>1154</v>
      </c>
      <c r="K196" t="s">
        <v>1127</v>
      </c>
      <c r="L196" t="s">
        <v>1229</v>
      </c>
    </row>
    <row r="197" spans="1:12" x14ac:dyDescent="0.3">
      <c r="A197" t="s">
        <v>807</v>
      </c>
      <c r="B197" t="s">
        <v>480</v>
      </c>
      <c r="C197">
        <v>10</v>
      </c>
      <c r="D197">
        <v>83</v>
      </c>
      <c r="E197">
        <v>93</v>
      </c>
      <c r="F197">
        <v>95</v>
      </c>
      <c r="G197">
        <v>271</v>
      </c>
      <c r="H197" s="6">
        <v>90.333333333333329</v>
      </c>
      <c r="I197" t="s">
        <v>1187</v>
      </c>
      <c r="J197" t="s">
        <v>1154</v>
      </c>
      <c r="K197" t="s">
        <v>1220</v>
      </c>
      <c r="L197" t="s">
        <v>1231</v>
      </c>
    </row>
    <row r="198" spans="1:12" x14ac:dyDescent="0.3">
      <c r="A198" t="s">
        <v>808</v>
      </c>
      <c r="B198" t="s">
        <v>481</v>
      </c>
      <c r="C198">
        <v>3</v>
      </c>
      <c r="D198">
        <v>66</v>
      </c>
      <c r="E198">
        <v>63</v>
      </c>
      <c r="F198">
        <v>64</v>
      </c>
      <c r="G198">
        <v>193</v>
      </c>
      <c r="H198" s="6">
        <v>64.333333333333329</v>
      </c>
      <c r="I198" t="s">
        <v>1153</v>
      </c>
      <c r="J198" t="s">
        <v>1154</v>
      </c>
      <c r="K198" t="s">
        <v>1127</v>
      </c>
      <c r="L198" t="s">
        <v>1223</v>
      </c>
    </row>
    <row r="199" spans="1:12" x14ac:dyDescent="0.3">
      <c r="A199" t="s">
        <v>809</v>
      </c>
      <c r="B199" t="s">
        <v>481</v>
      </c>
      <c r="C199">
        <v>10</v>
      </c>
      <c r="D199">
        <v>97</v>
      </c>
      <c r="E199">
        <v>100</v>
      </c>
      <c r="F199">
        <v>100</v>
      </c>
      <c r="G199">
        <v>297</v>
      </c>
      <c r="H199" s="6">
        <v>99</v>
      </c>
      <c r="I199" t="s">
        <v>1187</v>
      </c>
      <c r="J199" t="s">
        <v>1154</v>
      </c>
      <c r="K199" t="s">
        <v>1220</v>
      </c>
      <c r="L199" t="s">
        <v>1227</v>
      </c>
    </row>
    <row r="200" spans="1:12" x14ac:dyDescent="0.3">
      <c r="A200" t="s">
        <v>810</v>
      </c>
      <c r="B200" t="s">
        <v>481</v>
      </c>
      <c r="C200">
        <v>8</v>
      </c>
      <c r="D200">
        <v>71</v>
      </c>
      <c r="E200">
        <v>71</v>
      </c>
      <c r="F200">
        <v>74</v>
      </c>
      <c r="G200">
        <v>216</v>
      </c>
      <c r="H200" s="6">
        <v>72</v>
      </c>
      <c r="I200" t="s">
        <v>1153</v>
      </c>
      <c r="J200" t="s">
        <v>1154</v>
      </c>
      <c r="K200" t="s">
        <v>1127</v>
      </c>
      <c r="L200" t="s">
        <v>1228</v>
      </c>
    </row>
    <row r="201" spans="1:12" x14ac:dyDescent="0.3">
      <c r="A201" t="s">
        <v>811</v>
      </c>
      <c r="B201" t="s">
        <v>480</v>
      </c>
      <c r="C201">
        <v>2</v>
      </c>
      <c r="D201">
        <v>55</v>
      </c>
      <c r="E201">
        <v>65</v>
      </c>
      <c r="F201">
        <v>62</v>
      </c>
      <c r="G201">
        <v>182</v>
      </c>
      <c r="H201" s="6">
        <v>60.666666666666664</v>
      </c>
      <c r="I201" t="s">
        <v>1153</v>
      </c>
      <c r="J201" t="s">
        <v>1154</v>
      </c>
      <c r="K201" t="s">
        <v>1127</v>
      </c>
      <c r="L201" t="s">
        <v>1226</v>
      </c>
    </row>
    <row r="202" spans="1:12" x14ac:dyDescent="0.3">
      <c r="A202" t="s">
        <v>812</v>
      </c>
      <c r="B202" t="s">
        <v>1074</v>
      </c>
      <c r="C202">
        <v>3</v>
      </c>
      <c r="D202">
        <v>41</v>
      </c>
      <c r="E202">
        <v>39</v>
      </c>
      <c r="F202">
        <v>34</v>
      </c>
      <c r="G202">
        <v>114</v>
      </c>
      <c r="H202" s="6">
        <v>38</v>
      </c>
      <c r="I202" t="s">
        <v>1189</v>
      </c>
      <c r="J202" t="s">
        <v>1217</v>
      </c>
      <c r="K202" t="s">
        <v>1218</v>
      </c>
      <c r="L202" t="s">
        <v>1230</v>
      </c>
    </row>
    <row r="203" spans="1:12" x14ac:dyDescent="0.3">
      <c r="A203" t="s">
        <v>813</v>
      </c>
      <c r="B203" t="s">
        <v>481</v>
      </c>
      <c r="C203">
        <v>10</v>
      </c>
      <c r="D203">
        <v>0</v>
      </c>
      <c r="E203">
        <v>17</v>
      </c>
      <c r="F203">
        <v>10</v>
      </c>
      <c r="G203">
        <v>27</v>
      </c>
      <c r="H203" s="6">
        <v>9</v>
      </c>
      <c r="I203" t="s">
        <v>1188</v>
      </c>
      <c r="J203" t="s">
        <v>1217</v>
      </c>
      <c r="K203" t="s">
        <v>1219</v>
      </c>
      <c r="L203" t="s">
        <v>1225</v>
      </c>
    </row>
    <row r="204" spans="1:12" x14ac:dyDescent="0.3">
      <c r="A204" t="s">
        <v>814</v>
      </c>
      <c r="B204" t="s">
        <v>481</v>
      </c>
      <c r="C204">
        <v>7</v>
      </c>
      <c r="D204">
        <v>63</v>
      </c>
      <c r="E204">
        <v>55</v>
      </c>
      <c r="F204">
        <v>63</v>
      </c>
      <c r="G204">
        <v>181</v>
      </c>
      <c r="H204" s="6">
        <v>60.333333333333336</v>
      </c>
      <c r="I204" t="s">
        <v>1153</v>
      </c>
      <c r="J204" t="s">
        <v>1154</v>
      </c>
      <c r="K204" t="s">
        <v>1127</v>
      </c>
      <c r="L204" t="s">
        <v>1234</v>
      </c>
    </row>
    <row r="205" spans="1:12" x14ac:dyDescent="0.3">
      <c r="A205" t="s">
        <v>815</v>
      </c>
      <c r="B205" t="s">
        <v>481</v>
      </c>
      <c r="C205">
        <v>3</v>
      </c>
      <c r="D205">
        <v>40</v>
      </c>
      <c r="E205">
        <v>52</v>
      </c>
      <c r="F205">
        <v>43</v>
      </c>
      <c r="G205">
        <v>135</v>
      </c>
      <c r="H205" s="6">
        <v>45</v>
      </c>
      <c r="I205" t="s">
        <v>1189</v>
      </c>
      <c r="J205" t="s">
        <v>1217</v>
      </c>
      <c r="K205" t="s">
        <v>1218</v>
      </c>
      <c r="L205" t="s">
        <v>1235</v>
      </c>
    </row>
    <row r="206" spans="1:12" x14ac:dyDescent="0.3">
      <c r="A206" t="s">
        <v>816</v>
      </c>
      <c r="B206" t="s">
        <v>480</v>
      </c>
      <c r="C206">
        <v>7</v>
      </c>
      <c r="D206">
        <v>71</v>
      </c>
      <c r="E206">
        <v>60</v>
      </c>
      <c r="F206">
        <v>61</v>
      </c>
      <c r="G206">
        <v>192</v>
      </c>
      <c r="H206" s="6">
        <v>64</v>
      </c>
      <c r="I206" t="s">
        <v>1153</v>
      </c>
      <c r="J206" t="s">
        <v>1154</v>
      </c>
      <c r="K206" t="s">
        <v>1127</v>
      </c>
      <c r="L206" t="s">
        <v>1236</v>
      </c>
    </row>
    <row r="207" spans="1:12" x14ac:dyDescent="0.3">
      <c r="A207" t="s">
        <v>817</v>
      </c>
      <c r="B207" t="s">
        <v>480</v>
      </c>
      <c r="C207">
        <v>5</v>
      </c>
      <c r="D207">
        <v>49</v>
      </c>
      <c r="E207">
        <v>49</v>
      </c>
      <c r="F207">
        <v>41</v>
      </c>
      <c r="G207">
        <v>139</v>
      </c>
      <c r="H207" s="6">
        <v>46.333333333333336</v>
      </c>
      <c r="I207" t="s">
        <v>1189</v>
      </c>
      <c r="J207" t="s">
        <v>1217</v>
      </c>
      <c r="K207" t="s">
        <v>1218</v>
      </c>
      <c r="L207" t="s">
        <v>1237</v>
      </c>
    </row>
    <row r="208" spans="1:12" x14ac:dyDescent="0.3">
      <c r="A208" t="s">
        <v>818</v>
      </c>
      <c r="B208" t="s">
        <v>479</v>
      </c>
      <c r="C208">
        <v>2</v>
      </c>
      <c r="D208">
        <v>39</v>
      </c>
      <c r="E208">
        <v>39</v>
      </c>
      <c r="F208">
        <v>34</v>
      </c>
      <c r="G208">
        <v>112</v>
      </c>
      <c r="H208" s="6">
        <v>37.333333333333336</v>
      </c>
      <c r="I208" t="s">
        <v>1189</v>
      </c>
      <c r="J208" t="s">
        <v>1217</v>
      </c>
      <c r="K208" t="s">
        <v>1218</v>
      </c>
      <c r="L208" t="s">
        <v>1238</v>
      </c>
    </row>
    <row r="209" spans="1:12" x14ac:dyDescent="0.3">
      <c r="A209" t="s">
        <v>819</v>
      </c>
      <c r="B209" t="s">
        <v>1074</v>
      </c>
      <c r="C209">
        <v>8</v>
      </c>
      <c r="D209">
        <v>41</v>
      </c>
      <c r="E209">
        <v>46</v>
      </c>
      <c r="F209">
        <v>43</v>
      </c>
      <c r="G209">
        <v>130</v>
      </c>
      <c r="H209" s="6">
        <v>43.333333333333336</v>
      </c>
      <c r="I209" t="s">
        <v>1189</v>
      </c>
      <c r="J209" t="s">
        <v>1217</v>
      </c>
      <c r="K209" t="s">
        <v>1218</v>
      </c>
      <c r="L209" t="s">
        <v>1239</v>
      </c>
    </row>
    <row r="210" spans="1:12" x14ac:dyDescent="0.3">
      <c r="A210" t="s">
        <v>820</v>
      </c>
      <c r="B210" t="s">
        <v>479</v>
      </c>
      <c r="C210">
        <v>1</v>
      </c>
      <c r="D210">
        <v>88</v>
      </c>
      <c r="E210">
        <v>95</v>
      </c>
      <c r="F210">
        <v>94</v>
      </c>
      <c r="G210">
        <v>277</v>
      </c>
      <c r="H210" s="6">
        <v>92.333333333333329</v>
      </c>
      <c r="I210" t="s">
        <v>1187</v>
      </c>
      <c r="J210" t="s">
        <v>1154</v>
      </c>
      <c r="K210" t="s">
        <v>1220</v>
      </c>
      <c r="L210" t="s">
        <v>1240</v>
      </c>
    </row>
    <row r="211" spans="1:12" x14ac:dyDescent="0.3">
      <c r="A211" t="s">
        <v>821</v>
      </c>
      <c r="B211" t="s">
        <v>480</v>
      </c>
      <c r="C211">
        <v>4</v>
      </c>
      <c r="D211">
        <v>45</v>
      </c>
      <c r="E211">
        <v>37</v>
      </c>
      <c r="F211">
        <v>37</v>
      </c>
      <c r="G211">
        <v>119</v>
      </c>
      <c r="H211" s="6">
        <v>39.666666666666664</v>
      </c>
      <c r="I211" t="s">
        <v>1189</v>
      </c>
      <c r="J211" t="s">
        <v>1217</v>
      </c>
      <c r="K211" t="s">
        <v>1218</v>
      </c>
      <c r="L211" t="s">
        <v>1241</v>
      </c>
    </row>
    <row r="212" spans="1:12" x14ac:dyDescent="0.3">
      <c r="A212" t="s">
        <v>822</v>
      </c>
      <c r="B212" t="s">
        <v>1074</v>
      </c>
      <c r="C212">
        <v>6</v>
      </c>
      <c r="D212">
        <v>71</v>
      </c>
      <c r="E212">
        <v>79</v>
      </c>
      <c r="F212">
        <v>71</v>
      </c>
      <c r="G212">
        <v>221</v>
      </c>
      <c r="H212" s="6">
        <v>73.666666666666671</v>
      </c>
      <c r="I212" t="s">
        <v>1153</v>
      </c>
      <c r="J212" t="s">
        <v>1154</v>
      </c>
      <c r="K212" t="s">
        <v>1127</v>
      </c>
      <c r="L212" t="s">
        <v>1242</v>
      </c>
    </row>
    <row r="213" spans="1:12" x14ac:dyDescent="0.3">
      <c r="A213" t="s">
        <v>823</v>
      </c>
      <c r="B213" t="s">
        <v>1074</v>
      </c>
      <c r="C213">
        <v>7</v>
      </c>
      <c r="D213">
        <v>98</v>
      </c>
      <c r="E213">
        <v>86</v>
      </c>
      <c r="F213">
        <v>90</v>
      </c>
      <c r="G213">
        <v>274</v>
      </c>
      <c r="H213" s="6">
        <v>91.333333333333329</v>
      </c>
      <c r="I213" t="s">
        <v>1187</v>
      </c>
      <c r="J213" t="s">
        <v>1154</v>
      </c>
      <c r="K213" t="s">
        <v>1220</v>
      </c>
      <c r="L213" t="s">
        <v>1243</v>
      </c>
    </row>
    <row r="214" spans="1:12" x14ac:dyDescent="0.3">
      <c r="A214" t="s">
        <v>824</v>
      </c>
      <c r="B214" t="s">
        <v>480</v>
      </c>
      <c r="C214">
        <v>2</v>
      </c>
      <c r="D214">
        <v>45</v>
      </c>
      <c r="E214">
        <v>53</v>
      </c>
      <c r="F214">
        <v>55</v>
      </c>
      <c r="G214">
        <v>153</v>
      </c>
      <c r="H214" s="6">
        <v>51</v>
      </c>
      <c r="I214" t="s">
        <v>1153</v>
      </c>
      <c r="J214" t="s">
        <v>1154</v>
      </c>
      <c r="K214" t="s">
        <v>1127</v>
      </c>
      <c r="L214" t="s">
        <v>1244</v>
      </c>
    </row>
    <row r="215" spans="1:12" x14ac:dyDescent="0.3">
      <c r="A215" t="s">
        <v>825</v>
      </c>
      <c r="B215" t="s">
        <v>479</v>
      </c>
      <c r="C215">
        <v>8</v>
      </c>
      <c r="D215">
        <v>73</v>
      </c>
      <c r="E215">
        <v>80</v>
      </c>
      <c r="F215">
        <v>82</v>
      </c>
      <c r="G215">
        <v>235</v>
      </c>
      <c r="H215" s="6">
        <v>78.333333333333329</v>
      </c>
      <c r="I215" t="s">
        <v>1153</v>
      </c>
      <c r="J215" t="s">
        <v>1154</v>
      </c>
      <c r="K215" t="s">
        <v>1127</v>
      </c>
      <c r="L215" t="s">
        <v>1245</v>
      </c>
    </row>
    <row r="216" spans="1:12" x14ac:dyDescent="0.3">
      <c r="A216" t="s">
        <v>826</v>
      </c>
      <c r="B216" t="s">
        <v>1074</v>
      </c>
      <c r="C216">
        <v>8</v>
      </c>
      <c r="D216">
        <v>60</v>
      </c>
      <c r="E216">
        <v>70</v>
      </c>
      <c r="F216">
        <v>70</v>
      </c>
      <c r="G216">
        <v>200</v>
      </c>
      <c r="H216" s="6">
        <v>66.666666666666671</v>
      </c>
      <c r="I216" t="s">
        <v>1153</v>
      </c>
      <c r="J216" t="s">
        <v>1154</v>
      </c>
      <c r="K216" t="s">
        <v>1127</v>
      </c>
      <c r="L216" t="s">
        <v>1246</v>
      </c>
    </row>
    <row r="217" spans="1:12" x14ac:dyDescent="0.3">
      <c r="A217" t="s">
        <v>827</v>
      </c>
      <c r="B217" t="s">
        <v>480</v>
      </c>
      <c r="C217">
        <v>10</v>
      </c>
      <c r="D217">
        <v>51</v>
      </c>
      <c r="E217">
        <v>63</v>
      </c>
      <c r="F217">
        <v>61</v>
      </c>
      <c r="G217">
        <v>175</v>
      </c>
      <c r="H217" s="6">
        <v>58.333333333333336</v>
      </c>
      <c r="I217" t="s">
        <v>1153</v>
      </c>
      <c r="J217" t="s">
        <v>1154</v>
      </c>
      <c r="K217" t="s">
        <v>1127</v>
      </c>
      <c r="L217" t="s">
        <v>1247</v>
      </c>
    </row>
    <row r="218" spans="1:12" x14ac:dyDescent="0.3">
      <c r="A218" t="s">
        <v>828</v>
      </c>
      <c r="B218" t="s">
        <v>1074</v>
      </c>
      <c r="C218">
        <v>7</v>
      </c>
      <c r="D218">
        <v>71</v>
      </c>
      <c r="E218">
        <v>74</v>
      </c>
      <c r="F218">
        <v>68</v>
      </c>
      <c r="G218">
        <v>213</v>
      </c>
      <c r="H218" s="6">
        <v>71</v>
      </c>
      <c r="I218" t="s">
        <v>1153</v>
      </c>
      <c r="J218" t="s">
        <v>1154</v>
      </c>
      <c r="K218" t="s">
        <v>1127</v>
      </c>
      <c r="L218" t="s">
        <v>1248</v>
      </c>
    </row>
    <row r="219" spans="1:12" x14ac:dyDescent="0.3">
      <c r="A219" t="s">
        <v>829</v>
      </c>
      <c r="B219" t="s">
        <v>1074</v>
      </c>
      <c r="C219">
        <v>4</v>
      </c>
      <c r="D219">
        <v>67</v>
      </c>
      <c r="E219">
        <v>86</v>
      </c>
      <c r="F219">
        <v>83</v>
      </c>
      <c r="G219">
        <v>236</v>
      </c>
      <c r="H219" s="6">
        <v>78.666666666666671</v>
      </c>
      <c r="I219" t="s">
        <v>1153</v>
      </c>
      <c r="J219" t="s">
        <v>1154</v>
      </c>
      <c r="K219" t="s">
        <v>1127</v>
      </c>
      <c r="L219" t="s">
        <v>1249</v>
      </c>
    </row>
    <row r="220" spans="1:12" x14ac:dyDescent="0.3">
      <c r="A220" t="s">
        <v>830</v>
      </c>
      <c r="B220" t="s">
        <v>1074</v>
      </c>
      <c r="C220">
        <v>7</v>
      </c>
      <c r="D220">
        <v>52</v>
      </c>
      <c r="E220">
        <v>76</v>
      </c>
      <c r="F220">
        <v>70</v>
      </c>
      <c r="G220">
        <v>198</v>
      </c>
      <c r="H220" s="6">
        <v>66</v>
      </c>
      <c r="I220" t="s">
        <v>1153</v>
      </c>
      <c r="J220" t="s">
        <v>1154</v>
      </c>
      <c r="K220" t="s">
        <v>1127</v>
      </c>
      <c r="L220" t="s">
        <v>1250</v>
      </c>
    </row>
    <row r="221" spans="1:12" x14ac:dyDescent="0.3">
      <c r="A221" t="s">
        <v>831</v>
      </c>
      <c r="B221" t="s">
        <v>480</v>
      </c>
      <c r="C221">
        <v>5</v>
      </c>
      <c r="D221">
        <v>72</v>
      </c>
      <c r="E221">
        <v>68</v>
      </c>
      <c r="F221">
        <v>67</v>
      </c>
      <c r="G221">
        <v>207</v>
      </c>
      <c r="H221" s="6">
        <v>69</v>
      </c>
      <c r="I221" t="s">
        <v>1153</v>
      </c>
      <c r="J221" t="s">
        <v>1154</v>
      </c>
      <c r="K221" t="s">
        <v>1127</v>
      </c>
      <c r="L221" t="s">
        <v>1251</v>
      </c>
    </row>
    <row r="222" spans="1:12" x14ac:dyDescent="0.3">
      <c r="A222" t="s">
        <v>832</v>
      </c>
      <c r="B222" t="s">
        <v>480</v>
      </c>
      <c r="C222">
        <v>10</v>
      </c>
      <c r="D222">
        <v>88</v>
      </c>
      <c r="E222">
        <v>93</v>
      </c>
      <c r="F222">
        <v>93</v>
      </c>
      <c r="G222">
        <v>274</v>
      </c>
      <c r="H222" s="6">
        <v>91.333333333333329</v>
      </c>
      <c r="I222" t="s">
        <v>1187</v>
      </c>
      <c r="J222" t="s">
        <v>1154</v>
      </c>
      <c r="K222" t="s">
        <v>1220</v>
      </c>
      <c r="L222" t="s">
        <v>1252</v>
      </c>
    </row>
    <row r="223" spans="1:12" x14ac:dyDescent="0.3">
      <c r="A223" t="s">
        <v>833</v>
      </c>
      <c r="B223" t="s">
        <v>481</v>
      </c>
      <c r="C223">
        <v>8</v>
      </c>
      <c r="D223">
        <v>38</v>
      </c>
      <c r="E223">
        <v>49</v>
      </c>
      <c r="F223">
        <v>45</v>
      </c>
      <c r="G223">
        <v>132</v>
      </c>
      <c r="H223" s="6">
        <v>44</v>
      </c>
      <c r="I223" t="s">
        <v>1189</v>
      </c>
      <c r="J223" t="s">
        <v>1217</v>
      </c>
      <c r="K223" t="s">
        <v>1218</v>
      </c>
      <c r="L223" t="s">
        <v>1253</v>
      </c>
    </row>
    <row r="224" spans="1:12" x14ac:dyDescent="0.3">
      <c r="A224" t="s">
        <v>834</v>
      </c>
      <c r="B224" t="s">
        <v>479</v>
      </c>
      <c r="C224">
        <v>6</v>
      </c>
      <c r="D224">
        <v>80</v>
      </c>
      <c r="E224">
        <v>80</v>
      </c>
      <c r="F224">
        <v>72</v>
      </c>
      <c r="G224">
        <v>232</v>
      </c>
      <c r="H224" s="6">
        <v>77.333333333333329</v>
      </c>
      <c r="I224" t="s">
        <v>1153</v>
      </c>
      <c r="J224" t="s">
        <v>1154</v>
      </c>
      <c r="K224" t="s">
        <v>1127</v>
      </c>
      <c r="L224" t="s">
        <v>1254</v>
      </c>
    </row>
    <row r="225" spans="1:12" x14ac:dyDescent="0.3">
      <c r="A225" t="s">
        <v>835</v>
      </c>
      <c r="B225" t="s">
        <v>480</v>
      </c>
      <c r="C225">
        <v>5</v>
      </c>
      <c r="D225">
        <v>74</v>
      </c>
      <c r="E225">
        <v>63</v>
      </c>
      <c r="F225">
        <v>57</v>
      </c>
      <c r="G225">
        <v>194</v>
      </c>
      <c r="H225" s="6">
        <v>64.666666666666671</v>
      </c>
      <c r="I225" t="s">
        <v>1153</v>
      </c>
      <c r="J225" t="s">
        <v>1154</v>
      </c>
      <c r="K225" t="s">
        <v>1127</v>
      </c>
      <c r="L225" t="s">
        <v>1255</v>
      </c>
    </row>
    <row r="226" spans="1:12" x14ac:dyDescent="0.3">
      <c r="A226" t="s">
        <v>836</v>
      </c>
      <c r="B226" t="s">
        <v>1074</v>
      </c>
      <c r="C226">
        <v>8</v>
      </c>
      <c r="D226">
        <v>79</v>
      </c>
      <c r="E226">
        <v>74</v>
      </c>
      <c r="F226">
        <v>72</v>
      </c>
      <c r="G226">
        <v>225</v>
      </c>
      <c r="H226" s="6">
        <v>75</v>
      </c>
      <c r="I226" t="s">
        <v>1153</v>
      </c>
      <c r="J226" t="s">
        <v>1154</v>
      </c>
      <c r="K226" t="s">
        <v>1127</v>
      </c>
      <c r="L226" t="s">
        <v>1256</v>
      </c>
    </row>
    <row r="227" spans="1:12" x14ac:dyDescent="0.3">
      <c r="A227" t="s">
        <v>837</v>
      </c>
      <c r="B227" t="s">
        <v>481</v>
      </c>
      <c r="C227">
        <v>8</v>
      </c>
      <c r="D227">
        <v>78</v>
      </c>
      <c r="E227">
        <v>81</v>
      </c>
      <c r="F227">
        <v>82</v>
      </c>
      <c r="G227">
        <v>241</v>
      </c>
      <c r="H227" s="6">
        <v>80.333333333333329</v>
      </c>
      <c r="I227" t="s">
        <v>1187</v>
      </c>
      <c r="J227" t="s">
        <v>1154</v>
      </c>
      <c r="K227" t="s">
        <v>1220</v>
      </c>
      <c r="L227" t="s">
        <v>1257</v>
      </c>
    </row>
    <row r="228" spans="1:12" x14ac:dyDescent="0.3">
      <c r="A228" t="s">
        <v>838</v>
      </c>
      <c r="B228" t="s">
        <v>479</v>
      </c>
      <c r="C228">
        <v>6</v>
      </c>
      <c r="D228">
        <v>39</v>
      </c>
      <c r="E228">
        <v>64</v>
      </c>
      <c r="F228">
        <v>57</v>
      </c>
      <c r="G228">
        <v>160</v>
      </c>
      <c r="H228" s="6">
        <v>53.333333333333336</v>
      </c>
      <c r="I228" t="s">
        <v>1153</v>
      </c>
      <c r="J228" t="s">
        <v>1154</v>
      </c>
      <c r="K228" t="s">
        <v>1127</v>
      </c>
      <c r="L228" t="s">
        <v>1258</v>
      </c>
    </row>
    <row r="229" spans="1:12" x14ac:dyDescent="0.3">
      <c r="A229" t="s">
        <v>839</v>
      </c>
      <c r="B229" t="s">
        <v>480</v>
      </c>
      <c r="C229">
        <v>3</v>
      </c>
      <c r="D229">
        <v>65</v>
      </c>
      <c r="E229">
        <v>65</v>
      </c>
      <c r="F229">
        <v>63</v>
      </c>
      <c r="G229">
        <v>193</v>
      </c>
      <c r="H229" s="6">
        <v>64.333333333333329</v>
      </c>
      <c r="I229" t="s">
        <v>1153</v>
      </c>
      <c r="J229" t="s">
        <v>1154</v>
      </c>
      <c r="K229" t="s">
        <v>1127</v>
      </c>
      <c r="L229" t="s">
        <v>1259</v>
      </c>
    </row>
    <row r="230" spans="1:12" x14ac:dyDescent="0.3">
      <c r="A230" t="s">
        <v>840</v>
      </c>
      <c r="B230" t="s">
        <v>479</v>
      </c>
      <c r="C230">
        <v>4</v>
      </c>
      <c r="D230">
        <v>80</v>
      </c>
      <c r="E230">
        <v>83</v>
      </c>
      <c r="F230">
        <v>83</v>
      </c>
      <c r="G230">
        <v>246</v>
      </c>
      <c r="H230" s="6">
        <v>82</v>
      </c>
      <c r="I230" t="s">
        <v>1187</v>
      </c>
      <c r="J230" t="s">
        <v>1154</v>
      </c>
      <c r="K230" t="s">
        <v>1220</v>
      </c>
      <c r="L230" t="s">
        <v>1260</v>
      </c>
    </row>
    <row r="231" spans="1:12" x14ac:dyDescent="0.3">
      <c r="A231" t="s">
        <v>841</v>
      </c>
      <c r="B231" t="s">
        <v>480</v>
      </c>
      <c r="C231">
        <v>2</v>
      </c>
      <c r="D231">
        <v>52</v>
      </c>
      <c r="E231">
        <v>65</v>
      </c>
      <c r="F231">
        <v>69</v>
      </c>
      <c r="G231">
        <v>186</v>
      </c>
      <c r="H231" s="6">
        <v>62</v>
      </c>
      <c r="I231" t="s">
        <v>1153</v>
      </c>
      <c r="J231" t="s">
        <v>1154</v>
      </c>
      <c r="K231" t="s">
        <v>1127</v>
      </c>
      <c r="L231" t="s">
        <v>1261</v>
      </c>
    </row>
    <row r="232" spans="1:12" x14ac:dyDescent="0.3">
      <c r="A232" t="s">
        <v>842</v>
      </c>
      <c r="B232" t="s">
        <v>480</v>
      </c>
      <c r="C232">
        <v>5</v>
      </c>
      <c r="D232">
        <v>50</v>
      </c>
      <c r="E232">
        <v>47</v>
      </c>
      <c r="F232">
        <v>54</v>
      </c>
      <c r="G232">
        <v>151</v>
      </c>
      <c r="H232" s="6">
        <v>50.333333333333336</v>
      </c>
      <c r="I232" t="s">
        <v>1153</v>
      </c>
      <c r="J232" t="s">
        <v>1154</v>
      </c>
      <c r="K232" t="s">
        <v>1127</v>
      </c>
      <c r="L232" t="s">
        <v>1224</v>
      </c>
    </row>
    <row r="233" spans="1:12" x14ac:dyDescent="0.3">
      <c r="A233" t="s">
        <v>843</v>
      </c>
      <c r="B233" t="s">
        <v>481</v>
      </c>
      <c r="C233">
        <v>4</v>
      </c>
      <c r="D233">
        <v>57</v>
      </c>
      <c r="E233">
        <v>78</v>
      </c>
      <c r="F233">
        <v>67</v>
      </c>
      <c r="G233">
        <v>202</v>
      </c>
      <c r="H233" s="6">
        <v>67.333333333333329</v>
      </c>
      <c r="I233" t="s">
        <v>1153</v>
      </c>
      <c r="J233" t="s">
        <v>1154</v>
      </c>
      <c r="K233" t="s">
        <v>1127</v>
      </c>
      <c r="L233" t="s">
        <v>1222</v>
      </c>
    </row>
    <row r="234" spans="1:12" x14ac:dyDescent="0.3">
      <c r="A234" t="s">
        <v>844</v>
      </c>
      <c r="B234" t="s">
        <v>1074</v>
      </c>
      <c r="C234">
        <v>1</v>
      </c>
      <c r="D234">
        <v>58</v>
      </c>
      <c r="E234">
        <v>61</v>
      </c>
      <c r="F234">
        <v>52</v>
      </c>
      <c r="G234">
        <v>171</v>
      </c>
      <c r="H234" s="6">
        <v>57</v>
      </c>
      <c r="I234" t="s">
        <v>1153</v>
      </c>
      <c r="J234" t="s">
        <v>1154</v>
      </c>
      <c r="K234" t="s">
        <v>1127</v>
      </c>
      <c r="L234" t="s">
        <v>1229</v>
      </c>
    </row>
    <row r="235" spans="1:12" x14ac:dyDescent="0.3">
      <c r="A235" t="s">
        <v>845</v>
      </c>
      <c r="B235" t="s">
        <v>481</v>
      </c>
      <c r="C235">
        <v>8</v>
      </c>
      <c r="D235">
        <v>63</v>
      </c>
      <c r="E235">
        <v>65</v>
      </c>
      <c r="F235">
        <v>61</v>
      </c>
      <c r="G235">
        <v>189</v>
      </c>
      <c r="H235" s="6">
        <v>63</v>
      </c>
      <c r="I235" t="s">
        <v>1153</v>
      </c>
      <c r="J235" t="s">
        <v>1154</v>
      </c>
      <c r="K235" t="s">
        <v>1127</v>
      </c>
      <c r="L235" t="s">
        <v>1231</v>
      </c>
    </row>
    <row r="236" spans="1:12" x14ac:dyDescent="0.3">
      <c r="A236" t="s">
        <v>846</v>
      </c>
      <c r="B236" t="s">
        <v>1074</v>
      </c>
      <c r="C236">
        <v>2</v>
      </c>
      <c r="D236">
        <v>88</v>
      </c>
      <c r="E236">
        <v>73</v>
      </c>
      <c r="F236">
        <v>78</v>
      </c>
      <c r="G236">
        <v>239</v>
      </c>
      <c r="H236" s="6">
        <v>79.666666666666671</v>
      </c>
      <c r="I236" t="s">
        <v>1153</v>
      </c>
      <c r="J236" t="s">
        <v>1154</v>
      </c>
      <c r="K236" t="s">
        <v>1127</v>
      </c>
      <c r="L236" t="s">
        <v>1223</v>
      </c>
    </row>
    <row r="237" spans="1:12" x14ac:dyDescent="0.3">
      <c r="A237" t="s">
        <v>847</v>
      </c>
      <c r="B237" t="s">
        <v>480</v>
      </c>
      <c r="C237">
        <v>3</v>
      </c>
      <c r="D237">
        <v>53</v>
      </c>
      <c r="E237">
        <v>51</v>
      </c>
      <c r="F237">
        <v>51</v>
      </c>
      <c r="G237">
        <v>155</v>
      </c>
      <c r="H237" s="6">
        <v>51.666666666666664</v>
      </c>
      <c r="I237" t="s">
        <v>1153</v>
      </c>
      <c r="J237" t="s">
        <v>1154</v>
      </c>
      <c r="K237" t="s">
        <v>1127</v>
      </c>
      <c r="L237" t="s">
        <v>1227</v>
      </c>
    </row>
    <row r="238" spans="1:12" x14ac:dyDescent="0.3">
      <c r="A238" t="s">
        <v>848</v>
      </c>
      <c r="B238" t="s">
        <v>480</v>
      </c>
      <c r="C238">
        <v>8</v>
      </c>
      <c r="D238">
        <v>71</v>
      </c>
      <c r="E238">
        <v>83</v>
      </c>
      <c r="F238">
        <v>77</v>
      </c>
      <c r="G238">
        <v>231</v>
      </c>
      <c r="H238" s="6">
        <v>77</v>
      </c>
      <c r="I238" t="s">
        <v>1153</v>
      </c>
      <c r="J238" t="s">
        <v>1154</v>
      </c>
      <c r="K238" t="s">
        <v>1127</v>
      </c>
      <c r="L238" t="s">
        <v>1228</v>
      </c>
    </row>
    <row r="239" spans="1:12" x14ac:dyDescent="0.3">
      <c r="A239" t="s">
        <v>849</v>
      </c>
      <c r="B239" t="s">
        <v>1074</v>
      </c>
      <c r="C239">
        <v>3</v>
      </c>
      <c r="D239">
        <v>59</v>
      </c>
      <c r="E239">
        <v>41</v>
      </c>
      <c r="F239">
        <v>42</v>
      </c>
      <c r="G239">
        <v>142</v>
      </c>
      <c r="H239" s="6">
        <v>47.333333333333336</v>
      </c>
      <c r="I239" t="s">
        <v>1189</v>
      </c>
      <c r="J239" t="s">
        <v>1217</v>
      </c>
      <c r="K239" t="s">
        <v>1218</v>
      </c>
      <c r="L239" t="s">
        <v>1226</v>
      </c>
    </row>
    <row r="240" spans="1:12" x14ac:dyDescent="0.3">
      <c r="A240" t="s">
        <v>850</v>
      </c>
      <c r="B240" t="s">
        <v>479</v>
      </c>
      <c r="C240">
        <v>6</v>
      </c>
      <c r="D240">
        <v>92</v>
      </c>
      <c r="E240">
        <v>87</v>
      </c>
      <c r="F240">
        <v>78</v>
      </c>
      <c r="G240">
        <v>257</v>
      </c>
      <c r="H240" s="6">
        <v>85.666666666666671</v>
      </c>
      <c r="I240" t="s">
        <v>1187</v>
      </c>
      <c r="J240" t="s">
        <v>1154</v>
      </c>
      <c r="K240" t="s">
        <v>1220</v>
      </c>
      <c r="L240" t="s">
        <v>1230</v>
      </c>
    </row>
    <row r="241" spans="1:12" x14ac:dyDescent="0.3">
      <c r="A241" t="s">
        <v>851</v>
      </c>
      <c r="B241" t="s">
        <v>479</v>
      </c>
      <c r="C241">
        <v>3</v>
      </c>
      <c r="D241">
        <v>85</v>
      </c>
      <c r="E241">
        <v>89</v>
      </c>
      <c r="F241">
        <v>95</v>
      </c>
      <c r="G241">
        <v>269</v>
      </c>
      <c r="H241" s="6">
        <v>89.666666666666671</v>
      </c>
      <c r="I241" t="s">
        <v>1187</v>
      </c>
      <c r="J241" t="s">
        <v>1154</v>
      </c>
      <c r="K241" t="s">
        <v>1220</v>
      </c>
      <c r="L241" t="s">
        <v>1225</v>
      </c>
    </row>
    <row r="242" spans="1:12" x14ac:dyDescent="0.3">
      <c r="A242" t="s">
        <v>852</v>
      </c>
      <c r="B242" t="s">
        <v>481</v>
      </c>
      <c r="C242">
        <v>7</v>
      </c>
      <c r="D242">
        <v>81</v>
      </c>
      <c r="E242">
        <v>80</v>
      </c>
      <c r="F242">
        <v>76</v>
      </c>
      <c r="G242">
        <v>237</v>
      </c>
      <c r="H242" s="6">
        <v>79</v>
      </c>
      <c r="I242" t="s">
        <v>1153</v>
      </c>
      <c r="J242" t="s">
        <v>1154</v>
      </c>
      <c r="K242" t="s">
        <v>1127</v>
      </c>
      <c r="L242" t="s">
        <v>1234</v>
      </c>
    </row>
    <row r="243" spans="1:12" x14ac:dyDescent="0.3">
      <c r="A243" t="s">
        <v>853</v>
      </c>
      <c r="B243" t="s">
        <v>1074</v>
      </c>
      <c r="C243">
        <v>5</v>
      </c>
      <c r="D243">
        <v>64</v>
      </c>
      <c r="E243">
        <v>79</v>
      </c>
      <c r="F243">
        <v>77</v>
      </c>
      <c r="G243">
        <v>220</v>
      </c>
      <c r="H243" s="6">
        <v>73.333333333333329</v>
      </c>
      <c r="I243" t="s">
        <v>1153</v>
      </c>
      <c r="J243" t="s">
        <v>1154</v>
      </c>
      <c r="K243" t="s">
        <v>1127</v>
      </c>
      <c r="L243" t="s">
        <v>1235</v>
      </c>
    </row>
    <row r="244" spans="1:12" x14ac:dyDescent="0.3">
      <c r="A244" t="s">
        <v>854</v>
      </c>
      <c r="B244" t="s">
        <v>1074</v>
      </c>
      <c r="C244">
        <v>5</v>
      </c>
      <c r="D244">
        <v>46</v>
      </c>
      <c r="E244">
        <v>54</v>
      </c>
      <c r="F244">
        <v>58</v>
      </c>
      <c r="G244">
        <v>158</v>
      </c>
      <c r="H244" s="6">
        <v>52.666666666666664</v>
      </c>
      <c r="I244" t="s">
        <v>1153</v>
      </c>
      <c r="J244" t="s">
        <v>1154</v>
      </c>
      <c r="K244" t="s">
        <v>1127</v>
      </c>
      <c r="L244" t="s">
        <v>1236</v>
      </c>
    </row>
    <row r="245" spans="1:12" x14ac:dyDescent="0.3">
      <c r="A245" t="s">
        <v>855</v>
      </c>
      <c r="B245" t="s">
        <v>481</v>
      </c>
      <c r="C245">
        <v>6</v>
      </c>
      <c r="D245">
        <v>86</v>
      </c>
      <c r="E245">
        <v>80</v>
      </c>
      <c r="F245">
        <v>75</v>
      </c>
      <c r="G245">
        <v>241</v>
      </c>
      <c r="H245" s="6">
        <v>80.333333333333329</v>
      </c>
      <c r="I245" t="s">
        <v>1187</v>
      </c>
      <c r="J245" t="s">
        <v>1154</v>
      </c>
      <c r="K245" t="s">
        <v>1220</v>
      </c>
      <c r="L245" t="s">
        <v>1237</v>
      </c>
    </row>
    <row r="246" spans="1:12" x14ac:dyDescent="0.3">
      <c r="A246" t="s">
        <v>856</v>
      </c>
      <c r="B246" t="s">
        <v>1074</v>
      </c>
      <c r="C246">
        <v>7</v>
      </c>
      <c r="D246">
        <v>45</v>
      </c>
      <c r="E246">
        <v>52</v>
      </c>
      <c r="F246">
        <v>49</v>
      </c>
      <c r="G246">
        <v>146</v>
      </c>
      <c r="H246" s="6">
        <v>48.666666666666664</v>
      </c>
      <c r="I246" t="s">
        <v>1189</v>
      </c>
      <c r="J246" t="s">
        <v>1217</v>
      </c>
      <c r="K246" t="s">
        <v>1218</v>
      </c>
      <c r="L246" t="s">
        <v>1238</v>
      </c>
    </row>
    <row r="247" spans="1:12" x14ac:dyDescent="0.3">
      <c r="A247" t="s">
        <v>857</v>
      </c>
      <c r="B247" t="s">
        <v>481</v>
      </c>
      <c r="C247">
        <v>8</v>
      </c>
      <c r="D247">
        <v>81</v>
      </c>
      <c r="E247">
        <v>91</v>
      </c>
      <c r="F247">
        <v>87</v>
      </c>
      <c r="G247">
        <v>259</v>
      </c>
      <c r="H247" s="6">
        <v>86.333333333333329</v>
      </c>
      <c r="I247" t="s">
        <v>1187</v>
      </c>
      <c r="J247" t="s">
        <v>1154</v>
      </c>
      <c r="K247" t="s">
        <v>1220</v>
      </c>
      <c r="L247" t="s">
        <v>1239</v>
      </c>
    </row>
    <row r="248" spans="1:12" x14ac:dyDescent="0.3">
      <c r="A248" t="s">
        <v>858</v>
      </c>
      <c r="B248" t="s">
        <v>1074</v>
      </c>
      <c r="C248">
        <v>8</v>
      </c>
      <c r="D248">
        <v>67</v>
      </c>
      <c r="E248">
        <v>61</v>
      </c>
      <c r="F248">
        <v>68</v>
      </c>
      <c r="G248">
        <v>196</v>
      </c>
      <c r="H248" s="6">
        <v>65.333333333333329</v>
      </c>
      <c r="I248" t="s">
        <v>1153</v>
      </c>
      <c r="J248" t="s">
        <v>1154</v>
      </c>
      <c r="K248" t="s">
        <v>1127</v>
      </c>
      <c r="L248" t="s">
        <v>1240</v>
      </c>
    </row>
    <row r="249" spans="1:12" x14ac:dyDescent="0.3">
      <c r="A249" t="s">
        <v>859</v>
      </c>
      <c r="B249" t="s">
        <v>481</v>
      </c>
      <c r="C249">
        <v>3</v>
      </c>
      <c r="D249">
        <v>53</v>
      </c>
      <c r="E249">
        <v>37</v>
      </c>
      <c r="F249">
        <v>40</v>
      </c>
      <c r="G249">
        <v>130</v>
      </c>
      <c r="H249" s="6">
        <v>43.333333333333336</v>
      </c>
      <c r="I249" t="s">
        <v>1189</v>
      </c>
      <c r="J249" t="s">
        <v>1217</v>
      </c>
      <c r="K249" t="s">
        <v>1218</v>
      </c>
      <c r="L249" t="s">
        <v>1241</v>
      </c>
    </row>
    <row r="250" spans="1:12" x14ac:dyDescent="0.3">
      <c r="A250" t="s">
        <v>860</v>
      </c>
      <c r="B250" t="s">
        <v>1074</v>
      </c>
      <c r="C250">
        <v>2</v>
      </c>
      <c r="D250">
        <v>83</v>
      </c>
      <c r="E250">
        <v>86</v>
      </c>
      <c r="F250">
        <v>88</v>
      </c>
      <c r="G250">
        <v>257</v>
      </c>
      <c r="H250" s="6">
        <v>85.666666666666671</v>
      </c>
      <c r="I250" t="s">
        <v>1187</v>
      </c>
      <c r="J250" t="s">
        <v>1154</v>
      </c>
      <c r="K250" t="s">
        <v>1220</v>
      </c>
      <c r="L250" t="s">
        <v>1242</v>
      </c>
    </row>
    <row r="251" spans="1:12" x14ac:dyDescent="0.3">
      <c r="A251" t="s">
        <v>861</v>
      </c>
      <c r="B251" t="s">
        <v>1074</v>
      </c>
      <c r="C251">
        <v>3</v>
      </c>
      <c r="D251">
        <v>54</v>
      </c>
      <c r="E251">
        <v>59</v>
      </c>
      <c r="F251">
        <v>62</v>
      </c>
      <c r="G251">
        <v>175</v>
      </c>
      <c r="H251" s="6">
        <v>58.333333333333336</v>
      </c>
      <c r="I251" t="s">
        <v>1153</v>
      </c>
      <c r="J251" t="s">
        <v>1154</v>
      </c>
      <c r="K251" t="s">
        <v>1127</v>
      </c>
      <c r="L251" t="s">
        <v>1243</v>
      </c>
    </row>
    <row r="252" spans="1:12" x14ac:dyDescent="0.3">
      <c r="A252" t="s">
        <v>862</v>
      </c>
      <c r="B252" t="s">
        <v>479</v>
      </c>
      <c r="C252">
        <v>2</v>
      </c>
      <c r="D252">
        <v>100</v>
      </c>
      <c r="E252">
        <v>100</v>
      </c>
      <c r="F252">
        <v>93</v>
      </c>
      <c r="G252">
        <v>293</v>
      </c>
      <c r="H252" s="6">
        <v>97.666666666666671</v>
      </c>
      <c r="I252" t="s">
        <v>1187</v>
      </c>
      <c r="J252" t="s">
        <v>1154</v>
      </c>
      <c r="K252" t="s">
        <v>1220</v>
      </c>
      <c r="L252" t="s">
        <v>1244</v>
      </c>
    </row>
    <row r="253" spans="1:12" x14ac:dyDescent="0.3">
      <c r="A253" t="s">
        <v>863</v>
      </c>
      <c r="B253" t="s">
        <v>479</v>
      </c>
      <c r="C253">
        <v>8</v>
      </c>
      <c r="D253">
        <v>49</v>
      </c>
      <c r="E253">
        <v>51</v>
      </c>
      <c r="F253">
        <v>43</v>
      </c>
      <c r="G253">
        <v>143</v>
      </c>
      <c r="H253" s="6">
        <v>47.666666666666664</v>
      </c>
      <c r="I253" t="s">
        <v>1189</v>
      </c>
      <c r="J253" t="s">
        <v>1217</v>
      </c>
      <c r="K253" t="s">
        <v>1218</v>
      </c>
      <c r="L253" t="s">
        <v>1245</v>
      </c>
    </row>
    <row r="254" spans="1:12" x14ac:dyDescent="0.3">
      <c r="A254" t="s">
        <v>864</v>
      </c>
      <c r="B254" t="s">
        <v>480</v>
      </c>
      <c r="C254">
        <v>9</v>
      </c>
      <c r="D254">
        <v>64</v>
      </c>
      <c r="E254">
        <v>73</v>
      </c>
      <c r="F254">
        <v>70</v>
      </c>
      <c r="G254">
        <v>207</v>
      </c>
      <c r="H254" s="6">
        <v>69</v>
      </c>
      <c r="I254" t="s">
        <v>1153</v>
      </c>
      <c r="J254" t="s">
        <v>1154</v>
      </c>
      <c r="K254" t="s">
        <v>1127</v>
      </c>
      <c r="L254" t="s">
        <v>1246</v>
      </c>
    </row>
    <row r="255" spans="1:12" x14ac:dyDescent="0.3">
      <c r="A255" t="s">
        <v>865</v>
      </c>
      <c r="B255" t="s">
        <v>1074</v>
      </c>
      <c r="C255">
        <v>1</v>
      </c>
      <c r="D255">
        <v>74</v>
      </c>
      <c r="E255">
        <v>81</v>
      </c>
      <c r="F255">
        <v>76</v>
      </c>
      <c r="G255">
        <v>231</v>
      </c>
      <c r="H255" s="6">
        <v>77</v>
      </c>
      <c r="I255" t="s">
        <v>1153</v>
      </c>
      <c r="J255" t="s">
        <v>1154</v>
      </c>
      <c r="K255" t="s">
        <v>1127</v>
      </c>
      <c r="L255" t="s">
        <v>1247</v>
      </c>
    </row>
    <row r="256" spans="1:12" x14ac:dyDescent="0.3">
      <c r="A256" t="s">
        <v>866</v>
      </c>
      <c r="B256" t="s">
        <v>479</v>
      </c>
      <c r="C256">
        <v>4</v>
      </c>
      <c r="D256">
        <v>34</v>
      </c>
      <c r="E256">
        <v>42</v>
      </c>
      <c r="F256">
        <v>39</v>
      </c>
      <c r="G256">
        <v>115</v>
      </c>
      <c r="H256" s="6">
        <v>38.333333333333336</v>
      </c>
      <c r="I256" t="s">
        <v>1189</v>
      </c>
      <c r="J256" t="s">
        <v>1217</v>
      </c>
      <c r="K256" t="s">
        <v>1218</v>
      </c>
      <c r="L256" t="s">
        <v>1248</v>
      </c>
    </row>
    <row r="257" spans="1:12" x14ac:dyDescent="0.3">
      <c r="A257" t="s">
        <v>867</v>
      </c>
      <c r="B257" t="s">
        <v>480</v>
      </c>
      <c r="C257">
        <v>9</v>
      </c>
      <c r="D257">
        <v>55</v>
      </c>
      <c r="E257">
        <v>65</v>
      </c>
      <c r="F257">
        <v>62</v>
      </c>
      <c r="G257">
        <v>182</v>
      </c>
      <c r="H257" s="6">
        <v>60.666666666666664</v>
      </c>
      <c r="I257" t="s">
        <v>1153</v>
      </c>
      <c r="J257" t="s">
        <v>1154</v>
      </c>
      <c r="K257" t="s">
        <v>1127</v>
      </c>
      <c r="L257" t="s">
        <v>1249</v>
      </c>
    </row>
    <row r="258" spans="1:12" x14ac:dyDescent="0.3">
      <c r="A258" t="s">
        <v>868</v>
      </c>
      <c r="B258" t="s">
        <v>480</v>
      </c>
      <c r="C258">
        <v>6</v>
      </c>
      <c r="D258">
        <v>54</v>
      </c>
      <c r="E258">
        <v>52</v>
      </c>
      <c r="F258">
        <v>52</v>
      </c>
      <c r="G258">
        <v>158</v>
      </c>
      <c r="H258" s="6">
        <v>52.666666666666664</v>
      </c>
      <c r="I258" t="s">
        <v>1153</v>
      </c>
      <c r="J258" t="s">
        <v>1154</v>
      </c>
      <c r="K258" t="s">
        <v>1127</v>
      </c>
      <c r="L258" t="s">
        <v>1250</v>
      </c>
    </row>
    <row r="259" spans="1:12" x14ac:dyDescent="0.3">
      <c r="A259" t="s">
        <v>869</v>
      </c>
      <c r="B259" t="s">
        <v>479</v>
      </c>
      <c r="C259">
        <v>6</v>
      </c>
      <c r="D259">
        <v>59</v>
      </c>
      <c r="E259">
        <v>62</v>
      </c>
      <c r="F259">
        <v>64</v>
      </c>
      <c r="G259">
        <v>185</v>
      </c>
      <c r="H259" s="6">
        <v>61.666666666666664</v>
      </c>
      <c r="I259" t="s">
        <v>1153</v>
      </c>
      <c r="J259" t="s">
        <v>1154</v>
      </c>
      <c r="K259" t="s">
        <v>1127</v>
      </c>
      <c r="L259" t="s">
        <v>1251</v>
      </c>
    </row>
    <row r="260" spans="1:12" x14ac:dyDescent="0.3">
      <c r="A260" t="s">
        <v>870</v>
      </c>
      <c r="B260" t="s">
        <v>481</v>
      </c>
      <c r="C260">
        <v>8</v>
      </c>
      <c r="D260">
        <v>62</v>
      </c>
      <c r="E260">
        <v>73</v>
      </c>
      <c r="F260">
        <v>70</v>
      </c>
      <c r="G260">
        <v>205</v>
      </c>
      <c r="H260" s="6">
        <v>68.333333333333329</v>
      </c>
      <c r="I260" t="s">
        <v>1153</v>
      </c>
      <c r="J260" t="s">
        <v>1154</v>
      </c>
      <c r="K260" t="s">
        <v>1127</v>
      </c>
      <c r="L260" t="s">
        <v>1252</v>
      </c>
    </row>
    <row r="261" spans="1:12" x14ac:dyDescent="0.3">
      <c r="A261" t="s">
        <v>871</v>
      </c>
      <c r="B261" t="s">
        <v>480</v>
      </c>
      <c r="C261">
        <v>2</v>
      </c>
      <c r="D261">
        <v>63</v>
      </c>
      <c r="E261">
        <v>75</v>
      </c>
      <c r="F261">
        <v>81</v>
      </c>
      <c r="G261">
        <v>219</v>
      </c>
      <c r="H261" s="6">
        <v>73</v>
      </c>
      <c r="I261" t="s">
        <v>1153</v>
      </c>
      <c r="J261" t="s">
        <v>1154</v>
      </c>
      <c r="K261" t="s">
        <v>1127</v>
      </c>
      <c r="L261" t="s">
        <v>1253</v>
      </c>
    </row>
    <row r="262" spans="1:12" x14ac:dyDescent="0.3">
      <c r="A262" t="s">
        <v>872</v>
      </c>
      <c r="B262" t="s">
        <v>479</v>
      </c>
      <c r="C262">
        <v>3</v>
      </c>
      <c r="D262">
        <v>42</v>
      </c>
      <c r="E262">
        <v>66</v>
      </c>
      <c r="F262">
        <v>69</v>
      </c>
      <c r="G262">
        <v>177</v>
      </c>
      <c r="H262" s="6">
        <v>59</v>
      </c>
      <c r="I262" t="s">
        <v>1153</v>
      </c>
      <c r="J262" t="s">
        <v>1154</v>
      </c>
      <c r="K262" t="s">
        <v>1127</v>
      </c>
      <c r="L262" t="s">
        <v>1254</v>
      </c>
    </row>
    <row r="263" spans="1:12" x14ac:dyDescent="0.3">
      <c r="A263" t="s">
        <v>873</v>
      </c>
      <c r="B263" t="s">
        <v>480</v>
      </c>
      <c r="C263">
        <v>5</v>
      </c>
      <c r="D263">
        <v>77</v>
      </c>
      <c r="E263">
        <v>89</v>
      </c>
      <c r="F263">
        <v>98</v>
      </c>
      <c r="G263">
        <v>264</v>
      </c>
      <c r="H263" s="6">
        <v>88</v>
      </c>
      <c r="I263" t="s">
        <v>1187</v>
      </c>
      <c r="J263" t="s">
        <v>1154</v>
      </c>
      <c r="K263" t="s">
        <v>1220</v>
      </c>
      <c r="L263" t="s">
        <v>1255</v>
      </c>
    </row>
    <row r="264" spans="1:12" x14ac:dyDescent="0.3">
      <c r="A264" t="s">
        <v>874</v>
      </c>
      <c r="B264" t="s">
        <v>481</v>
      </c>
      <c r="C264">
        <v>6</v>
      </c>
      <c r="D264">
        <v>43</v>
      </c>
      <c r="E264">
        <v>53</v>
      </c>
      <c r="F264">
        <v>53</v>
      </c>
      <c r="G264">
        <v>149</v>
      </c>
      <c r="H264" s="6">
        <v>49.666666666666664</v>
      </c>
      <c r="I264" t="s">
        <v>1189</v>
      </c>
      <c r="J264" t="s">
        <v>1217</v>
      </c>
      <c r="K264" t="s">
        <v>1218</v>
      </c>
      <c r="L264" t="s">
        <v>1256</v>
      </c>
    </row>
    <row r="265" spans="1:12" x14ac:dyDescent="0.3">
      <c r="A265" t="s">
        <v>875</v>
      </c>
      <c r="B265" t="s">
        <v>481</v>
      </c>
      <c r="C265">
        <v>1</v>
      </c>
      <c r="D265">
        <v>65</v>
      </c>
      <c r="E265">
        <v>69</v>
      </c>
      <c r="F265">
        <v>70</v>
      </c>
      <c r="G265">
        <v>204</v>
      </c>
      <c r="H265" s="6">
        <v>68</v>
      </c>
      <c r="I265" t="s">
        <v>1153</v>
      </c>
      <c r="J265" t="s">
        <v>1154</v>
      </c>
      <c r="K265" t="s">
        <v>1127</v>
      </c>
      <c r="L265" t="s">
        <v>1257</v>
      </c>
    </row>
    <row r="266" spans="1:12" x14ac:dyDescent="0.3">
      <c r="A266" t="s">
        <v>876</v>
      </c>
      <c r="B266" t="s">
        <v>1074</v>
      </c>
      <c r="C266">
        <v>6</v>
      </c>
      <c r="D266">
        <v>53</v>
      </c>
      <c r="E266">
        <v>52</v>
      </c>
      <c r="F266">
        <v>42</v>
      </c>
      <c r="G266">
        <v>147</v>
      </c>
      <c r="H266" s="6">
        <v>49</v>
      </c>
      <c r="I266" t="s">
        <v>1189</v>
      </c>
      <c r="J266" t="s">
        <v>1217</v>
      </c>
      <c r="K266" t="s">
        <v>1218</v>
      </c>
      <c r="L266" t="s">
        <v>1258</v>
      </c>
    </row>
    <row r="267" spans="1:12" x14ac:dyDescent="0.3">
      <c r="A267" t="s">
        <v>877</v>
      </c>
      <c r="B267" t="s">
        <v>1074</v>
      </c>
      <c r="C267">
        <v>10</v>
      </c>
      <c r="D267">
        <v>63</v>
      </c>
      <c r="E267">
        <v>60</v>
      </c>
      <c r="F267">
        <v>57</v>
      </c>
      <c r="G267">
        <v>180</v>
      </c>
      <c r="H267" s="6">
        <v>60</v>
      </c>
      <c r="I267" t="s">
        <v>1153</v>
      </c>
      <c r="J267" t="s">
        <v>1154</v>
      </c>
      <c r="K267" t="s">
        <v>1127</v>
      </c>
      <c r="L267" t="s">
        <v>1259</v>
      </c>
    </row>
    <row r="268" spans="1:12" x14ac:dyDescent="0.3">
      <c r="A268" t="s">
        <v>878</v>
      </c>
      <c r="B268" t="s">
        <v>481</v>
      </c>
      <c r="C268">
        <v>10</v>
      </c>
      <c r="D268">
        <v>46</v>
      </c>
      <c r="E268">
        <v>43</v>
      </c>
      <c r="F268">
        <v>41</v>
      </c>
      <c r="G268">
        <v>130</v>
      </c>
      <c r="H268" s="6">
        <v>43.333333333333336</v>
      </c>
      <c r="I268" t="s">
        <v>1189</v>
      </c>
      <c r="J268" t="s">
        <v>1217</v>
      </c>
      <c r="K268" t="s">
        <v>1218</v>
      </c>
      <c r="L268" t="s">
        <v>1260</v>
      </c>
    </row>
    <row r="269" spans="1:12" x14ac:dyDescent="0.3">
      <c r="A269" t="s">
        <v>879</v>
      </c>
      <c r="B269" t="s">
        <v>480</v>
      </c>
      <c r="C269">
        <v>3</v>
      </c>
      <c r="D269">
        <v>64</v>
      </c>
      <c r="E269">
        <v>66</v>
      </c>
      <c r="F269">
        <v>59</v>
      </c>
      <c r="G269">
        <v>189</v>
      </c>
      <c r="H269" s="6">
        <v>63</v>
      </c>
      <c r="I269" t="s">
        <v>1153</v>
      </c>
      <c r="J269" t="s">
        <v>1154</v>
      </c>
      <c r="K269" t="s">
        <v>1127</v>
      </c>
      <c r="L269" t="s">
        <v>1261</v>
      </c>
    </row>
    <row r="270" spans="1:12" x14ac:dyDescent="0.3">
      <c r="A270" t="s">
        <v>880</v>
      </c>
      <c r="B270" t="s">
        <v>481</v>
      </c>
      <c r="C270">
        <v>7</v>
      </c>
      <c r="D270">
        <v>77</v>
      </c>
      <c r="E270">
        <v>94</v>
      </c>
      <c r="F270">
        <v>95</v>
      </c>
      <c r="G270">
        <v>266</v>
      </c>
      <c r="H270" s="6">
        <v>88.666666666666671</v>
      </c>
      <c r="I270" t="s">
        <v>1187</v>
      </c>
      <c r="J270" t="s">
        <v>1154</v>
      </c>
      <c r="K270" t="s">
        <v>1220</v>
      </c>
      <c r="L270" t="s">
        <v>1224</v>
      </c>
    </row>
    <row r="271" spans="1:12" x14ac:dyDescent="0.3">
      <c r="A271" t="s">
        <v>881</v>
      </c>
      <c r="B271" t="s">
        <v>479</v>
      </c>
      <c r="C271">
        <v>7</v>
      </c>
      <c r="D271">
        <v>49</v>
      </c>
      <c r="E271">
        <v>45</v>
      </c>
      <c r="F271">
        <v>45</v>
      </c>
      <c r="G271">
        <v>139</v>
      </c>
      <c r="H271" s="6">
        <v>46.333333333333336</v>
      </c>
      <c r="I271" t="s">
        <v>1189</v>
      </c>
      <c r="J271" t="s">
        <v>1217</v>
      </c>
      <c r="K271" t="s">
        <v>1218</v>
      </c>
      <c r="L271" t="s">
        <v>1222</v>
      </c>
    </row>
    <row r="272" spans="1:12" x14ac:dyDescent="0.3">
      <c r="A272" t="s">
        <v>882</v>
      </c>
      <c r="B272" t="s">
        <v>479</v>
      </c>
      <c r="C272">
        <v>2</v>
      </c>
      <c r="D272">
        <v>65</v>
      </c>
      <c r="E272">
        <v>67</v>
      </c>
      <c r="F272">
        <v>65</v>
      </c>
      <c r="G272">
        <v>197</v>
      </c>
      <c r="H272" s="6">
        <v>65.666666666666671</v>
      </c>
      <c r="I272" t="s">
        <v>1153</v>
      </c>
      <c r="J272" t="s">
        <v>1154</v>
      </c>
      <c r="K272" t="s">
        <v>1127</v>
      </c>
      <c r="L272" t="s">
        <v>1229</v>
      </c>
    </row>
    <row r="273" spans="1:12" x14ac:dyDescent="0.3">
      <c r="A273" t="s">
        <v>883</v>
      </c>
      <c r="B273" t="s">
        <v>480</v>
      </c>
      <c r="C273">
        <v>5</v>
      </c>
      <c r="D273">
        <v>76</v>
      </c>
      <c r="E273">
        <v>83</v>
      </c>
      <c r="F273">
        <v>88</v>
      </c>
      <c r="G273">
        <v>247</v>
      </c>
      <c r="H273" s="6">
        <v>82.333333333333329</v>
      </c>
      <c r="I273" t="s">
        <v>1187</v>
      </c>
      <c r="J273" t="s">
        <v>1154</v>
      </c>
      <c r="K273" t="s">
        <v>1220</v>
      </c>
      <c r="L273" t="s">
        <v>1231</v>
      </c>
    </row>
    <row r="274" spans="1:12" x14ac:dyDescent="0.3">
      <c r="A274" t="s">
        <v>884</v>
      </c>
      <c r="B274" t="s">
        <v>480</v>
      </c>
      <c r="C274">
        <v>4</v>
      </c>
      <c r="D274">
        <v>90</v>
      </c>
      <c r="E274">
        <v>95</v>
      </c>
      <c r="F274">
        <v>93</v>
      </c>
      <c r="G274">
        <v>278</v>
      </c>
      <c r="H274" s="6">
        <v>92.666666666666671</v>
      </c>
      <c r="I274" t="s">
        <v>1187</v>
      </c>
      <c r="J274" t="s">
        <v>1154</v>
      </c>
      <c r="K274" t="s">
        <v>1220</v>
      </c>
      <c r="L274" t="s">
        <v>1223</v>
      </c>
    </row>
    <row r="275" spans="1:12" x14ac:dyDescent="0.3">
      <c r="A275" t="s">
        <v>885</v>
      </c>
      <c r="B275" t="s">
        <v>480</v>
      </c>
      <c r="C275">
        <v>6</v>
      </c>
      <c r="D275">
        <v>61</v>
      </c>
      <c r="E275">
        <v>61</v>
      </c>
      <c r="F275">
        <v>62</v>
      </c>
      <c r="G275">
        <v>184</v>
      </c>
      <c r="H275" s="6">
        <v>61.333333333333336</v>
      </c>
      <c r="I275" t="s">
        <v>1153</v>
      </c>
      <c r="J275" t="s">
        <v>1154</v>
      </c>
      <c r="K275" t="s">
        <v>1127</v>
      </c>
      <c r="L275" t="s">
        <v>1227</v>
      </c>
    </row>
    <row r="276" spans="1:12" x14ac:dyDescent="0.3">
      <c r="A276" t="s">
        <v>886</v>
      </c>
      <c r="B276" t="s">
        <v>1074</v>
      </c>
      <c r="C276">
        <v>5</v>
      </c>
      <c r="D276">
        <v>37</v>
      </c>
      <c r="E276">
        <v>46</v>
      </c>
      <c r="F276">
        <v>46</v>
      </c>
      <c r="G276">
        <v>129</v>
      </c>
      <c r="H276" s="6">
        <v>43</v>
      </c>
      <c r="I276" t="s">
        <v>1189</v>
      </c>
      <c r="J276" t="s">
        <v>1217</v>
      </c>
      <c r="K276" t="s">
        <v>1218</v>
      </c>
      <c r="L276" t="s">
        <v>1228</v>
      </c>
    </row>
    <row r="277" spans="1:12" x14ac:dyDescent="0.3">
      <c r="A277" t="s">
        <v>887</v>
      </c>
      <c r="B277" t="s">
        <v>479</v>
      </c>
      <c r="C277">
        <v>8</v>
      </c>
      <c r="D277">
        <v>62</v>
      </c>
      <c r="E277">
        <v>67</v>
      </c>
      <c r="F277">
        <v>62</v>
      </c>
      <c r="G277">
        <v>191</v>
      </c>
      <c r="H277" s="6">
        <v>63.666666666666664</v>
      </c>
      <c r="I277" t="s">
        <v>1153</v>
      </c>
      <c r="J277" t="s">
        <v>1154</v>
      </c>
      <c r="K277" t="s">
        <v>1127</v>
      </c>
      <c r="L277" t="s">
        <v>1226</v>
      </c>
    </row>
    <row r="278" spans="1:12" x14ac:dyDescent="0.3">
      <c r="A278" t="s">
        <v>888</v>
      </c>
      <c r="B278" t="s">
        <v>480</v>
      </c>
      <c r="C278">
        <v>4</v>
      </c>
      <c r="D278">
        <v>88</v>
      </c>
      <c r="E278">
        <v>85</v>
      </c>
      <c r="F278">
        <v>76</v>
      </c>
      <c r="G278">
        <v>249</v>
      </c>
      <c r="H278" s="6">
        <v>83</v>
      </c>
      <c r="I278" t="s">
        <v>1187</v>
      </c>
      <c r="J278" t="s">
        <v>1154</v>
      </c>
      <c r="K278" t="s">
        <v>1220</v>
      </c>
      <c r="L278" t="s">
        <v>1230</v>
      </c>
    </row>
    <row r="279" spans="1:12" x14ac:dyDescent="0.3">
      <c r="A279" t="s">
        <v>889</v>
      </c>
      <c r="B279" t="s">
        <v>480</v>
      </c>
      <c r="C279">
        <v>3</v>
      </c>
      <c r="D279">
        <v>65</v>
      </c>
      <c r="E279">
        <v>72</v>
      </c>
      <c r="F279">
        <v>74</v>
      </c>
      <c r="G279">
        <v>211</v>
      </c>
      <c r="H279" s="6">
        <v>70.333333333333329</v>
      </c>
      <c r="I279" t="s">
        <v>1153</v>
      </c>
      <c r="J279" t="s">
        <v>1154</v>
      </c>
      <c r="K279" t="s">
        <v>1127</v>
      </c>
      <c r="L279" t="s">
        <v>1225</v>
      </c>
    </row>
    <row r="280" spans="1:12" x14ac:dyDescent="0.3">
      <c r="A280" t="s">
        <v>890</v>
      </c>
      <c r="B280" t="s">
        <v>480</v>
      </c>
      <c r="C280">
        <v>9</v>
      </c>
      <c r="D280">
        <v>70</v>
      </c>
      <c r="E280">
        <v>71</v>
      </c>
      <c r="F280">
        <v>74</v>
      </c>
      <c r="G280">
        <v>215</v>
      </c>
      <c r="H280" s="6">
        <v>71.666666666666671</v>
      </c>
      <c r="I280" t="s">
        <v>1153</v>
      </c>
      <c r="J280" t="s">
        <v>1154</v>
      </c>
      <c r="K280" t="s">
        <v>1127</v>
      </c>
      <c r="L280" t="s">
        <v>1234</v>
      </c>
    </row>
    <row r="281" spans="1:12" x14ac:dyDescent="0.3">
      <c r="A281" t="s">
        <v>891</v>
      </c>
      <c r="B281" t="s">
        <v>1074</v>
      </c>
      <c r="C281">
        <v>6</v>
      </c>
      <c r="D281">
        <v>64</v>
      </c>
      <c r="E281">
        <v>64</v>
      </c>
      <c r="F281">
        <v>67</v>
      </c>
      <c r="G281">
        <v>195</v>
      </c>
      <c r="H281" s="6">
        <v>65</v>
      </c>
      <c r="I281" t="s">
        <v>1153</v>
      </c>
      <c r="J281" t="s">
        <v>1154</v>
      </c>
      <c r="K281" t="s">
        <v>1127</v>
      </c>
      <c r="L281" t="s">
        <v>1235</v>
      </c>
    </row>
    <row r="282" spans="1:12" x14ac:dyDescent="0.3">
      <c r="A282" t="s">
        <v>892</v>
      </c>
      <c r="B282" t="s">
        <v>480</v>
      </c>
      <c r="C282">
        <v>10</v>
      </c>
      <c r="D282">
        <v>76</v>
      </c>
      <c r="E282">
        <v>64</v>
      </c>
      <c r="F282">
        <v>66</v>
      </c>
      <c r="G282">
        <v>206</v>
      </c>
      <c r="H282" s="6">
        <v>68.666666666666671</v>
      </c>
      <c r="I282" t="s">
        <v>1153</v>
      </c>
      <c r="J282" t="s">
        <v>1154</v>
      </c>
      <c r="K282" t="s">
        <v>1127</v>
      </c>
      <c r="L282" t="s">
        <v>1236</v>
      </c>
    </row>
    <row r="283" spans="1:12" x14ac:dyDescent="0.3">
      <c r="A283" t="s">
        <v>893</v>
      </c>
      <c r="B283" t="s">
        <v>480</v>
      </c>
      <c r="C283">
        <v>1</v>
      </c>
      <c r="D283">
        <v>65</v>
      </c>
      <c r="E283">
        <v>74</v>
      </c>
      <c r="F283">
        <v>77</v>
      </c>
      <c r="G283">
        <v>216</v>
      </c>
      <c r="H283" s="6">
        <v>72</v>
      </c>
      <c r="I283" t="s">
        <v>1153</v>
      </c>
      <c r="J283" t="s">
        <v>1154</v>
      </c>
      <c r="K283" t="s">
        <v>1127</v>
      </c>
      <c r="L283" t="s">
        <v>1237</v>
      </c>
    </row>
    <row r="284" spans="1:12" x14ac:dyDescent="0.3">
      <c r="A284" t="s">
        <v>894</v>
      </c>
      <c r="B284" t="s">
        <v>480</v>
      </c>
      <c r="C284">
        <v>7</v>
      </c>
      <c r="D284">
        <v>83</v>
      </c>
      <c r="E284">
        <v>82</v>
      </c>
      <c r="F284">
        <v>84</v>
      </c>
      <c r="G284">
        <v>249</v>
      </c>
      <c r="H284" s="6">
        <v>83</v>
      </c>
      <c r="I284" t="s">
        <v>1187</v>
      </c>
      <c r="J284" t="s">
        <v>1154</v>
      </c>
      <c r="K284" t="s">
        <v>1220</v>
      </c>
      <c r="L284" t="s">
        <v>1238</v>
      </c>
    </row>
    <row r="285" spans="1:12" x14ac:dyDescent="0.3">
      <c r="A285" t="s">
        <v>895</v>
      </c>
      <c r="B285" t="s">
        <v>480</v>
      </c>
      <c r="C285">
        <v>5</v>
      </c>
      <c r="D285">
        <v>67</v>
      </c>
      <c r="E285">
        <v>84</v>
      </c>
      <c r="F285">
        <v>81</v>
      </c>
      <c r="G285">
        <v>232</v>
      </c>
      <c r="H285" s="6">
        <v>77.333333333333329</v>
      </c>
      <c r="I285" t="s">
        <v>1153</v>
      </c>
      <c r="J285" t="s">
        <v>1154</v>
      </c>
      <c r="K285" t="s">
        <v>1127</v>
      </c>
      <c r="L285" t="s">
        <v>1239</v>
      </c>
    </row>
    <row r="286" spans="1:12" x14ac:dyDescent="0.3">
      <c r="A286" t="s">
        <v>896</v>
      </c>
      <c r="B286" t="s">
        <v>1074</v>
      </c>
      <c r="C286">
        <v>6</v>
      </c>
      <c r="D286">
        <v>30</v>
      </c>
      <c r="E286">
        <v>26</v>
      </c>
      <c r="F286">
        <v>22</v>
      </c>
      <c r="G286">
        <v>78</v>
      </c>
      <c r="H286" s="6">
        <v>26</v>
      </c>
      <c r="I286" t="s">
        <v>1188</v>
      </c>
      <c r="J286" t="s">
        <v>1217</v>
      </c>
      <c r="K286" t="s">
        <v>1219</v>
      </c>
      <c r="L286" t="s">
        <v>1240</v>
      </c>
    </row>
    <row r="287" spans="1:12" x14ac:dyDescent="0.3">
      <c r="A287" t="s">
        <v>897</v>
      </c>
      <c r="B287" t="s">
        <v>1074</v>
      </c>
      <c r="C287">
        <v>2</v>
      </c>
      <c r="D287">
        <v>52</v>
      </c>
      <c r="E287">
        <v>66</v>
      </c>
      <c r="F287">
        <v>73</v>
      </c>
      <c r="G287">
        <v>191</v>
      </c>
      <c r="H287" s="6">
        <v>63.666666666666664</v>
      </c>
      <c r="I287" t="s">
        <v>1153</v>
      </c>
      <c r="J287" t="s">
        <v>1154</v>
      </c>
      <c r="K287" t="s">
        <v>1127</v>
      </c>
      <c r="L287" t="s">
        <v>1241</v>
      </c>
    </row>
    <row r="288" spans="1:12" x14ac:dyDescent="0.3">
      <c r="A288" t="s">
        <v>898</v>
      </c>
      <c r="B288" t="s">
        <v>479</v>
      </c>
      <c r="C288">
        <v>9</v>
      </c>
      <c r="D288">
        <v>74</v>
      </c>
      <c r="E288">
        <v>73</v>
      </c>
      <c r="F288">
        <v>67</v>
      </c>
      <c r="G288">
        <v>214</v>
      </c>
      <c r="H288" s="6">
        <v>71.333333333333329</v>
      </c>
      <c r="I288" t="s">
        <v>1153</v>
      </c>
      <c r="J288" t="s">
        <v>1154</v>
      </c>
      <c r="K288" t="s">
        <v>1127</v>
      </c>
      <c r="L288" t="s">
        <v>1242</v>
      </c>
    </row>
    <row r="289" spans="1:12" x14ac:dyDescent="0.3">
      <c r="A289" t="s">
        <v>899</v>
      </c>
      <c r="B289" t="s">
        <v>480</v>
      </c>
      <c r="C289">
        <v>10</v>
      </c>
      <c r="D289">
        <v>73</v>
      </c>
      <c r="E289">
        <v>67</v>
      </c>
      <c r="F289">
        <v>59</v>
      </c>
      <c r="G289">
        <v>199</v>
      </c>
      <c r="H289" s="6">
        <v>66.333333333333329</v>
      </c>
      <c r="I289" t="s">
        <v>1153</v>
      </c>
      <c r="J289" t="s">
        <v>1154</v>
      </c>
      <c r="K289" t="s">
        <v>1127</v>
      </c>
      <c r="L289" t="s">
        <v>1243</v>
      </c>
    </row>
    <row r="290" spans="1:12" x14ac:dyDescent="0.3">
      <c r="A290" t="s">
        <v>900</v>
      </c>
      <c r="B290" t="s">
        <v>481</v>
      </c>
      <c r="C290">
        <v>2</v>
      </c>
      <c r="D290">
        <v>56</v>
      </c>
      <c r="E290">
        <v>65</v>
      </c>
      <c r="F290">
        <v>63</v>
      </c>
      <c r="G290">
        <v>184</v>
      </c>
      <c r="H290" s="6">
        <v>61.333333333333336</v>
      </c>
      <c r="I290" t="s">
        <v>1153</v>
      </c>
      <c r="J290" t="s">
        <v>1154</v>
      </c>
      <c r="K290" t="s">
        <v>1127</v>
      </c>
      <c r="L290" t="s">
        <v>1244</v>
      </c>
    </row>
    <row r="291" spans="1:12" x14ac:dyDescent="0.3">
      <c r="A291" t="s">
        <v>901</v>
      </c>
      <c r="B291" t="s">
        <v>480</v>
      </c>
      <c r="C291">
        <v>3</v>
      </c>
      <c r="D291">
        <v>44</v>
      </c>
      <c r="E291">
        <v>54</v>
      </c>
      <c r="F291">
        <v>53</v>
      </c>
      <c r="G291">
        <v>151</v>
      </c>
      <c r="H291" s="6">
        <v>50.333333333333336</v>
      </c>
      <c r="I291" t="s">
        <v>1153</v>
      </c>
      <c r="J291" t="s">
        <v>1154</v>
      </c>
      <c r="K291" t="s">
        <v>1127</v>
      </c>
      <c r="L291" t="s">
        <v>1245</v>
      </c>
    </row>
    <row r="292" spans="1:12" x14ac:dyDescent="0.3">
      <c r="A292" t="s">
        <v>902</v>
      </c>
      <c r="B292" t="s">
        <v>481</v>
      </c>
      <c r="C292">
        <v>1</v>
      </c>
      <c r="D292">
        <v>78</v>
      </c>
      <c r="E292">
        <v>79</v>
      </c>
      <c r="F292">
        <v>76</v>
      </c>
      <c r="G292">
        <v>233</v>
      </c>
      <c r="H292" s="6">
        <v>77.666666666666671</v>
      </c>
      <c r="I292" t="s">
        <v>1153</v>
      </c>
      <c r="J292" t="s">
        <v>1154</v>
      </c>
      <c r="K292" t="s">
        <v>1127</v>
      </c>
      <c r="L292" t="s">
        <v>1246</v>
      </c>
    </row>
    <row r="293" spans="1:12" x14ac:dyDescent="0.3">
      <c r="A293" t="s">
        <v>903</v>
      </c>
      <c r="B293" t="s">
        <v>479</v>
      </c>
      <c r="C293">
        <v>3</v>
      </c>
      <c r="D293">
        <v>45</v>
      </c>
      <c r="E293">
        <v>56</v>
      </c>
      <c r="F293">
        <v>54</v>
      </c>
      <c r="G293">
        <v>155</v>
      </c>
      <c r="H293" s="6">
        <v>51.666666666666664</v>
      </c>
      <c r="I293" t="s">
        <v>1153</v>
      </c>
      <c r="J293" t="s">
        <v>1154</v>
      </c>
      <c r="K293" t="s">
        <v>1127</v>
      </c>
      <c r="L293" t="s">
        <v>1247</v>
      </c>
    </row>
    <row r="294" spans="1:12" x14ac:dyDescent="0.3">
      <c r="A294" t="s">
        <v>904</v>
      </c>
      <c r="B294" t="s">
        <v>1074</v>
      </c>
      <c r="C294">
        <v>10</v>
      </c>
      <c r="D294">
        <v>62</v>
      </c>
      <c r="E294">
        <v>64</v>
      </c>
      <c r="F294">
        <v>64</v>
      </c>
      <c r="G294">
        <v>190</v>
      </c>
      <c r="H294" s="6">
        <v>63.333333333333336</v>
      </c>
      <c r="I294" t="s">
        <v>1153</v>
      </c>
      <c r="J294" t="s">
        <v>1154</v>
      </c>
      <c r="K294" t="s">
        <v>1127</v>
      </c>
      <c r="L294" t="s">
        <v>1248</v>
      </c>
    </row>
    <row r="295" spans="1:12" x14ac:dyDescent="0.3">
      <c r="A295" t="s">
        <v>905</v>
      </c>
      <c r="B295" t="s">
        <v>480</v>
      </c>
      <c r="C295">
        <v>3</v>
      </c>
      <c r="D295">
        <v>49</v>
      </c>
      <c r="E295">
        <v>65</v>
      </c>
      <c r="F295">
        <v>55</v>
      </c>
      <c r="G295">
        <v>169</v>
      </c>
      <c r="H295" s="6">
        <v>56.333333333333336</v>
      </c>
      <c r="I295" t="s">
        <v>1153</v>
      </c>
      <c r="J295" t="s">
        <v>1154</v>
      </c>
      <c r="K295" t="s">
        <v>1127</v>
      </c>
      <c r="L295" t="s">
        <v>1249</v>
      </c>
    </row>
    <row r="296" spans="1:12" x14ac:dyDescent="0.3">
      <c r="A296" t="s">
        <v>906</v>
      </c>
      <c r="B296" t="s">
        <v>1074</v>
      </c>
      <c r="C296">
        <v>10</v>
      </c>
      <c r="D296">
        <v>81</v>
      </c>
      <c r="E296">
        <v>92</v>
      </c>
      <c r="F296">
        <v>91</v>
      </c>
      <c r="G296">
        <v>264</v>
      </c>
      <c r="H296" s="6">
        <v>88</v>
      </c>
      <c r="I296" t="s">
        <v>1187</v>
      </c>
      <c r="J296" t="s">
        <v>1154</v>
      </c>
      <c r="K296" t="s">
        <v>1220</v>
      </c>
      <c r="L296" t="s">
        <v>1250</v>
      </c>
    </row>
    <row r="297" spans="1:12" x14ac:dyDescent="0.3">
      <c r="A297" t="s">
        <v>907</v>
      </c>
      <c r="B297" t="s">
        <v>481</v>
      </c>
      <c r="C297">
        <v>9</v>
      </c>
      <c r="D297">
        <v>67</v>
      </c>
      <c r="E297">
        <v>69</v>
      </c>
      <c r="F297">
        <v>75</v>
      </c>
      <c r="G297">
        <v>211</v>
      </c>
      <c r="H297" s="6">
        <v>70.333333333333329</v>
      </c>
      <c r="I297" t="s">
        <v>1153</v>
      </c>
      <c r="J297" t="s">
        <v>1154</v>
      </c>
      <c r="K297" t="s">
        <v>1127</v>
      </c>
      <c r="L297" t="s">
        <v>1251</v>
      </c>
    </row>
    <row r="298" spans="1:12" x14ac:dyDescent="0.3">
      <c r="A298" t="s">
        <v>908</v>
      </c>
      <c r="B298" t="s">
        <v>481</v>
      </c>
      <c r="C298">
        <v>9</v>
      </c>
      <c r="D298">
        <v>65</v>
      </c>
      <c r="E298">
        <v>77</v>
      </c>
      <c r="F298">
        <v>74</v>
      </c>
      <c r="G298">
        <v>216</v>
      </c>
      <c r="H298" s="6">
        <v>72</v>
      </c>
      <c r="I298" t="s">
        <v>1153</v>
      </c>
      <c r="J298" t="s">
        <v>1154</v>
      </c>
      <c r="K298" t="s">
        <v>1127</v>
      </c>
      <c r="L298" t="s">
        <v>1252</v>
      </c>
    </row>
    <row r="299" spans="1:12" x14ac:dyDescent="0.3">
      <c r="A299" t="s">
        <v>909</v>
      </c>
      <c r="B299" t="s">
        <v>1074</v>
      </c>
      <c r="C299">
        <v>8</v>
      </c>
      <c r="D299">
        <v>59</v>
      </c>
      <c r="E299">
        <v>54</v>
      </c>
      <c r="F299">
        <v>67</v>
      </c>
      <c r="G299">
        <v>180</v>
      </c>
      <c r="H299" s="6">
        <v>60</v>
      </c>
      <c r="I299" t="s">
        <v>1153</v>
      </c>
      <c r="J299" t="s">
        <v>1154</v>
      </c>
      <c r="K299" t="s">
        <v>1127</v>
      </c>
      <c r="L299" t="s">
        <v>1253</v>
      </c>
    </row>
    <row r="300" spans="1:12" x14ac:dyDescent="0.3">
      <c r="A300" t="s">
        <v>910</v>
      </c>
      <c r="B300" t="s">
        <v>1074</v>
      </c>
      <c r="C300">
        <v>4</v>
      </c>
      <c r="D300">
        <v>66</v>
      </c>
      <c r="E300">
        <v>74</v>
      </c>
      <c r="F300">
        <v>78</v>
      </c>
      <c r="G300">
        <v>218</v>
      </c>
      <c r="H300" s="6">
        <v>72.666666666666671</v>
      </c>
      <c r="I300" t="s">
        <v>1153</v>
      </c>
      <c r="J300" t="s">
        <v>1154</v>
      </c>
      <c r="K300" t="s">
        <v>1127</v>
      </c>
      <c r="L300" t="s">
        <v>1254</v>
      </c>
    </row>
    <row r="301" spans="1:12" x14ac:dyDescent="0.3">
      <c r="A301" t="s">
        <v>911</v>
      </c>
      <c r="B301" t="s">
        <v>1074</v>
      </c>
      <c r="C301">
        <v>9</v>
      </c>
      <c r="D301">
        <v>61</v>
      </c>
      <c r="E301">
        <v>58</v>
      </c>
      <c r="F301">
        <v>56</v>
      </c>
      <c r="G301">
        <v>175</v>
      </c>
      <c r="H301" s="6">
        <v>58.333333333333336</v>
      </c>
      <c r="I301" t="s">
        <v>1153</v>
      </c>
      <c r="J301" t="s">
        <v>1154</v>
      </c>
      <c r="K301" t="s">
        <v>1127</v>
      </c>
      <c r="L301" t="s">
        <v>1255</v>
      </c>
    </row>
    <row r="302" spans="1:12" x14ac:dyDescent="0.3">
      <c r="A302" t="s">
        <v>912</v>
      </c>
      <c r="B302" t="s">
        <v>480</v>
      </c>
      <c r="C302">
        <v>4</v>
      </c>
      <c r="D302">
        <v>58</v>
      </c>
      <c r="E302">
        <v>54</v>
      </c>
      <c r="F302">
        <v>52</v>
      </c>
      <c r="G302">
        <v>164</v>
      </c>
      <c r="H302" s="6">
        <v>54.666666666666664</v>
      </c>
      <c r="I302" t="s">
        <v>1153</v>
      </c>
      <c r="J302" t="s">
        <v>1154</v>
      </c>
      <c r="K302" t="s">
        <v>1127</v>
      </c>
      <c r="L302" t="s">
        <v>1256</v>
      </c>
    </row>
    <row r="303" spans="1:12" x14ac:dyDescent="0.3">
      <c r="A303" t="s">
        <v>913</v>
      </c>
      <c r="B303" t="s">
        <v>481</v>
      </c>
      <c r="C303">
        <v>4</v>
      </c>
      <c r="D303">
        <v>52</v>
      </c>
      <c r="E303">
        <v>53</v>
      </c>
      <c r="F303">
        <v>49</v>
      </c>
      <c r="G303">
        <v>154</v>
      </c>
      <c r="H303" s="6">
        <v>51.333333333333336</v>
      </c>
      <c r="I303" t="s">
        <v>1153</v>
      </c>
      <c r="J303" t="s">
        <v>1154</v>
      </c>
      <c r="K303" t="s">
        <v>1127</v>
      </c>
      <c r="L303" t="s">
        <v>1257</v>
      </c>
    </row>
    <row r="304" spans="1:12" x14ac:dyDescent="0.3">
      <c r="A304" t="s">
        <v>914</v>
      </c>
      <c r="B304" t="s">
        <v>1074</v>
      </c>
      <c r="C304">
        <v>3</v>
      </c>
      <c r="D304">
        <v>79</v>
      </c>
      <c r="E304">
        <v>92</v>
      </c>
      <c r="F304">
        <v>89</v>
      </c>
      <c r="G304">
        <v>260</v>
      </c>
      <c r="H304" s="6">
        <v>86.666666666666671</v>
      </c>
      <c r="I304" t="s">
        <v>1187</v>
      </c>
      <c r="J304" t="s">
        <v>1154</v>
      </c>
      <c r="K304" t="s">
        <v>1220</v>
      </c>
      <c r="L304" t="s">
        <v>1258</v>
      </c>
    </row>
    <row r="305" spans="1:12" x14ac:dyDescent="0.3">
      <c r="A305" t="s">
        <v>915</v>
      </c>
      <c r="B305" t="s">
        <v>481</v>
      </c>
      <c r="C305">
        <v>4</v>
      </c>
      <c r="D305">
        <v>61</v>
      </c>
      <c r="E305">
        <v>55</v>
      </c>
      <c r="F305">
        <v>52</v>
      </c>
      <c r="G305">
        <v>168</v>
      </c>
      <c r="H305" s="6">
        <v>56</v>
      </c>
      <c r="I305" t="s">
        <v>1153</v>
      </c>
      <c r="J305" t="s">
        <v>1154</v>
      </c>
      <c r="K305" t="s">
        <v>1127</v>
      </c>
      <c r="L305" t="s">
        <v>1259</v>
      </c>
    </row>
    <row r="306" spans="1:12" x14ac:dyDescent="0.3">
      <c r="A306" t="s">
        <v>916</v>
      </c>
      <c r="B306" t="s">
        <v>480</v>
      </c>
      <c r="C306">
        <v>10</v>
      </c>
      <c r="D306">
        <v>78</v>
      </c>
      <c r="E306">
        <v>77</v>
      </c>
      <c r="F306">
        <v>80</v>
      </c>
      <c r="G306">
        <v>235</v>
      </c>
      <c r="H306" s="6">
        <v>78.333333333333329</v>
      </c>
      <c r="I306" t="s">
        <v>1153</v>
      </c>
      <c r="J306" t="s">
        <v>1154</v>
      </c>
      <c r="K306" t="s">
        <v>1127</v>
      </c>
      <c r="L306" t="s">
        <v>1260</v>
      </c>
    </row>
    <row r="307" spans="1:12" x14ac:dyDescent="0.3">
      <c r="A307" t="s">
        <v>917</v>
      </c>
      <c r="B307" t="s">
        <v>481</v>
      </c>
      <c r="C307">
        <v>2</v>
      </c>
      <c r="D307">
        <v>77</v>
      </c>
      <c r="E307">
        <v>68</v>
      </c>
      <c r="F307">
        <v>77</v>
      </c>
      <c r="G307">
        <v>222</v>
      </c>
      <c r="H307" s="6">
        <v>74</v>
      </c>
      <c r="I307" t="s">
        <v>1153</v>
      </c>
      <c r="J307" t="s">
        <v>1154</v>
      </c>
      <c r="K307" t="s">
        <v>1127</v>
      </c>
      <c r="L307" t="s">
        <v>1261</v>
      </c>
    </row>
    <row r="308" spans="1:12" x14ac:dyDescent="0.3">
      <c r="A308" t="s">
        <v>918</v>
      </c>
      <c r="B308" t="s">
        <v>480</v>
      </c>
      <c r="C308">
        <v>6</v>
      </c>
      <c r="D308">
        <v>84</v>
      </c>
      <c r="E308">
        <v>77</v>
      </c>
      <c r="F308">
        <v>71</v>
      </c>
      <c r="G308">
        <v>232</v>
      </c>
      <c r="H308" s="6">
        <v>77.333333333333329</v>
      </c>
      <c r="I308" t="s">
        <v>1153</v>
      </c>
      <c r="J308" t="s">
        <v>1154</v>
      </c>
      <c r="K308" t="s">
        <v>1127</v>
      </c>
      <c r="L308" t="s">
        <v>1224</v>
      </c>
    </row>
    <row r="309" spans="1:12" x14ac:dyDescent="0.3">
      <c r="A309" t="s">
        <v>919</v>
      </c>
      <c r="B309" t="s">
        <v>481</v>
      </c>
      <c r="C309">
        <v>3</v>
      </c>
      <c r="D309">
        <v>61</v>
      </c>
      <c r="E309">
        <v>68</v>
      </c>
      <c r="F309">
        <v>66</v>
      </c>
      <c r="G309">
        <v>195</v>
      </c>
      <c r="H309" s="6">
        <v>65</v>
      </c>
      <c r="I309" t="s">
        <v>1153</v>
      </c>
      <c r="J309" t="s">
        <v>1154</v>
      </c>
      <c r="K309" t="s">
        <v>1127</v>
      </c>
      <c r="L309" t="s">
        <v>1222</v>
      </c>
    </row>
    <row r="310" spans="1:12" x14ac:dyDescent="0.3">
      <c r="A310" t="s">
        <v>920</v>
      </c>
      <c r="B310" t="s">
        <v>481</v>
      </c>
      <c r="C310">
        <v>4</v>
      </c>
      <c r="D310">
        <v>69</v>
      </c>
      <c r="E310">
        <v>75</v>
      </c>
      <c r="F310">
        <v>78</v>
      </c>
      <c r="G310">
        <v>222</v>
      </c>
      <c r="H310" s="6">
        <v>74</v>
      </c>
      <c r="I310" t="s">
        <v>1153</v>
      </c>
      <c r="J310" t="s">
        <v>1154</v>
      </c>
      <c r="K310" t="s">
        <v>1127</v>
      </c>
      <c r="L310" t="s">
        <v>1229</v>
      </c>
    </row>
    <row r="311" spans="1:12" x14ac:dyDescent="0.3">
      <c r="A311" t="s">
        <v>921</v>
      </c>
      <c r="B311" t="s">
        <v>480</v>
      </c>
      <c r="C311">
        <v>10</v>
      </c>
      <c r="D311">
        <v>74</v>
      </c>
      <c r="E311">
        <v>79</v>
      </c>
      <c r="F311">
        <v>75</v>
      </c>
      <c r="G311">
        <v>228</v>
      </c>
      <c r="H311" s="6">
        <v>76</v>
      </c>
      <c r="I311" t="s">
        <v>1153</v>
      </c>
      <c r="J311" t="s">
        <v>1154</v>
      </c>
      <c r="K311" t="s">
        <v>1127</v>
      </c>
      <c r="L311" t="s">
        <v>1231</v>
      </c>
    </row>
    <row r="312" spans="1:12" x14ac:dyDescent="0.3">
      <c r="A312" t="s">
        <v>922</v>
      </c>
      <c r="B312" t="s">
        <v>1074</v>
      </c>
      <c r="C312">
        <v>8</v>
      </c>
      <c r="D312">
        <v>65</v>
      </c>
      <c r="E312">
        <v>81</v>
      </c>
      <c r="F312">
        <v>73</v>
      </c>
      <c r="G312">
        <v>219</v>
      </c>
      <c r="H312" s="6">
        <v>73</v>
      </c>
      <c r="I312" t="s">
        <v>1153</v>
      </c>
      <c r="J312" t="s">
        <v>1154</v>
      </c>
      <c r="K312" t="s">
        <v>1127</v>
      </c>
      <c r="L312" t="s">
        <v>1223</v>
      </c>
    </row>
    <row r="313" spans="1:12" x14ac:dyDescent="0.3">
      <c r="A313" t="s">
        <v>923</v>
      </c>
      <c r="B313" t="s">
        <v>481</v>
      </c>
      <c r="C313">
        <v>8</v>
      </c>
      <c r="D313">
        <v>69</v>
      </c>
      <c r="E313">
        <v>72</v>
      </c>
      <c r="F313">
        <v>77</v>
      </c>
      <c r="G313">
        <v>218</v>
      </c>
      <c r="H313" s="6">
        <v>72.666666666666671</v>
      </c>
      <c r="I313" t="s">
        <v>1153</v>
      </c>
      <c r="J313" t="s">
        <v>1154</v>
      </c>
      <c r="K313" t="s">
        <v>1127</v>
      </c>
      <c r="L313" t="s">
        <v>1227</v>
      </c>
    </row>
    <row r="314" spans="1:12" x14ac:dyDescent="0.3">
      <c r="A314" t="s">
        <v>924</v>
      </c>
      <c r="B314" t="s">
        <v>1074</v>
      </c>
      <c r="C314">
        <v>7</v>
      </c>
      <c r="D314">
        <v>71</v>
      </c>
      <c r="E314">
        <v>66</v>
      </c>
      <c r="F314">
        <v>60</v>
      </c>
      <c r="G314">
        <v>197</v>
      </c>
      <c r="H314" s="6">
        <v>65.666666666666671</v>
      </c>
      <c r="I314" t="s">
        <v>1153</v>
      </c>
      <c r="J314" t="s">
        <v>1154</v>
      </c>
      <c r="K314" t="s">
        <v>1127</v>
      </c>
      <c r="L314" t="s">
        <v>1228</v>
      </c>
    </row>
    <row r="315" spans="1:12" x14ac:dyDescent="0.3">
      <c r="A315" t="s">
        <v>925</v>
      </c>
      <c r="B315" t="s">
        <v>481</v>
      </c>
      <c r="C315">
        <v>2</v>
      </c>
      <c r="D315">
        <v>60</v>
      </c>
      <c r="E315">
        <v>44</v>
      </c>
      <c r="F315">
        <v>47</v>
      </c>
      <c r="G315">
        <v>151</v>
      </c>
      <c r="H315" s="6">
        <v>50.333333333333336</v>
      </c>
      <c r="I315" t="s">
        <v>1153</v>
      </c>
      <c r="J315" t="s">
        <v>1154</v>
      </c>
      <c r="K315" t="s">
        <v>1127</v>
      </c>
      <c r="L315" t="s">
        <v>1226</v>
      </c>
    </row>
    <row r="316" spans="1:12" x14ac:dyDescent="0.3">
      <c r="A316" t="s">
        <v>926</v>
      </c>
      <c r="B316" t="s">
        <v>479</v>
      </c>
      <c r="C316">
        <v>4</v>
      </c>
      <c r="D316">
        <v>65</v>
      </c>
      <c r="E316">
        <v>54</v>
      </c>
      <c r="F316">
        <v>57</v>
      </c>
      <c r="G316">
        <v>176</v>
      </c>
      <c r="H316" s="6">
        <v>58.666666666666664</v>
      </c>
      <c r="I316" t="s">
        <v>1153</v>
      </c>
      <c r="J316" t="s">
        <v>1154</v>
      </c>
      <c r="K316" t="s">
        <v>1127</v>
      </c>
      <c r="L316" t="s">
        <v>1230</v>
      </c>
    </row>
    <row r="317" spans="1:12" x14ac:dyDescent="0.3">
      <c r="A317" t="s">
        <v>927</v>
      </c>
      <c r="B317" t="s">
        <v>480</v>
      </c>
      <c r="C317">
        <v>3</v>
      </c>
      <c r="D317">
        <v>86</v>
      </c>
      <c r="E317">
        <v>83</v>
      </c>
      <c r="F317">
        <v>86</v>
      </c>
      <c r="G317">
        <v>255</v>
      </c>
      <c r="H317" s="6">
        <v>85</v>
      </c>
      <c r="I317" t="s">
        <v>1187</v>
      </c>
      <c r="J317" t="s">
        <v>1154</v>
      </c>
      <c r="K317" t="s">
        <v>1220</v>
      </c>
      <c r="L317" t="s">
        <v>1225</v>
      </c>
    </row>
    <row r="318" spans="1:12" x14ac:dyDescent="0.3">
      <c r="A318" t="s">
        <v>928</v>
      </c>
      <c r="B318" t="s">
        <v>1074</v>
      </c>
      <c r="C318">
        <v>5</v>
      </c>
      <c r="D318">
        <v>79</v>
      </c>
      <c r="E318">
        <v>73</v>
      </c>
      <c r="F318">
        <v>67</v>
      </c>
      <c r="G318">
        <v>219</v>
      </c>
      <c r="H318" s="6">
        <v>73</v>
      </c>
      <c r="I318" t="s">
        <v>1153</v>
      </c>
      <c r="J318" t="s">
        <v>1154</v>
      </c>
      <c r="K318" t="s">
        <v>1127</v>
      </c>
      <c r="L318" t="s">
        <v>1234</v>
      </c>
    </row>
    <row r="319" spans="1:12" x14ac:dyDescent="0.3">
      <c r="A319" t="s">
        <v>929</v>
      </c>
      <c r="B319" t="s">
        <v>1074</v>
      </c>
      <c r="C319">
        <v>8</v>
      </c>
      <c r="D319">
        <v>44</v>
      </c>
      <c r="E319">
        <v>64</v>
      </c>
      <c r="F319">
        <v>58</v>
      </c>
      <c r="G319">
        <v>166</v>
      </c>
      <c r="H319" s="6">
        <v>55.333333333333336</v>
      </c>
      <c r="I319" t="s">
        <v>1153</v>
      </c>
      <c r="J319" t="s">
        <v>1154</v>
      </c>
      <c r="K319" t="s">
        <v>1127</v>
      </c>
      <c r="L319" t="s">
        <v>1235</v>
      </c>
    </row>
    <row r="320" spans="1:12" x14ac:dyDescent="0.3">
      <c r="A320" t="s">
        <v>930</v>
      </c>
      <c r="B320" t="s">
        <v>479</v>
      </c>
      <c r="C320">
        <v>9</v>
      </c>
      <c r="D320">
        <v>62</v>
      </c>
      <c r="E320">
        <v>70</v>
      </c>
      <c r="F320">
        <v>75</v>
      </c>
      <c r="G320">
        <v>207</v>
      </c>
      <c r="H320" s="6">
        <v>69</v>
      </c>
      <c r="I320" t="s">
        <v>1153</v>
      </c>
      <c r="J320" t="s">
        <v>1154</v>
      </c>
      <c r="K320" t="s">
        <v>1127</v>
      </c>
      <c r="L320" t="s">
        <v>1236</v>
      </c>
    </row>
    <row r="321" spans="1:12" x14ac:dyDescent="0.3">
      <c r="A321" t="s">
        <v>931</v>
      </c>
      <c r="B321" t="s">
        <v>481</v>
      </c>
      <c r="C321">
        <v>9</v>
      </c>
      <c r="D321">
        <v>28</v>
      </c>
      <c r="E321">
        <v>23</v>
      </c>
      <c r="F321">
        <v>19</v>
      </c>
      <c r="G321">
        <v>70</v>
      </c>
      <c r="H321" s="6">
        <v>23.333333333333332</v>
      </c>
      <c r="I321" t="s">
        <v>1188</v>
      </c>
      <c r="J321" t="s">
        <v>1217</v>
      </c>
      <c r="K321" t="s">
        <v>1219</v>
      </c>
      <c r="L321" t="s">
        <v>1237</v>
      </c>
    </row>
    <row r="322" spans="1:12" x14ac:dyDescent="0.3">
      <c r="A322" t="s">
        <v>932</v>
      </c>
      <c r="B322" t="s">
        <v>479</v>
      </c>
      <c r="C322">
        <v>6</v>
      </c>
      <c r="D322">
        <v>77</v>
      </c>
      <c r="E322">
        <v>76</v>
      </c>
      <c r="F322">
        <v>77</v>
      </c>
      <c r="G322">
        <v>230</v>
      </c>
      <c r="H322" s="6">
        <v>76.666666666666671</v>
      </c>
      <c r="I322" t="s">
        <v>1153</v>
      </c>
      <c r="J322" t="s">
        <v>1154</v>
      </c>
      <c r="K322" t="s">
        <v>1127</v>
      </c>
      <c r="L322" t="s">
        <v>1238</v>
      </c>
    </row>
    <row r="323" spans="1:12" x14ac:dyDescent="0.3">
      <c r="A323" t="s">
        <v>933</v>
      </c>
      <c r="B323" t="s">
        <v>479</v>
      </c>
      <c r="C323">
        <v>2</v>
      </c>
      <c r="D323">
        <v>80</v>
      </c>
      <c r="E323">
        <v>78</v>
      </c>
      <c r="F323">
        <v>81</v>
      </c>
      <c r="G323">
        <v>239</v>
      </c>
      <c r="H323" s="6">
        <v>79.666666666666671</v>
      </c>
      <c r="I323" t="s">
        <v>1153</v>
      </c>
      <c r="J323" t="s">
        <v>1154</v>
      </c>
      <c r="K323" t="s">
        <v>1127</v>
      </c>
      <c r="L323" t="s">
        <v>1239</v>
      </c>
    </row>
    <row r="324" spans="1:12" x14ac:dyDescent="0.3">
      <c r="A324" t="s">
        <v>934</v>
      </c>
      <c r="B324" t="s">
        <v>480</v>
      </c>
      <c r="C324">
        <v>9</v>
      </c>
      <c r="D324">
        <v>56</v>
      </c>
      <c r="E324">
        <v>52</v>
      </c>
      <c r="F324">
        <v>55</v>
      </c>
      <c r="G324">
        <v>163</v>
      </c>
      <c r="H324" s="6">
        <v>54.333333333333336</v>
      </c>
      <c r="I324" t="s">
        <v>1153</v>
      </c>
      <c r="J324" t="s">
        <v>1154</v>
      </c>
      <c r="K324" t="s">
        <v>1127</v>
      </c>
      <c r="L324" t="s">
        <v>1240</v>
      </c>
    </row>
    <row r="325" spans="1:12" x14ac:dyDescent="0.3">
      <c r="A325" t="s">
        <v>935</v>
      </c>
      <c r="B325" t="s">
        <v>481</v>
      </c>
      <c r="C325">
        <v>8</v>
      </c>
      <c r="D325">
        <v>27</v>
      </c>
      <c r="E325">
        <v>34</v>
      </c>
      <c r="F325">
        <v>36</v>
      </c>
      <c r="G325">
        <v>97</v>
      </c>
      <c r="H325" s="6">
        <v>32.333333333333336</v>
      </c>
      <c r="I325" t="s">
        <v>1189</v>
      </c>
      <c r="J325" t="s">
        <v>1217</v>
      </c>
      <c r="K325" t="s">
        <v>1218</v>
      </c>
      <c r="L325" t="s">
        <v>1241</v>
      </c>
    </row>
    <row r="326" spans="1:12" x14ac:dyDescent="0.3">
      <c r="A326" t="s">
        <v>936</v>
      </c>
      <c r="B326" t="s">
        <v>480</v>
      </c>
      <c r="C326">
        <v>5</v>
      </c>
      <c r="D326">
        <v>88</v>
      </c>
      <c r="E326">
        <v>95</v>
      </c>
      <c r="F326">
        <v>92</v>
      </c>
      <c r="G326">
        <v>275</v>
      </c>
      <c r="H326" s="6">
        <v>91.666666666666671</v>
      </c>
      <c r="I326" t="s">
        <v>1187</v>
      </c>
      <c r="J326" t="s">
        <v>1154</v>
      </c>
      <c r="K326" t="s">
        <v>1220</v>
      </c>
      <c r="L326" t="s">
        <v>1242</v>
      </c>
    </row>
    <row r="327" spans="1:12" x14ac:dyDescent="0.3">
      <c r="A327" t="s">
        <v>937</v>
      </c>
      <c r="B327" t="s">
        <v>1074</v>
      </c>
      <c r="C327">
        <v>7</v>
      </c>
      <c r="D327">
        <v>79</v>
      </c>
      <c r="E327">
        <v>67</v>
      </c>
      <c r="F327">
        <v>67</v>
      </c>
      <c r="G327">
        <v>213</v>
      </c>
      <c r="H327" s="6">
        <v>71</v>
      </c>
      <c r="I327" t="s">
        <v>1153</v>
      </c>
      <c r="J327" t="s">
        <v>1154</v>
      </c>
      <c r="K327" t="s">
        <v>1127</v>
      </c>
      <c r="L327" t="s">
        <v>1243</v>
      </c>
    </row>
    <row r="328" spans="1:12" x14ac:dyDescent="0.3">
      <c r="A328" t="s">
        <v>938</v>
      </c>
      <c r="B328" t="s">
        <v>1074</v>
      </c>
      <c r="C328">
        <v>1</v>
      </c>
      <c r="D328">
        <v>81</v>
      </c>
      <c r="E328">
        <v>78</v>
      </c>
      <c r="F328">
        <v>81</v>
      </c>
      <c r="G328">
        <v>240</v>
      </c>
      <c r="H328" s="6">
        <v>80</v>
      </c>
      <c r="I328" t="s">
        <v>1153</v>
      </c>
      <c r="J328" t="s">
        <v>1154</v>
      </c>
      <c r="K328" t="s">
        <v>1127</v>
      </c>
      <c r="L328" t="s">
        <v>1244</v>
      </c>
    </row>
    <row r="329" spans="1:12" x14ac:dyDescent="0.3">
      <c r="A329" t="s">
        <v>939</v>
      </c>
      <c r="B329" t="s">
        <v>480</v>
      </c>
      <c r="C329">
        <v>4</v>
      </c>
      <c r="D329">
        <v>63</v>
      </c>
      <c r="E329">
        <v>71</v>
      </c>
      <c r="F329">
        <v>69</v>
      </c>
      <c r="G329">
        <v>203</v>
      </c>
      <c r="H329" s="6">
        <v>67.666666666666671</v>
      </c>
      <c r="I329" t="s">
        <v>1153</v>
      </c>
      <c r="J329" t="s">
        <v>1154</v>
      </c>
      <c r="K329" t="s">
        <v>1127</v>
      </c>
      <c r="L329" t="s">
        <v>1245</v>
      </c>
    </row>
    <row r="330" spans="1:12" x14ac:dyDescent="0.3">
      <c r="A330" t="s">
        <v>940</v>
      </c>
      <c r="B330" t="s">
        <v>479</v>
      </c>
      <c r="C330">
        <v>9</v>
      </c>
      <c r="D330">
        <v>57</v>
      </c>
      <c r="E330">
        <v>58</v>
      </c>
      <c r="F330">
        <v>64</v>
      </c>
      <c r="G330">
        <v>179</v>
      </c>
      <c r="H330" s="6">
        <v>59.666666666666664</v>
      </c>
      <c r="I330" t="s">
        <v>1153</v>
      </c>
      <c r="J330" t="s">
        <v>1154</v>
      </c>
      <c r="K330" t="s">
        <v>1127</v>
      </c>
      <c r="L330" t="s">
        <v>1246</v>
      </c>
    </row>
    <row r="331" spans="1:12" x14ac:dyDescent="0.3">
      <c r="A331" t="s">
        <v>941</v>
      </c>
      <c r="B331" t="s">
        <v>481</v>
      </c>
      <c r="C331">
        <v>9</v>
      </c>
      <c r="D331">
        <v>69</v>
      </c>
      <c r="E331">
        <v>80</v>
      </c>
      <c r="F331">
        <v>71</v>
      </c>
      <c r="G331">
        <v>220</v>
      </c>
      <c r="H331" s="6">
        <v>73.333333333333329</v>
      </c>
      <c r="I331" t="s">
        <v>1153</v>
      </c>
      <c r="J331" t="s">
        <v>1154</v>
      </c>
      <c r="K331" t="s">
        <v>1127</v>
      </c>
      <c r="L331" t="s">
        <v>1247</v>
      </c>
    </row>
    <row r="332" spans="1:12" x14ac:dyDescent="0.3">
      <c r="A332" t="s">
        <v>942</v>
      </c>
      <c r="B332" t="s">
        <v>479</v>
      </c>
      <c r="C332">
        <v>5</v>
      </c>
      <c r="D332">
        <v>71</v>
      </c>
      <c r="E332">
        <v>83</v>
      </c>
      <c r="F332">
        <v>78</v>
      </c>
      <c r="G332">
        <v>232</v>
      </c>
      <c r="H332" s="6">
        <v>77.333333333333329</v>
      </c>
      <c r="I332" t="s">
        <v>1153</v>
      </c>
      <c r="J332" t="s">
        <v>1154</v>
      </c>
      <c r="K332" t="s">
        <v>1127</v>
      </c>
      <c r="L332" t="s">
        <v>1248</v>
      </c>
    </row>
    <row r="333" spans="1:12" x14ac:dyDescent="0.3">
      <c r="A333" t="s">
        <v>943</v>
      </c>
      <c r="B333" t="s">
        <v>479</v>
      </c>
      <c r="C333">
        <v>6</v>
      </c>
      <c r="D333">
        <v>79</v>
      </c>
      <c r="E333">
        <v>79</v>
      </c>
      <c r="F333">
        <v>78</v>
      </c>
      <c r="G333">
        <v>236</v>
      </c>
      <c r="H333" s="6">
        <v>78.666666666666671</v>
      </c>
      <c r="I333" t="s">
        <v>1153</v>
      </c>
      <c r="J333" t="s">
        <v>1154</v>
      </c>
      <c r="K333" t="s">
        <v>1127</v>
      </c>
      <c r="L333" t="s">
        <v>1249</v>
      </c>
    </row>
    <row r="334" spans="1:12" x14ac:dyDescent="0.3">
      <c r="A334" t="s">
        <v>944</v>
      </c>
      <c r="B334" t="s">
        <v>479</v>
      </c>
      <c r="C334">
        <v>7</v>
      </c>
      <c r="D334">
        <v>71</v>
      </c>
      <c r="E334">
        <v>77</v>
      </c>
      <c r="F334">
        <v>77</v>
      </c>
      <c r="G334">
        <v>225</v>
      </c>
      <c r="H334" s="6">
        <v>75</v>
      </c>
      <c r="I334" t="s">
        <v>1153</v>
      </c>
      <c r="J334" t="s">
        <v>1154</v>
      </c>
      <c r="K334" t="s">
        <v>1127</v>
      </c>
      <c r="L334" t="s">
        <v>1250</v>
      </c>
    </row>
    <row r="335" spans="1:12" x14ac:dyDescent="0.3">
      <c r="A335" t="s">
        <v>945</v>
      </c>
      <c r="B335" t="s">
        <v>481</v>
      </c>
      <c r="C335">
        <v>10</v>
      </c>
      <c r="D335">
        <v>80</v>
      </c>
      <c r="E335">
        <v>75</v>
      </c>
      <c r="F335">
        <v>77</v>
      </c>
      <c r="G335">
        <v>232</v>
      </c>
      <c r="H335" s="6">
        <v>77.333333333333329</v>
      </c>
      <c r="I335" t="s">
        <v>1153</v>
      </c>
      <c r="J335" t="s">
        <v>1154</v>
      </c>
      <c r="K335" t="s">
        <v>1127</v>
      </c>
      <c r="L335" t="s">
        <v>1251</v>
      </c>
    </row>
    <row r="336" spans="1:12" x14ac:dyDescent="0.3">
      <c r="A336" t="s">
        <v>946</v>
      </c>
      <c r="B336" t="s">
        <v>479</v>
      </c>
      <c r="C336">
        <v>2</v>
      </c>
      <c r="D336">
        <v>87</v>
      </c>
      <c r="E336">
        <v>95</v>
      </c>
      <c r="F336">
        <v>86</v>
      </c>
      <c r="G336">
        <v>268</v>
      </c>
      <c r="H336" s="6">
        <v>89.333333333333329</v>
      </c>
      <c r="I336" t="s">
        <v>1187</v>
      </c>
      <c r="J336" t="s">
        <v>1154</v>
      </c>
      <c r="K336" t="s">
        <v>1220</v>
      </c>
      <c r="L336" t="s">
        <v>1252</v>
      </c>
    </row>
    <row r="337" spans="1:12" x14ac:dyDescent="0.3">
      <c r="A337" t="s">
        <v>947</v>
      </c>
      <c r="B337" t="s">
        <v>481</v>
      </c>
      <c r="C337">
        <v>8</v>
      </c>
      <c r="D337">
        <v>62</v>
      </c>
      <c r="E337">
        <v>68</v>
      </c>
      <c r="F337">
        <v>68</v>
      </c>
      <c r="G337">
        <v>198</v>
      </c>
      <c r="H337" s="6">
        <v>66</v>
      </c>
      <c r="I337" t="s">
        <v>1153</v>
      </c>
      <c r="J337" t="s">
        <v>1154</v>
      </c>
      <c r="K337" t="s">
        <v>1127</v>
      </c>
      <c r="L337" t="s">
        <v>1253</v>
      </c>
    </row>
    <row r="338" spans="1:12" x14ac:dyDescent="0.3">
      <c r="A338" t="s">
        <v>948</v>
      </c>
      <c r="B338" t="s">
        <v>479</v>
      </c>
      <c r="C338">
        <v>9</v>
      </c>
      <c r="D338">
        <v>49</v>
      </c>
      <c r="E338">
        <v>57</v>
      </c>
      <c r="F338">
        <v>52</v>
      </c>
      <c r="G338">
        <v>158</v>
      </c>
      <c r="H338" s="6">
        <v>52.666666666666664</v>
      </c>
      <c r="I338" t="s">
        <v>1153</v>
      </c>
      <c r="J338" t="s">
        <v>1154</v>
      </c>
      <c r="K338" t="s">
        <v>1127</v>
      </c>
      <c r="L338" t="s">
        <v>1254</v>
      </c>
    </row>
    <row r="339" spans="1:12" x14ac:dyDescent="0.3">
      <c r="A339" t="s">
        <v>949</v>
      </c>
      <c r="B339" t="s">
        <v>481</v>
      </c>
      <c r="C339">
        <v>9</v>
      </c>
      <c r="D339">
        <v>82</v>
      </c>
      <c r="E339">
        <v>80</v>
      </c>
      <c r="F339">
        <v>77</v>
      </c>
      <c r="G339">
        <v>239</v>
      </c>
      <c r="H339" s="6">
        <v>79.666666666666671</v>
      </c>
      <c r="I339" t="s">
        <v>1153</v>
      </c>
      <c r="J339" t="s">
        <v>1154</v>
      </c>
      <c r="K339" t="s">
        <v>1127</v>
      </c>
      <c r="L339" t="s">
        <v>1255</v>
      </c>
    </row>
    <row r="340" spans="1:12" x14ac:dyDescent="0.3">
      <c r="A340" t="s">
        <v>950</v>
      </c>
      <c r="B340" t="s">
        <v>481</v>
      </c>
      <c r="C340">
        <v>7</v>
      </c>
      <c r="D340">
        <v>77</v>
      </c>
      <c r="E340">
        <v>69</v>
      </c>
      <c r="F340">
        <v>68</v>
      </c>
      <c r="G340">
        <v>214</v>
      </c>
      <c r="H340" s="6">
        <v>71.333333333333329</v>
      </c>
      <c r="I340" t="s">
        <v>1153</v>
      </c>
      <c r="J340" t="s">
        <v>1154</v>
      </c>
      <c r="K340" t="s">
        <v>1127</v>
      </c>
      <c r="L340" t="s">
        <v>1256</v>
      </c>
    </row>
    <row r="341" spans="1:12" x14ac:dyDescent="0.3">
      <c r="A341" t="s">
        <v>951</v>
      </c>
      <c r="B341" t="s">
        <v>1074</v>
      </c>
      <c r="C341">
        <v>2</v>
      </c>
      <c r="D341">
        <v>57</v>
      </c>
      <c r="E341">
        <v>74</v>
      </c>
      <c r="F341">
        <v>76</v>
      </c>
      <c r="G341">
        <v>207</v>
      </c>
      <c r="H341" s="6">
        <v>69</v>
      </c>
      <c r="I341" t="s">
        <v>1153</v>
      </c>
      <c r="J341" t="s">
        <v>1154</v>
      </c>
      <c r="K341" t="s">
        <v>1127</v>
      </c>
      <c r="L341" t="s">
        <v>1257</v>
      </c>
    </row>
    <row r="342" spans="1:12" x14ac:dyDescent="0.3">
      <c r="A342" t="s">
        <v>952</v>
      </c>
      <c r="B342" t="s">
        <v>481</v>
      </c>
      <c r="C342">
        <v>10</v>
      </c>
      <c r="D342">
        <v>86</v>
      </c>
      <c r="E342">
        <v>73</v>
      </c>
      <c r="F342">
        <v>70</v>
      </c>
      <c r="G342">
        <v>229</v>
      </c>
      <c r="H342" s="6">
        <v>76.333333333333329</v>
      </c>
      <c r="I342" t="s">
        <v>1153</v>
      </c>
      <c r="J342" t="s">
        <v>1154</v>
      </c>
      <c r="K342" t="s">
        <v>1127</v>
      </c>
      <c r="L342" t="s">
        <v>1258</v>
      </c>
    </row>
    <row r="343" spans="1:12" x14ac:dyDescent="0.3">
      <c r="A343" t="s">
        <v>953</v>
      </c>
      <c r="B343" t="s">
        <v>480</v>
      </c>
      <c r="C343">
        <v>10</v>
      </c>
      <c r="D343">
        <v>59</v>
      </c>
      <c r="E343">
        <v>66</v>
      </c>
      <c r="F343">
        <v>67</v>
      </c>
      <c r="G343">
        <v>192</v>
      </c>
      <c r="H343" s="6">
        <v>64</v>
      </c>
      <c r="I343" t="s">
        <v>1153</v>
      </c>
      <c r="J343" t="s">
        <v>1154</v>
      </c>
      <c r="K343" t="s">
        <v>1127</v>
      </c>
      <c r="L343" t="s">
        <v>1259</v>
      </c>
    </row>
    <row r="344" spans="1:12" x14ac:dyDescent="0.3">
      <c r="A344" t="s">
        <v>954</v>
      </c>
      <c r="B344" t="s">
        <v>1074</v>
      </c>
      <c r="C344">
        <v>1</v>
      </c>
      <c r="D344">
        <v>74</v>
      </c>
      <c r="E344">
        <v>75</v>
      </c>
      <c r="F344">
        <v>83</v>
      </c>
      <c r="G344">
        <v>232</v>
      </c>
      <c r="H344" s="6">
        <v>77.333333333333329</v>
      </c>
      <c r="I344" t="s">
        <v>1153</v>
      </c>
      <c r="J344" t="s">
        <v>1154</v>
      </c>
      <c r="K344" t="s">
        <v>1127</v>
      </c>
      <c r="L344" t="s">
        <v>1260</v>
      </c>
    </row>
    <row r="345" spans="1:12" x14ac:dyDescent="0.3">
      <c r="A345" t="s">
        <v>955</v>
      </c>
      <c r="B345" t="s">
        <v>479</v>
      </c>
      <c r="C345">
        <v>2</v>
      </c>
      <c r="D345">
        <v>60</v>
      </c>
      <c r="E345">
        <v>60</v>
      </c>
      <c r="F345">
        <v>60</v>
      </c>
      <c r="G345">
        <v>180</v>
      </c>
      <c r="H345" s="6">
        <v>60</v>
      </c>
      <c r="I345" t="s">
        <v>1153</v>
      </c>
      <c r="J345" t="s">
        <v>1154</v>
      </c>
      <c r="K345" t="s">
        <v>1127</v>
      </c>
      <c r="L345" t="s">
        <v>1261</v>
      </c>
    </row>
    <row r="346" spans="1:12" x14ac:dyDescent="0.3">
      <c r="A346" t="s">
        <v>956</v>
      </c>
      <c r="B346" t="s">
        <v>481</v>
      </c>
      <c r="C346">
        <v>5</v>
      </c>
      <c r="D346">
        <v>62</v>
      </c>
      <c r="E346">
        <v>66</v>
      </c>
      <c r="F346">
        <v>68</v>
      </c>
      <c r="G346">
        <v>196</v>
      </c>
      <c r="H346" s="6">
        <v>65.333333333333329</v>
      </c>
      <c r="I346" t="s">
        <v>1153</v>
      </c>
      <c r="J346" t="s">
        <v>1154</v>
      </c>
      <c r="K346" t="s">
        <v>1127</v>
      </c>
      <c r="L346" t="s">
        <v>1224</v>
      </c>
    </row>
    <row r="347" spans="1:12" x14ac:dyDescent="0.3">
      <c r="A347" t="s">
        <v>957</v>
      </c>
      <c r="B347" t="s">
        <v>480</v>
      </c>
      <c r="C347">
        <v>7</v>
      </c>
      <c r="D347">
        <v>59</v>
      </c>
      <c r="E347">
        <v>64</v>
      </c>
      <c r="F347">
        <v>75</v>
      </c>
      <c r="G347">
        <v>198</v>
      </c>
      <c r="H347" s="6">
        <v>66</v>
      </c>
      <c r="I347" t="s">
        <v>1153</v>
      </c>
      <c r="J347" t="s">
        <v>1154</v>
      </c>
      <c r="K347" t="s">
        <v>1127</v>
      </c>
      <c r="L347" t="s">
        <v>1222</v>
      </c>
    </row>
    <row r="348" spans="1:12" x14ac:dyDescent="0.3">
      <c r="A348" t="s">
        <v>958</v>
      </c>
      <c r="B348" t="s">
        <v>481</v>
      </c>
      <c r="C348">
        <v>3</v>
      </c>
      <c r="D348">
        <v>57</v>
      </c>
      <c r="E348">
        <v>69</v>
      </c>
      <c r="F348">
        <v>68</v>
      </c>
      <c r="G348">
        <v>194</v>
      </c>
      <c r="H348" s="6">
        <v>64.666666666666671</v>
      </c>
      <c r="I348" t="s">
        <v>1153</v>
      </c>
      <c r="J348" t="s">
        <v>1154</v>
      </c>
      <c r="K348" t="s">
        <v>1127</v>
      </c>
      <c r="L348" t="s">
        <v>1229</v>
      </c>
    </row>
    <row r="349" spans="1:12" x14ac:dyDescent="0.3">
      <c r="A349" t="s">
        <v>959</v>
      </c>
      <c r="B349" t="s">
        <v>480</v>
      </c>
      <c r="C349">
        <v>5</v>
      </c>
      <c r="D349">
        <v>51</v>
      </c>
      <c r="E349">
        <v>72</v>
      </c>
      <c r="F349">
        <v>79</v>
      </c>
      <c r="G349">
        <v>202</v>
      </c>
      <c r="H349" s="6">
        <v>67.333333333333329</v>
      </c>
      <c r="I349" t="s">
        <v>1153</v>
      </c>
      <c r="J349" t="s">
        <v>1154</v>
      </c>
      <c r="K349" t="s">
        <v>1127</v>
      </c>
      <c r="L349" t="s">
        <v>1231</v>
      </c>
    </row>
    <row r="350" spans="1:12" x14ac:dyDescent="0.3">
      <c r="A350" t="s">
        <v>960</v>
      </c>
      <c r="B350" t="s">
        <v>481</v>
      </c>
      <c r="C350">
        <v>2</v>
      </c>
      <c r="D350">
        <v>76</v>
      </c>
      <c r="E350">
        <v>83</v>
      </c>
      <c r="F350">
        <v>79</v>
      </c>
      <c r="G350">
        <v>238</v>
      </c>
      <c r="H350" s="6">
        <v>79.333333333333329</v>
      </c>
      <c r="I350" t="s">
        <v>1153</v>
      </c>
      <c r="J350" t="s">
        <v>1154</v>
      </c>
      <c r="K350" t="s">
        <v>1127</v>
      </c>
      <c r="L350" t="s">
        <v>1223</v>
      </c>
    </row>
    <row r="351" spans="1:12" x14ac:dyDescent="0.3">
      <c r="A351" t="s">
        <v>961</v>
      </c>
      <c r="B351" t="s">
        <v>1074</v>
      </c>
      <c r="C351">
        <v>7</v>
      </c>
      <c r="D351">
        <v>80</v>
      </c>
      <c r="E351">
        <v>86</v>
      </c>
      <c r="F351">
        <v>83</v>
      </c>
      <c r="G351">
        <v>249</v>
      </c>
      <c r="H351" s="6">
        <v>83</v>
      </c>
      <c r="I351" t="s">
        <v>1187</v>
      </c>
      <c r="J351" t="s">
        <v>1154</v>
      </c>
      <c r="K351" t="s">
        <v>1220</v>
      </c>
      <c r="L351" t="s">
        <v>1227</v>
      </c>
    </row>
    <row r="352" spans="1:12" x14ac:dyDescent="0.3">
      <c r="A352" t="s">
        <v>962</v>
      </c>
      <c r="B352" t="s">
        <v>479</v>
      </c>
      <c r="C352">
        <v>9</v>
      </c>
      <c r="D352">
        <v>73</v>
      </c>
      <c r="E352">
        <v>70</v>
      </c>
      <c r="F352">
        <v>75</v>
      </c>
      <c r="G352">
        <v>218</v>
      </c>
      <c r="H352" s="6">
        <v>72.666666666666671</v>
      </c>
      <c r="I352" t="s">
        <v>1153</v>
      </c>
      <c r="J352" t="s">
        <v>1154</v>
      </c>
      <c r="K352" t="s">
        <v>1127</v>
      </c>
      <c r="L352" t="s">
        <v>1228</v>
      </c>
    </row>
    <row r="353" spans="1:12" x14ac:dyDescent="0.3">
      <c r="A353" t="s">
        <v>963</v>
      </c>
      <c r="B353" t="s">
        <v>480</v>
      </c>
      <c r="C353">
        <v>8</v>
      </c>
      <c r="D353">
        <v>50</v>
      </c>
      <c r="E353">
        <v>50</v>
      </c>
      <c r="F353">
        <v>47</v>
      </c>
      <c r="G353">
        <v>147</v>
      </c>
      <c r="H353" s="6">
        <v>49</v>
      </c>
      <c r="I353" t="s">
        <v>1189</v>
      </c>
      <c r="J353" t="s">
        <v>1217</v>
      </c>
      <c r="K353" t="s">
        <v>1218</v>
      </c>
      <c r="L353" t="s">
        <v>1226</v>
      </c>
    </row>
    <row r="354" spans="1:12" x14ac:dyDescent="0.3">
      <c r="A354" t="s">
        <v>964</v>
      </c>
      <c r="B354" t="s">
        <v>479</v>
      </c>
      <c r="C354">
        <v>9</v>
      </c>
      <c r="D354">
        <v>82</v>
      </c>
      <c r="E354">
        <v>84</v>
      </c>
      <c r="F354">
        <v>82</v>
      </c>
      <c r="G354">
        <v>248</v>
      </c>
      <c r="H354" s="6">
        <v>82.666666666666671</v>
      </c>
      <c r="I354" t="s">
        <v>1187</v>
      </c>
      <c r="J354" t="s">
        <v>1154</v>
      </c>
      <c r="K354" t="s">
        <v>1220</v>
      </c>
      <c r="L354" t="s">
        <v>1230</v>
      </c>
    </row>
    <row r="355" spans="1:12" x14ac:dyDescent="0.3">
      <c r="A355" t="s">
        <v>965</v>
      </c>
      <c r="B355" t="s">
        <v>1074</v>
      </c>
      <c r="C355">
        <v>8</v>
      </c>
      <c r="D355">
        <v>56</v>
      </c>
      <c r="E355">
        <v>72</v>
      </c>
      <c r="F355">
        <v>65</v>
      </c>
      <c r="G355">
        <v>193</v>
      </c>
      <c r="H355" s="6">
        <v>64.333333333333329</v>
      </c>
      <c r="I355" t="s">
        <v>1153</v>
      </c>
      <c r="J355" t="s">
        <v>1154</v>
      </c>
      <c r="K355" t="s">
        <v>1127</v>
      </c>
      <c r="L355" t="s">
        <v>1225</v>
      </c>
    </row>
    <row r="356" spans="1:12" x14ac:dyDescent="0.3">
      <c r="A356" t="s">
        <v>966</v>
      </c>
      <c r="B356" t="s">
        <v>481</v>
      </c>
      <c r="C356">
        <v>8</v>
      </c>
      <c r="D356">
        <v>57</v>
      </c>
      <c r="E356">
        <v>43</v>
      </c>
      <c r="F356">
        <v>47</v>
      </c>
      <c r="G356">
        <v>147</v>
      </c>
      <c r="H356" s="6">
        <v>49</v>
      </c>
      <c r="I356" t="s">
        <v>1189</v>
      </c>
      <c r="J356" t="s">
        <v>1217</v>
      </c>
      <c r="K356" t="s">
        <v>1218</v>
      </c>
      <c r="L356" t="s">
        <v>1234</v>
      </c>
    </row>
    <row r="357" spans="1:12" x14ac:dyDescent="0.3">
      <c r="A357" t="s">
        <v>967</v>
      </c>
      <c r="B357" t="s">
        <v>481</v>
      </c>
      <c r="C357">
        <v>2</v>
      </c>
      <c r="D357">
        <v>73</v>
      </c>
      <c r="E357">
        <v>68</v>
      </c>
      <c r="F357">
        <v>66</v>
      </c>
      <c r="G357">
        <v>207</v>
      </c>
      <c r="H357" s="6">
        <v>69</v>
      </c>
      <c r="I357" t="s">
        <v>1153</v>
      </c>
      <c r="J357" t="s">
        <v>1154</v>
      </c>
      <c r="K357" t="s">
        <v>1127</v>
      </c>
      <c r="L357" t="s">
        <v>1235</v>
      </c>
    </row>
    <row r="358" spans="1:12" x14ac:dyDescent="0.3">
      <c r="A358" t="s">
        <v>968</v>
      </c>
      <c r="B358" t="s">
        <v>479</v>
      </c>
      <c r="C358">
        <v>4</v>
      </c>
      <c r="D358">
        <v>55</v>
      </c>
      <c r="E358">
        <v>56</v>
      </c>
      <c r="F358">
        <v>51</v>
      </c>
      <c r="G358">
        <v>162</v>
      </c>
      <c r="H358" s="6">
        <v>54</v>
      </c>
      <c r="I358" t="s">
        <v>1153</v>
      </c>
      <c r="J358" t="s">
        <v>1154</v>
      </c>
      <c r="K358" t="s">
        <v>1127</v>
      </c>
      <c r="L358" t="s">
        <v>1236</v>
      </c>
    </row>
    <row r="359" spans="1:12" x14ac:dyDescent="0.3">
      <c r="A359" t="s">
        <v>969</v>
      </c>
      <c r="B359" t="s">
        <v>1074</v>
      </c>
      <c r="C359">
        <v>5</v>
      </c>
      <c r="D359">
        <v>61</v>
      </c>
      <c r="E359">
        <v>56</v>
      </c>
      <c r="F359">
        <v>55</v>
      </c>
      <c r="G359">
        <v>172</v>
      </c>
      <c r="H359" s="6">
        <v>57.333333333333336</v>
      </c>
      <c r="I359" t="s">
        <v>1153</v>
      </c>
      <c r="J359" t="s">
        <v>1154</v>
      </c>
      <c r="K359" t="s">
        <v>1127</v>
      </c>
      <c r="L359" t="s">
        <v>1237</v>
      </c>
    </row>
    <row r="360" spans="1:12" x14ac:dyDescent="0.3">
      <c r="A360" t="s">
        <v>970</v>
      </c>
      <c r="B360" t="s">
        <v>479</v>
      </c>
      <c r="C360">
        <v>5</v>
      </c>
      <c r="D360">
        <v>77</v>
      </c>
      <c r="E360">
        <v>88</v>
      </c>
      <c r="F360">
        <v>87</v>
      </c>
      <c r="G360">
        <v>252</v>
      </c>
      <c r="H360" s="6">
        <v>84</v>
      </c>
      <c r="I360" t="s">
        <v>1187</v>
      </c>
      <c r="J360" t="s">
        <v>1154</v>
      </c>
      <c r="K360" t="s">
        <v>1220</v>
      </c>
      <c r="L360" t="s">
        <v>1238</v>
      </c>
    </row>
    <row r="361" spans="1:12" x14ac:dyDescent="0.3">
      <c r="A361" t="s">
        <v>971</v>
      </c>
      <c r="B361" t="s">
        <v>480</v>
      </c>
      <c r="C361">
        <v>2</v>
      </c>
      <c r="D361">
        <v>72</v>
      </c>
      <c r="E361">
        <v>72</v>
      </c>
      <c r="F361">
        <v>71</v>
      </c>
      <c r="G361">
        <v>215</v>
      </c>
      <c r="H361" s="6">
        <v>71.666666666666671</v>
      </c>
      <c r="I361" t="s">
        <v>1153</v>
      </c>
      <c r="J361" t="s">
        <v>1154</v>
      </c>
      <c r="K361" t="s">
        <v>1127</v>
      </c>
      <c r="L361" t="s">
        <v>1239</v>
      </c>
    </row>
    <row r="362" spans="1:12" x14ac:dyDescent="0.3">
      <c r="A362" t="s">
        <v>972</v>
      </c>
      <c r="B362" t="s">
        <v>479</v>
      </c>
      <c r="C362">
        <v>6</v>
      </c>
      <c r="D362">
        <v>75</v>
      </c>
      <c r="E362">
        <v>81</v>
      </c>
      <c r="F362">
        <v>84</v>
      </c>
      <c r="G362">
        <v>240</v>
      </c>
      <c r="H362" s="6">
        <v>80</v>
      </c>
      <c r="I362" t="s">
        <v>1153</v>
      </c>
      <c r="J362" t="s">
        <v>1154</v>
      </c>
      <c r="K362" t="s">
        <v>1127</v>
      </c>
      <c r="L362" t="s">
        <v>1240</v>
      </c>
    </row>
    <row r="363" spans="1:12" x14ac:dyDescent="0.3">
      <c r="A363" t="s">
        <v>973</v>
      </c>
      <c r="B363" t="s">
        <v>1074</v>
      </c>
      <c r="C363">
        <v>4</v>
      </c>
      <c r="D363">
        <v>88</v>
      </c>
      <c r="E363">
        <v>92</v>
      </c>
      <c r="F363">
        <v>95</v>
      </c>
      <c r="G363">
        <v>275</v>
      </c>
      <c r="H363" s="6">
        <v>91.666666666666671</v>
      </c>
      <c r="I363" t="s">
        <v>1187</v>
      </c>
      <c r="J363" t="s">
        <v>1154</v>
      </c>
      <c r="K363" t="s">
        <v>1220</v>
      </c>
      <c r="L363" t="s">
        <v>1241</v>
      </c>
    </row>
    <row r="364" spans="1:12" x14ac:dyDescent="0.3">
      <c r="A364" t="s">
        <v>974</v>
      </c>
      <c r="B364" t="s">
        <v>480</v>
      </c>
      <c r="C364">
        <v>6</v>
      </c>
      <c r="D364">
        <v>49</v>
      </c>
      <c r="E364">
        <v>53</v>
      </c>
      <c r="F364">
        <v>52</v>
      </c>
      <c r="G364">
        <v>154</v>
      </c>
      <c r="H364" s="6">
        <v>51.333333333333336</v>
      </c>
      <c r="I364" t="s">
        <v>1153</v>
      </c>
      <c r="J364" t="s">
        <v>1154</v>
      </c>
      <c r="K364" t="s">
        <v>1127</v>
      </c>
      <c r="L364" t="s">
        <v>1242</v>
      </c>
    </row>
    <row r="365" spans="1:12" x14ac:dyDescent="0.3">
      <c r="A365" t="s">
        <v>975</v>
      </c>
      <c r="B365" t="s">
        <v>479</v>
      </c>
      <c r="C365">
        <v>8</v>
      </c>
      <c r="D365">
        <v>40</v>
      </c>
      <c r="E365">
        <v>42</v>
      </c>
      <c r="F365">
        <v>38</v>
      </c>
      <c r="G365">
        <v>120</v>
      </c>
      <c r="H365" s="6">
        <v>40</v>
      </c>
      <c r="I365" t="s">
        <v>1189</v>
      </c>
      <c r="J365" t="s">
        <v>1217</v>
      </c>
      <c r="K365" t="s">
        <v>1218</v>
      </c>
      <c r="L365" t="s">
        <v>1243</v>
      </c>
    </row>
    <row r="366" spans="1:12" x14ac:dyDescent="0.3">
      <c r="A366" t="s">
        <v>976</v>
      </c>
      <c r="B366" t="s">
        <v>1074</v>
      </c>
      <c r="C366">
        <v>1</v>
      </c>
      <c r="D366">
        <v>67</v>
      </c>
      <c r="E366">
        <v>84</v>
      </c>
      <c r="F366">
        <v>86</v>
      </c>
      <c r="G366">
        <v>237</v>
      </c>
      <c r="H366" s="6">
        <v>79</v>
      </c>
      <c r="I366" t="s">
        <v>1153</v>
      </c>
      <c r="J366" t="s">
        <v>1154</v>
      </c>
      <c r="K366" t="s">
        <v>1127</v>
      </c>
      <c r="L366" t="s">
        <v>1244</v>
      </c>
    </row>
    <row r="367" spans="1:12" x14ac:dyDescent="0.3">
      <c r="A367" t="s">
        <v>977</v>
      </c>
      <c r="B367" t="s">
        <v>479</v>
      </c>
      <c r="C367">
        <v>6</v>
      </c>
      <c r="D367">
        <v>74</v>
      </c>
      <c r="E367">
        <v>71</v>
      </c>
      <c r="F367">
        <v>78</v>
      </c>
      <c r="G367">
        <v>223</v>
      </c>
      <c r="H367" s="6">
        <v>74.333333333333329</v>
      </c>
      <c r="I367" t="s">
        <v>1153</v>
      </c>
      <c r="J367" t="s">
        <v>1154</v>
      </c>
      <c r="K367" t="s">
        <v>1127</v>
      </c>
      <c r="L367" t="s">
        <v>1245</v>
      </c>
    </row>
    <row r="368" spans="1:12" x14ac:dyDescent="0.3">
      <c r="A368" t="s">
        <v>978</v>
      </c>
      <c r="B368" t="s">
        <v>1074</v>
      </c>
      <c r="C368">
        <v>2</v>
      </c>
      <c r="D368">
        <v>52</v>
      </c>
      <c r="E368">
        <v>57</v>
      </c>
      <c r="F368">
        <v>56</v>
      </c>
      <c r="G368">
        <v>165</v>
      </c>
      <c r="H368" s="6">
        <v>55</v>
      </c>
      <c r="I368" t="s">
        <v>1153</v>
      </c>
      <c r="J368" t="s">
        <v>1154</v>
      </c>
      <c r="K368" t="s">
        <v>1127</v>
      </c>
      <c r="L368" t="s">
        <v>1246</v>
      </c>
    </row>
    <row r="369" spans="1:12" x14ac:dyDescent="0.3">
      <c r="A369" t="s">
        <v>979</v>
      </c>
      <c r="B369" t="s">
        <v>479</v>
      </c>
      <c r="C369">
        <v>10</v>
      </c>
      <c r="D369">
        <v>46</v>
      </c>
      <c r="E369">
        <v>58</v>
      </c>
      <c r="F369">
        <v>57</v>
      </c>
      <c r="G369">
        <v>161</v>
      </c>
      <c r="H369" s="6">
        <v>53.666666666666664</v>
      </c>
      <c r="I369" t="s">
        <v>1153</v>
      </c>
      <c r="J369" t="s">
        <v>1154</v>
      </c>
      <c r="K369" t="s">
        <v>1127</v>
      </c>
      <c r="L369" t="s">
        <v>1247</v>
      </c>
    </row>
    <row r="370" spans="1:12" x14ac:dyDescent="0.3">
      <c r="A370" t="s">
        <v>980</v>
      </c>
      <c r="B370" t="s">
        <v>1074</v>
      </c>
      <c r="C370">
        <v>9</v>
      </c>
      <c r="D370">
        <v>67</v>
      </c>
      <c r="E370">
        <v>79</v>
      </c>
      <c r="F370">
        <v>84</v>
      </c>
      <c r="G370">
        <v>230</v>
      </c>
      <c r="H370" s="6">
        <v>76.666666666666671</v>
      </c>
      <c r="I370" t="s">
        <v>1153</v>
      </c>
      <c r="J370" t="s">
        <v>1154</v>
      </c>
      <c r="K370" t="s">
        <v>1127</v>
      </c>
      <c r="L370" t="s">
        <v>1248</v>
      </c>
    </row>
    <row r="371" spans="1:12" x14ac:dyDescent="0.3">
      <c r="A371" t="s">
        <v>981</v>
      </c>
      <c r="B371" t="s">
        <v>479</v>
      </c>
      <c r="C371">
        <v>5</v>
      </c>
      <c r="D371">
        <v>77</v>
      </c>
      <c r="E371">
        <v>62</v>
      </c>
      <c r="F371">
        <v>62</v>
      </c>
      <c r="G371">
        <v>201</v>
      </c>
      <c r="H371" s="6">
        <v>67</v>
      </c>
      <c r="I371" t="s">
        <v>1153</v>
      </c>
      <c r="J371" t="s">
        <v>1154</v>
      </c>
      <c r="K371" t="s">
        <v>1127</v>
      </c>
      <c r="L371" t="s">
        <v>1249</v>
      </c>
    </row>
    <row r="372" spans="1:12" x14ac:dyDescent="0.3">
      <c r="A372" t="s">
        <v>982</v>
      </c>
      <c r="B372" t="s">
        <v>481</v>
      </c>
      <c r="C372">
        <v>9</v>
      </c>
      <c r="D372">
        <v>44</v>
      </c>
      <c r="E372">
        <v>41</v>
      </c>
      <c r="F372">
        <v>38</v>
      </c>
      <c r="G372">
        <v>123</v>
      </c>
      <c r="H372" s="6">
        <v>41</v>
      </c>
      <c r="I372" t="s">
        <v>1189</v>
      </c>
      <c r="J372" t="s">
        <v>1217</v>
      </c>
      <c r="K372" t="s">
        <v>1218</v>
      </c>
      <c r="L372" t="s">
        <v>1250</v>
      </c>
    </row>
    <row r="373" spans="1:12" x14ac:dyDescent="0.3">
      <c r="A373" t="s">
        <v>983</v>
      </c>
      <c r="B373" t="s">
        <v>481</v>
      </c>
      <c r="C373">
        <v>5</v>
      </c>
      <c r="D373">
        <v>69</v>
      </c>
      <c r="E373">
        <v>71</v>
      </c>
      <c r="F373">
        <v>65</v>
      </c>
      <c r="G373">
        <v>205</v>
      </c>
      <c r="H373" s="6">
        <v>68.333333333333329</v>
      </c>
      <c r="I373" t="s">
        <v>1153</v>
      </c>
      <c r="J373" t="s">
        <v>1154</v>
      </c>
      <c r="K373" t="s">
        <v>1127</v>
      </c>
      <c r="L373" t="s">
        <v>1251</v>
      </c>
    </row>
    <row r="374" spans="1:12" x14ac:dyDescent="0.3">
      <c r="A374" t="s">
        <v>984</v>
      </c>
      <c r="B374" t="s">
        <v>1074</v>
      </c>
      <c r="C374">
        <v>1</v>
      </c>
      <c r="D374">
        <v>77</v>
      </c>
      <c r="E374">
        <v>82</v>
      </c>
      <c r="F374">
        <v>91</v>
      </c>
      <c r="G374">
        <v>250</v>
      </c>
      <c r="H374" s="6">
        <v>83.333333333333329</v>
      </c>
      <c r="I374" t="s">
        <v>1187</v>
      </c>
      <c r="J374" t="s">
        <v>1154</v>
      </c>
      <c r="K374" t="s">
        <v>1220</v>
      </c>
      <c r="L374" t="s">
        <v>1252</v>
      </c>
    </row>
    <row r="375" spans="1:12" x14ac:dyDescent="0.3">
      <c r="A375" t="s">
        <v>985</v>
      </c>
      <c r="B375" t="s">
        <v>481</v>
      </c>
      <c r="C375">
        <v>5</v>
      </c>
      <c r="D375">
        <v>70</v>
      </c>
      <c r="E375">
        <v>78</v>
      </c>
      <c r="F375">
        <v>78</v>
      </c>
      <c r="G375">
        <v>226</v>
      </c>
      <c r="H375" s="6">
        <v>75.333333333333329</v>
      </c>
      <c r="I375" t="s">
        <v>1153</v>
      </c>
      <c r="J375" t="s">
        <v>1154</v>
      </c>
      <c r="K375" t="s">
        <v>1127</v>
      </c>
      <c r="L375" t="s">
        <v>1253</v>
      </c>
    </row>
    <row r="376" spans="1:12" x14ac:dyDescent="0.3">
      <c r="A376" t="s">
        <v>986</v>
      </c>
      <c r="B376" t="s">
        <v>480</v>
      </c>
      <c r="C376">
        <v>3</v>
      </c>
      <c r="D376">
        <v>97</v>
      </c>
      <c r="E376">
        <v>87</v>
      </c>
      <c r="F376">
        <v>82</v>
      </c>
      <c r="G376">
        <v>266</v>
      </c>
      <c r="H376" s="6">
        <v>88.666666666666671</v>
      </c>
      <c r="I376" t="s">
        <v>1187</v>
      </c>
      <c r="J376" t="s">
        <v>1154</v>
      </c>
      <c r="K376" t="s">
        <v>1220</v>
      </c>
      <c r="L376" t="s">
        <v>1254</v>
      </c>
    </row>
    <row r="377" spans="1:12" x14ac:dyDescent="0.3">
      <c r="A377" t="s">
        <v>987</v>
      </c>
      <c r="B377" t="s">
        <v>1074</v>
      </c>
      <c r="C377">
        <v>6</v>
      </c>
      <c r="D377">
        <v>76</v>
      </c>
      <c r="E377">
        <v>67</v>
      </c>
      <c r="F377">
        <v>67</v>
      </c>
      <c r="G377">
        <v>210</v>
      </c>
      <c r="H377" s="6">
        <v>70</v>
      </c>
      <c r="I377" t="s">
        <v>1153</v>
      </c>
      <c r="J377" t="s">
        <v>1154</v>
      </c>
      <c r="K377" t="s">
        <v>1127</v>
      </c>
      <c r="L377" t="s">
        <v>1255</v>
      </c>
    </row>
    <row r="378" spans="1:12" x14ac:dyDescent="0.3">
      <c r="A378" t="s">
        <v>988</v>
      </c>
      <c r="B378" t="s">
        <v>479</v>
      </c>
      <c r="C378">
        <v>9</v>
      </c>
      <c r="D378">
        <v>61</v>
      </c>
      <c r="E378">
        <v>57</v>
      </c>
      <c r="F378">
        <v>56</v>
      </c>
      <c r="G378">
        <v>174</v>
      </c>
      <c r="H378" s="6">
        <v>58</v>
      </c>
      <c r="I378" t="s">
        <v>1153</v>
      </c>
      <c r="J378" t="s">
        <v>1154</v>
      </c>
      <c r="K378" t="s">
        <v>1127</v>
      </c>
      <c r="L378" t="s">
        <v>1256</v>
      </c>
    </row>
    <row r="379" spans="1:12" x14ac:dyDescent="0.3">
      <c r="A379" t="s">
        <v>989</v>
      </c>
      <c r="B379" t="s">
        <v>1074</v>
      </c>
      <c r="C379">
        <v>7</v>
      </c>
      <c r="D379">
        <v>53</v>
      </c>
      <c r="E379">
        <v>71</v>
      </c>
      <c r="F379">
        <v>67</v>
      </c>
      <c r="G379">
        <v>191</v>
      </c>
      <c r="H379" s="6">
        <v>63.666666666666664</v>
      </c>
      <c r="I379" t="s">
        <v>1153</v>
      </c>
      <c r="J379" t="s">
        <v>1154</v>
      </c>
      <c r="K379" t="s">
        <v>1127</v>
      </c>
      <c r="L379" t="s">
        <v>1257</v>
      </c>
    </row>
    <row r="380" spans="1:12" x14ac:dyDescent="0.3">
      <c r="A380" t="s">
        <v>990</v>
      </c>
      <c r="B380" t="s">
        <v>479</v>
      </c>
      <c r="C380">
        <v>3</v>
      </c>
      <c r="D380">
        <v>46</v>
      </c>
      <c r="E380">
        <v>64</v>
      </c>
      <c r="F380">
        <v>66</v>
      </c>
      <c r="G380">
        <v>176</v>
      </c>
      <c r="H380" s="6">
        <v>58.666666666666664</v>
      </c>
      <c r="I380" t="s">
        <v>1153</v>
      </c>
      <c r="J380" t="s">
        <v>1154</v>
      </c>
      <c r="K380" t="s">
        <v>1127</v>
      </c>
      <c r="L380" t="s">
        <v>1258</v>
      </c>
    </row>
    <row r="381" spans="1:12" x14ac:dyDescent="0.3">
      <c r="A381" t="s">
        <v>991</v>
      </c>
      <c r="B381" t="s">
        <v>1074</v>
      </c>
      <c r="C381">
        <v>4</v>
      </c>
      <c r="D381">
        <v>46</v>
      </c>
      <c r="E381">
        <v>41</v>
      </c>
      <c r="F381">
        <v>43</v>
      </c>
      <c r="G381">
        <v>130</v>
      </c>
      <c r="H381" s="6">
        <v>43.333333333333336</v>
      </c>
      <c r="I381" t="s">
        <v>1189</v>
      </c>
      <c r="J381" t="s">
        <v>1217</v>
      </c>
      <c r="K381" t="s">
        <v>1218</v>
      </c>
      <c r="L381" t="s">
        <v>1259</v>
      </c>
    </row>
    <row r="382" spans="1:12" x14ac:dyDescent="0.3">
      <c r="A382" t="s">
        <v>992</v>
      </c>
      <c r="B382" t="s">
        <v>479</v>
      </c>
      <c r="C382">
        <v>8</v>
      </c>
      <c r="D382">
        <v>59</v>
      </c>
      <c r="E382">
        <v>63</v>
      </c>
      <c r="F382">
        <v>75</v>
      </c>
      <c r="G382">
        <v>197</v>
      </c>
      <c r="H382" s="6">
        <v>65.666666666666671</v>
      </c>
      <c r="I382" t="s">
        <v>1153</v>
      </c>
      <c r="J382" t="s">
        <v>1154</v>
      </c>
      <c r="K382" t="s">
        <v>1127</v>
      </c>
      <c r="L382" t="s">
        <v>1260</v>
      </c>
    </row>
    <row r="383" spans="1:12" x14ac:dyDescent="0.3">
      <c r="A383" t="s">
        <v>993</v>
      </c>
      <c r="B383" t="s">
        <v>1074</v>
      </c>
      <c r="C383">
        <v>9</v>
      </c>
      <c r="D383">
        <v>42</v>
      </c>
      <c r="E383">
        <v>39</v>
      </c>
      <c r="F383">
        <v>34</v>
      </c>
      <c r="G383">
        <v>115</v>
      </c>
      <c r="H383" s="6">
        <v>38.333333333333336</v>
      </c>
      <c r="I383" t="s">
        <v>1189</v>
      </c>
      <c r="J383" t="s">
        <v>1217</v>
      </c>
      <c r="K383" t="s">
        <v>1218</v>
      </c>
      <c r="L383" t="s">
        <v>1261</v>
      </c>
    </row>
    <row r="384" spans="1:12" x14ac:dyDescent="0.3">
      <c r="A384" t="s">
        <v>994</v>
      </c>
      <c r="B384" t="s">
        <v>481</v>
      </c>
      <c r="C384">
        <v>6</v>
      </c>
      <c r="D384">
        <v>48</v>
      </c>
      <c r="E384">
        <v>45</v>
      </c>
      <c r="F384">
        <v>41</v>
      </c>
      <c r="G384">
        <v>134</v>
      </c>
      <c r="H384" s="6">
        <v>44.666666666666664</v>
      </c>
      <c r="I384" t="s">
        <v>1189</v>
      </c>
      <c r="J384" t="s">
        <v>1217</v>
      </c>
      <c r="K384" t="s">
        <v>1218</v>
      </c>
      <c r="L384" t="s">
        <v>1224</v>
      </c>
    </row>
    <row r="385" spans="1:12" x14ac:dyDescent="0.3">
      <c r="A385" t="s">
        <v>995</v>
      </c>
      <c r="B385" t="s">
        <v>479</v>
      </c>
      <c r="C385">
        <v>5</v>
      </c>
      <c r="D385">
        <v>75</v>
      </c>
      <c r="E385">
        <v>86</v>
      </c>
      <c r="F385">
        <v>79</v>
      </c>
      <c r="G385">
        <v>240</v>
      </c>
      <c r="H385" s="6">
        <v>80</v>
      </c>
      <c r="I385" t="s">
        <v>1153</v>
      </c>
      <c r="J385" t="s">
        <v>1154</v>
      </c>
      <c r="K385" t="s">
        <v>1127</v>
      </c>
      <c r="L385" t="s">
        <v>1222</v>
      </c>
    </row>
    <row r="386" spans="1:12" x14ac:dyDescent="0.3">
      <c r="A386" t="s">
        <v>996</v>
      </c>
      <c r="B386" t="s">
        <v>480</v>
      </c>
      <c r="C386">
        <v>8</v>
      </c>
      <c r="D386">
        <v>88</v>
      </c>
      <c r="E386">
        <v>84</v>
      </c>
      <c r="F386">
        <v>75</v>
      </c>
      <c r="G386">
        <v>247</v>
      </c>
      <c r="H386" s="6">
        <v>82.333333333333329</v>
      </c>
      <c r="I386" t="s">
        <v>1187</v>
      </c>
      <c r="J386" t="s">
        <v>1154</v>
      </c>
      <c r="K386" t="s">
        <v>1220</v>
      </c>
      <c r="L386" t="s">
        <v>1229</v>
      </c>
    </row>
    <row r="387" spans="1:12" x14ac:dyDescent="0.3">
      <c r="A387" t="s">
        <v>997</v>
      </c>
      <c r="B387" t="s">
        <v>481</v>
      </c>
      <c r="C387">
        <v>10</v>
      </c>
      <c r="D387">
        <v>77</v>
      </c>
      <c r="E387">
        <v>67</v>
      </c>
      <c r="F387">
        <v>68</v>
      </c>
      <c r="G387">
        <v>212</v>
      </c>
      <c r="H387" s="6">
        <v>70.666666666666671</v>
      </c>
      <c r="I387" t="s">
        <v>1153</v>
      </c>
      <c r="J387" t="s">
        <v>1154</v>
      </c>
      <c r="K387" t="s">
        <v>1127</v>
      </c>
      <c r="L387" t="s">
        <v>1231</v>
      </c>
    </row>
    <row r="388" spans="1:12" x14ac:dyDescent="0.3">
      <c r="A388" t="s">
        <v>998</v>
      </c>
      <c r="B388" t="s">
        <v>481</v>
      </c>
      <c r="C388">
        <v>7</v>
      </c>
      <c r="D388">
        <v>59</v>
      </c>
      <c r="E388">
        <v>51</v>
      </c>
      <c r="F388">
        <v>43</v>
      </c>
      <c r="G388">
        <v>153</v>
      </c>
      <c r="H388" s="6">
        <v>51</v>
      </c>
      <c r="I388" t="s">
        <v>1153</v>
      </c>
      <c r="J388" t="s">
        <v>1154</v>
      </c>
      <c r="K388" t="s">
        <v>1127</v>
      </c>
      <c r="L388" t="s">
        <v>1223</v>
      </c>
    </row>
    <row r="389" spans="1:12" x14ac:dyDescent="0.3">
      <c r="A389" t="s">
        <v>999</v>
      </c>
      <c r="B389" t="s">
        <v>479</v>
      </c>
      <c r="C389">
        <v>4</v>
      </c>
      <c r="D389">
        <v>72</v>
      </c>
      <c r="E389">
        <v>80</v>
      </c>
      <c r="F389">
        <v>75</v>
      </c>
      <c r="G389">
        <v>227</v>
      </c>
      <c r="H389" s="6">
        <v>75.666666666666671</v>
      </c>
      <c r="I389" t="s">
        <v>1153</v>
      </c>
      <c r="J389" t="s">
        <v>1154</v>
      </c>
      <c r="K389" t="s">
        <v>1127</v>
      </c>
      <c r="L389" t="s">
        <v>1227</v>
      </c>
    </row>
    <row r="390" spans="1:12" x14ac:dyDescent="0.3">
      <c r="A390" t="s">
        <v>1000</v>
      </c>
      <c r="B390" t="s">
        <v>481</v>
      </c>
      <c r="C390">
        <v>4</v>
      </c>
      <c r="D390">
        <v>58</v>
      </c>
      <c r="E390">
        <v>55</v>
      </c>
      <c r="F390">
        <v>48</v>
      </c>
      <c r="G390">
        <v>161</v>
      </c>
      <c r="H390" s="6">
        <v>53.666666666666664</v>
      </c>
      <c r="I390" t="s">
        <v>1153</v>
      </c>
      <c r="J390" t="s">
        <v>1154</v>
      </c>
      <c r="K390" t="s">
        <v>1127</v>
      </c>
      <c r="L390" t="s">
        <v>1228</v>
      </c>
    </row>
    <row r="391" spans="1:12" x14ac:dyDescent="0.3">
      <c r="A391" t="s">
        <v>1001</v>
      </c>
      <c r="B391" t="s">
        <v>481</v>
      </c>
      <c r="C391">
        <v>6</v>
      </c>
      <c r="D391">
        <v>66</v>
      </c>
      <c r="E391">
        <v>60</v>
      </c>
      <c r="F391">
        <v>57</v>
      </c>
      <c r="G391">
        <v>183</v>
      </c>
      <c r="H391" s="6">
        <v>61</v>
      </c>
      <c r="I391" t="s">
        <v>1153</v>
      </c>
      <c r="J391" t="s">
        <v>1154</v>
      </c>
      <c r="K391" t="s">
        <v>1127</v>
      </c>
      <c r="L391" t="s">
        <v>1226</v>
      </c>
    </row>
    <row r="392" spans="1:12" x14ac:dyDescent="0.3">
      <c r="A392" t="s">
        <v>1002</v>
      </c>
      <c r="B392" t="s">
        <v>481</v>
      </c>
      <c r="C392">
        <v>10</v>
      </c>
      <c r="D392">
        <v>88</v>
      </c>
      <c r="E392">
        <v>99</v>
      </c>
      <c r="F392">
        <v>100</v>
      </c>
      <c r="G392">
        <v>287</v>
      </c>
      <c r="H392" s="6">
        <v>95.666666666666671</v>
      </c>
      <c r="I392" t="s">
        <v>1187</v>
      </c>
      <c r="J392" t="s">
        <v>1154</v>
      </c>
      <c r="K392" t="s">
        <v>1220</v>
      </c>
      <c r="L392" t="s">
        <v>1230</v>
      </c>
    </row>
    <row r="393" spans="1:12" x14ac:dyDescent="0.3">
      <c r="A393" t="s">
        <v>1003</v>
      </c>
      <c r="B393" t="s">
        <v>479</v>
      </c>
      <c r="C393">
        <v>10</v>
      </c>
      <c r="D393">
        <v>69</v>
      </c>
      <c r="E393">
        <v>67</v>
      </c>
      <c r="F393">
        <v>69</v>
      </c>
      <c r="G393">
        <v>205</v>
      </c>
      <c r="H393" s="6">
        <v>68.333333333333329</v>
      </c>
      <c r="I393" t="s">
        <v>1153</v>
      </c>
      <c r="J393" t="s">
        <v>1154</v>
      </c>
      <c r="K393" t="s">
        <v>1127</v>
      </c>
      <c r="L393" t="s">
        <v>1225</v>
      </c>
    </row>
    <row r="394" spans="1:12" x14ac:dyDescent="0.3">
      <c r="A394" t="s">
        <v>1004</v>
      </c>
      <c r="B394" t="s">
        <v>481</v>
      </c>
      <c r="C394">
        <v>8</v>
      </c>
      <c r="D394">
        <v>54</v>
      </c>
      <c r="E394">
        <v>58</v>
      </c>
      <c r="F394">
        <v>61</v>
      </c>
      <c r="G394">
        <v>173</v>
      </c>
      <c r="H394" s="6">
        <v>57.666666666666664</v>
      </c>
      <c r="I394" t="s">
        <v>1153</v>
      </c>
      <c r="J394" t="s">
        <v>1154</v>
      </c>
      <c r="K394" t="s">
        <v>1127</v>
      </c>
      <c r="L394" t="s">
        <v>1234</v>
      </c>
    </row>
    <row r="395" spans="1:12" x14ac:dyDescent="0.3">
      <c r="A395" t="s">
        <v>1005</v>
      </c>
      <c r="B395" t="s">
        <v>480</v>
      </c>
      <c r="C395">
        <v>4</v>
      </c>
      <c r="D395">
        <v>69</v>
      </c>
      <c r="E395">
        <v>84</v>
      </c>
      <c r="F395">
        <v>85</v>
      </c>
      <c r="G395">
        <v>238</v>
      </c>
      <c r="H395" s="6">
        <v>79.333333333333329</v>
      </c>
      <c r="I395" t="s">
        <v>1153</v>
      </c>
      <c r="J395" t="s">
        <v>1154</v>
      </c>
      <c r="K395" t="s">
        <v>1127</v>
      </c>
      <c r="L395" t="s">
        <v>1235</v>
      </c>
    </row>
    <row r="396" spans="1:12" x14ac:dyDescent="0.3">
      <c r="A396" t="s">
        <v>1006</v>
      </c>
      <c r="B396" t="s">
        <v>480</v>
      </c>
      <c r="C396">
        <v>3</v>
      </c>
      <c r="D396">
        <v>69</v>
      </c>
      <c r="E396">
        <v>74</v>
      </c>
      <c r="F396">
        <v>74</v>
      </c>
      <c r="G396">
        <v>217</v>
      </c>
      <c r="H396" s="6">
        <v>72.333333333333329</v>
      </c>
      <c r="I396" t="s">
        <v>1153</v>
      </c>
      <c r="J396" t="s">
        <v>1154</v>
      </c>
      <c r="K396" t="s">
        <v>1127</v>
      </c>
      <c r="L396" t="s">
        <v>1236</v>
      </c>
    </row>
    <row r="397" spans="1:12" x14ac:dyDescent="0.3">
      <c r="A397" t="s">
        <v>1007</v>
      </c>
      <c r="B397" t="s">
        <v>479</v>
      </c>
      <c r="C397">
        <v>4</v>
      </c>
      <c r="D397">
        <v>69</v>
      </c>
      <c r="E397">
        <v>90</v>
      </c>
      <c r="F397">
        <v>88</v>
      </c>
      <c r="G397">
        <v>247</v>
      </c>
      <c r="H397" s="6">
        <v>82.333333333333329</v>
      </c>
      <c r="I397" t="s">
        <v>1187</v>
      </c>
      <c r="J397" t="s">
        <v>1154</v>
      </c>
      <c r="K397" t="s">
        <v>1220</v>
      </c>
      <c r="L397" t="s">
        <v>1237</v>
      </c>
    </row>
    <row r="398" spans="1:12" x14ac:dyDescent="0.3">
      <c r="A398" t="s">
        <v>1008</v>
      </c>
      <c r="B398" t="s">
        <v>1074</v>
      </c>
      <c r="C398">
        <v>9</v>
      </c>
      <c r="D398">
        <v>82</v>
      </c>
      <c r="E398">
        <v>78</v>
      </c>
      <c r="F398">
        <v>74</v>
      </c>
      <c r="G398">
        <v>234</v>
      </c>
      <c r="H398" s="6">
        <v>78</v>
      </c>
      <c r="I398" t="s">
        <v>1153</v>
      </c>
      <c r="J398" t="s">
        <v>1154</v>
      </c>
      <c r="K398" t="s">
        <v>1127</v>
      </c>
      <c r="L398" t="s">
        <v>1238</v>
      </c>
    </row>
    <row r="399" spans="1:12" x14ac:dyDescent="0.3">
      <c r="A399" t="s">
        <v>1009</v>
      </c>
      <c r="B399" t="s">
        <v>479</v>
      </c>
      <c r="C399">
        <v>8</v>
      </c>
      <c r="D399">
        <v>65</v>
      </c>
      <c r="E399">
        <v>73</v>
      </c>
      <c r="F399">
        <v>75</v>
      </c>
      <c r="G399">
        <v>213</v>
      </c>
      <c r="H399" s="6">
        <v>71</v>
      </c>
      <c r="I399" t="s">
        <v>1153</v>
      </c>
      <c r="J399" t="s">
        <v>1154</v>
      </c>
      <c r="K399" t="s">
        <v>1127</v>
      </c>
      <c r="L399" t="s">
        <v>1239</v>
      </c>
    </row>
    <row r="400" spans="1:12" x14ac:dyDescent="0.3">
      <c r="A400" t="s">
        <v>1010</v>
      </c>
      <c r="B400" t="s">
        <v>480</v>
      </c>
      <c r="C400">
        <v>7</v>
      </c>
      <c r="D400">
        <v>53</v>
      </c>
      <c r="E400">
        <v>58</v>
      </c>
      <c r="F400">
        <v>65</v>
      </c>
      <c r="G400">
        <v>176</v>
      </c>
      <c r="H400" s="6">
        <v>58.666666666666664</v>
      </c>
      <c r="I400" t="s">
        <v>1153</v>
      </c>
      <c r="J400" t="s">
        <v>1154</v>
      </c>
      <c r="K400" t="s">
        <v>1127</v>
      </c>
      <c r="L400" t="s">
        <v>1240</v>
      </c>
    </row>
    <row r="401" spans="1:12" x14ac:dyDescent="0.3">
      <c r="A401" t="s">
        <v>1011</v>
      </c>
      <c r="B401" t="s">
        <v>479</v>
      </c>
      <c r="C401">
        <v>1</v>
      </c>
      <c r="D401">
        <v>90</v>
      </c>
      <c r="E401">
        <v>78</v>
      </c>
      <c r="F401">
        <v>81</v>
      </c>
      <c r="G401">
        <v>249</v>
      </c>
      <c r="H401" s="6">
        <v>83</v>
      </c>
      <c r="I401" t="s">
        <v>1187</v>
      </c>
      <c r="J401" t="s">
        <v>1154</v>
      </c>
      <c r="K401" t="s">
        <v>1220</v>
      </c>
      <c r="L401" t="s">
        <v>1241</v>
      </c>
    </row>
    <row r="402" spans="1:12" x14ac:dyDescent="0.3">
      <c r="A402" t="s">
        <v>1012</v>
      </c>
      <c r="B402" t="s">
        <v>481</v>
      </c>
      <c r="C402">
        <v>8</v>
      </c>
      <c r="D402">
        <v>57</v>
      </c>
      <c r="E402">
        <v>56</v>
      </c>
      <c r="F402">
        <v>54</v>
      </c>
      <c r="G402">
        <v>167</v>
      </c>
      <c r="H402" s="6">
        <v>55.666666666666664</v>
      </c>
      <c r="I402" t="s">
        <v>1153</v>
      </c>
      <c r="J402" t="s">
        <v>1154</v>
      </c>
      <c r="K402" t="s">
        <v>1127</v>
      </c>
      <c r="L402" t="s">
        <v>1242</v>
      </c>
    </row>
    <row r="403" spans="1:12" x14ac:dyDescent="0.3">
      <c r="A403" t="s">
        <v>1013</v>
      </c>
      <c r="B403" t="s">
        <v>481</v>
      </c>
      <c r="C403">
        <v>7</v>
      </c>
      <c r="D403">
        <v>71</v>
      </c>
      <c r="E403">
        <v>66</v>
      </c>
      <c r="F403">
        <v>65</v>
      </c>
      <c r="G403">
        <v>202</v>
      </c>
      <c r="H403" s="6">
        <v>67.333333333333329</v>
      </c>
      <c r="I403" t="s">
        <v>1153</v>
      </c>
      <c r="J403" t="s">
        <v>1154</v>
      </c>
      <c r="K403" t="s">
        <v>1127</v>
      </c>
      <c r="L403" t="s">
        <v>1243</v>
      </c>
    </row>
    <row r="404" spans="1:12" x14ac:dyDescent="0.3">
      <c r="A404" t="s">
        <v>1014</v>
      </c>
      <c r="B404" t="s">
        <v>480</v>
      </c>
      <c r="C404">
        <v>10</v>
      </c>
      <c r="D404">
        <v>66</v>
      </c>
      <c r="E404">
        <v>77</v>
      </c>
      <c r="F404">
        <v>70</v>
      </c>
      <c r="G404">
        <v>213</v>
      </c>
      <c r="H404" s="6">
        <v>71</v>
      </c>
      <c r="I404" t="s">
        <v>1153</v>
      </c>
      <c r="J404" t="s">
        <v>1154</v>
      </c>
      <c r="K404" t="s">
        <v>1127</v>
      </c>
      <c r="L404" t="s">
        <v>1244</v>
      </c>
    </row>
    <row r="405" spans="1:12" x14ac:dyDescent="0.3">
      <c r="A405" t="s">
        <v>1015</v>
      </c>
      <c r="B405" t="s">
        <v>1074</v>
      </c>
      <c r="C405">
        <v>6</v>
      </c>
      <c r="D405">
        <v>58</v>
      </c>
      <c r="E405">
        <v>62</v>
      </c>
      <c r="F405">
        <v>59</v>
      </c>
      <c r="G405">
        <v>179</v>
      </c>
      <c r="H405" s="6">
        <v>59.666666666666664</v>
      </c>
      <c r="I405" t="s">
        <v>1153</v>
      </c>
      <c r="J405" t="s">
        <v>1154</v>
      </c>
      <c r="K405" t="s">
        <v>1127</v>
      </c>
      <c r="L405" t="s">
        <v>1245</v>
      </c>
    </row>
    <row r="406" spans="1:12" x14ac:dyDescent="0.3">
      <c r="A406" t="s">
        <v>1016</v>
      </c>
      <c r="B406" t="s">
        <v>1074</v>
      </c>
      <c r="C406">
        <v>6</v>
      </c>
      <c r="D406">
        <v>63</v>
      </c>
      <c r="E406">
        <v>66</v>
      </c>
      <c r="F406">
        <v>67</v>
      </c>
      <c r="G406">
        <v>196</v>
      </c>
      <c r="H406" s="6">
        <v>65.333333333333329</v>
      </c>
      <c r="I406" t="s">
        <v>1153</v>
      </c>
      <c r="J406" t="s">
        <v>1154</v>
      </c>
      <c r="K406" t="s">
        <v>1127</v>
      </c>
      <c r="L406" t="s">
        <v>1246</v>
      </c>
    </row>
    <row r="407" spans="1:12" x14ac:dyDescent="0.3">
      <c r="A407" t="s">
        <v>1017</v>
      </c>
      <c r="B407" t="s">
        <v>479</v>
      </c>
      <c r="C407">
        <v>8</v>
      </c>
      <c r="D407">
        <v>87</v>
      </c>
      <c r="E407">
        <v>84</v>
      </c>
      <c r="F407">
        <v>85</v>
      </c>
      <c r="G407">
        <v>256</v>
      </c>
      <c r="H407" s="6">
        <v>85.333333333333329</v>
      </c>
      <c r="I407" t="s">
        <v>1187</v>
      </c>
      <c r="J407" t="s">
        <v>1154</v>
      </c>
      <c r="K407" t="s">
        <v>1220</v>
      </c>
      <c r="L407" t="s">
        <v>1247</v>
      </c>
    </row>
    <row r="408" spans="1:12" x14ac:dyDescent="0.3">
      <c r="A408" t="s">
        <v>1018</v>
      </c>
      <c r="B408" t="s">
        <v>480</v>
      </c>
      <c r="C408">
        <v>8</v>
      </c>
      <c r="D408">
        <v>87</v>
      </c>
      <c r="E408">
        <v>100</v>
      </c>
      <c r="F408">
        <v>100</v>
      </c>
      <c r="G408">
        <v>287</v>
      </c>
      <c r="H408" s="6">
        <v>95.666666666666671</v>
      </c>
      <c r="I408" t="s">
        <v>1187</v>
      </c>
      <c r="J408" t="s">
        <v>1154</v>
      </c>
      <c r="K408" t="s">
        <v>1220</v>
      </c>
      <c r="L408" t="s">
        <v>1248</v>
      </c>
    </row>
    <row r="409" spans="1:12" x14ac:dyDescent="0.3">
      <c r="A409" t="s">
        <v>1019</v>
      </c>
      <c r="B409" t="s">
        <v>479</v>
      </c>
      <c r="C409">
        <v>5</v>
      </c>
      <c r="D409">
        <v>70</v>
      </c>
      <c r="E409">
        <v>55</v>
      </c>
      <c r="F409">
        <v>56</v>
      </c>
      <c r="G409">
        <v>181</v>
      </c>
      <c r="H409" s="6">
        <v>60.333333333333336</v>
      </c>
      <c r="I409" t="s">
        <v>1153</v>
      </c>
      <c r="J409" t="s">
        <v>1154</v>
      </c>
      <c r="K409" t="s">
        <v>1127</v>
      </c>
      <c r="L409" t="s">
        <v>1249</v>
      </c>
    </row>
    <row r="410" spans="1:12" x14ac:dyDescent="0.3">
      <c r="A410" t="s">
        <v>1020</v>
      </c>
      <c r="B410" t="s">
        <v>479</v>
      </c>
      <c r="C410">
        <v>5</v>
      </c>
      <c r="D410">
        <v>91</v>
      </c>
      <c r="E410">
        <v>89</v>
      </c>
      <c r="F410">
        <v>92</v>
      </c>
      <c r="G410">
        <v>272</v>
      </c>
      <c r="H410" s="6">
        <v>90.666666666666671</v>
      </c>
      <c r="I410" t="s">
        <v>1187</v>
      </c>
      <c r="J410" t="s">
        <v>1154</v>
      </c>
      <c r="K410" t="s">
        <v>1220</v>
      </c>
      <c r="L410" t="s">
        <v>1250</v>
      </c>
    </row>
    <row r="411" spans="1:12" x14ac:dyDescent="0.3">
      <c r="A411" t="s">
        <v>1021</v>
      </c>
      <c r="B411" t="s">
        <v>480</v>
      </c>
      <c r="C411">
        <v>6</v>
      </c>
      <c r="D411">
        <v>42</v>
      </c>
      <c r="E411">
        <v>55</v>
      </c>
      <c r="F411">
        <v>54</v>
      </c>
      <c r="G411">
        <v>151</v>
      </c>
      <c r="H411" s="6">
        <v>50.333333333333336</v>
      </c>
      <c r="I411" t="s">
        <v>1153</v>
      </c>
      <c r="J411" t="s">
        <v>1154</v>
      </c>
      <c r="K411" t="s">
        <v>1127</v>
      </c>
      <c r="L411" t="s">
        <v>1251</v>
      </c>
    </row>
    <row r="412" spans="1:12" x14ac:dyDescent="0.3">
      <c r="A412" t="s">
        <v>1022</v>
      </c>
      <c r="B412" t="s">
        <v>479</v>
      </c>
      <c r="C412">
        <v>2</v>
      </c>
      <c r="D412">
        <v>64</v>
      </c>
      <c r="E412">
        <v>60</v>
      </c>
      <c r="F412">
        <v>74</v>
      </c>
      <c r="G412">
        <v>198</v>
      </c>
      <c r="H412" s="6">
        <v>66</v>
      </c>
      <c r="I412" t="s">
        <v>1153</v>
      </c>
      <c r="J412" t="s">
        <v>1154</v>
      </c>
      <c r="K412" t="s">
        <v>1127</v>
      </c>
      <c r="L412" t="s">
        <v>1252</v>
      </c>
    </row>
    <row r="413" spans="1:12" x14ac:dyDescent="0.3">
      <c r="A413" t="s">
        <v>1023</v>
      </c>
      <c r="B413" t="s">
        <v>481</v>
      </c>
      <c r="C413">
        <v>7</v>
      </c>
      <c r="D413">
        <v>61</v>
      </c>
      <c r="E413">
        <v>72</v>
      </c>
      <c r="F413">
        <v>70</v>
      </c>
      <c r="G413">
        <v>203</v>
      </c>
      <c r="H413" s="6">
        <v>67.666666666666671</v>
      </c>
      <c r="I413" t="s">
        <v>1153</v>
      </c>
      <c r="J413" t="s">
        <v>1154</v>
      </c>
      <c r="K413" t="s">
        <v>1127</v>
      </c>
      <c r="L413" t="s">
        <v>1253</v>
      </c>
    </row>
    <row r="414" spans="1:12" x14ac:dyDescent="0.3">
      <c r="A414" t="s">
        <v>1024</v>
      </c>
      <c r="B414" t="s">
        <v>481</v>
      </c>
      <c r="C414">
        <v>1</v>
      </c>
      <c r="D414">
        <v>61</v>
      </c>
      <c r="E414">
        <v>56</v>
      </c>
      <c r="F414">
        <v>56</v>
      </c>
      <c r="G414">
        <v>173</v>
      </c>
      <c r="H414" s="6">
        <v>57.666666666666664</v>
      </c>
      <c r="I414" t="s">
        <v>1153</v>
      </c>
      <c r="J414" t="s">
        <v>1154</v>
      </c>
      <c r="K414" t="s">
        <v>1127</v>
      </c>
      <c r="L414" t="s">
        <v>1254</v>
      </c>
    </row>
    <row r="415" spans="1:12" x14ac:dyDescent="0.3">
      <c r="A415" t="s">
        <v>1025</v>
      </c>
      <c r="B415" t="s">
        <v>480</v>
      </c>
      <c r="C415">
        <v>9</v>
      </c>
      <c r="D415">
        <v>61</v>
      </c>
      <c r="E415">
        <v>86</v>
      </c>
      <c r="F415">
        <v>87</v>
      </c>
      <c r="G415">
        <v>234</v>
      </c>
      <c r="H415" s="6">
        <v>78</v>
      </c>
      <c r="I415" t="s">
        <v>1153</v>
      </c>
      <c r="J415" t="s">
        <v>1154</v>
      </c>
      <c r="K415" t="s">
        <v>1127</v>
      </c>
      <c r="L415" t="s">
        <v>1255</v>
      </c>
    </row>
    <row r="416" spans="1:12" x14ac:dyDescent="0.3">
      <c r="A416" t="s">
        <v>1026</v>
      </c>
      <c r="B416" t="s">
        <v>479</v>
      </c>
      <c r="C416">
        <v>2</v>
      </c>
      <c r="D416">
        <v>45</v>
      </c>
      <c r="E416">
        <v>48</v>
      </c>
      <c r="F416">
        <v>46</v>
      </c>
      <c r="G416">
        <v>139</v>
      </c>
      <c r="H416" s="6">
        <v>46.333333333333336</v>
      </c>
      <c r="I416" t="s">
        <v>1189</v>
      </c>
      <c r="J416" t="s">
        <v>1217</v>
      </c>
      <c r="K416" t="s">
        <v>1218</v>
      </c>
      <c r="L416" t="s">
        <v>1256</v>
      </c>
    </row>
    <row r="417" spans="1:12" x14ac:dyDescent="0.3">
      <c r="A417" t="s">
        <v>1027</v>
      </c>
      <c r="B417" t="s">
        <v>480</v>
      </c>
      <c r="C417">
        <v>1</v>
      </c>
      <c r="D417">
        <v>75</v>
      </c>
      <c r="E417">
        <v>90</v>
      </c>
      <c r="F417">
        <v>88</v>
      </c>
      <c r="G417">
        <v>253</v>
      </c>
      <c r="H417" s="6">
        <v>84.333333333333329</v>
      </c>
      <c r="I417" t="s">
        <v>1187</v>
      </c>
      <c r="J417" t="s">
        <v>1154</v>
      </c>
      <c r="K417" t="s">
        <v>1220</v>
      </c>
      <c r="L417" t="s">
        <v>1257</v>
      </c>
    </row>
    <row r="418" spans="1:12" x14ac:dyDescent="0.3">
      <c r="A418" t="s">
        <v>1028</v>
      </c>
      <c r="B418" t="s">
        <v>481</v>
      </c>
      <c r="C418">
        <v>2</v>
      </c>
      <c r="D418">
        <v>90</v>
      </c>
      <c r="E418">
        <v>87</v>
      </c>
      <c r="F418">
        <v>75</v>
      </c>
      <c r="G418">
        <v>252</v>
      </c>
      <c r="H418" s="6">
        <v>84</v>
      </c>
      <c r="I418" t="s">
        <v>1187</v>
      </c>
      <c r="J418" t="s">
        <v>1154</v>
      </c>
      <c r="K418" t="s">
        <v>1220</v>
      </c>
      <c r="L418" t="s">
        <v>1258</v>
      </c>
    </row>
    <row r="419" spans="1:12" x14ac:dyDescent="0.3">
      <c r="A419" t="s">
        <v>1029</v>
      </c>
      <c r="B419" t="s">
        <v>480</v>
      </c>
      <c r="C419">
        <v>1</v>
      </c>
      <c r="D419">
        <v>44</v>
      </c>
      <c r="E419">
        <v>50</v>
      </c>
      <c r="F419">
        <v>51</v>
      </c>
      <c r="G419">
        <v>145</v>
      </c>
      <c r="H419" s="6">
        <v>48.333333333333336</v>
      </c>
      <c r="I419" t="s">
        <v>1189</v>
      </c>
      <c r="J419" t="s">
        <v>1217</v>
      </c>
      <c r="K419" t="s">
        <v>1218</v>
      </c>
      <c r="L419" t="s">
        <v>1259</v>
      </c>
    </row>
    <row r="420" spans="1:12" x14ac:dyDescent="0.3">
      <c r="A420" t="s">
        <v>1030</v>
      </c>
      <c r="B420" t="s">
        <v>481</v>
      </c>
      <c r="C420">
        <v>8</v>
      </c>
      <c r="D420">
        <v>94</v>
      </c>
      <c r="E420">
        <v>88</v>
      </c>
      <c r="F420">
        <v>78</v>
      </c>
      <c r="G420">
        <v>260</v>
      </c>
      <c r="H420" s="6">
        <v>86.666666666666671</v>
      </c>
      <c r="I420" t="s">
        <v>1187</v>
      </c>
      <c r="J420" t="s">
        <v>1154</v>
      </c>
      <c r="K420" t="s">
        <v>1220</v>
      </c>
      <c r="L420" t="s">
        <v>1260</v>
      </c>
    </row>
    <row r="421" spans="1:12" x14ac:dyDescent="0.3">
      <c r="A421" t="s">
        <v>1031</v>
      </c>
      <c r="B421" t="s">
        <v>1074</v>
      </c>
      <c r="C421">
        <v>1</v>
      </c>
      <c r="D421">
        <v>76</v>
      </c>
      <c r="E421">
        <v>72</v>
      </c>
      <c r="F421">
        <v>71</v>
      </c>
      <c r="G421">
        <v>219</v>
      </c>
      <c r="H421" s="6">
        <v>73</v>
      </c>
      <c r="I421" t="s">
        <v>1153</v>
      </c>
      <c r="J421" t="s">
        <v>1154</v>
      </c>
      <c r="K421" t="s">
        <v>1127</v>
      </c>
      <c r="L421" t="s">
        <v>1261</v>
      </c>
    </row>
    <row r="422" spans="1:12" x14ac:dyDescent="0.3">
      <c r="A422" t="s">
        <v>1032</v>
      </c>
      <c r="B422" t="s">
        <v>480</v>
      </c>
      <c r="C422">
        <v>8</v>
      </c>
      <c r="D422">
        <v>69</v>
      </c>
      <c r="E422">
        <v>77</v>
      </c>
      <c r="F422">
        <v>69</v>
      </c>
      <c r="G422">
        <v>215</v>
      </c>
      <c r="H422" s="6">
        <v>71.666666666666671</v>
      </c>
      <c r="I422" t="s">
        <v>1153</v>
      </c>
      <c r="J422" t="s">
        <v>1154</v>
      </c>
      <c r="K422" t="s">
        <v>1127</v>
      </c>
      <c r="L422" t="s">
        <v>1224</v>
      </c>
    </row>
    <row r="423" spans="1:12" x14ac:dyDescent="0.3">
      <c r="A423" t="s">
        <v>1033</v>
      </c>
      <c r="B423" t="s">
        <v>481</v>
      </c>
      <c r="C423">
        <v>3</v>
      </c>
      <c r="D423">
        <v>66</v>
      </c>
      <c r="E423">
        <v>62</v>
      </c>
      <c r="F423">
        <v>64</v>
      </c>
      <c r="G423">
        <v>192</v>
      </c>
      <c r="H423" s="6">
        <v>64</v>
      </c>
      <c r="I423" t="s">
        <v>1153</v>
      </c>
      <c r="J423" t="s">
        <v>1154</v>
      </c>
      <c r="K423" t="s">
        <v>1127</v>
      </c>
      <c r="L423" t="s">
        <v>1222</v>
      </c>
    </row>
    <row r="424" spans="1:12" x14ac:dyDescent="0.3">
      <c r="A424" t="s">
        <v>1034</v>
      </c>
      <c r="B424" t="s">
        <v>479</v>
      </c>
      <c r="C424">
        <v>2</v>
      </c>
      <c r="D424">
        <v>49</v>
      </c>
      <c r="E424">
        <v>58</v>
      </c>
      <c r="F424">
        <v>60</v>
      </c>
      <c r="G424">
        <v>167</v>
      </c>
      <c r="H424" s="6">
        <v>55.666666666666664</v>
      </c>
      <c r="I424" t="s">
        <v>1153</v>
      </c>
      <c r="J424" t="s">
        <v>1154</v>
      </c>
      <c r="K424" t="s">
        <v>1127</v>
      </c>
      <c r="L424" t="s">
        <v>1229</v>
      </c>
    </row>
    <row r="425" spans="1:12" x14ac:dyDescent="0.3">
      <c r="A425" t="s">
        <v>1035</v>
      </c>
      <c r="B425" t="s">
        <v>1074</v>
      </c>
      <c r="C425">
        <v>1</v>
      </c>
      <c r="D425">
        <v>76</v>
      </c>
      <c r="E425">
        <v>78</v>
      </c>
      <c r="F425">
        <v>75</v>
      </c>
      <c r="G425">
        <v>229</v>
      </c>
      <c r="H425" s="6">
        <v>76.333333333333329</v>
      </c>
      <c r="I425" t="s">
        <v>1153</v>
      </c>
      <c r="J425" t="s">
        <v>1154</v>
      </c>
      <c r="K425" t="s">
        <v>1127</v>
      </c>
      <c r="L425" t="s">
        <v>1231</v>
      </c>
    </row>
    <row r="426" spans="1:12" x14ac:dyDescent="0.3">
      <c r="A426" t="s">
        <v>1036</v>
      </c>
      <c r="B426" t="s">
        <v>481</v>
      </c>
      <c r="C426">
        <v>1</v>
      </c>
      <c r="D426">
        <v>67</v>
      </c>
      <c r="E426">
        <v>62</v>
      </c>
      <c r="F426">
        <v>60</v>
      </c>
      <c r="G426">
        <v>189</v>
      </c>
      <c r="H426" s="6">
        <v>63</v>
      </c>
      <c r="I426" t="s">
        <v>1153</v>
      </c>
      <c r="J426" t="s">
        <v>1154</v>
      </c>
      <c r="K426" t="s">
        <v>1127</v>
      </c>
      <c r="L426" t="s">
        <v>1223</v>
      </c>
    </row>
    <row r="427" spans="1:12" x14ac:dyDescent="0.3">
      <c r="A427" t="s">
        <v>1037</v>
      </c>
      <c r="B427" t="s">
        <v>1074</v>
      </c>
      <c r="C427">
        <v>8</v>
      </c>
      <c r="D427">
        <v>48</v>
      </c>
      <c r="E427">
        <v>52</v>
      </c>
      <c r="F427">
        <v>45</v>
      </c>
      <c r="G427">
        <v>145</v>
      </c>
      <c r="H427" s="6">
        <v>48.333333333333336</v>
      </c>
      <c r="I427" t="s">
        <v>1189</v>
      </c>
      <c r="J427" t="s">
        <v>1217</v>
      </c>
      <c r="K427" t="s">
        <v>1218</v>
      </c>
      <c r="L427" t="s">
        <v>1227</v>
      </c>
    </row>
    <row r="428" spans="1:12" x14ac:dyDescent="0.3">
      <c r="A428" t="s">
        <v>1038</v>
      </c>
      <c r="B428" t="s">
        <v>481</v>
      </c>
      <c r="C428">
        <v>3</v>
      </c>
      <c r="D428">
        <v>72</v>
      </c>
      <c r="E428">
        <v>64</v>
      </c>
      <c r="F428">
        <v>63</v>
      </c>
      <c r="G428">
        <v>199</v>
      </c>
      <c r="H428" s="6">
        <v>66.333333333333329</v>
      </c>
      <c r="I428" t="s">
        <v>1153</v>
      </c>
      <c r="J428" t="s">
        <v>1154</v>
      </c>
      <c r="K428" t="s">
        <v>1127</v>
      </c>
      <c r="L428" t="s">
        <v>1228</v>
      </c>
    </row>
    <row r="429" spans="1:12" x14ac:dyDescent="0.3">
      <c r="A429" t="s">
        <v>1039</v>
      </c>
      <c r="B429" t="s">
        <v>1074</v>
      </c>
      <c r="C429">
        <v>5</v>
      </c>
      <c r="D429">
        <v>65</v>
      </c>
      <c r="E429">
        <v>66</v>
      </c>
      <c r="F429">
        <v>62</v>
      </c>
      <c r="G429">
        <v>193</v>
      </c>
      <c r="H429" s="6">
        <v>64.333333333333329</v>
      </c>
      <c r="I429" t="s">
        <v>1153</v>
      </c>
      <c r="J429" t="s">
        <v>1154</v>
      </c>
      <c r="K429" t="s">
        <v>1127</v>
      </c>
      <c r="L429" t="s">
        <v>1226</v>
      </c>
    </row>
    <row r="430" spans="1:12" x14ac:dyDescent="0.3">
      <c r="A430" t="s">
        <v>1040</v>
      </c>
      <c r="B430" t="s">
        <v>1074</v>
      </c>
      <c r="C430">
        <v>4</v>
      </c>
      <c r="D430">
        <v>75</v>
      </c>
      <c r="E430">
        <v>74</v>
      </c>
      <c r="F430">
        <v>69</v>
      </c>
      <c r="G430">
        <v>218</v>
      </c>
      <c r="H430" s="6">
        <v>72.666666666666671</v>
      </c>
      <c r="I430" t="s">
        <v>1153</v>
      </c>
      <c r="J430" t="s">
        <v>1154</v>
      </c>
      <c r="K430" t="s">
        <v>1127</v>
      </c>
      <c r="L430" t="s">
        <v>1230</v>
      </c>
    </row>
    <row r="431" spans="1:12" x14ac:dyDescent="0.3">
      <c r="A431" t="s">
        <v>1041</v>
      </c>
      <c r="B431" t="s">
        <v>1074</v>
      </c>
      <c r="C431">
        <v>4</v>
      </c>
      <c r="D431">
        <v>56</v>
      </c>
      <c r="E431">
        <v>68</v>
      </c>
      <c r="F431">
        <v>74</v>
      </c>
      <c r="G431">
        <v>198</v>
      </c>
      <c r="H431" s="6">
        <v>66</v>
      </c>
      <c r="I431" t="s">
        <v>1153</v>
      </c>
      <c r="J431" t="s">
        <v>1154</v>
      </c>
      <c r="K431" t="s">
        <v>1127</v>
      </c>
      <c r="L431" t="s">
        <v>1225</v>
      </c>
    </row>
    <row r="432" spans="1:12" x14ac:dyDescent="0.3">
      <c r="A432" t="s">
        <v>1042</v>
      </c>
      <c r="B432" t="s">
        <v>480</v>
      </c>
      <c r="C432">
        <v>3</v>
      </c>
      <c r="D432">
        <v>79</v>
      </c>
      <c r="E432">
        <v>86</v>
      </c>
      <c r="F432">
        <v>92</v>
      </c>
      <c r="G432">
        <v>257</v>
      </c>
      <c r="H432" s="6">
        <v>85.666666666666671</v>
      </c>
      <c r="I432" t="s">
        <v>1187</v>
      </c>
      <c r="J432" t="s">
        <v>1154</v>
      </c>
      <c r="K432" t="s">
        <v>1220</v>
      </c>
      <c r="L432" t="s">
        <v>1234</v>
      </c>
    </row>
    <row r="433" spans="1:12" x14ac:dyDescent="0.3">
      <c r="A433" t="s">
        <v>1043</v>
      </c>
      <c r="B433" t="s">
        <v>479</v>
      </c>
      <c r="C433">
        <v>9</v>
      </c>
      <c r="D433">
        <v>85</v>
      </c>
      <c r="E433">
        <v>76</v>
      </c>
      <c r="F433">
        <v>71</v>
      </c>
      <c r="G433">
        <v>232</v>
      </c>
      <c r="H433" s="6">
        <v>77.333333333333329</v>
      </c>
      <c r="I433" t="s">
        <v>1153</v>
      </c>
      <c r="J433" t="s">
        <v>1154</v>
      </c>
      <c r="K433" t="s">
        <v>1127</v>
      </c>
      <c r="L433" t="s">
        <v>1235</v>
      </c>
    </row>
    <row r="434" spans="1:12" x14ac:dyDescent="0.3">
      <c r="A434" t="s">
        <v>1044</v>
      </c>
      <c r="B434" t="s">
        <v>1074</v>
      </c>
      <c r="C434">
        <v>1</v>
      </c>
      <c r="D434">
        <v>59</v>
      </c>
      <c r="E434">
        <v>70</v>
      </c>
      <c r="F434">
        <v>66</v>
      </c>
      <c r="G434">
        <v>195</v>
      </c>
      <c r="H434" s="6">
        <v>65</v>
      </c>
      <c r="I434" t="s">
        <v>1153</v>
      </c>
      <c r="J434" t="s">
        <v>1154</v>
      </c>
      <c r="K434" t="s">
        <v>1127</v>
      </c>
      <c r="L434" t="s">
        <v>1236</v>
      </c>
    </row>
    <row r="435" spans="1:12" x14ac:dyDescent="0.3">
      <c r="A435" t="s">
        <v>1045</v>
      </c>
      <c r="B435" t="s">
        <v>479</v>
      </c>
      <c r="C435">
        <v>10</v>
      </c>
      <c r="D435">
        <v>71</v>
      </c>
      <c r="E435">
        <v>76</v>
      </c>
      <c r="F435">
        <v>70</v>
      </c>
      <c r="G435">
        <v>217</v>
      </c>
      <c r="H435" s="6">
        <v>72.333333333333329</v>
      </c>
      <c r="I435" t="s">
        <v>1153</v>
      </c>
      <c r="J435" t="s">
        <v>1154</v>
      </c>
      <c r="K435" t="s">
        <v>1127</v>
      </c>
      <c r="L435" t="s">
        <v>1237</v>
      </c>
    </row>
    <row r="436" spans="1:12" x14ac:dyDescent="0.3">
      <c r="A436" t="s">
        <v>1046</v>
      </c>
      <c r="B436" t="s">
        <v>479</v>
      </c>
      <c r="C436">
        <v>2</v>
      </c>
      <c r="D436">
        <v>47</v>
      </c>
      <c r="E436">
        <v>59</v>
      </c>
      <c r="F436">
        <v>50</v>
      </c>
      <c r="G436">
        <v>156</v>
      </c>
      <c r="H436" s="6">
        <v>52</v>
      </c>
      <c r="I436" t="s">
        <v>1153</v>
      </c>
      <c r="J436" t="s">
        <v>1154</v>
      </c>
      <c r="K436" t="s">
        <v>1127</v>
      </c>
      <c r="L436" t="s">
        <v>1238</v>
      </c>
    </row>
    <row r="437" spans="1:12" x14ac:dyDescent="0.3">
      <c r="A437" t="s">
        <v>1047</v>
      </c>
      <c r="B437" t="s">
        <v>479</v>
      </c>
      <c r="C437">
        <v>4</v>
      </c>
      <c r="D437">
        <v>65</v>
      </c>
      <c r="E437">
        <v>81</v>
      </c>
      <c r="F437">
        <v>77</v>
      </c>
      <c r="G437">
        <v>223</v>
      </c>
      <c r="H437" s="6">
        <v>74.333333333333329</v>
      </c>
      <c r="I437" t="s">
        <v>1153</v>
      </c>
      <c r="J437" t="s">
        <v>1154</v>
      </c>
      <c r="K437" t="s">
        <v>1127</v>
      </c>
      <c r="L437" t="s">
        <v>1239</v>
      </c>
    </row>
    <row r="438" spans="1:12" x14ac:dyDescent="0.3">
      <c r="A438" t="s">
        <v>1048</v>
      </c>
      <c r="B438" t="s">
        <v>479</v>
      </c>
      <c r="C438">
        <v>8</v>
      </c>
      <c r="D438">
        <v>81</v>
      </c>
      <c r="E438">
        <v>82</v>
      </c>
      <c r="F438">
        <v>82</v>
      </c>
      <c r="G438">
        <v>245</v>
      </c>
      <c r="H438" s="6">
        <v>81.666666666666671</v>
      </c>
      <c r="I438" t="s">
        <v>1187</v>
      </c>
      <c r="J438" t="s">
        <v>1154</v>
      </c>
      <c r="K438" t="s">
        <v>1220</v>
      </c>
      <c r="L438" t="s">
        <v>1240</v>
      </c>
    </row>
    <row r="439" spans="1:12" x14ac:dyDescent="0.3">
      <c r="A439" t="s">
        <v>1049</v>
      </c>
      <c r="B439" t="s">
        <v>1074</v>
      </c>
      <c r="C439">
        <v>4</v>
      </c>
      <c r="D439">
        <v>85</v>
      </c>
      <c r="E439">
        <v>92</v>
      </c>
      <c r="F439">
        <v>93</v>
      </c>
      <c r="G439">
        <v>270</v>
      </c>
      <c r="H439" s="6">
        <v>90</v>
      </c>
      <c r="I439" t="s">
        <v>1187</v>
      </c>
      <c r="J439" t="s">
        <v>1154</v>
      </c>
      <c r="K439" t="s">
        <v>1220</v>
      </c>
      <c r="L439" t="s">
        <v>1241</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731DF0-C1DF-4E27-9814-938600CAC661}">
  <dimension ref="A1:T26"/>
  <sheetViews>
    <sheetView zoomScale="90" zoomScaleNormal="90" workbookViewId="0">
      <selection activeCell="K2" sqref="K2:T5"/>
    </sheetView>
  </sheetViews>
  <sheetFormatPr defaultRowHeight="14.4" x14ac:dyDescent="0.3"/>
  <cols>
    <col min="1" max="1" width="23.77734375" bestFit="1" customWidth="1"/>
    <col min="2" max="2" width="16" bestFit="1" customWidth="1"/>
    <col min="3" max="3" width="7.88671875" bestFit="1" customWidth="1"/>
    <col min="4" max="4" width="7.77734375" bestFit="1" customWidth="1"/>
    <col min="5" max="5" width="8" bestFit="1" customWidth="1"/>
    <col min="6" max="6" width="7.6640625" bestFit="1" customWidth="1"/>
    <col min="7" max="7" width="11.21875" bestFit="1" customWidth="1"/>
    <col min="8" max="8" width="2.109375" bestFit="1" customWidth="1"/>
    <col min="9" max="9" width="2.21875" bestFit="1" customWidth="1"/>
    <col min="10" max="10" width="11.88671875" bestFit="1" customWidth="1"/>
    <col min="11" max="11" width="9.21875" bestFit="1" customWidth="1"/>
    <col min="12" max="13" width="2.109375" bestFit="1" customWidth="1"/>
    <col min="14" max="14" width="2.21875" bestFit="1" customWidth="1"/>
    <col min="15" max="15" width="11.88671875" bestFit="1" customWidth="1"/>
    <col min="16" max="16" width="9.33203125" bestFit="1" customWidth="1"/>
    <col min="17" max="18" width="2.109375" bestFit="1" customWidth="1"/>
    <col min="19" max="19" width="12" bestFit="1" customWidth="1"/>
    <col min="20" max="20" width="9.109375" bestFit="1" customWidth="1"/>
    <col min="21" max="22" width="2.109375" bestFit="1" customWidth="1"/>
    <col min="23" max="23" width="2.21875" bestFit="1" customWidth="1"/>
    <col min="24" max="24" width="11.77734375" bestFit="1" customWidth="1"/>
    <col min="25" max="25" width="10.5546875" bestFit="1" customWidth="1"/>
  </cols>
  <sheetData>
    <row r="1" spans="1:20" ht="15" thickBot="1" x14ac:dyDescent="0.35"/>
    <row r="2" spans="1:20" ht="14.4" customHeight="1" x14ac:dyDescent="0.3">
      <c r="A2" s="47" t="s">
        <v>1216</v>
      </c>
      <c r="B2" s="47" t="s">
        <v>1215</v>
      </c>
      <c r="K2" s="54" t="s">
        <v>1266</v>
      </c>
      <c r="L2" s="54"/>
      <c r="M2" s="54"/>
      <c r="N2" s="54"/>
      <c r="O2" s="54"/>
      <c r="P2" s="54"/>
      <c r="Q2" s="54"/>
      <c r="R2" s="54"/>
      <c r="S2" s="54"/>
      <c r="T2" s="54"/>
    </row>
    <row r="3" spans="1:20" ht="14.4" customHeight="1" x14ac:dyDescent="0.3">
      <c r="A3" s="51" t="s">
        <v>1213</v>
      </c>
      <c r="B3" s="52" t="s">
        <v>450</v>
      </c>
      <c r="C3" s="4" t="s">
        <v>448</v>
      </c>
      <c r="D3" s="4" t="s">
        <v>449</v>
      </c>
      <c r="E3" s="4" t="s">
        <v>451</v>
      </c>
      <c r="F3" s="4" t="s">
        <v>452</v>
      </c>
      <c r="G3" s="4" t="s">
        <v>1214</v>
      </c>
      <c r="K3" s="55"/>
      <c r="L3" s="55"/>
      <c r="M3" s="55"/>
      <c r="N3" s="55"/>
      <c r="O3" s="55"/>
      <c r="P3" s="55"/>
      <c r="Q3" s="55"/>
      <c r="R3" s="55"/>
      <c r="S3" s="55"/>
      <c r="T3" s="55"/>
    </row>
    <row r="4" spans="1:20" ht="15" customHeight="1" x14ac:dyDescent="0.3">
      <c r="A4" s="9" t="s">
        <v>29</v>
      </c>
      <c r="B4">
        <v>18</v>
      </c>
      <c r="C4">
        <v>32</v>
      </c>
      <c r="D4">
        <v>62</v>
      </c>
      <c r="E4">
        <v>40</v>
      </c>
      <c r="F4">
        <v>21</v>
      </c>
      <c r="G4">
        <v>173</v>
      </c>
      <c r="K4" s="55"/>
      <c r="L4" s="55"/>
      <c r="M4" s="55"/>
      <c r="N4" s="55"/>
      <c r="O4" s="55"/>
      <c r="P4" s="55"/>
      <c r="Q4" s="55"/>
      <c r="R4" s="55"/>
      <c r="S4" s="55"/>
      <c r="T4" s="55"/>
    </row>
    <row r="5" spans="1:20" x14ac:dyDescent="0.3">
      <c r="A5" s="48" t="s">
        <v>1217</v>
      </c>
      <c r="B5">
        <v>6</v>
      </c>
      <c r="C5">
        <v>5</v>
      </c>
      <c r="D5">
        <v>9</v>
      </c>
      <c r="E5">
        <v>3</v>
      </c>
      <c r="F5">
        <v>2</v>
      </c>
      <c r="G5">
        <v>25</v>
      </c>
      <c r="K5" s="55"/>
      <c r="L5" s="55"/>
      <c r="M5" s="55"/>
      <c r="N5" s="55"/>
      <c r="O5" s="55"/>
      <c r="P5" s="55"/>
      <c r="Q5" s="55"/>
      <c r="R5" s="55"/>
      <c r="S5" s="55"/>
      <c r="T5" s="55"/>
    </row>
    <row r="6" spans="1:20" x14ac:dyDescent="0.3">
      <c r="A6" s="49" t="s">
        <v>1218</v>
      </c>
      <c r="B6">
        <v>5</v>
      </c>
      <c r="C6">
        <v>4</v>
      </c>
      <c r="D6">
        <v>8</v>
      </c>
      <c r="E6">
        <v>3</v>
      </c>
      <c r="F6">
        <v>2</v>
      </c>
      <c r="G6">
        <v>22</v>
      </c>
    </row>
    <row r="7" spans="1:20" x14ac:dyDescent="0.3">
      <c r="A7" s="50" t="s">
        <v>1189</v>
      </c>
      <c r="B7">
        <v>5</v>
      </c>
      <c r="C7">
        <v>4</v>
      </c>
      <c r="D7">
        <v>8</v>
      </c>
      <c r="E7">
        <v>3</v>
      </c>
      <c r="F7">
        <v>2</v>
      </c>
      <c r="G7">
        <v>22</v>
      </c>
    </row>
    <row r="8" spans="1:20" x14ac:dyDescent="0.3">
      <c r="A8" s="49" t="s">
        <v>1219</v>
      </c>
      <c r="B8">
        <v>1</v>
      </c>
      <c r="C8">
        <v>1</v>
      </c>
      <c r="D8">
        <v>1</v>
      </c>
      <c r="G8">
        <v>3</v>
      </c>
    </row>
    <row r="9" spans="1:20" x14ac:dyDescent="0.3">
      <c r="A9" s="50" t="s">
        <v>1188</v>
      </c>
      <c r="B9">
        <v>1</v>
      </c>
      <c r="C9">
        <v>1</v>
      </c>
      <c r="D9">
        <v>1</v>
      </c>
      <c r="G9">
        <v>3</v>
      </c>
    </row>
    <row r="10" spans="1:20" x14ac:dyDescent="0.3">
      <c r="A10" s="48" t="s">
        <v>1154</v>
      </c>
      <c r="B10">
        <v>12</v>
      </c>
      <c r="C10">
        <v>27</v>
      </c>
      <c r="D10">
        <v>53</v>
      </c>
      <c r="E10">
        <v>37</v>
      </c>
      <c r="F10">
        <v>19</v>
      </c>
      <c r="G10">
        <v>148</v>
      </c>
    </row>
    <row r="11" spans="1:20" x14ac:dyDescent="0.3">
      <c r="A11" s="49" t="s">
        <v>1127</v>
      </c>
      <c r="B11">
        <v>12</v>
      </c>
      <c r="C11">
        <v>23</v>
      </c>
      <c r="D11">
        <v>45</v>
      </c>
      <c r="E11">
        <v>28</v>
      </c>
      <c r="F11">
        <v>15</v>
      </c>
      <c r="G11">
        <v>123</v>
      </c>
    </row>
    <row r="12" spans="1:20" x14ac:dyDescent="0.3">
      <c r="A12" s="50" t="s">
        <v>1153</v>
      </c>
      <c r="B12">
        <v>12</v>
      </c>
      <c r="C12">
        <v>23</v>
      </c>
      <c r="D12">
        <v>45</v>
      </c>
      <c r="E12">
        <v>28</v>
      </c>
      <c r="F12">
        <v>15</v>
      </c>
      <c r="G12">
        <v>123</v>
      </c>
    </row>
    <row r="13" spans="1:20" x14ac:dyDescent="0.3">
      <c r="A13" s="49" t="s">
        <v>1220</v>
      </c>
      <c r="C13">
        <v>4</v>
      </c>
      <c r="D13">
        <v>8</v>
      </c>
      <c r="E13">
        <v>9</v>
      </c>
      <c r="F13">
        <v>4</v>
      </c>
      <c r="G13">
        <v>25</v>
      </c>
    </row>
    <row r="14" spans="1:20" x14ac:dyDescent="0.3">
      <c r="A14" s="50" t="s">
        <v>1187</v>
      </c>
      <c r="C14">
        <v>4</v>
      </c>
      <c r="D14">
        <v>8</v>
      </c>
      <c r="E14">
        <v>9</v>
      </c>
      <c r="F14">
        <v>4</v>
      </c>
      <c r="G14">
        <v>25</v>
      </c>
    </row>
    <row r="15" spans="1:20" x14ac:dyDescent="0.3">
      <c r="A15" s="9" t="s">
        <v>28</v>
      </c>
      <c r="B15">
        <v>17</v>
      </c>
      <c r="C15">
        <v>56</v>
      </c>
      <c r="D15">
        <v>81</v>
      </c>
      <c r="E15">
        <v>73</v>
      </c>
      <c r="F15">
        <v>38</v>
      </c>
      <c r="G15">
        <v>265</v>
      </c>
    </row>
    <row r="16" spans="1:20" x14ac:dyDescent="0.3">
      <c r="A16" s="48" t="s">
        <v>1217</v>
      </c>
      <c r="B16">
        <v>4</v>
      </c>
      <c r="C16">
        <v>7</v>
      </c>
      <c r="D16">
        <v>14</v>
      </c>
      <c r="E16">
        <v>7</v>
      </c>
      <c r="F16">
        <v>2</v>
      </c>
      <c r="G16">
        <v>34</v>
      </c>
    </row>
    <row r="17" spans="1:7" x14ac:dyDescent="0.3">
      <c r="A17" s="49" t="s">
        <v>1218</v>
      </c>
      <c r="B17">
        <v>4</v>
      </c>
      <c r="C17">
        <v>6</v>
      </c>
      <c r="D17">
        <v>14</v>
      </c>
      <c r="E17">
        <v>7</v>
      </c>
      <c r="F17">
        <v>1</v>
      </c>
      <c r="G17">
        <v>32</v>
      </c>
    </row>
    <row r="18" spans="1:7" x14ac:dyDescent="0.3">
      <c r="A18" s="50" t="s">
        <v>1189</v>
      </c>
      <c r="B18">
        <v>4</v>
      </c>
      <c r="C18">
        <v>6</v>
      </c>
      <c r="D18">
        <v>14</v>
      </c>
      <c r="E18">
        <v>7</v>
      </c>
      <c r="F18">
        <v>1</v>
      </c>
      <c r="G18">
        <v>32</v>
      </c>
    </row>
    <row r="19" spans="1:7" x14ac:dyDescent="0.3">
      <c r="A19" s="49" t="s">
        <v>1219</v>
      </c>
      <c r="C19">
        <v>1</v>
      </c>
      <c r="F19">
        <v>1</v>
      </c>
      <c r="G19">
        <v>2</v>
      </c>
    </row>
    <row r="20" spans="1:7" x14ac:dyDescent="0.3">
      <c r="A20" s="50" t="s">
        <v>1188</v>
      </c>
      <c r="C20">
        <v>1</v>
      </c>
      <c r="F20">
        <v>1</v>
      </c>
      <c r="G20">
        <v>2</v>
      </c>
    </row>
    <row r="21" spans="1:7" x14ac:dyDescent="0.3">
      <c r="A21" s="48" t="s">
        <v>1154</v>
      </c>
      <c r="B21">
        <v>13</v>
      </c>
      <c r="C21">
        <v>49</v>
      </c>
      <c r="D21">
        <v>67</v>
      </c>
      <c r="E21">
        <v>66</v>
      </c>
      <c r="F21">
        <v>36</v>
      </c>
      <c r="G21">
        <v>231</v>
      </c>
    </row>
    <row r="22" spans="1:7" x14ac:dyDescent="0.3">
      <c r="A22" s="49" t="s">
        <v>1127</v>
      </c>
      <c r="B22">
        <v>13</v>
      </c>
      <c r="C22">
        <v>39</v>
      </c>
      <c r="D22">
        <v>51</v>
      </c>
      <c r="E22">
        <v>55</v>
      </c>
      <c r="F22">
        <v>24</v>
      </c>
      <c r="G22">
        <v>182</v>
      </c>
    </row>
    <row r="23" spans="1:7" x14ac:dyDescent="0.3">
      <c r="A23" s="50" t="s">
        <v>1153</v>
      </c>
      <c r="B23">
        <v>13</v>
      </c>
      <c r="C23">
        <v>39</v>
      </c>
      <c r="D23">
        <v>51</v>
      </c>
      <c r="E23">
        <v>55</v>
      </c>
      <c r="F23">
        <v>24</v>
      </c>
      <c r="G23">
        <v>182</v>
      </c>
    </row>
    <row r="24" spans="1:7" x14ac:dyDescent="0.3">
      <c r="A24" s="49" t="s">
        <v>1220</v>
      </c>
      <c r="C24">
        <v>10</v>
      </c>
      <c r="D24">
        <v>16</v>
      </c>
      <c r="E24">
        <v>11</v>
      </c>
      <c r="F24">
        <v>12</v>
      </c>
      <c r="G24">
        <v>49</v>
      </c>
    </row>
    <row r="25" spans="1:7" x14ac:dyDescent="0.3">
      <c r="A25" s="50" t="s">
        <v>1187</v>
      </c>
      <c r="C25">
        <v>10</v>
      </c>
      <c r="D25">
        <v>16</v>
      </c>
      <c r="E25">
        <v>11</v>
      </c>
      <c r="F25">
        <v>12</v>
      </c>
      <c r="G25">
        <v>49</v>
      </c>
    </row>
    <row r="26" spans="1:7" x14ac:dyDescent="0.3">
      <c r="A26" s="9" t="s">
        <v>1214</v>
      </c>
      <c r="B26">
        <v>35</v>
      </c>
      <c r="C26">
        <v>88</v>
      </c>
      <c r="D26">
        <v>143</v>
      </c>
      <c r="E26">
        <v>113</v>
      </c>
      <c r="F26">
        <v>59</v>
      </c>
      <c r="G26">
        <v>438</v>
      </c>
    </row>
  </sheetData>
  <mergeCells count="1">
    <mergeCell ref="K2:T5"/>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FDEDAF-2E2D-4E34-BE63-FB78CFFCF369}">
  <dimension ref="B3:F44"/>
  <sheetViews>
    <sheetView workbookViewId="0">
      <selection activeCell="B4" sqref="B4"/>
    </sheetView>
  </sheetViews>
  <sheetFormatPr defaultRowHeight="14.4" x14ac:dyDescent="0.3"/>
  <cols>
    <col min="2" max="2" width="14" bestFit="1" customWidth="1"/>
    <col min="3" max="3" width="15" bestFit="1" customWidth="1"/>
    <col min="4" max="4" width="21" bestFit="1" customWidth="1"/>
    <col min="5" max="5" width="32.77734375" style="53" bestFit="1" customWidth="1"/>
    <col min="6" max="6" width="27" bestFit="1" customWidth="1"/>
    <col min="7" max="7" width="7.44140625" bestFit="1" customWidth="1"/>
    <col min="8" max="8" width="10.77734375" bestFit="1" customWidth="1"/>
  </cols>
  <sheetData>
    <row r="3" spans="2:6" x14ac:dyDescent="0.3">
      <c r="B3" s="47" t="s">
        <v>1213</v>
      </c>
      <c r="C3" t="s">
        <v>1263</v>
      </c>
      <c r="D3" t="s">
        <v>1221</v>
      </c>
      <c r="E3" s="53" t="s">
        <v>1265</v>
      </c>
      <c r="F3" t="s">
        <v>1264</v>
      </c>
    </row>
    <row r="4" spans="2:6" x14ac:dyDescent="0.3">
      <c r="B4" s="9" t="s">
        <v>1257</v>
      </c>
      <c r="C4" s="63">
        <v>11</v>
      </c>
      <c r="D4" s="6">
        <v>4.4545454545454541</v>
      </c>
      <c r="E4" s="64">
        <v>0</v>
      </c>
      <c r="F4" s="6">
        <v>65.63636363636364</v>
      </c>
    </row>
    <row r="5" spans="2:6" x14ac:dyDescent="0.3">
      <c r="B5" s="9" t="s">
        <v>1237</v>
      </c>
      <c r="C5" s="63">
        <v>12</v>
      </c>
      <c r="D5" s="6">
        <v>5.833333333333333</v>
      </c>
      <c r="E5" s="64">
        <v>-1</v>
      </c>
      <c r="F5" s="6">
        <v>64.083333333333343</v>
      </c>
    </row>
    <row r="6" spans="2:6" x14ac:dyDescent="0.3">
      <c r="B6" s="9" t="s">
        <v>1225</v>
      </c>
      <c r="C6" s="63">
        <v>12</v>
      </c>
      <c r="D6" s="6">
        <v>6</v>
      </c>
      <c r="E6" s="64">
        <v>-1</v>
      </c>
      <c r="F6" s="6">
        <v>60.361111111111121</v>
      </c>
    </row>
    <row r="7" spans="2:6" x14ac:dyDescent="0.3">
      <c r="B7" s="9" t="s">
        <v>1244</v>
      </c>
      <c r="C7" s="63">
        <v>11</v>
      </c>
      <c r="D7" s="6">
        <v>4.1818181818181817</v>
      </c>
      <c r="E7" s="64">
        <v>0</v>
      </c>
      <c r="F7" s="6">
        <v>68.545454545454561</v>
      </c>
    </row>
    <row r="8" spans="2:6" x14ac:dyDescent="0.3">
      <c r="B8" s="9" t="s">
        <v>1222</v>
      </c>
      <c r="C8" s="63">
        <v>12</v>
      </c>
      <c r="D8" s="6">
        <v>6.166666666666667</v>
      </c>
      <c r="E8" s="64">
        <v>0</v>
      </c>
      <c r="F8" s="6">
        <v>65.166388888888889</v>
      </c>
    </row>
    <row r="9" spans="2:6" x14ac:dyDescent="0.3">
      <c r="B9" s="9" t="s">
        <v>1224</v>
      </c>
      <c r="C9" s="63">
        <v>12</v>
      </c>
      <c r="D9" s="6">
        <v>6.083333333333333</v>
      </c>
      <c r="E9" s="64">
        <v>0</v>
      </c>
      <c r="F9" s="6">
        <v>66.833333333333329</v>
      </c>
    </row>
    <row r="10" spans="2:6" x14ac:dyDescent="0.3">
      <c r="B10" s="9" t="s">
        <v>1231</v>
      </c>
      <c r="C10" s="63">
        <v>12</v>
      </c>
      <c r="D10" s="6">
        <v>5.916666666666667</v>
      </c>
      <c r="E10" s="64">
        <v>1</v>
      </c>
      <c r="F10" s="6">
        <v>76.111111111111114</v>
      </c>
    </row>
    <row r="11" spans="2:6" x14ac:dyDescent="0.3">
      <c r="B11" s="9" t="s">
        <v>1252</v>
      </c>
      <c r="C11" s="63">
        <v>11</v>
      </c>
      <c r="D11" s="6">
        <v>4.7272727272727275</v>
      </c>
      <c r="E11" s="64">
        <v>0</v>
      </c>
      <c r="F11" s="6">
        <v>70.969696969696983</v>
      </c>
    </row>
    <row r="12" spans="2:6" x14ac:dyDescent="0.3">
      <c r="B12" s="9" t="s">
        <v>1246</v>
      </c>
      <c r="C12" s="63">
        <v>11</v>
      </c>
      <c r="D12" s="6">
        <v>5.2727272727272725</v>
      </c>
      <c r="E12" s="64">
        <v>-1</v>
      </c>
      <c r="F12" s="6">
        <v>63.606060606060602</v>
      </c>
    </row>
    <row r="13" spans="2:6" x14ac:dyDescent="0.3">
      <c r="B13" s="9" t="s">
        <v>1250</v>
      </c>
      <c r="C13" s="63">
        <v>11</v>
      </c>
      <c r="D13" s="6">
        <v>6.5454545454545459</v>
      </c>
      <c r="E13" s="64">
        <v>0</v>
      </c>
      <c r="F13" s="6">
        <v>67.060606060606062</v>
      </c>
    </row>
    <row r="14" spans="2:6" x14ac:dyDescent="0.3">
      <c r="B14" s="9" t="s">
        <v>1230</v>
      </c>
      <c r="C14" s="63">
        <v>12</v>
      </c>
      <c r="D14" s="6">
        <v>5.75</v>
      </c>
      <c r="E14" s="64">
        <v>0</v>
      </c>
      <c r="F14" s="6">
        <v>71.027777777777771</v>
      </c>
    </row>
    <row r="15" spans="2:6" x14ac:dyDescent="0.3">
      <c r="B15" s="9" t="s">
        <v>1228</v>
      </c>
      <c r="C15" s="63">
        <v>12</v>
      </c>
      <c r="D15" s="6">
        <v>6.75</v>
      </c>
      <c r="E15" s="64">
        <v>-1</v>
      </c>
      <c r="F15" s="6">
        <v>62.111111111111107</v>
      </c>
    </row>
    <row r="16" spans="2:6" x14ac:dyDescent="0.3">
      <c r="B16" s="9" t="s">
        <v>1223</v>
      </c>
      <c r="C16" s="63">
        <v>12</v>
      </c>
      <c r="D16" s="6">
        <v>4.666666666666667</v>
      </c>
      <c r="E16" s="64">
        <v>1</v>
      </c>
      <c r="F16" s="6">
        <v>74.6111111111111</v>
      </c>
    </row>
    <row r="17" spans="2:6" x14ac:dyDescent="0.3">
      <c r="B17" s="9" t="s">
        <v>1239</v>
      </c>
      <c r="C17" s="63">
        <v>12</v>
      </c>
      <c r="D17" s="6">
        <v>5.833333333333333</v>
      </c>
      <c r="E17" s="64">
        <v>0</v>
      </c>
      <c r="F17" s="6">
        <v>69.277777777777771</v>
      </c>
    </row>
    <row r="18" spans="2:6" x14ac:dyDescent="0.3">
      <c r="B18" s="9" t="s">
        <v>1243</v>
      </c>
      <c r="C18" s="63">
        <v>11</v>
      </c>
      <c r="D18" s="6">
        <v>6.4545454545454541</v>
      </c>
      <c r="E18" s="64">
        <v>0</v>
      </c>
      <c r="F18" s="6">
        <v>68.848484848484858</v>
      </c>
    </row>
    <row r="19" spans="2:6" x14ac:dyDescent="0.3">
      <c r="B19" s="9" t="s">
        <v>1260</v>
      </c>
      <c r="C19" s="63">
        <v>11</v>
      </c>
      <c r="D19" s="6">
        <v>6.5454545454545459</v>
      </c>
      <c r="E19" s="64">
        <v>0</v>
      </c>
      <c r="F19" s="6">
        <v>69</v>
      </c>
    </row>
    <row r="20" spans="2:6" x14ac:dyDescent="0.3">
      <c r="B20" s="9" t="s">
        <v>1233</v>
      </c>
      <c r="C20" s="63">
        <v>1</v>
      </c>
      <c r="D20" s="6">
        <v>1</v>
      </c>
      <c r="E20" s="64">
        <v>1</v>
      </c>
      <c r="F20" s="6">
        <v>82</v>
      </c>
    </row>
    <row r="21" spans="2:6" x14ac:dyDescent="0.3">
      <c r="B21" s="9" t="s">
        <v>1226</v>
      </c>
      <c r="C21" s="63">
        <v>12</v>
      </c>
      <c r="D21" s="6">
        <v>5.416666666666667</v>
      </c>
      <c r="E21" s="64">
        <v>-1</v>
      </c>
      <c r="F21" s="6">
        <v>60.611111111111114</v>
      </c>
    </row>
    <row r="22" spans="2:6" x14ac:dyDescent="0.3">
      <c r="B22" s="9" t="s">
        <v>1253</v>
      </c>
      <c r="C22" s="63">
        <v>11</v>
      </c>
      <c r="D22" s="6">
        <v>6.3636363636363633</v>
      </c>
      <c r="E22" s="64">
        <v>-1</v>
      </c>
      <c r="F22" s="6">
        <v>63.212121212121218</v>
      </c>
    </row>
    <row r="23" spans="2:6" x14ac:dyDescent="0.3">
      <c r="B23" s="9" t="s">
        <v>1234</v>
      </c>
      <c r="C23" s="63">
        <v>12</v>
      </c>
      <c r="D23" s="6">
        <v>6.666666666666667</v>
      </c>
      <c r="E23" s="64">
        <v>0</v>
      </c>
      <c r="F23" s="6">
        <v>66.972222222222214</v>
      </c>
    </row>
    <row r="24" spans="2:6" x14ac:dyDescent="0.3">
      <c r="B24" s="9" t="s">
        <v>1259</v>
      </c>
      <c r="C24" s="63">
        <v>11</v>
      </c>
      <c r="D24" s="6">
        <v>5.9090909090909092</v>
      </c>
      <c r="E24" s="64">
        <v>-1</v>
      </c>
      <c r="F24" s="6">
        <v>64.393939393939391</v>
      </c>
    </row>
    <row r="25" spans="2:6" x14ac:dyDescent="0.3">
      <c r="B25" s="9" t="s">
        <v>1249</v>
      </c>
      <c r="C25" s="63">
        <v>11</v>
      </c>
      <c r="D25" s="6">
        <v>5.6363636363636367</v>
      </c>
      <c r="E25" s="64">
        <v>-1</v>
      </c>
      <c r="F25" s="6">
        <v>63.060606060606069</v>
      </c>
    </row>
    <row r="26" spans="2:6" x14ac:dyDescent="0.3">
      <c r="B26" s="9" t="s">
        <v>1238</v>
      </c>
      <c r="C26" s="63">
        <v>12</v>
      </c>
      <c r="D26" s="6">
        <v>5.916666666666667</v>
      </c>
      <c r="E26" s="64">
        <v>-1</v>
      </c>
      <c r="F26" s="6">
        <v>64.611111111111114</v>
      </c>
    </row>
    <row r="27" spans="2:6" x14ac:dyDescent="0.3">
      <c r="B27" s="9" t="s">
        <v>1242</v>
      </c>
      <c r="C27" s="63">
        <v>11</v>
      </c>
      <c r="D27" s="6">
        <v>5.7272727272727275</v>
      </c>
      <c r="E27" s="64">
        <v>0</v>
      </c>
      <c r="F27" s="6">
        <v>71.272727272727266</v>
      </c>
    </row>
    <row r="28" spans="2:6" x14ac:dyDescent="0.3">
      <c r="B28" s="9" t="s">
        <v>1245</v>
      </c>
      <c r="C28" s="63">
        <v>11</v>
      </c>
      <c r="D28" s="6">
        <v>6.3636363636363633</v>
      </c>
      <c r="E28" s="64">
        <v>-1</v>
      </c>
      <c r="F28" s="6">
        <v>63.18181818181818</v>
      </c>
    </row>
    <row r="29" spans="2:6" x14ac:dyDescent="0.3">
      <c r="B29" s="9" t="s">
        <v>1261</v>
      </c>
      <c r="C29" s="63">
        <v>11</v>
      </c>
      <c r="D29" s="6">
        <v>5.0909090909090908</v>
      </c>
      <c r="E29" s="64">
        <v>-1</v>
      </c>
      <c r="F29" s="6">
        <v>59.090909090909093</v>
      </c>
    </row>
    <row r="30" spans="2:6" x14ac:dyDescent="0.3">
      <c r="B30" s="9" t="s">
        <v>1229</v>
      </c>
      <c r="C30" s="63">
        <v>12</v>
      </c>
      <c r="D30" s="6">
        <v>5.083333333333333</v>
      </c>
      <c r="E30" s="64">
        <v>0</v>
      </c>
      <c r="F30" s="6">
        <v>70.249999999999986</v>
      </c>
    </row>
    <row r="31" spans="2:6" x14ac:dyDescent="0.3">
      <c r="B31" s="9" t="s">
        <v>1241</v>
      </c>
      <c r="C31" s="63">
        <v>12</v>
      </c>
      <c r="D31" s="6">
        <v>4.666666666666667</v>
      </c>
      <c r="E31" s="64">
        <v>-1</v>
      </c>
      <c r="F31" s="6">
        <v>63.5</v>
      </c>
    </row>
    <row r="32" spans="2:6" x14ac:dyDescent="0.3">
      <c r="B32" s="9" t="s">
        <v>1235</v>
      </c>
      <c r="C32" s="63">
        <v>12</v>
      </c>
      <c r="D32" s="6">
        <v>6.083333333333333</v>
      </c>
      <c r="E32" s="64">
        <v>0</v>
      </c>
      <c r="F32" s="6">
        <v>70.250000000000014</v>
      </c>
    </row>
    <row r="33" spans="2:6" x14ac:dyDescent="0.3">
      <c r="B33" s="9" t="s">
        <v>1251</v>
      </c>
      <c r="C33" s="63">
        <v>11</v>
      </c>
      <c r="D33" s="6">
        <v>6.3636363636363633</v>
      </c>
      <c r="E33" s="64">
        <v>0</v>
      </c>
      <c r="F33" s="6">
        <v>67.333333333333357</v>
      </c>
    </row>
    <row r="34" spans="2:6" x14ac:dyDescent="0.3">
      <c r="B34" s="9" t="s">
        <v>1236</v>
      </c>
      <c r="C34" s="63">
        <v>12</v>
      </c>
      <c r="D34" s="6">
        <v>5</v>
      </c>
      <c r="E34" s="64">
        <v>0</v>
      </c>
      <c r="F34" s="6">
        <v>65.861111111111114</v>
      </c>
    </row>
    <row r="35" spans="2:6" x14ac:dyDescent="0.3">
      <c r="B35" s="9" t="s">
        <v>1256</v>
      </c>
      <c r="C35" s="63">
        <v>11</v>
      </c>
      <c r="D35" s="6">
        <v>5.7272727272727275</v>
      </c>
      <c r="E35" s="64">
        <v>-1</v>
      </c>
      <c r="F35" s="6">
        <v>62.151515151515156</v>
      </c>
    </row>
    <row r="36" spans="2:6" x14ac:dyDescent="0.3">
      <c r="B36" s="9" t="s">
        <v>1255</v>
      </c>
      <c r="C36" s="63">
        <v>11</v>
      </c>
      <c r="D36" s="6">
        <v>6.0909090909090908</v>
      </c>
      <c r="E36" s="64">
        <v>0</v>
      </c>
      <c r="F36" s="6">
        <v>71.060606060606062</v>
      </c>
    </row>
    <row r="37" spans="2:6" x14ac:dyDescent="0.3">
      <c r="B37" s="9" t="s">
        <v>1248</v>
      </c>
      <c r="C37" s="63">
        <v>11</v>
      </c>
      <c r="D37" s="6">
        <v>6.3636363636363633</v>
      </c>
      <c r="E37" s="64">
        <v>0</v>
      </c>
      <c r="F37" s="6">
        <v>70.030303030303017</v>
      </c>
    </row>
    <row r="38" spans="2:6" x14ac:dyDescent="0.3">
      <c r="B38" s="9" t="s">
        <v>1240</v>
      </c>
      <c r="C38" s="63">
        <v>12</v>
      </c>
      <c r="D38" s="6">
        <v>5.583333333333333</v>
      </c>
      <c r="E38" s="64">
        <v>-1</v>
      </c>
      <c r="F38" s="6">
        <v>60.444444444444436</v>
      </c>
    </row>
    <row r="39" spans="2:6" x14ac:dyDescent="0.3">
      <c r="B39" s="9" t="s">
        <v>1258</v>
      </c>
      <c r="C39" s="63">
        <v>11</v>
      </c>
      <c r="D39" s="6">
        <v>5</v>
      </c>
      <c r="E39" s="64">
        <v>1</v>
      </c>
      <c r="F39" s="6">
        <v>72.515151515151516</v>
      </c>
    </row>
    <row r="40" spans="2:6" x14ac:dyDescent="0.3">
      <c r="B40" s="9" t="s">
        <v>1254</v>
      </c>
      <c r="C40" s="63">
        <v>11</v>
      </c>
      <c r="D40" s="6">
        <v>5.3636363636363633</v>
      </c>
      <c r="E40" s="64">
        <v>0</v>
      </c>
      <c r="F40" s="6">
        <v>67.12121212121211</v>
      </c>
    </row>
    <row r="41" spans="2:6" x14ac:dyDescent="0.3">
      <c r="B41" s="9" t="s">
        <v>1232</v>
      </c>
      <c r="C41" s="63">
        <v>1</v>
      </c>
      <c r="D41" s="6">
        <v>1</v>
      </c>
      <c r="E41" s="64">
        <v>1</v>
      </c>
      <c r="F41" s="6">
        <v>77.333333333333329</v>
      </c>
    </row>
    <row r="42" spans="2:6" x14ac:dyDescent="0.3">
      <c r="B42" s="9" t="s">
        <v>1227</v>
      </c>
      <c r="C42" s="63">
        <v>12</v>
      </c>
      <c r="D42" s="6">
        <v>6.333333333333333</v>
      </c>
      <c r="E42" s="64">
        <v>0</v>
      </c>
      <c r="F42" s="6">
        <v>68.222222222222214</v>
      </c>
    </row>
    <row r="43" spans="2:6" x14ac:dyDescent="0.3">
      <c r="B43" s="9" t="s">
        <v>1247</v>
      </c>
      <c r="C43" s="63">
        <v>11</v>
      </c>
      <c r="D43" s="6">
        <v>7.3636363636363633</v>
      </c>
      <c r="E43" s="64">
        <v>0</v>
      </c>
      <c r="F43" s="6">
        <v>67</v>
      </c>
    </row>
    <row r="44" spans="2:6" x14ac:dyDescent="0.3">
      <c r="B44" s="9" t="s">
        <v>1214</v>
      </c>
      <c r="C44" s="63">
        <v>438</v>
      </c>
      <c r="D44" s="6">
        <v>5.7488584474885842</v>
      </c>
      <c r="E44" s="64">
        <v>0</v>
      </c>
      <c r="F44" s="6">
        <v>66.778531202435317</v>
      </c>
    </row>
  </sheetData>
  <conditionalFormatting pivot="1" sqref="E4:E44">
    <cfRule type="iconSet" priority="1">
      <iconSet iconSet="3Symbols" showValue="0">
        <cfvo type="num" val="-1"/>
        <cfvo type="num" val="-0.5"/>
        <cfvo type="num" val="0.5"/>
      </iconSet>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E96FA3-F368-4CEF-BE91-D41EF655007C}">
  <sheetPr codeName="Sheet2"/>
  <dimension ref="A1:H439"/>
  <sheetViews>
    <sheetView workbookViewId="0">
      <pane ySplit="1" topLeftCell="A2" activePane="bottomLeft" state="frozen"/>
      <selection activeCell="F26" sqref="F26"/>
      <selection pane="bottomLeft" activeCell="H11" sqref="H11"/>
    </sheetView>
  </sheetViews>
  <sheetFormatPr defaultColWidth="10.33203125" defaultRowHeight="14.4" x14ac:dyDescent="0.3"/>
  <cols>
    <col min="1" max="1" width="10.44140625" bestFit="1" customWidth="1"/>
    <col min="2" max="2" width="17.88671875" bestFit="1" customWidth="1"/>
    <col min="3" max="3" width="19.77734375" bestFit="1" customWidth="1"/>
    <col min="4" max="4" width="14.44140625" bestFit="1" customWidth="1"/>
    <col min="5" max="5" width="12.6640625" bestFit="1" customWidth="1"/>
    <col min="6" max="6" width="12.77734375" bestFit="1" customWidth="1"/>
    <col min="7" max="7" width="13.21875" bestFit="1" customWidth="1"/>
    <col min="8" max="8" width="12.77734375" bestFit="1" customWidth="1"/>
    <col min="9" max="9" width="13.21875" bestFit="1" customWidth="1"/>
  </cols>
  <sheetData>
    <row r="1" spans="1:8" s="4" customFormat="1" x14ac:dyDescent="0.3">
      <c r="A1" s="10" t="s">
        <v>1054</v>
      </c>
      <c r="B1" s="15" t="s">
        <v>1126</v>
      </c>
      <c r="C1" s="15" t="s">
        <v>1128</v>
      </c>
      <c r="D1" s="29" t="s">
        <v>1059</v>
      </c>
    </row>
    <row r="2" spans="1:8" x14ac:dyDescent="0.3">
      <c r="A2" t="str" cm="1">
        <f t="array" ref="A2:A439">_xlfn.UNIQUE(Data!A2:A439)</f>
        <v>ST000001</v>
      </c>
      <c r="B2" s="12">
        <f>COUNTA(Data!A2:A439)</f>
        <v>438</v>
      </c>
      <c r="C2" s="12" t="str">
        <f>IF(COUNTIF(Data!A2:A439,Data!A2)&gt;1,"Duplicate","Unique")</f>
        <v>Unique</v>
      </c>
      <c r="D2" s="26">
        <f>COUNTA(Data!D2:D439)</f>
        <v>438</v>
      </c>
    </row>
    <row r="3" spans="1:8" x14ac:dyDescent="0.3">
      <c r="A3" t="str">
        <v>ST000002</v>
      </c>
    </row>
    <row r="4" spans="1:8" x14ac:dyDescent="0.3">
      <c r="A4" t="str">
        <v>ST000003</v>
      </c>
      <c r="B4" s="45" t="s">
        <v>1120</v>
      </c>
      <c r="C4" s="45" t="s">
        <v>1121</v>
      </c>
      <c r="E4" s="18" t="s">
        <v>1064</v>
      </c>
      <c r="F4" s="18" t="s">
        <v>1065</v>
      </c>
      <c r="G4" s="18" t="s">
        <v>1066</v>
      </c>
    </row>
    <row r="5" spans="1:8" x14ac:dyDescent="0.3">
      <c r="A5" t="str">
        <v>ST000004</v>
      </c>
      <c r="B5" s="12">
        <f>COUNTIF(Data!B:B,"Male")</f>
        <v>265</v>
      </c>
      <c r="C5" s="12">
        <f>COUNTIF(Data!B:B,"Female")</f>
        <v>173</v>
      </c>
      <c r="E5" s="12">
        <f>MEDIAN(Data!H:H)</f>
        <v>6</v>
      </c>
      <c r="F5" s="12">
        <f>MIN(Data!H:H)</f>
        <v>1</v>
      </c>
      <c r="G5" s="12">
        <f>MAX(Data!H:H)</f>
        <v>10</v>
      </c>
    </row>
    <row r="6" spans="1:8" x14ac:dyDescent="0.3">
      <c r="A6" t="str">
        <v>ST000005</v>
      </c>
    </row>
    <row r="7" spans="1:8" x14ac:dyDescent="0.3">
      <c r="A7" t="str">
        <v>ST000006</v>
      </c>
      <c r="B7" s="21" t="s">
        <v>447</v>
      </c>
      <c r="C7" s="15" t="s">
        <v>1055</v>
      </c>
      <c r="E7" s="19" t="s">
        <v>1056</v>
      </c>
      <c r="F7" s="19" t="s">
        <v>1057</v>
      </c>
      <c r="G7" s="19" t="s">
        <v>1058</v>
      </c>
    </row>
    <row r="8" spans="1:8" x14ac:dyDescent="0.3">
      <c r="A8" t="str">
        <v>ST000007</v>
      </c>
      <c r="B8" s="12" t="s">
        <v>451</v>
      </c>
      <c r="C8" s="12">
        <f>COUNTIFS(Data!C:C,'Descriptive Analysis'!B8)</f>
        <v>113</v>
      </c>
      <c r="E8" s="20">
        <f>AVERAGE(Data!E2:E439)</f>
        <v>19.479452054794521</v>
      </c>
      <c r="F8" s="12">
        <f>MIN(Data!E2:E439)</f>
        <v>16</v>
      </c>
      <c r="G8" s="12">
        <f>MAX(Data!E2:E439)</f>
        <v>26</v>
      </c>
    </row>
    <row r="9" spans="1:8" x14ac:dyDescent="0.3">
      <c r="A9" t="str">
        <v>ST000008</v>
      </c>
    </row>
    <row r="10" spans="1:8" x14ac:dyDescent="0.3">
      <c r="A10" t="str">
        <v>ST000009</v>
      </c>
      <c r="B10" s="15" t="s">
        <v>1060</v>
      </c>
      <c r="C10" s="15" t="s">
        <v>1061</v>
      </c>
      <c r="E10" s="13" t="s">
        <v>1070</v>
      </c>
      <c r="F10" s="13" t="s">
        <v>1071</v>
      </c>
      <c r="G10" s="13" t="s">
        <v>1072</v>
      </c>
      <c r="H10" s="13" t="s">
        <v>1067</v>
      </c>
    </row>
    <row r="11" spans="1:8" x14ac:dyDescent="0.3">
      <c r="A11" t="str">
        <v>ST000010</v>
      </c>
      <c r="B11" s="12" t="s">
        <v>455</v>
      </c>
      <c r="C11" s="12">
        <f>COUNTIFS(Data!F2:F439,'Descriptive Analysis'!B11)</f>
        <v>26</v>
      </c>
      <c r="E11" s="12">
        <f>MEDIAN(Data!J2:J439)</f>
        <v>65</v>
      </c>
      <c r="F11" s="12">
        <f>MEDIAN(Data!K2:K439)</f>
        <v>69</v>
      </c>
      <c r="G11" s="12">
        <f>MEDIAN(Data!L2:L439)</f>
        <v>68</v>
      </c>
      <c r="H11" s="14">
        <f>AVERAGE(E11:G11)</f>
        <v>67.333333333333329</v>
      </c>
    </row>
    <row r="12" spans="1:8" x14ac:dyDescent="0.3">
      <c r="A12" t="str">
        <v>ST000011</v>
      </c>
    </row>
    <row r="13" spans="1:8" x14ac:dyDescent="0.3">
      <c r="A13" t="str">
        <v>ST000012</v>
      </c>
      <c r="B13" s="22" t="s">
        <v>478</v>
      </c>
      <c r="C13" s="22" t="s">
        <v>1063</v>
      </c>
    </row>
    <row r="14" spans="1:8" x14ac:dyDescent="0.3">
      <c r="A14" t="str">
        <v>ST000013</v>
      </c>
      <c r="B14" s="12" t="s">
        <v>480</v>
      </c>
      <c r="C14" s="12">
        <f>COUNTIF(Data!G2:G439,'Descriptive Analysis'!B14)</f>
        <v>109</v>
      </c>
    </row>
    <row r="15" spans="1:8" x14ac:dyDescent="0.3">
      <c r="A15" t="str">
        <v>ST000014</v>
      </c>
    </row>
    <row r="16" spans="1:8" x14ac:dyDescent="0.3">
      <c r="A16" t="str">
        <v>ST000015</v>
      </c>
      <c r="B16" s="13" t="s">
        <v>1051</v>
      </c>
      <c r="C16" s="17" t="s">
        <v>1068</v>
      </c>
    </row>
    <row r="17" spans="1:3" x14ac:dyDescent="0.3">
      <c r="A17" t="str">
        <v>ST000016</v>
      </c>
      <c r="B17" s="12" t="s">
        <v>1189</v>
      </c>
      <c r="C17" s="12">
        <f>COUNTIF(Data!P1:P439,'Descriptive Analysis'!B17)</f>
        <v>54</v>
      </c>
    </row>
    <row r="18" spans="1:3" x14ac:dyDescent="0.3">
      <c r="A18" t="str">
        <v>ST000017</v>
      </c>
    </row>
    <row r="19" spans="1:3" x14ac:dyDescent="0.3">
      <c r="A19" t="str">
        <v>ST000018</v>
      </c>
      <c r="B19" s="46" t="s">
        <v>1052</v>
      </c>
      <c r="C19" s="46" t="s">
        <v>1069</v>
      </c>
    </row>
    <row r="20" spans="1:3" x14ac:dyDescent="0.3">
      <c r="A20" t="str">
        <v>ST000019</v>
      </c>
      <c r="B20" s="12" t="s">
        <v>1217</v>
      </c>
      <c r="C20" s="12">
        <f>COUNTIF(Data!Q:Q,'Descriptive Analysis'!B20)</f>
        <v>59</v>
      </c>
    </row>
    <row r="21" spans="1:3" x14ac:dyDescent="0.3">
      <c r="A21" t="str">
        <v>ST000020</v>
      </c>
    </row>
    <row r="22" spans="1:3" x14ac:dyDescent="0.3">
      <c r="A22" t="str">
        <v>ST000021</v>
      </c>
      <c r="B22" s="16" t="s">
        <v>1053</v>
      </c>
      <c r="C22" s="16" t="s">
        <v>1069</v>
      </c>
    </row>
    <row r="23" spans="1:3" x14ac:dyDescent="0.3">
      <c r="A23" t="str">
        <v>ST000022</v>
      </c>
      <c r="B23" s="12" t="s">
        <v>1218</v>
      </c>
      <c r="C23" s="12">
        <f>COUNTIF(Data!R:R,'Descriptive Analysis'!B23)</f>
        <v>54</v>
      </c>
    </row>
    <row r="24" spans="1:3" x14ac:dyDescent="0.3">
      <c r="A24" t="str">
        <v>ST000023</v>
      </c>
    </row>
    <row r="25" spans="1:3" x14ac:dyDescent="0.3">
      <c r="A25" t="str">
        <v>ST000024</v>
      </c>
    </row>
    <row r="26" spans="1:3" x14ac:dyDescent="0.3">
      <c r="A26" t="str">
        <v>ST000025</v>
      </c>
    </row>
    <row r="27" spans="1:3" x14ac:dyDescent="0.3">
      <c r="A27" t="str">
        <v>ST000026</v>
      </c>
    </row>
    <row r="28" spans="1:3" x14ac:dyDescent="0.3">
      <c r="A28" t="str">
        <v>ST000027</v>
      </c>
    </row>
    <row r="29" spans="1:3" x14ac:dyDescent="0.3">
      <c r="A29" t="str">
        <v>ST000028</v>
      </c>
    </row>
    <row r="30" spans="1:3" x14ac:dyDescent="0.3">
      <c r="A30" t="str">
        <v>ST000029</v>
      </c>
    </row>
    <row r="31" spans="1:3" x14ac:dyDescent="0.3">
      <c r="A31" t="str">
        <v>ST000030</v>
      </c>
    </row>
    <row r="32" spans="1:3" x14ac:dyDescent="0.3">
      <c r="A32" t="str">
        <v>ST000031</v>
      </c>
    </row>
    <row r="33" spans="1:1" x14ac:dyDescent="0.3">
      <c r="A33" t="str">
        <v>ST000032</v>
      </c>
    </row>
    <row r="34" spans="1:1" x14ac:dyDescent="0.3">
      <c r="A34" t="str">
        <v>ST000033</v>
      </c>
    </row>
    <row r="35" spans="1:1" x14ac:dyDescent="0.3">
      <c r="A35" t="str">
        <v>ST000034</v>
      </c>
    </row>
    <row r="36" spans="1:1" x14ac:dyDescent="0.3">
      <c r="A36" t="str">
        <v>ST000035</v>
      </c>
    </row>
    <row r="37" spans="1:1" x14ac:dyDescent="0.3">
      <c r="A37" t="str">
        <v>ST000036</v>
      </c>
    </row>
    <row r="38" spans="1:1" x14ac:dyDescent="0.3">
      <c r="A38" t="str">
        <v>ST000037</v>
      </c>
    </row>
    <row r="39" spans="1:1" x14ac:dyDescent="0.3">
      <c r="A39" t="str">
        <v>ST000038</v>
      </c>
    </row>
    <row r="40" spans="1:1" x14ac:dyDescent="0.3">
      <c r="A40" t="str">
        <v>ST000039</v>
      </c>
    </row>
    <row r="41" spans="1:1" x14ac:dyDescent="0.3">
      <c r="A41" t="str">
        <v>ST000040</v>
      </c>
    </row>
    <row r="42" spans="1:1" x14ac:dyDescent="0.3">
      <c r="A42" t="str">
        <v>ST000041</v>
      </c>
    </row>
    <row r="43" spans="1:1" x14ac:dyDescent="0.3">
      <c r="A43" t="str">
        <v>ST000042</v>
      </c>
    </row>
    <row r="44" spans="1:1" x14ac:dyDescent="0.3">
      <c r="A44" t="str">
        <v>ST000043</v>
      </c>
    </row>
    <row r="45" spans="1:1" x14ac:dyDescent="0.3">
      <c r="A45" t="str">
        <v>ST000044</v>
      </c>
    </row>
    <row r="46" spans="1:1" x14ac:dyDescent="0.3">
      <c r="A46" t="str">
        <v>ST000045</v>
      </c>
    </row>
    <row r="47" spans="1:1" x14ac:dyDescent="0.3">
      <c r="A47" t="str">
        <v>ST000046</v>
      </c>
    </row>
    <row r="48" spans="1:1" x14ac:dyDescent="0.3">
      <c r="A48" t="str">
        <v>ST000047</v>
      </c>
    </row>
    <row r="49" spans="1:1" x14ac:dyDescent="0.3">
      <c r="A49" t="str">
        <v>ST000048</v>
      </c>
    </row>
    <row r="50" spans="1:1" x14ac:dyDescent="0.3">
      <c r="A50" t="str">
        <v>ST000049</v>
      </c>
    </row>
    <row r="51" spans="1:1" x14ac:dyDescent="0.3">
      <c r="A51" t="str">
        <v>ST000050</v>
      </c>
    </row>
    <row r="52" spans="1:1" x14ac:dyDescent="0.3">
      <c r="A52" t="str">
        <v>ST000051</v>
      </c>
    </row>
    <row r="53" spans="1:1" x14ac:dyDescent="0.3">
      <c r="A53" t="str">
        <v>ST000052</v>
      </c>
    </row>
    <row r="54" spans="1:1" x14ac:dyDescent="0.3">
      <c r="A54" t="str">
        <v>ST000053</v>
      </c>
    </row>
    <row r="55" spans="1:1" x14ac:dyDescent="0.3">
      <c r="A55" t="str">
        <v>ST000054</v>
      </c>
    </row>
    <row r="56" spans="1:1" x14ac:dyDescent="0.3">
      <c r="A56" t="str">
        <v>ST000055</v>
      </c>
    </row>
    <row r="57" spans="1:1" x14ac:dyDescent="0.3">
      <c r="A57" t="str">
        <v>ST000056</v>
      </c>
    </row>
    <row r="58" spans="1:1" x14ac:dyDescent="0.3">
      <c r="A58" t="str">
        <v>ST000057</v>
      </c>
    </row>
    <row r="59" spans="1:1" x14ac:dyDescent="0.3">
      <c r="A59" t="str">
        <v>ST000058</v>
      </c>
    </row>
    <row r="60" spans="1:1" x14ac:dyDescent="0.3">
      <c r="A60" t="str">
        <v>ST000059</v>
      </c>
    </row>
    <row r="61" spans="1:1" x14ac:dyDescent="0.3">
      <c r="A61" t="str">
        <v>ST000060</v>
      </c>
    </row>
    <row r="62" spans="1:1" x14ac:dyDescent="0.3">
      <c r="A62" t="str">
        <v>ST000061</v>
      </c>
    </row>
    <row r="63" spans="1:1" x14ac:dyDescent="0.3">
      <c r="A63" t="str">
        <v>ST000062</v>
      </c>
    </row>
    <row r="64" spans="1:1" x14ac:dyDescent="0.3">
      <c r="A64" t="str">
        <v>ST000063</v>
      </c>
    </row>
    <row r="65" spans="1:1" x14ac:dyDescent="0.3">
      <c r="A65" t="str">
        <v>ST000064</v>
      </c>
    </row>
    <row r="66" spans="1:1" x14ac:dyDescent="0.3">
      <c r="A66" t="str">
        <v>ST000065</v>
      </c>
    </row>
    <row r="67" spans="1:1" x14ac:dyDescent="0.3">
      <c r="A67" t="str">
        <v>ST000066</v>
      </c>
    </row>
    <row r="68" spans="1:1" x14ac:dyDescent="0.3">
      <c r="A68" t="str">
        <v>ST000067</v>
      </c>
    </row>
    <row r="69" spans="1:1" x14ac:dyDescent="0.3">
      <c r="A69" t="str">
        <v>ST000068</v>
      </c>
    </row>
    <row r="70" spans="1:1" x14ac:dyDescent="0.3">
      <c r="A70" t="str">
        <v>ST000069</v>
      </c>
    </row>
    <row r="71" spans="1:1" x14ac:dyDescent="0.3">
      <c r="A71" t="str">
        <v>ST000070</v>
      </c>
    </row>
    <row r="72" spans="1:1" x14ac:dyDescent="0.3">
      <c r="A72" t="str">
        <v>ST000071</v>
      </c>
    </row>
    <row r="73" spans="1:1" x14ac:dyDescent="0.3">
      <c r="A73" t="str">
        <v>ST000072</v>
      </c>
    </row>
    <row r="74" spans="1:1" x14ac:dyDescent="0.3">
      <c r="A74" t="str">
        <v>ST000073</v>
      </c>
    </row>
    <row r="75" spans="1:1" x14ac:dyDescent="0.3">
      <c r="A75" t="str">
        <v>ST000074</v>
      </c>
    </row>
    <row r="76" spans="1:1" x14ac:dyDescent="0.3">
      <c r="A76" t="str">
        <v>ST000075</v>
      </c>
    </row>
    <row r="77" spans="1:1" x14ac:dyDescent="0.3">
      <c r="A77" t="str">
        <v>ST000076</v>
      </c>
    </row>
    <row r="78" spans="1:1" x14ac:dyDescent="0.3">
      <c r="A78" t="str">
        <v>ST000077</v>
      </c>
    </row>
    <row r="79" spans="1:1" x14ac:dyDescent="0.3">
      <c r="A79" t="str">
        <v>ST000078</v>
      </c>
    </row>
    <row r="80" spans="1:1" x14ac:dyDescent="0.3">
      <c r="A80" t="str">
        <v>ST000079</v>
      </c>
    </row>
    <row r="81" spans="1:1" x14ac:dyDescent="0.3">
      <c r="A81" t="str">
        <v>ST000080</v>
      </c>
    </row>
    <row r="82" spans="1:1" x14ac:dyDescent="0.3">
      <c r="A82" t="str">
        <v>ST000081</v>
      </c>
    </row>
    <row r="83" spans="1:1" x14ac:dyDescent="0.3">
      <c r="A83" t="str">
        <v>ST000082</v>
      </c>
    </row>
    <row r="84" spans="1:1" x14ac:dyDescent="0.3">
      <c r="A84" t="str">
        <v>ST000083</v>
      </c>
    </row>
    <row r="85" spans="1:1" x14ac:dyDescent="0.3">
      <c r="A85" t="str">
        <v>ST000084</v>
      </c>
    </row>
    <row r="86" spans="1:1" x14ac:dyDescent="0.3">
      <c r="A86" t="str">
        <v>ST000085</v>
      </c>
    </row>
    <row r="87" spans="1:1" x14ac:dyDescent="0.3">
      <c r="A87" t="str">
        <v>ST000086</v>
      </c>
    </row>
    <row r="88" spans="1:1" x14ac:dyDescent="0.3">
      <c r="A88" t="str">
        <v>ST000087</v>
      </c>
    </row>
    <row r="89" spans="1:1" x14ac:dyDescent="0.3">
      <c r="A89" t="str">
        <v>ST000088</v>
      </c>
    </row>
    <row r="90" spans="1:1" x14ac:dyDescent="0.3">
      <c r="A90" t="str">
        <v>ST000089</v>
      </c>
    </row>
    <row r="91" spans="1:1" x14ac:dyDescent="0.3">
      <c r="A91" t="str">
        <v>ST000090</v>
      </c>
    </row>
    <row r="92" spans="1:1" x14ac:dyDescent="0.3">
      <c r="A92" t="str">
        <v>ST000091</v>
      </c>
    </row>
    <row r="93" spans="1:1" x14ac:dyDescent="0.3">
      <c r="A93" t="str">
        <v>ST000092</v>
      </c>
    </row>
    <row r="94" spans="1:1" x14ac:dyDescent="0.3">
      <c r="A94" t="str">
        <v>ST000093</v>
      </c>
    </row>
    <row r="95" spans="1:1" x14ac:dyDescent="0.3">
      <c r="A95" t="str">
        <v>ST000094</v>
      </c>
    </row>
    <row r="96" spans="1:1" x14ac:dyDescent="0.3">
      <c r="A96" t="str">
        <v>ST000095</v>
      </c>
    </row>
    <row r="97" spans="1:1" x14ac:dyDescent="0.3">
      <c r="A97" t="str">
        <v>ST000096</v>
      </c>
    </row>
    <row r="98" spans="1:1" x14ac:dyDescent="0.3">
      <c r="A98" t="str">
        <v>ST000097</v>
      </c>
    </row>
    <row r="99" spans="1:1" x14ac:dyDescent="0.3">
      <c r="A99" t="str">
        <v>ST000098</v>
      </c>
    </row>
    <row r="100" spans="1:1" x14ac:dyDescent="0.3">
      <c r="A100" t="str">
        <v>ST000099</v>
      </c>
    </row>
    <row r="101" spans="1:1" x14ac:dyDescent="0.3">
      <c r="A101" t="str">
        <v>ST000100</v>
      </c>
    </row>
    <row r="102" spans="1:1" x14ac:dyDescent="0.3">
      <c r="A102" t="str">
        <v>ST000101</v>
      </c>
    </row>
    <row r="103" spans="1:1" x14ac:dyDescent="0.3">
      <c r="A103" t="str">
        <v>ST000102</v>
      </c>
    </row>
    <row r="104" spans="1:1" x14ac:dyDescent="0.3">
      <c r="A104" t="str">
        <v>ST000103</v>
      </c>
    </row>
    <row r="105" spans="1:1" x14ac:dyDescent="0.3">
      <c r="A105" t="str">
        <v>ST000104</v>
      </c>
    </row>
    <row r="106" spans="1:1" x14ac:dyDescent="0.3">
      <c r="A106" t="str">
        <v>ST000105</v>
      </c>
    </row>
    <row r="107" spans="1:1" x14ac:dyDescent="0.3">
      <c r="A107" t="str">
        <v>ST000106</v>
      </c>
    </row>
    <row r="108" spans="1:1" x14ac:dyDescent="0.3">
      <c r="A108" t="str">
        <v>ST000107</v>
      </c>
    </row>
    <row r="109" spans="1:1" x14ac:dyDescent="0.3">
      <c r="A109" t="str">
        <v>ST000108</v>
      </c>
    </row>
    <row r="110" spans="1:1" x14ac:dyDescent="0.3">
      <c r="A110" t="str">
        <v>ST000109</v>
      </c>
    </row>
    <row r="111" spans="1:1" x14ac:dyDescent="0.3">
      <c r="A111" t="str">
        <v>ST000110</v>
      </c>
    </row>
    <row r="112" spans="1:1" x14ac:dyDescent="0.3">
      <c r="A112" t="str">
        <v>ST000111</v>
      </c>
    </row>
    <row r="113" spans="1:1" x14ac:dyDescent="0.3">
      <c r="A113" t="str">
        <v>ST000112</v>
      </c>
    </row>
    <row r="114" spans="1:1" x14ac:dyDescent="0.3">
      <c r="A114" t="str">
        <v>ST000113</v>
      </c>
    </row>
    <row r="115" spans="1:1" x14ac:dyDescent="0.3">
      <c r="A115" t="str">
        <v>ST000114</v>
      </c>
    </row>
    <row r="116" spans="1:1" x14ac:dyDescent="0.3">
      <c r="A116" t="str">
        <v>ST000115</v>
      </c>
    </row>
    <row r="117" spans="1:1" x14ac:dyDescent="0.3">
      <c r="A117" t="str">
        <v>ST000116</v>
      </c>
    </row>
    <row r="118" spans="1:1" x14ac:dyDescent="0.3">
      <c r="A118" t="str">
        <v>ST000117</v>
      </c>
    </row>
    <row r="119" spans="1:1" x14ac:dyDescent="0.3">
      <c r="A119" t="str">
        <v>ST000118</v>
      </c>
    </row>
    <row r="120" spans="1:1" x14ac:dyDescent="0.3">
      <c r="A120" t="str">
        <v>ST000119</v>
      </c>
    </row>
    <row r="121" spans="1:1" x14ac:dyDescent="0.3">
      <c r="A121" t="str">
        <v>ST000120</v>
      </c>
    </row>
    <row r="122" spans="1:1" x14ac:dyDescent="0.3">
      <c r="A122" t="str">
        <v>ST000121</v>
      </c>
    </row>
    <row r="123" spans="1:1" x14ac:dyDescent="0.3">
      <c r="A123" t="str">
        <v>ST000122</v>
      </c>
    </row>
    <row r="124" spans="1:1" x14ac:dyDescent="0.3">
      <c r="A124" t="str">
        <v>ST000123</v>
      </c>
    </row>
    <row r="125" spans="1:1" x14ac:dyDescent="0.3">
      <c r="A125" t="str">
        <v>ST000124</v>
      </c>
    </row>
    <row r="126" spans="1:1" x14ac:dyDescent="0.3">
      <c r="A126" t="str">
        <v>ST000125</v>
      </c>
    </row>
    <row r="127" spans="1:1" x14ac:dyDescent="0.3">
      <c r="A127" t="str">
        <v>ST000126</v>
      </c>
    </row>
    <row r="128" spans="1:1" x14ac:dyDescent="0.3">
      <c r="A128" t="str">
        <v>ST000127</v>
      </c>
    </row>
    <row r="129" spans="1:1" x14ac:dyDescent="0.3">
      <c r="A129" t="str">
        <v>ST000128</v>
      </c>
    </row>
    <row r="130" spans="1:1" x14ac:dyDescent="0.3">
      <c r="A130" t="str">
        <v>ST000129</v>
      </c>
    </row>
    <row r="131" spans="1:1" x14ac:dyDescent="0.3">
      <c r="A131" t="str">
        <v>ST000130</v>
      </c>
    </row>
    <row r="132" spans="1:1" x14ac:dyDescent="0.3">
      <c r="A132" t="str">
        <v>ST000131</v>
      </c>
    </row>
    <row r="133" spans="1:1" x14ac:dyDescent="0.3">
      <c r="A133" t="str">
        <v>ST000132</v>
      </c>
    </row>
    <row r="134" spans="1:1" x14ac:dyDescent="0.3">
      <c r="A134" t="str">
        <v>ST000133</v>
      </c>
    </row>
    <row r="135" spans="1:1" x14ac:dyDescent="0.3">
      <c r="A135" t="str">
        <v>ST000134</v>
      </c>
    </row>
    <row r="136" spans="1:1" x14ac:dyDescent="0.3">
      <c r="A136" t="str">
        <v>ST000135</v>
      </c>
    </row>
    <row r="137" spans="1:1" x14ac:dyDescent="0.3">
      <c r="A137" t="str">
        <v>ST000136</v>
      </c>
    </row>
    <row r="138" spans="1:1" x14ac:dyDescent="0.3">
      <c r="A138" t="str">
        <v>ST000137</v>
      </c>
    </row>
    <row r="139" spans="1:1" x14ac:dyDescent="0.3">
      <c r="A139" t="str">
        <v>ST000138</v>
      </c>
    </row>
    <row r="140" spans="1:1" x14ac:dyDescent="0.3">
      <c r="A140" t="str">
        <v>ST000139</v>
      </c>
    </row>
    <row r="141" spans="1:1" x14ac:dyDescent="0.3">
      <c r="A141" t="str">
        <v>ST000140</v>
      </c>
    </row>
    <row r="142" spans="1:1" x14ac:dyDescent="0.3">
      <c r="A142" t="str">
        <v>ST000141</v>
      </c>
    </row>
    <row r="143" spans="1:1" x14ac:dyDescent="0.3">
      <c r="A143" t="str">
        <v>ST000142</v>
      </c>
    </row>
    <row r="144" spans="1:1" x14ac:dyDescent="0.3">
      <c r="A144" t="str">
        <v>ST000143</v>
      </c>
    </row>
    <row r="145" spans="1:1" x14ac:dyDescent="0.3">
      <c r="A145" t="str">
        <v>ST000144</v>
      </c>
    </row>
    <row r="146" spans="1:1" x14ac:dyDescent="0.3">
      <c r="A146" t="str">
        <v>ST000145</v>
      </c>
    </row>
    <row r="147" spans="1:1" x14ac:dyDescent="0.3">
      <c r="A147" t="str">
        <v>ST000146</v>
      </c>
    </row>
    <row r="148" spans="1:1" x14ac:dyDescent="0.3">
      <c r="A148" t="str">
        <v>ST000147</v>
      </c>
    </row>
    <row r="149" spans="1:1" x14ac:dyDescent="0.3">
      <c r="A149" t="str">
        <v>ST000148</v>
      </c>
    </row>
    <row r="150" spans="1:1" x14ac:dyDescent="0.3">
      <c r="A150" t="str">
        <v>ST000149</v>
      </c>
    </row>
    <row r="151" spans="1:1" x14ac:dyDescent="0.3">
      <c r="A151" t="str">
        <v>ST000150</v>
      </c>
    </row>
    <row r="152" spans="1:1" x14ac:dyDescent="0.3">
      <c r="A152" t="str">
        <v>ST000151</v>
      </c>
    </row>
    <row r="153" spans="1:1" x14ac:dyDescent="0.3">
      <c r="A153" t="str">
        <v>ST000152</v>
      </c>
    </row>
    <row r="154" spans="1:1" x14ac:dyDescent="0.3">
      <c r="A154" t="str">
        <v>ST000153</v>
      </c>
    </row>
    <row r="155" spans="1:1" x14ac:dyDescent="0.3">
      <c r="A155" t="str">
        <v>ST000154</v>
      </c>
    </row>
    <row r="156" spans="1:1" x14ac:dyDescent="0.3">
      <c r="A156" t="str">
        <v>ST000155</v>
      </c>
    </row>
    <row r="157" spans="1:1" x14ac:dyDescent="0.3">
      <c r="A157" t="str">
        <v>ST000156</v>
      </c>
    </row>
    <row r="158" spans="1:1" x14ac:dyDescent="0.3">
      <c r="A158" t="str">
        <v>ST000157</v>
      </c>
    </row>
    <row r="159" spans="1:1" x14ac:dyDescent="0.3">
      <c r="A159" t="str">
        <v>ST000158</v>
      </c>
    </row>
    <row r="160" spans="1:1" x14ac:dyDescent="0.3">
      <c r="A160" t="str">
        <v>ST000159</v>
      </c>
    </row>
    <row r="161" spans="1:1" x14ac:dyDescent="0.3">
      <c r="A161" t="str">
        <v>ST000160</v>
      </c>
    </row>
    <row r="162" spans="1:1" x14ac:dyDescent="0.3">
      <c r="A162" t="str">
        <v>ST000161</v>
      </c>
    </row>
    <row r="163" spans="1:1" x14ac:dyDescent="0.3">
      <c r="A163" t="str">
        <v>ST000162</v>
      </c>
    </row>
    <row r="164" spans="1:1" x14ac:dyDescent="0.3">
      <c r="A164" t="str">
        <v>ST000163</v>
      </c>
    </row>
    <row r="165" spans="1:1" x14ac:dyDescent="0.3">
      <c r="A165" t="str">
        <v>ST000164</v>
      </c>
    </row>
    <row r="166" spans="1:1" x14ac:dyDescent="0.3">
      <c r="A166" t="str">
        <v>ST000165</v>
      </c>
    </row>
    <row r="167" spans="1:1" x14ac:dyDescent="0.3">
      <c r="A167" t="str">
        <v>ST000166</v>
      </c>
    </row>
    <row r="168" spans="1:1" x14ac:dyDescent="0.3">
      <c r="A168" t="str">
        <v>ST000167</v>
      </c>
    </row>
    <row r="169" spans="1:1" x14ac:dyDescent="0.3">
      <c r="A169" t="str">
        <v>ST000168</v>
      </c>
    </row>
    <row r="170" spans="1:1" x14ac:dyDescent="0.3">
      <c r="A170" t="str">
        <v>ST000169</v>
      </c>
    </row>
    <row r="171" spans="1:1" x14ac:dyDescent="0.3">
      <c r="A171" t="str">
        <v>ST000170</v>
      </c>
    </row>
    <row r="172" spans="1:1" x14ac:dyDescent="0.3">
      <c r="A172" t="str">
        <v>ST000171</v>
      </c>
    </row>
    <row r="173" spans="1:1" x14ac:dyDescent="0.3">
      <c r="A173" t="str">
        <v>ST000172</v>
      </c>
    </row>
    <row r="174" spans="1:1" x14ac:dyDescent="0.3">
      <c r="A174" t="str">
        <v>ST000173</v>
      </c>
    </row>
    <row r="175" spans="1:1" x14ac:dyDescent="0.3">
      <c r="A175" t="str">
        <v>ST000174</v>
      </c>
    </row>
    <row r="176" spans="1:1" x14ac:dyDescent="0.3">
      <c r="A176" t="str">
        <v>ST000175</v>
      </c>
    </row>
    <row r="177" spans="1:1" x14ac:dyDescent="0.3">
      <c r="A177" t="str">
        <v>ST000176</v>
      </c>
    </row>
    <row r="178" spans="1:1" x14ac:dyDescent="0.3">
      <c r="A178" t="str">
        <v>ST000177</v>
      </c>
    </row>
    <row r="179" spans="1:1" x14ac:dyDescent="0.3">
      <c r="A179" t="str">
        <v>ST000178</v>
      </c>
    </row>
    <row r="180" spans="1:1" x14ac:dyDescent="0.3">
      <c r="A180" t="str">
        <v>ST000179</v>
      </c>
    </row>
    <row r="181" spans="1:1" x14ac:dyDescent="0.3">
      <c r="A181" t="str">
        <v>ST000180</v>
      </c>
    </row>
    <row r="182" spans="1:1" x14ac:dyDescent="0.3">
      <c r="A182" t="str">
        <v>ST000181</v>
      </c>
    </row>
    <row r="183" spans="1:1" x14ac:dyDescent="0.3">
      <c r="A183" t="str">
        <v>ST000182</v>
      </c>
    </row>
    <row r="184" spans="1:1" x14ac:dyDescent="0.3">
      <c r="A184" t="str">
        <v>ST000183</v>
      </c>
    </row>
    <row r="185" spans="1:1" x14ac:dyDescent="0.3">
      <c r="A185" t="str">
        <v>ST000184</v>
      </c>
    </row>
    <row r="186" spans="1:1" x14ac:dyDescent="0.3">
      <c r="A186" t="str">
        <v>ST000185</v>
      </c>
    </row>
    <row r="187" spans="1:1" x14ac:dyDescent="0.3">
      <c r="A187" t="str">
        <v>ST000186</v>
      </c>
    </row>
    <row r="188" spans="1:1" x14ac:dyDescent="0.3">
      <c r="A188" t="str">
        <v>ST000187</v>
      </c>
    </row>
    <row r="189" spans="1:1" x14ac:dyDescent="0.3">
      <c r="A189" t="str">
        <v>ST000188</v>
      </c>
    </row>
    <row r="190" spans="1:1" x14ac:dyDescent="0.3">
      <c r="A190" t="str">
        <v>ST000189</v>
      </c>
    </row>
    <row r="191" spans="1:1" x14ac:dyDescent="0.3">
      <c r="A191" t="str">
        <v>ST000190</v>
      </c>
    </row>
    <row r="192" spans="1:1" x14ac:dyDescent="0.3">
      <c r="A192" t="str">
        <v>ST000191</v>
      </c>
    </row>
    <row r="193" spans="1:1" x14ac:dyDescent="0.3">
      <c r="A193" t="str">
        <v>ST000192</v>
      </c>
    </row>
    <row r="194" spans="1:1" x14ac:dyDescent="0.3">
      <c r="A194" t="str">
        <v>ST000193</v>
      </c>
    </row>
    <row r="195" spans="1:1" x14ac:dyDescent="0.3">
      <c r="A195" t="str">
        <v>ST000194</v>
      </c>
    </row>
    <row r="196" spans="1:1" x14ac:dyDescent="0.3">
      <c r="A196" t="str">
        <v>ST000195</v>
      </c>
    </row>
    <row r="197" spans="1:1" x14ac:dyDescent="0.3">
      <c r="A197" t="str">
        <v>ST000196</v>
      </c>
    </row>
    <row r="198" spans="1:1" x14ac:dyDescent="0.3">
      <c r="A198" t="str">
        <v>ST000197</v>
      </c>
    </row>
    <row r="199" spans="1:1" x14ac:dyDescent="0.3">
      <c r="A199" t="str">
        <v>ST000198</v>
      </c>
    </row>
    <row r="200" spans="1:1" x14ac:dyDescent="0.3">
      <c r="A200" t="str">
        <v>ST000199</v>
      </c>
    </row>
    <row r="201" spans="1:1" x14ac:dyDescent="0.3">
      <c r="A201" t="str">
        <v>ST000200</v>
      </c>
    </row>
    <row r="202" spans="1:1" x14ac:dyDescent="0.3">
      <c r="A202" t="str">
        <v>ST000201</v>
      </c>
    </row>
    <row r="203" spans="1:1" x14ac:dyDescent="0.3">
      <c r="A203" t="str">
        <v>ST000202</v>
      </c>
    </row>
    <row r="204" spans="1:1" x14ac:dyDescent="0.3">
      <c r="A204" t="str">
        <v>ST000203</v>
      </c>
    </row>
    <row r="205" spans="1:1" x14ac:dyDescent="0.3">
      <c r="A205" t="str">
        <v>ST000204</v>
      </c>
    </row>
    <row r="206" spans="1:1" x14ac:dyDescent="0.3">
      <c r="A206" t="str">
        <v>ST000205</v>
      </c>
    </row>
    <row r="207" spans="1:1" x14ac:dyDescent="0.3">
      <c r="A207" t="str">
        <v>ST000206</v>
      </c>
    </row>
    <row r="208" spans="1:1" x14ac:dyDescent="0.3">
      <c r="A208" t="str">
        <v>ST000207</v>
      </c>
    </row>
    <row r="209" spans="1:1" x14ac:dyDescent="0.3">
      <c r="A209" t="str">
        <v>ST000208</v>
      </c>
    </row>
    <row r="210" spans="1:1" x14ac:dyDescent="0.3">
      <c r="A210" t="str">
        <v>ST000209</v>
      </c>
    </row>
    <row r="211" spans="1:1" x14ac:dyDescent="0.3">
      <c r="A211" t="str">
        <v>ST000210</v>
      </c>
    </row>
    <row r="212" spans="1:1" x14ac:dyDescent="0.3">
      <c r="A212" t="str">
        <v>ST000211</v>
      </c>
    </row>
    <row r="213" spans="1:1" x14ac:dyDescent="0.3">
      <c r="A213" t="str">
        <v>ST000212</v>
      </c>
    </row>
    <row r="214" spans="1:1" x14ac:dyDescent="0.3">
      <c r="A214" t="str">
        <v>ST000213</v>
      </c>
    </row>
    <row r="215" spans="1:1" x14ac:dyDescent="0.3">
      <c r="A215" t="str">
        <v>ST000214</v>
      </c>
    </row>
    <row r="216" spans="1:1" x14ac:dyDescent="0.3">
      <c r="A216" t="str">
        <v>ST000215</v>
      </c>
    </row>
    <row r="217" spans="1:1" x14ac:dyDescent="0.3">
      <c r="A217" t="str">
        <v>ST000216</v>
      </c>
    </row>
    <row r="218" spans="1:1" x14ac:dyDescent="0.3">
      <c r="A218" t="str">
        <v>ST000217</v>
      </c>
    </row>
    <row r="219" spans="1:1" x14ac:dyDescent="0.3">
      <c r="A219" t="str">
        <v>ST000218</v>
      </c>
    </row>
    <row r="220" spans="1:1" x14ac:dyDescent="0.3">
      <c r="A220" t="str">
        <v>ST000219</v>
      </c>
    </row>
    <row r="221" spans="1:1" x14ac:dyDescent="0.3">
      <c r="A221" t="str">
        <v>ST000220</v>
      </c>
    </row>
    <row r="222" spans="1:1" x14ac:dyDescent="0.3">
      <c r="A222" t="str">
        <v>ST000221</v>
      </c>
    </row>
    <row r="223" spans="1:1" x14ac:dyDescent="0.3">
      <c r="A223" t="str">
        <v>ST000222</v>
      </c>
    </row>
    <row r="224" spans="1:1" x14ac:dyDescent="0.3">
      <c r="A224" t="str">
        <v>ST000223</v>
      </c>
    </row>
    <row r="225" spans="1:1" x14ac:dyDescent="0.3">
      <c r="A225" t="str">
        <v>ST000224</v>
      </c>
    </row>
    <row r="226" spans="1:1" x14ac:dyDescent="0.3">
      <c r="A226" t="str">
        <v>ST000225</v>
      </c>
    </row>
    <row r="227" spans="1:1" x14ac:dyDescent="0.3">
      <c r="A227" t="str">
        <v>ST000226</v>
      </c>
    </row>
    <row r="228" spans="1:1" x14ac:dyDescent="0.3">
      <c r="A228" t="str">
        <v>ST000227</v>
      </c>
    </row>
    <row r="229" spans="1:1" x14ac:dyDescent="0.3">
      <c r="A229" t="str">
        <v>ST000228</v>
      </c>
    </row>
    <row r="230" spans="1:1" x14ac:dyDescent="0.3">
      <c r="A230" t="str">
        <v>ST000229</v>
      </c>
    </row>
    <row r="231" spans="1:1" x14ac:dyDescent="0.3">
      <c r="A231" t="str">
        <v>ST000230</v>
      </c>
    </row>
    <row r="232" spans="1:1" x14ac:dyDescent="0.3">
      <c r="A232" t="str">
        <v>ST000231</v>
      </c>
    </row>
    <row r="233" spans="1:1" x14ac:dyDescent="0.3">
      <c r="A233" t="str">
        <v>ST000232</v>
      </c>
    </row>
    <row r="234" spans="1:1" x14ac:dyDescent="0.3">
      <c r="A234" t="str">
        <v>ST000233</v>
      </c>
    </row>
    <row r="235" spans="1:1" x14ac:dyDescent="0.3">
      <c r="A235" t="str">
        <v>ST000234</v>
      </c>
    </row>
    <row r="236" spans="1:1" x14ac:dyDescent="0.3">
      <c r="A236" t="str">
        <v>ST000235</v>
      </c>
    </row>
    <row r="237" spans="1:1" x14ac:dyDescent="0.3">
      <c r="A237" t="str">
        <v>ST000236</v>
      </c>
    </row>
    <row r="238" spans="1:1" x14ac:dyDescent="0.3">
      <c r="A238" t="str">
        <v>ST000237</v>
      </c>
    </row>
    <row r="239" spans="1:1" x14ac:dyDescent="0.3">
      <c r="A239" t="str">
        <v>ST000238</v>
      </c>
    </row>
    <row r="240" spans="1:1" x14ac:dyDescent="0.3">
      <c r="A240" t="str">
        <v>ST000239</v>
      </c>
    </row>
    <row r="241" spans="1:1" x14ac:dyDescent="0.3">
      <c r="A241" t="str">
        <v>ST000240</v>
      </c>
    </row>
    <row r="242" spans="1:1" x14ac:dyDescent="0.3">
      <c r="A242" t="str">
        <v>ST000241</v>
      </c>
    </row>
    <row r="243" spans="1:1" x14ac:dyDescent="0.3">
      <c r="A243" t="str">
        <v>ST000242</v>
      </c>
    </row>
    <row r="244" spans="1:1" x14ac:dyDescent="0.3">
      <c r="A244" t="str">
        <v>ST000243</v>
      </c>
    </row>
    <row r="245" spans="1:1" x14ac:dyDescent="0.3">
      <c r="A245" t="str">
        <v>ST000244</v>
      </c>
    </row>
    <row r="246" spans="1:1" x14ac:dyDescent="0.3">
      <c r="A246" t="str">
        <v>ST000245</v>
      </c>
    </row>
    <row r="247" spans="1:1" x14ac:dyDescent="0.3">
      <c r="A247" t="str">
        <v>ST000246</v>
      </c>
    </row>
    <row r="248" spans="1:1" x14ac:dyDescent="0.3">
      <c r="A248" t="str">
        <v>ST000247</v>
      </c>
    </row>
    <row r="249" spans="1:1" x14ac:dyDescent="0.3">
      <c r="A249" t="str">
        <v>ST000248</v>
      </c>
    </row>
    <row r="250" spans="1:1" x14ac:dyDescent="0.3">
      <c r="A250" t="str">
        <v>ST000249</v>
      </c>
    </row>
    <row r="251" spans="1:1" x14ac:dyDescent="0.3">
      <c r="A251" t="str">
        <v>ST000250</v>
      </c>
    </row>
    <row r="252" spans="1:1" x14ac:dyDescent="0.3">
      <c r="A252" t="str">
        <v>ST000251</v>
      </c>
    </row>
    <row r="253" spans="1:1" x14ac:dyDescent="0.3">
      <c r="A253" t="str">
        <v>ST000252</v>
      </c>
    </row>
    <row r="254" spans="1:1" x14ac:dyDescent="0.3">
      <c r="A254" t="str">
        <v>ST000253</v>
      </c>
    </row>
    <row r="255" spans="1:1" x14ac:dyDescent="0.3">
      <c r="A255" t="str">
        <v>ST000254</v>
      </c>
    </row>
    <row r="256" spans="1:1" x14ac:dyDescent="0.3">
      <c r="A256" t="str">
        <v>ST000255</v>
      </c>
    </row>
    <row r="257" spans="1:1" x14ac:dyDescent="0.3">
      <c r="A257" t="str">
        <v>ST000256</v>
      </c>
    </row>
    <row r="258" spans="1:1" x14ac:dyDescent="0.3">
      <c r="A258" t="str">
        <v>ST000257</v>
      </c>
    </row>
    <row r="259" spans="1:1" x14ac:dyDescent="0.3">
      <c r="A259" t="str">
        <v>ST000258</v>
      </c>
    </row>
    <row r="260" spans="1:1" x14ac:dyDescent="0.3">
      <c r="A260" t="str">
        <v>ST000259</v>
      </c>
    </row>
    <row r="261" spans="1:1" x14ac:dyDescent="0.3">
      <c r="A261" t="str">
        <v>ST000260</v>
      </c>
    </row>
    <row r="262" spans="1:1" x14ac:dyDescent="0.3">
      <c r="A262" t="str">
        <v>ST000261</v>
      </c>
    </row>
    <row r="263" spans="1:1" x14ac:dyDescent="0.3">
      <c r="A263" t="str">
        <v>ST000262</v>
      </c>
    </row>
    <row r="264" spans="1:1" x14ac:dyDescent="0.3">
      <c r="A264" t="str">
        <v>ST000263</v>
      </c>
    </row>
    <row r="265" spans="1:1" x14ac:dyDescent="0.3">
      <c r="A265" t="str">
        <v>ST000264</v>
      </c>
    </row>
    <row r="266" spans="1:1" x14ac:dyDescent="0.3">
      <c r="A266" t="str">
        <v>ST000265</v>
      </c>
    </row>
    <row r="267" spans="1:1" x14ac:dyDescent="0.3">
      <c r="A267" t="str">
        <v>ST000266</v>
      </c>
    </row>
    <row r="268" spans="1:1" x14ac:dyDescent="0.3">
      <c r="A268" t="str">
        <v>ST000267</v>
      </c>
    </row>
    <row r="269" spans="1:1" x14ac:dyDescent="0.3">
      <c r="A269" t="str">
        <v>ST000268</v>
      </c>
    </row>
    <row r="270" spans="1:1" x14ac:dyDescent="0.3">
      <c r="A270" t="str">
        <v>ST000269</v>
      </c>
    </row>
    <row r="271" spans="1:1" x14ac:dyDescent="0.3">
      <c r="A271" t="str">
        <v>ST000270</v>
      </c>
    </row>
    <row r="272" spans="1:1" x14ac:dyDescent="0.3">
      <c r="A272" t="str">
        <v>ST000271</v>
      </c>
    </row>
    <row r="273" spans="1:1" x14ac:dyDescent="0.3">
      <c r="A273" t="str">
        <v>ST000272</v>
      </c>
    </row>
    <row r="274" spans="1:1" x14ac:dyDescent="0.3">
      <c r="A274" t="str">
        <v>ST000273</v>
      </c>
    </row>
    <row r="275" spans="1:1" x14ac:dyDescent="0.3">
      <c r="A275" t="str">
        <v>ST000274</v>
      </c>
    </row>
    <row r="276" spans="1:1" x14ac:dyDescent="0.3">
      <c r="A276" t="str">
        <v>ST000275</v>
      </c>
    </row>
    <row r="277" spans="1:1" x14ac:dyDescent="0.3">
      <c r="A277" t="str">
        <v>ST000276</v>
      </c>
    </row>
    <row r="278" spans="1:1" x14ac:dyDescent="0.3">
      <c r="A278" t="str">
        <v>ST000277</v>
      </c>
    </row>
    <row r="279" spans="1:1" x14ac:dyDescent="0.3">
      <c r="A279" t="str">
        <v>ST000278</v>
      </c>
    </row>
    <row r="280" spans="1:1" x14ac:dyDescent="0.3">
      <c r="A280" t="str">
        <v>ST000279</v>
      </c>
    </row>
    <row r="281" spans="1:1" x14ac:dyDescent="0.3">
      <c r="A281" t="str">
        <v>ST000280</v>
      </c>
    </row>
    <row r="282" spans="1:1" x14ac:dyDescent="0.3">
      <c r="A282" t="str">
        <v>ST000281</v>
      </c>
    </row>
    <row r="283" spans="1:1" x14ac:dyDescent="0.3">
      <c r="A283" t="str">
        <v>ST000282</v>
      </c>
    </row>
    <row r="284" spans="1:1" x14ac:dyDescent="0.3">
      <c r="A284" t="str">
        <v>ST000283</v>
      </c>
    </row>
    <row r="285" spans="1:1" x14ac:dyDescent="0.3">
      <c r="A285" t="str">
        <v>ST000284</v>
      </c>
    </row>
    <row r="286" spans="1:1" x14ac:dyDescent="0.3">
      <c r="A286" t="str">
        <v>ST000285</v>
      </c>
    </row>
    <row r="287" spans="1:1" x14ac:dyDescent="0.3">
      <c r="A287" t="str">
        <v>ST000286</v>
      </c>
    </row>
    <row r="288" spans="1:1" x14ac:dyDescent="0.3">
      <c r="A288" t="str">
        <v>ST000287</v>
      </c>
    </row>
    <row r="289" spans="1:1" x14ac:dyDescent="0.3">
      <c r="A289" t="str">
        <v>ST000288</v>
      </c>
    </row>
    <row r="290" spans="1:1" x14ac:dyDescent="0.3">
      <c r="A290" t="str">
        <v>ST000289</v>
      </c>
    </row>
    <row r="291" spans="1:1" x14ac:dyDescent="0.3">
      <c r="A291" t="str">
        <v>ST000290</v>
      </c>
    </row>
    <row r="292" spans="1:1" x14ac:dyDescent="0.3">
      <c r="A292" t="str">
        <v>ST000291</v>
      </c>
    </row>
    <row r="293" spans="1:1" x14ac:dyDescent="0.3">
      <c r="A293" t="str">
        <v>ST000292</v>
      </c>
    </row>
    <row r="294" spans="1:1" x14ac:dyDescent="0.3">
      <c r="A294" t="str">
        <v>ST000293</v>
      </c>
    </row>
    <row r="295" spans="1:1" x14ac:dyDescent="0.3">
      <c r="A295" t="str">
        <v>ST000294</v>
      </c>
    </row>
    <row r="296" spans="1:1" x14ac:dyDescent="0.3">
      <c r="A296" t="str">
        <v>ST000295</v>
      </c>
    </row>
    <row r="297" spans="1:1" x14ac:dyDescent="0.3">
      <c r="A297" t="str">
        <v>ST000296</v>
      </c>
    </row>
    <row r="298" spans="1:1" x14ac:dyDescent="0.3">
      <c r="A298" t="str">
        <v>ST000297</v>
      </c>
    </row>
    <row r="299" spans="1:1" x14ac:dyDescent="0.3">
      <c r="A299" t="str">
        <v>ST000298</v>
      </c>
    </row>
    <row r="300" spans="1:1" x14ac:dyDescent="0.3">
      <c r="A300" t="str">
        <v>ST000299</v>
      </c>
    </row>
    <row r="301" spans="1:1" x14ac:dyDescent="0.3">
      <c r="A301" t="str">
        <v>ST000300</v>
      </c>
    </row>
    <row r="302" spans="1:1" x14ac:dyDescent="0.3">
      <c r="A302" t="str">
        <v>ST000301</v>
      </c>
    </row>
    <row r="303" spans="1:1" x14ac:dyDescent="0.3">
      <c r="A303" t="str">
        <v>ST000302</v>
      </c>
    </row>
    <row r="304" spans="1:1" x14ac:dyDescent="0.3">
      <c r="A304" t="str">
        <v>ST000303</v>
      </c>
    </row>
    <row r="305" spans="1:1" x14ac:dyDescent="0.3">
      <c r="A305" t="str">
        <v>ST000304</v>
      </c>
    </row>
    <row r="306" spans="1:1" x14ac:dyDescent="0.3">
      <c r="A306" t="str">
        <v>ST000305</v>
      </c>
    </row>
    <row r="307" spans="1:1" x14ac:dyDescent="0.3">
      <c r="A307" t="str">
        <v>ST000306</v>
      </c>
    </row>
    <row r="308" spans="1:1" x14ac:dyDescent="0.3">
      <c r="A308" t="str">
        <v>ST000307</v>
      </c>
    </row>
    <row r="309" spans="1:1" x14ac:dyDescent="0.3">
      <c r="A309" t="str">
        <v>ST000308</v>
      </c>
    </row>
    <row r="310" spans="1:1" x14ac:dyDescent="0.3">
      <c r="A310" t="str">
        <v>ST000309</v>
      </c>
    </row>
    <row r="311" spans="1:1" x14ac:dyDescent="0.3">
      <c r="A311" t="str">
        <v>ST000310</v>
      </c>
    </row>
    <row r="312" spans="1:1" x14ac:dyDescent="0.3">
      <c r="A312" t="str">
        <v>ST000311</v>
      </c>
    </row>
    <row r="313" spans="1:1" x14ac:dyDescent="0.3">
      <c r="A313" t="str">
        <v>ST000312</v>
      </c>
    </row>
    <row r="314" spans="1:1" x14ac:dyDescent="0.3">
      <c r="A314" t="str">
        <v>ST000313</v>
      </c>
    </row>
    <row r="315" spans="1:1" x14ac:dyDescent="0.3">
      <c r="A315" t="str">
        <v>ST000314</v>
      </c>
    </row>
    <row r="316" spans="1:1" x14ac:dyDescent="0.3">
      <c r="A316" t="str">
        <v>ST000315</v>
      </c>
    </row>
    <row r="317" spans="1:1" x14ac:dyDescent="0.3">
      <c r="A317" t="str">
        <v>ST000316</v>
      </c>
    </row>
    <row r="318" spans="1:1" x14ac:dyDescent="0.3">
      <c r="A318" t="str">
        <v>ST000317</v>
      </c>
    </row>
    <row r="319" spans="1:1" x14ac:dyDescent="0.3">
      <c r="A319" t="str">
        <v>ST000318</v>
      </c>
    </row>
    <row r="320" spans="1:1" x14ac:dyDescent="0.3">
      <c r="A320" t="str">
        <v>ST000319</v>
      </c>
    </row>
    <row r="321" spans="1:1" x14ac:dyDescent="0.3">
      <c r="A321" t="str">
        <v>ST000320</v>
      </c>
    </row>
    <row r="322" spans="1:1" x14ac:dyDescent="0.3">
      <c r="A322" t="str">
        <v>ST000321</v>
      </c>
    </row>
    <row r="323" spans="1:1" x14ac:dyDescent="0.3">
      <c r="A323" t="str">
        <v>ST000322</v>
      </c>
    </row>
    <row r="324" spans="1:1" x14ac:dyDescent="0.3">
      <c r="A324" t="str">
        <v>ST000323</v>
      </c>
    </row>
    <row r="325" spans="1:1" x14ac:dyDescent="0.3">
      <c r="A325" t="str">
        <v>ST000324</v>
      </c>
    </row>
    <row r="326" spans="1:1" x14ac:dyDescent="0.3">
      <c r="A326" t="str">
        <v>ST000325</v>
      </c>
    </row>
    <row r="327" spans="1:1" x14ac:dyDescent="0.3">
      <c r="A327" t="str">
        <v>ST000326</v>
      </c>
    </row>
    <row r="328" spans="1:1" x14ac:dyDescent="0.3">
      <c r="A328" t="str">
        <v>ST000327</v>
      </c>
    </row>
    <row r="329" spans="1:1" x14ac:dyDescent="0.3">
      <c r="A329" t="str">
        <v>ST000328</v>
      </c>
    </row>
    <row r="330" spans="1:1" x14ac:dyDescent="0.3">
      <c r="A330" t="str">
        <v>ST000329</v>
      </c>
    </row>
    <row r="331" spans="1:1" x14ac:dyDescent="0.3">
      <c r="A331" t="str">
        <v>ST000330</v>
      </c>
    </row>
    <row r="332" spans="1:1" x14ac:dyDescent="0.3">
      <c r="A332" t="str">
        <v>ST000331</v>
      </c>
    </row>
    <row r="333" spans="1:1" x14ac:dyDescent="0.3">
      <c r="A333" t="str">
        <v>ST000332</v>
      </c>
    </row>
    <row r="334" spans="1:1" x14ac:dyDescent="0.3">
      <c r="A334" t="str">
        <v>ST000333</v>
      </c>
    </row>
    <row r="335" spans="1:1" x14ac:dyDescent="0.3">
      <c r="A335" t="str">
        <v>ST000334</v>
      </c>
    </row>
    <row r="336" spans="1:1" x14ac:dyDescent="0.3">
      <c r="A336" t="str">
        <v>ST000335</v>
      </c>
    </row>
    <row r="337" spans="1:1" x14ac:dyDescent="0.3">
      <c r="A337" t="str">
        <v>ST000336</v>
      </c>
    </row>
    <row r="338" spans="1:1" x14ac:dyDescent="0.3">
      <c r="A338" t="str">
        <v>ST000337</v>
      </c>
    </row>
    <row r="339" spans="1:1" x14ac:dyDescent="0.3">
      <c r="A339" t="str">
        <v>ST000338</v>
      </c>
    </row>
    <row r="340" spans="1:1" x14ac:dyDescent="0.3">
      <c r="A340" t="str">
        <v>ST000339</v>
      </c>
    </row>
    <row r="341" spans="1:1" x14ac:dyDescent="0.3">
      <c r="A341" t="str">
        <v>ST000340</v>
      </c>
    </row>
    <row r="342" spans="1:1" x14ac:dyDescent="0.3">
      <c r="A342" t="str">
        <v>ST000341</v>
      </c>
    </row>
    <row r="343" spans="1:1" x14ac:dyDescent="0.3">
      <c r="A343" t="str">
        <v>ST000342</v>
      </c>
    </row>
    <row r="344" spans="1:1" x14ac:dyDescent="0.3">
      <c r="A344" t="str">
        <v>ST000343</v>
      </c>
    </row>
    <row r="345" spans="1:1" x14ac:dyDescent="0.3">
      <c r="A345" t="str">
        <v>ST000344</v>
      </c>
    </row>
    <row r="346" spans="1:1" x14ac:dyDescent="0.3">
      <c r="A346" t="str">
        <v>ST000345</v>
      </c>
    </row>
    <row r="347" spans="1:1" x14ac:dyDescent="0.3">
      <c r="A347" t="str">
        <v>ST000346</v>
      </c>
    </row>
    <row r="348" spans="1:1" x14ac:dyDescent="0.3">
      <c r="A348" t="str">
        <v>ST000347</v>
      </c>
    </row>
    <row r="349" spans="1:1" x14ac:dyDescent="0.3">
      <c r="A349" t="str">
        <v>ST000348</v>
      </c>
    </row>
    <row r="350" spans="1:1" x14ac:dyDescent="0.3">
      <c r="A350" t="str">
        <v>ST000349</v>
      </c>
    </row>
    <row r="351" spans="1:1" x14ac:dyDescent="0.3">
      <c r="A351" t="str">
        <v>ST000350</v>
      </c>
    </row>
    <row r="352" spans="1:1" x14ac:dyDescent="0.3">
      <c r="A352" t="str">
        <v>ST000351</v>
      </c>
    </row>
    <row r="353" spans="1:1" x14ac:dyDescent="0.3">
      <c r="A353" t="str">
        <v>ST000352</v>
      </c>
    </row>
    <row r="354" spans="1:1" x14ac:dyDescent="0.3">
      <c r="A354" t="str">
        <v>ST000353</v>
      </c>
    </row>
    <row r="355" spans="1:1" x14ac:dyDescent="0.3">
      <c r="A355" t="str">
        <v>ST000354</v>
      </c>
    </row>
    <row r="356" spans="1:1" x14ac:dyDescent="0.3">
      <c r="A356" t="str">
        <v>ST000355</v>
      </c>
    </row>
    <row r="357" spans="1:1" x14ac:dyDescent="0.3">
      <c r="A357" t="str">
        <v>ST000356</v>
      </c>
    </row>
    <row r="358" spans="1:1" x14ac:dyDescent="0.3">
      <c r="A358" t="str">
        <v>ST000357</v>
      </c>
    </row>
    <row r="359" spans="1:1" x14ac:dyDescent="0.3">
      <c r="A359" t="str">
        <v>ST000358</v>
      </c>
    </row>
    <row r="360" spans="1:1" x14ac:dyDescent="0.3">
      <c r="A360" t="str">
        <v>ST000359</v>
      </c>
    </row>
    <row r="361" spans="1:1" x14ac:dyDescent="0.3">
      <c r="A361" t="str">
        <v>ST000360</v>
      </c>
    </row>
    <row r="362" spans="1:1" x14ac:dyDescent="0.3">
      <c r="A362" t="str">
        <v>ST000361</v>
      </c>
    </row>
    <row r="363" spans="1:1" x14ac:dyDescent="0.3">
      <c r="A363" t="str">
        <v>ST000362</v>
      </c>
    </row>
    <row r="364" spans="1:1" x14ac:dyDescent="0.3">
      <c r="A364" t="str">
        <v>ST000363</v>
      </c>
    </row>
    <row r="365" spans="1:1" x14ac:dyDescent="0.3">
      <c r="A365" t="str">
        <v>ST000364</v>
      </c>
    </row>
    <row r="366" spans="1:1" x14ac:dyDescent="0.3">
      <c r="A366" t="str">
        <v>ST000365</v>
      </c>
    </row>
    <row r="367" spans="1:1" x14ac:dyDescent="0.3">
      <c r="A367" t="str">
        <v>ST000366</v>
      </c>
    </row>
    <row r="368" spans="1:1" x14ac:dyDescent="0.3">
      <c r="A368" t="str">
        <v>ST000367</v>
      </c>
    </row>
    <row r="369" spans="1:1" x14ac:dyDescent="0.3">
      <c r="A369" t="str">
        <v>ST000368</v>
      </c>
    </row>
    <row r="370" spans="1:1" x14ac:dyDescent="0.3">
      <c r="A370" t="str">
        <v>ST000369</v>
      </c>
    </row>
    <row r="371" spans="1:1" x14ac:dyDescent="0.3">
      <c r="A371" t="str">
        <v>ST000370</v>
      </c>
    </row>
    <row r="372" spans="1:1" x14ac:dyDescent="0.3">
      <c r="A372" t="str">
        <v>ST000371</v>
      </c>
    </row>
    <row r="373" spans="1:1" x14ac:dyDescent="0.3">
      <c r="A373" t="str">
        <v>ST000372</v>
      </c>
    </row>
    <row r="374" spans="1:1" x14ac:dyDescent="0.3">
      <c r="A374" t="str">
        <v>ST000373</v>
      </c>
    </row>
    <row r="375" spans="1:1" x14ac:dyDescent="0.3">
      <c r="A375" t="str">
        <v>ST000374</v>
      </c>
    </row>
    <row r="376" spans="1:1" x14ac:dyDescent="0.3">
      <c r="A376" t="str">
        <v>ST000375</v>
      </c>
    </row>
    <row r="377" spans="1:1" x14ac:dyDescent="0.3">
      <c r="A377" t="str">
        <v>ST000376</v>
      </c>
    </row>
    <row r="378" spans="1:1" x14ac:dyDescent="0.3">
      <c r="A378" t="str">
        <v>ST000377</v>
      </c>
    </row>
    <row r="379" spans="1:1" x14ac:dyDescent="0.3">
      <c r="A379" t="str">
        <v>ST000378</v>
      </c>
    </row>
    <row r="380" spans="1:1" x14ac:dyDescent="0.3">
      <c r="A380" t="str">
        <v>ST000379</v>
      </c>
    </row>
    <row r="381" spans="1:1" x14ac:dyDescent="0.3">
      <c r="A381" t="str">
        <v>ST000380</v>
      </c>
    </row>
    <row r="382" spans="1:1" x14ac:dyDescent="0.3">
      <c r="A382" t="str">
        <v>ST000381</v>
      </c>
    </row>
    <row r="383" spans="1:1" x14ac:dyDescent="0.3">
      <c r="A383" t="str">
        <v>ST000382</v>
      </c>
    </row>
    <row r="384" spans="1:1" x14ac:dyDescent="0.3">
      <c r="A384" t="str">
        <v>ST000383</v>
      </c>
    </row>
    <row r="385" spans="1:1" x14ac:dyDescent="0.3">
      <c r="A385" t="str">
        <v>ST000384</v>
      </c>
    </row>
    <row r="386" spans="1:1" x14ac:dyDescent="0.3">
      <c r="A386" t="str">
        <v>ST000385</v>
      </c>
    </row>
    <row r="387" spans="1:1" x14ac:dyDescent="0.3">
      <c r="A387" t="str">
        <v>ST000386</v>
      </c>
    </row>
    <row r="388" spans="1:1" x14ac:dyDescent="0.3">
      <c r="A388" t="str">
        <v>ST000387</v>
      </c>
    </row>
    <row r="389" spans="1:1" x14ac:dyDescent="0.3">
      <c r="A389" t="str">
        <v>ST000388</v>
      </c>
    </row>
    <row r="390" spans="1:1" x14ac:dyDescent="0.3">
      <c r="A390" t="str">
        <v>ST000389</v>
      </c>
    </row>
    <row r="391" spans="1:1" x14ac:dyDescent="0.3">
      <c r="A391" t="str">
        <v>ST000390</v>
      </c>
    </row>
    <row r="392" spans="1:1" x14ac:dyDescent="0.3">
      <c r="A392" t="str">
        <v>ST000391</v>
      </c>
    </row>
    <row r="393" spans="1:1" x14ac:dyDescent="0.3">
      <c r="A393" t="str">
        <v>ST000392</v>
      </c>
    </row>
    <row r="394" spans="1:1" x14ac:dyDescent="0.3">
      <c r="A394" t="str">
        <v>ST000393</v>
      </c>
    </row>
    <row r="395" spans="1:1" x14ac:dyDescent="0.3">
      <c r="A395" t="str">
        <v>ST000394</v>
      </c>
    </row>
    <row r="396" spans="1:1" x14ac:dyDescent="0.3">
      <c r="A396" t="str">
        <v>ST000395</v>
      </c>
    </row>
    <row r="397" spans="1:1" x14ac:dyDescent="0.3">
      <c r="A397" t="str">
        <v>ST000396</v>
      </c>
    </row>
    <row r="398" spans="1:1" x14ac:dyDescent="0.3">
      <c r="A398" t="str">
        <v>ST000397</v>
      </c>
    </row>
    <row r="399" spans="1:1" x14ac:dyDescent="0.3">
      <c r="A399" t="str">
        <v>ST000398</v>
      </c>
    </row>
    <row r="400" spans="1:1" x14ac:dyDescent="0.3">
      <c r="A400" t="str">
        <v>ST000399</v>
      </c>
    </row>
    <row r="401" spans="1:1" x14ac:dyDescent="0.3">
      <c r="A401" t="str">
        <v>ST000400</v>
      </c>
    </row>
    <row r="402" spans="1:1" x14ac:dyDescent="0.3">
      <c r="A402" t="str">
        <v>ST000401</v>
      </c>
    </row>
    <row r="403" spans="1:1" x14ac:dyDescent="0.3">
      <c r="A403" t="str">
        <v>ST000402</v>
      </c>
    </row>
    <row r="404" spans="1:1" x14ac:dyDescent="0.3">
      <c r="A404" t="str">
        <v>ST000403</v>
      </c>
    </row>
    <row r="405" spans="1:1" x14ac:dyDescent="0.3">
      <c r="A405" t="str">
        <v>ST000404</v>
      </c>
    </row>
    <row r="406" spans="1:1" x14ac:dyDescent="0.3">
      <c r="A406" t="str">
        <v>ST000405</v>
      </c>
    </row>
    <row r="407" spans="1:1" x14ac:dyDescent="0.3">
      <c r="A407" t="str">
        <v>ST000406</v>
      </c>
    </row>
    <row r="408" spans="1:1" x14ac:dyDescent="0.3">
      <c r="A408" t="str">
        <v>ST000407</v>
      </c>
    </row>
    <row r="409" spans="1:1" x14ac:dyDescent="0.3">
      <c r="A409" t="str">
        <v>ST000408</v>
      </c>
    </row>
    <row r="410" spans="1:1" x14ac:dyDescent="0.3">
      <c r="A410" t="str">
        <v>ST000409</v>
      </c>
    </row>
    <row r="411" spans="1:1" x14ac:dyDescent="0.3">
      <c r="A411" t="str">
        <v>ST000410</v>
      </c>
    </row>
    <row r="412" spans="1:1" x14ac:dyDescent="0.3">
      <c r="A412" t="str">
        <v>ST000411</v>
      </c>
    </row>
    <row r="413" spans="1:1" x14ac:dyDescent="0.3">
      <c r="A413" t="str">
        <v>ST000412</v>
      </c>
    </row>
    <row r="414" spans="1:1" x14ac:dyDescent="0.3">
      <c r="A414" t="str">
        <v>ST000413</v>
      </c>
    </row>
    <row r="415" spans="1:1" x14ac:dyDescent="0.3">
      <c r="A415" t="str">
        <v>ST000414</v>
      </c>
    </row>
    <row r="416" spans="1:1" x14ac:dyDescent="0.3">
      <c r="A416" t="str">
        <v>ST000415</v>
      </c>
    </row>
    <row r="417" spans="1:1" x14ac:dyDescent="0.3">
      <c r="A417" t="str">
        <v>ST000416</v>
      </c>
    </row>
    <row r="418" spans="1:1" x14ac:dyDescent="0.3">
      <c r="A418" t="str">
        <v>ST000417</v>
      </c>
    </row>
    <row r="419" spans="1:1" x14ac:dyDescent="0.3">
      <c r="A419" t="str">
        <v>ST000418</v>
      </c>
    </row>
    <row r="420" spans="1:1" x14ac:dyDescent="0.3">
      <c r="A420" t="str">
        <v>ST000419</v>
      </c>
    </row>
    <row r="421" spans="1:1" x14ac:dyDescent="0.3">
      <c r="A421" t="str">
        <v>ST000420</v>
      </c>
    </row>
    <row r="422" spans="1:1" x14ac:dyDescent="0.3">
      <c r="A422" t="str">
        <v>ST000421</v>
      </c>
    </row>
    <row r="423" spans="1:1" x14ac:dyDescent="0.3">
      <c r="A423" t="str">
        <v>ST000422</v>
      </c>
    </row>
    <row r="424" spans="1:1" x14ac:dyDescent="0.3">
      <c r="A424" t="str">
        <v>ST000423</v>
      </c>
    </row>
    <row r="425" spans="1:1" x14ac:dyDescent="0.3">
      <c r="A425" t="str">
        <v>ST000424</v>
      </c>
    </row>
    <row r="426" spans="1:1" x14ac:dyDescent="0.3">
      <c r="A426" t="str">
        <v>ST000425</v>
      </c>
    </row>
    <row r="427" spans="1:1" x14ac:dyDescent="0.3">
      <c r="A427" t="str">
        <v>ST000426</v>
      </c>
    </row>
    <row r="428" spans="1:1" x14ac:dyDescent="0.3">
      <c r="A428" t="str">
        <v>ST000427</v>
      </c>
    </row>
    <row r="429" spans="1:1" x14ac:dyDescent="0.3">
      <c r="A429" t="str">
        <v>ST000428</v>
      </c>
    </row>
    <row r="430" spans="1:1" x14ac:dyDescent="0.3">
      <c r="A430" t="str">
        <v>ST000429</v>
      </c>
    </row>
    <row r="431" spans="1:1" x14ac:dyDescent="0.3">
      <c r="A431" t="str">
        <v>ST000430</v>
      </c>
    </row>
    <row r="432" spans="1:1" x14ac:dyDescent="0.3">
      <c r="A432" t="str">
        <v>ST000431</v>
      </c>
    </row>
    <row r="433" spans="1:1" x14ac:dyDescent="0.3">
      <c r="A433" t="str">
        <v>ST000432</v>
      </c>
    </row>
    <row r="434" spans="1:1" x14ac:dyDescent="0.3">
      <c r="A434" t="str">
        <v>ST000433</v>
      </c>
    </row>
    <row r="435" spans="1:1" x14ac:dyDescent="0.3">
      <c r="A435" t="str">
        <v>ST000434</v>
      </c>
    </row>
    <row r="436" spans="1:1" x14ac:dyDescent="0.3">
      <c r="A436" t="str">
        <v>ST000435</v>
      </c>
    </row>
    <row r="437" spans="1:1" x14ac:dyDescent="0.3">
      <c r="A437" t="str">
        <v>ST000436</v>
      </c>
    </row>
    <row r="438" spans="1:1" x14ac:dyDescent="0.3">
      <c r="A438" t="str">
        <v>ST000437</v>
      </c>
    </row>
    <row r="439" spans="1:1" x14ac:dyDescent="0.3">
      <c r="A439" t="str">
        <v>ST000438</v>
      </c>
    </row>
  </sheetData>
  <pageMargins left="0.7" right="0.7" top="0.75" bottom="0.75" header="0.3" footer="0.3"/>
  <drawing r:id="rId1"/>
  <extLst>
    <ext xmlns:x14="http://schemas.microsoft.com/office/spreadsheetml/2009/9/main" uri="{CCE6A557-97BC-4b89-ADB6-D9C93CAAB3DF}">
      <x14:dataValidations xmlns:xm="http://schemas.microsoft.com/office/excel/2006/main" count="6">
        <x14:dataValidation type="list" allowBlank="1" showInputMessage="1" showErrorMessage="1" xr:uid="{DC328992-30AF-446B-8A48-747D4835849C}">
          <x14:formula1>
            <xm:f>Data!$C$2:$C$439</xm:f>
          </x14:formula1>
          <xm:sqref>B8</xm:sqref>
        </x14:dataValidation>
        <x14:dataValidation type="list" allowBlank="1" showInputMessage="1" showErrorMessage="1" xr:uid="{27F0FD8B-193A-402B-AFC8-5116235187BD}">
          <x14:formula1>
            <xm:f>Data!$F$2:$F$439</xm:f>
          </x14:formula1>
          <xm:sqref>B11</xm:sqref>
        </x14:dataValidation>
        <x14:dataValidation type="list" allowBlank="1" showInputMessage="1" showErrorMessage="1" xr:uid="{D99492B6-24DB-4E99-A8EA-185E505CEC0C}">
          <x14:formula1>
            <xm:f>Data!$G$2:$G$439</xm:f>
          </x14:formula1>
          <xm:sqref>B14</xm:sqref>
        </x14:dataValidation>
        <x14:dataValidation type="list" allowBlank="1" showInputMessage="1" showErrorMessage="1" xr:uid="{DA4F6928-DA73-4BF9-9436-ACFDD361D824}">
          <x14:formula1>
            <xm:f>Data!$P$2:$P$439</xm:f>
          </x14:formula1>
          <xm:sqref>B17</xm:sqref>
        </x14:dataValidation>
        <x14:dataValidation type="list" allowBlank="1" showInputMessage="1" showErrorMessage="1" xr:uid="{33DE1DDA-EBDE-40CC-ACC6-2655E857174A}">
          <x14:formula1>
            <xm:f>Data!$Q$2:$Q$439</xm:f>
          </x14:formula1>
          <xm:sqref>B20</xm:sqref>
        </x14:dataValidation>
        <x14:dataValidation type="list" allowBlank="1" showInputMessage="1" showErrorMessage="1" xr:uid="{F993A87B-2DC7-4B50-BAE6-75D0315420DA}">
          <x14:formula1>
            <xm:f>Data!$R$2:$R$439</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99E570-5380-46B9-AA17-D896952FC516}">
  <sheetPr codeName="Sheet3"/>
  <dimension ref="A1:Q28"/>
  <sheetViews>
    <sheetView topLeftCell="A2" zoomScale="90" zoomScaleNormal="90" workbookViewId="0">
      <selection activeCell="A25" sqref="A25"/>
    </sheetView>
  </sheetViews>
  <sheetFormatPr defaultColWidth="10.33203125" defaultRowHeight="14.4" x14ac:dyDescent="0.3"/>
  <cols>
    <col min="1" max="1" width="24.21875" bestFit="1" customWidth="1"/>
    <col min="2" max="3" width="11.21875" bestFit="1" customWidth="1"/>
    <col min="4" max="4" width="11.44140625" customWidth="1"/>
    <col min="5" max="5" width="5.44140625" bestFit="1" customWidth="1"/>
    <col min="6" max="6" width="18.88671875" bestFit="1" customWidth="1"/>
    <col min="7" max="7" width="18.77734375" bestFit="1" customWidth="1"/>
    <col min="9" max="9" width="20.6640625" customWidth="1"/>
    <col min="10" max="11" width="12.21875" bestFit="1" customWidth="1"/>
    <col min="12" max="12" width="12" bestFit="1" customWidth="1"/>
    <col min="14" max="14" width="30.44140625" customWidth="1"/>
  </cols>
  <sheetData>
    <row r="1" spans="1:17" ht="28.8" customHeight="1" x14ac:dyDescent="0.3">
      <c r="H1" s="57" t="s">
        <v>1122</v>
      </c>
      <c r="I1" s="58"/>
      <c r="J1" s="58"/>
      <c r="K1" s="58"/>
      <c r="L1" s="58"/>
    </row>
    <row r="2" spans="1:17" ht="18" x14ac:dyDescent="0.35">
      <c r="A2" s="59" t="s">
        <v>1073</v>
      </c>
      <c r="B2" s="59"/>
      <c r="C2" s="59"/>
      <c r="D2" s="60" t="s">
        <v>1075</v>
      </c>
      <c r="E2" s="60"/>
      <c r="F2" s="12"/>
      <c r="H2" s="62" t="s">
        <v>1073</v>
      </c>
      <c r="I2" s="62"/>
      <c r="J2" s="61" t="s">
        <v>1076</v>
      </c>
      <c r="K2" s="61"/>
      <c r="L2" s="61"/>
      <c r="N2" s="27" t="s">
        <v>1123</v>
      </c>
      <c r="O2" s="14">
        <f>_xlfn.CHISQ.TEST(I4:L4,I5:L5)</f>
        <v>0.99989019714502003</v>
      </c>
      <c r="P2" s="36" t="s">
        <v>1150</v>
      </c>
      <c r="Q2" s="4"/>
    </row>
    <row r="3" spans="1:17" x14ac:dyDescent="0.3">
      <c r="A3" s="23"/>
      <c r="B3" s="24" t="s">
        <v>479</v>
      </c>
      <c r="C3" s="24" t="s">
        <v>481</v>
      </c>
      <c r="D3" s="24" t="s">
        <v>1074</v>
      </c>
      <c r="E3" s="24" t="s">
        <v>480</v>
      </c>
      <c r="F3" s="25" t="s">
        <v>1077</v>
      </c>
      <c r="H3" s="12"/>
      <c r="I3" s="27" t="s">
        <v>479</v>
      </c>
      <c r="J3" s="27" t="s">
        <v>481</v>
      </c>
      <c r="K3" s="27" t="s">
        <v>1074</v>
      </c>
      <c r="L3" s="27" t="s">
        <v>480</v>
      </c>
      <c r="N3" s="27" t="s">
        <v>1124</v>
      </c>
      <c r="O3" s="14">
        <f>(ROWS(M4:M5)-1)*(COLUMNS(I6:L6)-1)</f>
        <v>3</v>
      </c>
      <c r="P3" s="37" t="s">
        <v>1151</v>
      </c>
      <c r="Q3" s="6"/>
    </row>
    <row r="4" spans="1:17" x14ac:dyDescent="0.3">
      <c r="A4" s="24" t="s">
        <v>28</v>
      </c>
      <c r="B4" s="12">
        <f>COUNTIFS(Data!B:B,'Inferential Analysis'!A4,Data!G:G,'Inferential Analysis'!B3)</f>
        <v>66</v>
      </c>
      <c r="C4" s="12">
        <f>COUNTIFS(Data!B:B,'Inferential Analysis'!A4,Data!G:G,'Inferential Analysis'!C3)</f>
        <v>63</v>
      </c>
      <c r="D4" s="12">
        <f>COUNTIFS(Data!B:B,'Inferential Analysis'!A4,Data!G:G,'Inferential Analysis'!D3)</f>
        <v>69</v>
      </c>
      <c r="E4" s="12">
        <f>COUNTIFS(Data!B:B,'Inferential Analysis'!A4,Data!G:G,'Inferential Analysis'!E3)</f>
        <v>67</v>
      </c>
      <c r="F4" s="12">
        <f>SUM(B4:E4)</f>
        <v>265</v>
      </c>
      <c r="H4" s="27" t="s">
        <v>28</v>
      </c>
      <c r="I4" s="20">
        <f>(F4*B6)/F6</f>
        <v>66.552511415525117</v>
      </c>
      <c r="J4" s="20">
        <f>(F4*B6)/F6</f>
        <v>66.552511415525117</v>
      </c>
      <c r="K4" s="20">
        <f>(F4*D6)/F6</f>
        <v>66.552511415525117</v>
      </c>
      <c r="L4" s="20">
        <f>(F4*C6)/F6</f>
        <v>65.947488584474883</v>
      </c>
      <c r="M4" s="32">
        <f>SUM(I4:L4)</f>
        <v>265.60502283105023</v>
      </c>
      <c r="N4" s="28" t="s">
        <v>1125</v>
      </c>
      <c r="O4" s="14">
        <f>_xlfn.CHISQ.DIST.RT(O2,O3)</f>
        <v>0.8012785259775479</v>
      </c>
      <c r="P4" s="37" t="s">
        <v>1152</v>
      </c>
      <c r="Q4" s="6"/>
    </row>
    <row r="5" spans="1:17" x14ac:dyDescent="0.3">
      <c r="A5" s="24" t="s">
        <v>29</v>
      </c>
      <c r="B5" s="12">
        <f>COUNTIFS(Data!B:B,'Inferential Analysis'!A5,Data!G:G,'Inferential Analysis'!B3)</f>
        <v>44</v>
      </c>
      <c r="C5" s="12">
        <f>COUNTIFS(Data!B:B,'Inferential Analysis'!A5,Data!G:G,'Inferential Analysis'!C3)</f>
        <v>46</v>
      </c>
      <c r="D5" s="12">
        <f>COUNTIFS(Data!B:B,'Inferential Analysis'!A5,Data!G:G,'Inferential Analysis'!D3)</f>
        <v>41</v>
      </c>
      <c r="E5" s="12">
        <f>COUNTIFS(Data!B:B,'Inferential Analysis'!A5,Data!G:G,'Inferential Analysis'!E3)</f>
        <v>42</v>
      </c>
      <c r="F5" s="12">
        <f>SUM(B5:E5)</f>
        <v>173</v>
      </c>
      <c r="H5" s="27" t="s">
        <v>29</v>
      </c>
      <c r="I5" s="20">
        <f>(F4*B6)/F6</f>
        <v>66.552511415525117</v>
      </c>
      <c r="J5" s="20">
        <f>(F4*C6)/F6</f>
        <v>65.947488584474883</v>
      </c>
      <c r="K5" s="20">
        <f>(F4*D6)/F6</f>
        <v>66.552511415525117</v>
      </c>
      <c r="L5" s="20">
        <f>(F4*E6)/F6</f>
        <v>65.947488584474883</v>
      </c>
      <c r="M5" s="32">
        <f>SUM(I5:L5)</f>
        <v>265</v>
      </c>
    </row>
    <row r="6" spans="1:17" x14ac:dyDescent="0.3">
      <c r="A6" s="25" t="s">
        <v>1078</v>
      </c>
      <c r="B6" s="12">
        <f>SUM(B4:B5)</f>
        <v>110</v>
      </c>
      <c r="C6" s="12">
        <f t="shared" ref="C6:E6" si="0">SUM(C4:C5)</f>
        <v>109</v>
      </c>
      <c r="D6" s="12">
        <f t="shared" si="0"/>
        <v>110</v>
      </c>
      <c r="E6" s="12">
        <f t="shared" si="0"/>
        <v>109</v>
      </c>
      <c r="F6" s="12">
        <f>SUM(B6:E6)</f>
        <v>438</v>
      </c>
      <c r="I6" s="30">
        <f>SUM(I4:I5)</f>
        <v>133.10502283105023</v>
      </c>
      <c r="J6" s="30">
        <f t="shared" ref="J6:L6" si="1">SUM(J4:J5)</f>
        <v>132.5</v>
      </c>
      <c r="K6" s="30">
        <f t="shared" si="1"/>
        <v>133.10502283105023</v>
      </c>
      <c r="L6" s="30">
        <f t="shared" si="1"/>
        <v>131.89497716894977</v>
      </c>
      <c r="N6" s="56" t="s">
        <v>1149</v>
      </c>
      <c r="O6" s="56"/>
      <c r="P6" s="56"/>
    </row>
    <row r="9" spans="1:17" x14ac:dyDescent="0.3">
      <c r="A9" s="31" t="s">
        <v>453</v>
      </c>
      <c r="B9" s="31" t="s">
        <v>1129</v>
      </c>
      <c r="C9" s="7" t="s">
        <v>482</v>
      </c>
      <c r="F9" s="4" t="s">
        <v>1130</v>
      </c>
    </row>
    <row r="10" spans="1:17" x14ac:dyDescent="0.3">
      <c r="A10" s="9" t="s">
        <v>1062</v>
      </c>
      <c r="B10" s="9">
        <f>COUNTIF(Data!F:F,'Inferential Analysis'!A10)</f>
        <v>159</v>
      </c>
      <c r="C10">
        <v>945</v>
      </c>
    </row>
    <row r="11" spans="1:17" ht="15" thickBot="1" x14ac:dyDescent="0.35">
      <c r="A11" t="s">
        <v>456</v>
      </c>
      <c r="B11" s="9">
        <f>COUNTIF(Data!F:F,'Inferential Analysis'!A11)</f>
        <v>103</v>
      </c>
      <c r="C11">
        <v>569</v>
      </c>
      <c r="F11" t="s">
        <v>1131</v>
      </c>
    </row>
    <row r="12" spans="1:17" x14ac:dyDescent="0.3">
      <c r="A12" t="s">
        <v>457</v>
      </c>
      <c r="B12" s="9">
        <f>COUNTIF(Data!F:F,'Inferential Analysis'!A12)</f>
        <v>100</v>
      </c>
      <c r="C12">
        <v>540</v>
      </c>
      <c r="E12" s="33"/>
      <c r="F12" s="35" t="s">
        <v>1132</v>
      </c>
      <c r="G12" s="35" t="s">
        <v>1133</v>
      </c>
      <c r="H12" s="35" t="s">
        <v>1134</v>
      </c>
      <c r="I12" s="35" t="s">
        <v>1135</v>
      </c>
      <c r="J12" s="35" t="s">
        <v>1136</v>
      </c>
    </row>
    <row r="13" spans="1:17" x14ac:dyDescent="0.3">
      <c r="A13" t="s">
        <v>455</v>
      </c>
      <c r="B13" s="9">
        <f>COUNTIF(Data!F:F,'Inferential Analysis'!A13)</f>
        <v>26</v>
      </c>
      <c r="C13">
        <v>174</v>
      </c>
      <c r="F13" t="s">
        <v>1137</v>
      </c>
      <c r="G13">
        <v>5</v>
      </c>
      <c r="H13">
        <v>438</v>
      </c>
      <c r="I13">
        <v>87.6</v>
      </c>
      <c r="J13">
        <v>2674.2999999999993</v>
      </c>
    </row>
    <row r="14" spans="1:17" ht="15" thickBot="1" x14ac:dyDescent="0.35">
      <c r="A14" t="s">
        <v>454</v>
      </c>
      <c r="B14" s="9">
        <f>COUNTIF(Data!F:F,'Inferential Analysis'!A14)</f>
        <v>50</v>
      </c>
      <c r="C14">
        <v>290</v>
      </c>
      <c r="F14" s="34" t="s">
        <v>1138</v>
      </c>
      <c r="G14" s="34">
        <v>5</v>
      </c>
      <c r="H14" s="34">
        <v>2518</v>
      </c>
      <c r="I14" s="34">
        <v>503.6</v>
      </c>
      <c r="J14" s="34">
        <v>88674.299999999988</v>
      </c>
    </row>
    <row r="17" spans="1:12" ht="15" thickBot="1" x14ac:dyDescent="0.35">
      <c r="F17" t="s">
        <v>1139</v>
      </c>
    </row>
    <row r="18" spans="1:12" x14ac:dyDescent="0.3">
      <c r="F18" s="35" t="s">
        <v>1140</v>
      </c>
      <c r="G18" s="35" t="s">
        <v>1141</v>
      </c>
      <c r="H18" s="35" t="s">
        <v>1142</v>
      </c>
      <c r="I18" s="35" t="s">
        <v>1143</v>
      </c>
      <c r="J18" s="35" t="s">
        <v>1144</v>
      </c>
      <c r="K18" s="35" t="s">
        <v>1145</v>
      </c>
      <c r="L18" s="35" t="s">
        <v>1146</v>
      </c>
    </row>
    <row r="19" spans="1:12" x14ac:dyDescent="0.3">
      <c r="F19" t="s">
        <v>1147</v>
      </c>
      <c r="G19">
        <v>432640</v>
      </c>
      <c r="H19">
        <v>1</v>
      </c>
      <c r="I19">
        <v>432640</v>
      </c>
      <c r="J19">
        <v>9.4722852895391938</v>
      </c>
      <c r="K19" s="38">
        <v>1.5169540496336559E-2</v>
      </c>
      <c r="L19">
        <v>5.3176550715787174</v>
      </c>
    </row>
    <row r="20" spans="1:12" x14ac:dyDescent="0.3">
      <c r="F20" t="s">
        <v>1148</v>
      </c>
      <c r="G20">
        <v>365394.4</v>
      </c>
      <c r="H20">
        <v>8</v>
      </c>
      <c r="I20">
        <v>45674.3</v>
      </c>
    </row>
    <row r="22" spans="1:12" ht="15" thickBot="1" x14ac:dyDescent="0.35">
      <c r="F22" s="34" t="s">
        <v>1069</v>
      </c>
      <c r="G22" s="34">
        <v>798034.4</v>
      </c>
      <c r="H22" s="34">
        <v>9</v>
      </c>
      <c r="I22" s="34"/>
      <c r="J22" s="34"/>
      <c r="K22" s="34"/>
      <c r="L22" s="34"/>
    </row>
    <row r="24" spans="1:12" x14ac:dyDescent="0.3">
      <c r="A24" s="4" t="s">
        <v>1155</v>
      </c>
    </row>
    <row r="25" spans="1:12" x14ac:dyDescent="0.3">
      <c r="A25" s="4" t="s">
        <v>1156</v>
      </c>
    </row>
    <row r="26" spans="1:12" x14ac:dyDescent="0.3">
      <c r="A26" s="4" t="s">
        <v>1157</v>
      </c>
    </row>
    <row r="27" spans="1:12" x14ac:dyDescent="0.3">
      <c r="A27" s="4"/>
    </row>
    <row r="28" spans="1:12" x14ac:dyDescent="0.3">
      <c r="A28" s="4" t="s">
        <v>1158</v>
      </c>
    </row>
  </sheetData>
  <mergeCells count="6">
    <mergeCell ref="N6:P6"/>
    <mergeCell ref="H1:L1"/>
    <mergeCell ref="A2:C2"/>
    <mergeCell ref="D2:E2"/>
    <mergeCell ref="J2:L2"/>
    <mergeCell ref="H2:I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B9BC9-716C-49CD-9CD6-9AC9E12DBDB5}">
  <dimension ref="A1:AB439"/>
  <sheetViews>
    <sheetView zoomScale="91" zoomScaleNormal="91" workbookViewId="0">
      <pane ySplit="1" topLeftCell="A2" activePane="bottomLeft" state="frozen"/>
      <selection pane="bottomLeft" activeCell="B5" sqref="B5"/>
    </sheetView>
  </sheetViews>
  <sheetFormatPr defaultRowHeight="14.4" x14ac:dyDescent="0.3"/>
  <cols>
    <col min="1" max="1" width="13.44140625" bestFit="1" customWidth="1"/>
    <col min="2" max="2" width="12.5546875" bestFit="1" customWidth="1"/>
    <col min="3" max="3" width="26.44140625" style="9" bestFit="1" customWidth="1"/>
    <col min="5" max="5" width="18.109375" bestFit="1" customWidth="1"/>
    <col min="6" max="6" width="14.5546875" customWidth="1"/>
    <col min="7" max="7" width="15.88671875" customWidth="1"/>
    <col min="8" max="8" width="15.109375" customWidth="1"/>
    <col min="9" max="9" width="11.109375" customWidth="1"/>
    <col min="10" max="10" width="16.5546875" customWidth="1"/>
    <col min="11" max="11" width="12.21875" customWidth="1"/>
    <col min="12" max="13" width="11.109375" customWidth="1"/>
    <col min="14" max="14" width="11.88671875" customWidth="1"/>
  </cols>
  <sheetData>
    <row r="1" spans="1:28" x14ac:dyDescent="0.3">
      <c r="A1" s="4" t="s">
        <v>482</v>
      </c>
      <c r="B1" s="7" t="s">
        <v>610</v>
      </c>
      <c r="C1" s="8" t="s">
        <v>453</v>
      </c>
    </row>
    <row r="2" spans="1:28" x14ac:dyDescent="0.3">
      <c r="A2">
        <v>7</v>
      </c>
      <c r="B2">
        <v>238</v>
      </c>
      <c r="C2" s="9" t="s">
        <v>1062</v>
      </c>
    </row>
    <row r="3" spans="1:28" x14ac:dyDescent="0.3">
      <c r="A3">
        <v>10</v>
      </c>
      <c r="B3">
        <v>282</v>
      </c>
      <c r="C3" s="9" t="s">
        <v>1062</v>
      </c>
      <c r="E3" s="41">
        <f t="array" ref="E3:F7">LINEST(B2:B439, A2:A439, TRUE, TRUE)</f>
        <v>-0.6595635602319081</v>
      </c>
      <c r="F3" s="41">
        <v>204.12735398325103</v>
      </c>
      <c r="G3" s="39" t="s">
        <v>1159</v>
      </c>
      <c r="H3" s="40"/>
      <c r="I3" s="40"/>
      <c r="J3" s="40"/>
      <c r="K3" s="40"/>
      <c r="L3" s="40"/>
      <c r="M3" s="40"/>
      <c r="N3" s="40"/>
      <c r="O3" s="40"/>
      <c r="P3" s="40"/>
      <c r="Q3" s="40"/>
      <c r="R3" s="40"/>
      <c r="S3" s="40"/>
      <c r="T3" s="40"/>
      <c r="U3" s="40"/>
      <c r="V3" s="40"/>
      <c r="W3" s="40"/>
      <c r="X3" s="40"/>
      <c r="Y3" s="40"/>
      <c r="Z3" s="40"/>
      <c r="AA3" s="40"/>
      <c r="AB3" s="40"/>
    </row>
    <row r="4" spans="1:28" x14ac:dyDescent="0.3">
      <c r="A4">
        <v>5</v>
      </c>
      <c r="B4">
        <v>207</v>
      </c>
      <c r="C4" t="s">
        <v>456</v>
      </c>
      <c r="E4" s="41">
        <v>0.74156538180652554</v>
      </c>
      <c r="F4" s="41">
        <v>4.7377469296496351</v>
      </c>
      <c r="G4" s="39" t="s">
        <v>1160</v>
      </c>
      <c r="H4" s="40"/>
      <c r="I4" s="40"/>
      <c r="J4" s="40"/>
      <c r="K4" s="40"/>
      <c r="L4" s="40"/>
      <c r="M4" s="40"/>
      <c r="N4" s="40"/>
      <c r="O4" s="40"/>
      <c r="P4" s="40"/>
      <c r="Q4" s="40"/>
      <c r="R4" s="40"/>
      <c r="S4" s="40"/>
      <c r="T4" s="40"/>
      <c r="U4" s="40"/>
      <c r="V4" s="40"/>
    </row>
    <row r="5" spans="1:28" x14ac:dyDescent="0.3">
      <c r="A5">
        <v>7</v>
      </c>
      <c r="B5">
        <v>166</v>
      </c>
      <c r="C5" s="9" t="s">
        <v>1062</v>
      </c>
      <c r="E5" s="41">
        <v>1.8110926248952038E-3</v>
      </c>
      <c r="F5" s="41">
        <v>43.255416735191531</v>
      </c>
      <c r="G5" s="39" t="s">
        <v>1161</v>
      </c>
      <c r="H5" s="40"/>
      <c r="I5" s="40"/>
      <c r="J5" s="40"/>
      <c r="K5" s="40"/>
      <c r="L5" s="40"/>
      <c r="M5" s="40"/>
      <c r="N5" s="40"/>
      <c r="O5" s="40"/>
      <c r="P5" s="40"/>
      <c r="Q5" s="40"/>
      <c r="R5" s="40"/>
      <c r="S5" s="40"/>
    </row>
    <row r="6" spans="1:28" x14ac:dyDescent="0.3">
      <c r="A6">
        <v>10</v>
      </c>
      <c r="B6">
        <v>205</v>
      </c>
      <c r="C6" t="s">
        <v>456</v>
      </c>
      <c r="E6" s="41">
        <v>0.79106908383783014</v>
      </c>
      <c r="F6" s="41">
        <v>436</v>
      </c>
      <c r="G6" s="39" t="s">
        <v>1162</v>
      </c>
      <c r="H6" s="40"/>
      <c r="I6" s="40"/>
      <c r="J6" s="40"/>
      <c r="K6" s="40"/>
      <c r="L6" s="40"/>
      <c r="M6" s="40"/>
      <c r="N6" s="40"/>
      <c r="O6" s="40"/>
      <c r="P6" s="40"/>
      <c r="Q6" s="40"/>
      <c r="R6" s="40"/>
      <c r="S6" s="40"/>
      <c r="T6" s="40"/>
      <c r="U6" s="40"/>
      <c r="V6" s="40"/>
      <c r="W6" s="40"/>
      <c r="X6" s="40"/>
      <c r="Y6" s="40"/>
      <c r="Z6" s="40"/>
    </row>
    <row r="7" spans="1:28" x14ac:dyDescent="0.3">
      <c r="A7">
        <v>8</v>
      </c>
      <c r="B7">
        <v>220</v>
      </c>
      <c r="C7" t="s">
        <v>457</v>
      </c>
      <c r="E7" s="41">
        <v>1480.1148398631485</v>
      </c>
      <c r="F7" s="41">
        <v>815769.5495436982</v>
      </c>
      <c r="G7" s="39" t="s">
        <v>1163</v>
      </c>
    </row>
    <row r="8" spans="1:28" x14ac:dyDescent="0.3">
      <c r="A8">
        <v>9</v>
      </c>
      <c r="B8">
        <v>247</v>
      </c>
      <c r="C8" s="9" t="s">
        <v>1062</v>
      </c>
    </row>
    <row r="9" spans="1:28" x14ac:dyDescent="0.3">
      <c r="A9">
        <v>7</v>
      </c>
      <c r="B9">
        <v>241</v>
      </c>
      <c r="C9" s="9" t="s">
        <v>1062</v>
      </c>
      <c r="E9" t="s">
        <v>1164</v>
      </c>
    </row>
    <row r="10" spans="1:28" ht="15" thickBot="1" x14ac:dyDescent="0.35">
      <c r="A10">
        <v>5</v>
      </c>
      <c r="B10">
        <v>231</v>
      </c>
      <c r="C10" s="9" t="s">
        <v>1062</v>
      </c>
      <c r="H10" s="4" t="s">
        <v>1182</v>
      </c>
    </row>
    <row r="11" spans="1:28" x14ac:dyDescent="0.3">
      <c r="A11">
        <v>1</v>
      </c>
      <c r="B11">
        <v>215</v>
      </c>
      <c r="C11" s="9" t="s">
        <v>1062</v>
      </c>
      <c r="E11" s="42" t="s">
        <v>1165</v>
      </c>
      <c r="F11" s="42"/>
      <c r="H11" s="4" t="s">
        <v>1183</v>
      </c>
    </row>
    <row r="12" spans="1:28" x14ac:dyDescent="0.3">
      <c r="A12">
        <v>1</v>
      </c>
      <c r="B12">
        <v>232</v>
      </c>
      <c r="C12" t="s">
        <v>456</v>
      </c>
      <c r="E12" t="s">
        <v>1166</v>
      </c>
      <c r="F12">
        <v>4.2556933922683067E-2</v>
      </c>
    </row>
    <row r="13" spans="1:28" x14ac:dyDescent="0.3">
      <c r="A13">
        <v>1</v>
      </c>
      <c r="B13">
        <v>246</v>
      </c>
      <c r="C13" t="s">
        <v>457</v>
      </c>
      <c r="E13" t="s">
        <v>1167</v>
      </c>
      <c r="F13">
        <v>1.811092624899613E-3</v>
      </c>
    </row>
    <row r="14" spans="1:28" x14ac:dyDescent="0.3">
      <c r="A14">
        <v>6</v>
      </c>
      <c r="B14">
        <v>78</v>
      </c>
      <c r="C14" s="9" t="s">
        <v>1062</v>
      </c>
      <c r="E14" t="s">
        <v>1168</v>
      </c>
      <c r="F14">
        <v>-4.7833147458456232E-4</v>
      </c>
    </row>
    <row r="15" spans="1:28" x14ac:dyDescent="0.3">
      <c r="A15">
        <v>6</v>
      </c>
      <c r="B15">
        <v>220</v>
      </c>
      <c r="C15" s="9" t="s">
        <v>1062</v>
      </c>
      <c r="E15" t="s">
        <v>1169</v>
      </c>
      <c r="F15">
        <v>2.790963635329843</v>
      </c>
    </row>
    <row r="16" spans="1:28" ht="15" thickBot="1" x14ac:dyDescent="0.35">
      <c r="A16">
        <v>2</v>
      </c>
      <c r="B16">
        <v>171</v>
      </c>
      <c r="C16" t="s">
        <v>456</v>
      </c>
      <c r="E16" s="34" t="s">
        <v>1170</v>
      </c>
      <c r="F16" s="34">
        <v>438</v>
      </c>
    </row>
    <row r="17" spans="1:14" x14ac:dyDescent="0.3">
      <c r="A17">
        <v>8</v>
      </c>
      <c r="B17">
        <v>238</v>
      </c>
      <c r="C17" t="s">
        <v>455</v>
      </c>
    </row>
    <row r="18" spans="1:14" ht="15" thickBot="1" x14ac:dyDescent="0.35">
      <c r="A18">
        <v>3</v>
      </c>
      <c r="B18">
        <v>157</v>
      </c>
      <c r="C18" t="s">
        <v>457</v>
      </c>
      <c r="E18" t="s">
        <v>1139</v>
      </c>
    </row>
    <row r="19" spans="1:14" x14ac:dyDescent="0.3">
      <c r="A19">
        <v>10</v>
      </c>
      <c r="B19">
        <v>275</v>
      </c>
      <c r="C19" t="s">
        <v>457</v>
      </c>
      <c r="E19" s="35"/>
      <c r="F19" s="35" t="s">
        <v>1142</v>
      </c>
      <c r="G19" s="35" t="s">
        <v>1141</v>
      </c>
      <c r="H19" s="35" t="s">
        <v>1143</v>
      </c>
      <c r="I19" s="35" t="s">
        <v>1144</v>
      </c>
      <c r="J19" s="35" t="s">
        <v>1174</v>
      </c>
    </row>
    <row r="20" spans="1:14" x14ac:dyDescent="0.3">
      <c r="A20">
        <v>4</v>
      </c>
      <c r="B20">
        <v>218</v>
      </c>
      <c r="C20" t="s">
        <v>457</v>
      </c>
      <c r="E20" t="s">
        <v>1171</v>
      </c>
      <c r="F20">
        <v>1</v>
      </c>
      <c r="G20">
        <v>6.1620152359141684</v>
      </c>
      <c r="H20">
        <v>6.1620152359141684</v>
      </c>
      <c r="I20">
        <v>0.79106908383975949</v>
      </c>
      <c r="J20">
        <v>0.37426751662465074</v>
      </c>
    </row>
    <row r="21" spans="1:14" x14ac:dyDescent="0.3">
      <c r="A21">
        <v>10</v>
      </c>
      <c r="B21">
        <v>177</v>
      </c>
      <c r="C21" s="9" t="s">
        <v>1062</v>
      </c>
      <c r="E21" t="s">
        <v>1172</v>
      </c>
      <c r="F21">
        <v>436</v>
      </c>
      <c r="G21">
        <v>3396.2124139878383</v>
      </c>
      <c r="H21">
        <v>7.7894780137335742</v>
      </c>
    </row>
    <row r="22" spans="1:14" ht="15" thickBot="1" x14ac:dyDescent="0.35">
      <c r="A22">
        <v>8</v>
      </c>
      <c r="B22">
        <v>206</v>
      </c>
      <c r="C22" t="s">
        <v>457</v>
      </c>
      <c r="E22" s="34" t="s">
        <v>1069</v>
      </c>
      <c r="F22" s="34">
        <v>437</v>
      </c>
      <c r="G22" s="34">
        <v>3402.3744292237525</v>
      </c>
      <c r="H22" s="34"/>
      <c r="I22" s="34"/>
      <c r="J22" s="34"/>
    </row>
    <row r="23" spans="1:14" ht="15" thickBot="1" x14ac:dyDescent="0.35">
      <c r="A23">
        <v>5</v>
      </c>
      <c r="B23">
        <v>221</v>
      </c>
      <c r="C23" t="s">
        <v>457</v>
      </c>
    </row>
    <row r="24" spans="1:14" x14ac:dyDescent="0.3">
      <c r="A24">
        <v>10</v>
      </c>
      <c r="B24">
        <v>139</v>
      </c>
      <c r="C24" t="s">
        <v>457</v>
      </c>
      <c r="E24" s="35"/>
      <c r="F24" s="35" t="s">
        <v>1175</v>
      </c>
      <c r="G24" s="35" t="s">
        <v>1169</v>
      </c>
      <c r="H24" s="35" t="s">
        <v>1176</v>
      </c>
      <c r="I24" s="35" t="s">
        <v>1145</v>
      </c>
      <c r="J24" s="35" t="s">
        <v>1177</v>
      </c>
      <c r="K24" s="35" t="s">
        <v>1178</v>
      </c>
      <c r="L24" s="35" t="s">
        <v>1179</v>
      </c>
      <c r="M24" s="35" t="s">
        <v>1180</v>
      </c>
      <c r="N24" s="33"/>
    </row>
    <row r="25" spans="1:14" x14ac:dyDescent="0.3">
      <c r="A25">
        <v>10</v>
      </c>
      <c r="B25">
        <v>139</v>
      </c>
      <c r="C25" t="s">
        <v>457</v>
      </c>
      <c r="E25" t="s">
        <v>1173</v>
      </c>
      <c r="F25">
        <v>6.2989591190720375</v>
      </c>
      <c r="G25">
        <v>0.63270696638429091</v>
      </c>
      <c r="H25">
        <v>9.9555709889974597</v>
      </c>
      <c r="I25">
        <v>3.5539578665239006E-21</v>
      </c>
      <c r="J25">
        <v>5.055424286692638</v>
      </c>
      <c r="K25">
        <v>7.5424939514514371</v>
      </c>
      <c r="L25">
        <v>5.055424286692638</v>
      </c>
      <c r="M25">
        <v>7.5424939514514371</v>
      </c>
    </row>
    <row r="26" spans="1:14" ht="15" thickBot="1" x14ac:dyDescent="0.35">
      <c r="A26">
        <v>6</v>
      </c>
      <c r="B26">
        <v>245</v>
      </c>
      <c r="C26" t="s">
        <v>457</v>
      </c>
      <c r="E26" s="34" t="s">
        <v>1181</v>
      </c>
      <c r="F26" s="34">
        <v>-2.7458955195454261E-3</v>
      </c>
      <c r="G26" s="34">
        <v>3.0872855659832988E-3</v>
      </c>
      <c r="H26" s="34">
        <v>-0.88942064504838247</v>
      </c>
      <c r="I26" s="34">
        <v>0.37426751662509683</v>
      </c>
      <c r="J26" s="34">
        <v>-8.8137078604491846E-3</v>
      </c>
      <c r="K26" s="34">
        <v>3.3219168213583328E-3</v>
      </c>
      <c r="L26" s="34">
        <v>-8.8137078604491846E-3</v>
      </c>
      <c r="M26" s="34">
        <v>3.3219168213583328E-3</v>
      </c>
    </row>
    <row r="27" spans="1:14" x14ac:dyDescent="0.3">
      <c r="A27">
        <v>9</v>
      </c>
      <c r="B27">
        <v>185</v>
      </c>
      <c r="C27" t="s">
        <v>457</v>
      </c>
    </row>
    <row r="28" spans="1:14" x14ac:dyDescent="0.3">
      <c r="A28">
        <v>3</v>
      </c>
      <c r="B28">
        <v>238</v>
      </c>
      <c r="C28" t="s">
        <v>456</v>
      </c>
    </row>
    <row r="29" spans="1:14" x14ac:dyDescent="0.3">
      <c r="A29">
        <v>6</v>
      </c>
      <c r="B29">
        <v>204</v>
      </c>
      <c r="C29" s="9" t="s">
        <v>1062</v>
      </c>
    </row>
    <row r="30" spans="1:14" x14ac:dyDescent="0.3">
      <c r="A30">
        <v>8</v>
      </c>
      <c r="B30">
        <v>241</v>
      </c>
      <c r="C30" t="s">
        <v>456</v>
      </c>
    </row>
    <row r="31" spans="1:14" x14ac:dyDescent="0.3">
      <c r="A31">
        <v>6</v>
      </c>
      <c r="B31">
        <v>200</v>
      </c>
      <c r="C31" t="s">
        <v>457</v>
      </c>
    </row>
    <row r="32" spans="1:14" x14ac:dyDescent="0.3">
      <c r="A32">
        <v>3</v>
      </c>
      <c r="B32">
        <v>214</v>
      </c>
      <c r="C32" t="s">
        <v>456</v>
      </c>
    </row>
    <row r="33" spans="1:3" x14ac:dyDescent="0.3">
      <c r="A33">
        <v>1</v>
      </c>
      <c r="B33">
        <v>197</v>
      </c>
      <c r="C33" s="9" t="s">
        <v>1062</v>
      </c>
    </row>
    <row r="34" spans="1:3" x14ac:dyDescent="0.3">
      <c r="A34">
        <v>5</v>
      </c>
      <c r="B34">
        <v>149</v>
      </c>
      <c r="C34" t="s">
        <v>457</v>
      </c>
    </row>
    <row r="35" spans="1:3" x14ac:dyDescent="0.3">
      <c r="A35">
        <v>3</v>
      </c>
      <c r="B35">
        <v>213</v>
      </c>
      <c r="C35" s="9" t="s">
        <v>1062</v>
      </c>
    </row>
    <row r="36" spans="1:3" x14ac:dyDescent="0.3">
      <c r="A36">
        <v>6</v>
      </c>
      <c r="B36">
        <v>188</v>
      </c>
      <c r="C36" t="s">
        <v>454</v>
      </c>
    </row>
    <row r="37" spans="1:3" x14ac:dyDescent="0.3">
      <c r="A37">
        <v>6</v>
      </c>
      <c r="B37">
        <v>239</v>
      </c>
      <c r="C37" t="s">
        <v>456</v>
      </c>
    </row>
    <row r="38" spans="1:3" x14ac:dyDescent="0.3">
      <c r="A38">
        <v>7</v>
      </c>
      <c r="B38">
        <v>224</v>
      </c>
      <c r="C38" t="s">
        <v>454</v>
      </c>
    </row>
    <row r="39" spans="1:3" x14ac:dyDescent="0.3">
      <c r="A39">
        <v>5</v>
      </c>
      <c r="B39">
        <v>219</v>
      </c>
      <c r="C39" t="s">
        <v>455</v>
      </c>
    </row>
    <row r="40" spans="1:3" x14ac:dyDescent="0.3">
      <c r="A40">
        <v>8</v>
      </c>
      <c r="B40">
        <v>217</v>
      </c>
      <c r="C40" s="9" t="s">
        <v>1062</v>
      </c>
    </row>
    <row r="41" spans="1:3" x14ac:dyDescent="0.3">
      <c r="A41">
        <v>5</v>
      </c>
      <c r="B41">
        <v>124</v>
      </c>
      <c r="C41" s="9" t="s">
        <v>1062</v>
      </c>
    </row>
    <row r="42" spans="1:3" x14ac:dyDescent="0.3">
      <c r="A42">
        <v>6</v>
      </c>
      <c r="B42">
        <v>167</v>
      </c>
      <c r="C42" t="s">
        <v>456</v>
      </c>
    </row>
    <row r="43" spans="1:3" x14ac:dyDescent="0.3">
      <c r="A43">
        <v>9</v>
      </c>
      <c r="B43">
        <v>146</v>
      </c>
      <c r="C43" t="s">
        <v>456</v>
      </c>
    </row>
    <row r="44" spans="1:3" x14ac:dyDescent="0.3">
      <c r="A44">
        <v>5</v>
      </c>
      <c r="B44">
        <v>172</v>
      </c>
      <c r="C44" t="s">
        <v>455</v>
      </c>
    </row>
    <row r="45" spans="1:3" x14ac:dyDescent="0.3">
      <c r="A45">
        <v>4</v>
      </c>
      <c r="B45">
        <v>255</v>
      </c>
      <c r="C45" t="s">
        <v>455</v>
      </c>
    </row>
    <row r="46" spans="1:3" x14ac:dyDescent="0.3">
      <c r="A46">
        <v>1</v>
      </c>
      <c r="B46">
        <v>234</v>
      </c>
      <c r="C46" t="s">
        <v>454</v>
      </c>
    </row>
    <row r="47" spans="1:3" x14ac:dyDescent="0.3">
      <c r="A47">
        <v>9</v>
      </c>
      <c r="B47">
        <v>233</v>
      </c>
      <c r="C47" t="s">
        <v>456</v>
      </c>
    </row>
    <row r="48" spans="1:3" x14ac:dyDescent="0.3">
      <c r="A48">
        <v>10</v>
      </c>
      <c r="B48">
        <v>234</v>
      </c>
      <c r="C48" t="s">
        <v>456</v>
      </c>
    </row>
    <row r="49" spans="1:3" x14ac:dyDescent="0.3">
      <c r="A49">
        <v>2</v>
      </c>
      <c r="B49">
        <v>200</v>
      </c>
      <c r="C49" t="s">
        <v>456</v>
      </c>
    </row>
    <row r="50" spans="1:3" x14ac:dyDescent="0.3">
      <c r="A50">
        <v>6</v>
      </c>
      <c r="B50">
        <v>205</v>
      </c>
      <c r="C50" t="s">
        <v>455</v>
      </c>
    </row>
    <row r="51" spans="1:3" x14ac:dyDescent="0.3">
      <c r="A51">
        <v>9</v>
      </c>
      <c r="B51">
        <v>206</v>
      </c>
      <c r="C51" t="s">
        <v>454</v>
      </c>
    </row>
    <row r="52" spans="1:3" x14ac:dyDescent="0.3">
      <c r="A52">
        <v>5</v>
      </c>
      <c r="B52">
        <v>215</v>
      </c>
      <c r="C52" s="9" t="s">
        <v>1062</v>
      </c>
    </row>
    <row r="53" spans="1:3" x14ac:dyDescent="0.3">
      <c r="A53">
        <v>6</v>
      </c>
      <c r="B53">
        <v>186</v>
      </c>
      <c r="C53" t="s">
        <v>454</v>
      </c>
    </row>
    <row r="54" spans="1:3" x14ac:dyDescent="0.3">
      <c r="A54">
        <v>5</v>
      </c>
      <c r="B54">
        <v>210</v>
      </c>
      <c r="C54" t="s">
        <v>457</v>
      </c>
    </row>
    <row r="55" spans="1:3" x14ac:dyDescent="0.3">
      <c r="A55">
        <v>1</v>
      </c>
      <c r="B55">
        <v>221</v>
      </c>
      <c r="C55" s="9" t="s">
        <v>1062</v>
      </c>
    </row>
    <row r="56" spans="1:3" x14ac:dyDescent="0.3">
      <c r="A56">
        <v>2</v>
      </c>
      <c r="B56">
        <v>236</v>
      </c>
      <c r="C56" t="s">
        <v>454</v>
      </c>
    </row>
    <row r="57" spans="1:3" x14ac:dyDescent="0.3">
      <c r="A57">
        <v>3</v>
      </c>
      <c r="B57">
        <v>163</v>
      </c>
      <c r="C57" t="s">
        <v>457</v>
      </c>
    </row>
    <row r="58" spans="1:3" x14ac:dyDescent="0.3">
      <c r="A58">
        <v>2</v>
      </c>
      <c r="B58">
        <v>204</v>
      </c>
      <c r="C58" t="s">
        <v>456</v>
      </c>
    </row>
    <row r="59" spans="1:3" x14ac:dyDescent="0.3">
      <c r="A59">
        <v>8</v>
      </c>
      <c r="B59">
        <v>148</v>
      </c>
      <c r="C59" t="s">
        <v>456</v>
      </c>
    </row>
    <row r="60" spans="1:3" x14ac:dyDescent="0.3">
      <c r="A60">
        <v>7</v>
      </c>
      <c r="B60">
        <v>196</v>
      </c>
      <c r="C60" s="9" t="s">
        <v>1062</v>
      </c>
    </row>
    <row r="61" spans="1:3" x14ac:dyDescent="0.3">
      <c r="A61">
        <v>8</v>
      </c>
      <c r="B61">
        <v>242</v>
      </c>
      <c r="C61" s="9" t="s">
        <v>1062</v>
      </c>
    </row>
    <row r="62" spans="1:3" x14ac:dyDescent="0.3">
      <c r="A62">
        <v>3</v>
      </c>
      <c r="B62">
        <v>192</v>
      </c>
      <c r="C62" t="s">
        <v>454</v>
      </c>
    </row>
    <row r="63" spans="1:3" x14ac:dyDescent="0.3">
      <c r="A63">
        <v>9</v>
      </c>
      <c r="B63">
        <v>205</v>
      </c>
      <c r="C63" s="9" t="s">
        <v>1062</v>
      </c>
    </row>
    <row r="64" spans="1:3" x14ac:dyDescent="0.3">
      <c r="A64">
        <v>2</v>
      </c>
      <c r="B64">
        <v>160</v>
      </c>
      <c r="C64" t="s">
        <v>456</v>
      </c>
    </row>
    <row r="65" spans="1:3" x14ac:dyDescent="0.3">
      <c r="A65">
        <v>8</v>
      </c>
      <c r="B65">
        <v>173</v>
      </c>
      <c r="C65" s="9" t="s">
        <v>1062</v>
      </c>
    </row>
    <row r="66" spans="1:3" x14ac:dyDescent="0.3">
      <c r="A66">
        <v>9</v>
      </c>
      <c r="B66">
        <v>190</v>
      </c>
      <c r="C66" s="9" t="s">
        <v>1062</v>
      </c>
    </row>
    <row r="67" spans="1:3" x14ac:dyDescent="0.3">
      <c r="A67">
        <v>3</v>
      </c>
      <c r="B67">
        <v>161</v>
      </c>
      <c r="C67" s="9" t="s">
        <v>1062</v>
      </c>
    </row>
    <row r="68" spans="1:3" x14ac:dyDescent="0.3">
      <c r="A68">
        <v>9</v>
      </c>
      <c r="B68">
        <v>162</v>
      </c>
      <c r="C68" s="9" t="s">
        <v>1062</v>
      </c>
    </row>
    <row r="69" spans="1:3" x14ac:dyDescent="0.3">
      <c r="A69">
        <v>1</v>
      </c>
      <c r="B69">
        <v>192</v>
      </c>
      <c r="C69" s="9" t="s">
        <v>1062</v>
      </c>
    </row>
    <row r="70" spans="1:3" x14ac:dyDescent="0.3">
      <c r="A70">
        <v>1</v>
      </c>
      <c r="B70">
        <v>176</v>
      </c>
      <c r="C70" s="9" t="s">
        <v>1062</v>
      </c>
    </row>
    <row r="71" spans="1:3" x14ac:dyDescent="0.3">
      <c r="A71">
        <v>7</v>
      </c>
      <c r="B71">
        <v>156</v>
      </c>
      <c r="C71" t="s">
        <v>457</v>
      </c>
    </row>
    <row r="72" spans="1:3" x14ac:dyDescent="0.3">
      <c r="A72">
        <v>10</v>
      </c>
      <c r="B72">
        <v>170</v>
      </c>
      <c r="C72" t="s">
        <v>456</v>
      </c>
    </row>
    <row r="73" spans="1:3" x14ac:dyDescent="0.3">
      <c r="A73">
        <v>4</v>
      </c>
      <c r="B73">
        <v>205</v>
      </c>
      <c r="C73" s="9" t="s">
        <v>1062</v>
      </c>
    </row>
    <row r="74" spans="1:3" x14ac:dyDescent="0.3">
      <c r="A74">
        <v>2</v>
      </c>
      <c r="B74">
        <v>199</v>
      </c>
      <c r="C74" t="s">
        <v>456</v>
      </c>
    </row>
    <row r="75" spans="1:3" x14ac:dyDescent="0.3">
      <c r="A75">
        <v>8</v>
      </c>
      <c r="B75">
        <v>197</v>
      </c>
      <c r="C75" t="s">
        <v>457</v>
      </c>
    </row>
    <row r="76" spans="1:3" x14ac:dyDescent="0.3">
      <c r="A76">
        <v>1</v>
      </c>
      <c r="B76">
        <v>241</v>
      </c>
      <c r="C76" s="9" t="s">
        <v>1062</v>
      </c>
    </row>
    <row r="77" spans="1:3" x14ac:dyDescent="0.3">
      <c r="A77">
        <v>7</v>
      </c>
      <c r="B77">
        <v>238</v>
      </c>
      <c r="C77" s="9" t="s">
        <v>1062</v>
      </c>
    </row>
    <row r="78" spans="1:3" x14ac:dyDescent="0.3">
      <c r="A78">
        <v>4</v>
      </c>
      <c r="B78">
        <v>191</v>
      </c>
      <c r="C78" s="9" t="s">
        <v>1062</v>
      </c>
    </row>
    <row r="79" spans="1:3" x14ac:dyDescent="0.3">
      <c r="A79">
        <v>9</v>
      </c>
      <c r="B79">
        <v>90</v>
      </c>
      <c r="C79" t="s">
        <v>457</v>
      </c>
    </row>
    <row r="80" spans="1:3" x14ac:dyDescent="0.3">
      <c r="A80">
        <v>5</v>
      </c>
      <c r="B80">
        <v>177</v>
      </c>
      <c r="C80" t="s">
        <v>457</v>
      </c>
    </row>
    <row r="81" spans="1:3" x14ac:dyDescent="0.3">
      <c r="A81">
        <v>5</v>
      </c>
      <c r="B81">
        <v>214</v>
      </c>
      <c r="C81" t="s">
        <v>456</v>
      </c>
    </row>
    <row r="82" spans="1:3" x14ac:dyDescent="0.3">
      <c r="A82">
        <v>4</v>
      </c>
      <c r="B82">
        <v>296</v>
      </c>
      <c r="C82" t="s">
        <v>454</v>
      </c>
    </row>
    <row r="83" spans="1:3" x14ac:dyDescent="0.3">
      <c r="A83">
        <v>6</v>
      </c>
      <c r="B83">
        <v>280</v>
      </c>
      <c r="C83" t="s">
        <v>455</v>
      </c>
    </row>
    <row r="84" spans="1:3" x14ac:dyDescent="0.3">
      <c r="A84">
        <v>5</v>
      </c>
      <c r="B84">
        <v>181</v>
      </c>
      <c r="C84" s="9" t="s">
        <v>1062</v>
      </c>
    </row>
    <row r="85" spans="1:3" x14ac:dyDescent="0.3">
      <c r="A85">
        <v>1</v>
      </c>
      <c r="B85">
        <v>192</v>
      </c>
      <c r="C85" s="9" t="s">
        <v>1062</v>
      </c>
    </row>
    <row r="86" spans="1:3" x14ac:dyDescent="0.3">
      <c r="A86">
        <v>7</v>
      </c>
      <c r="B86">
        <v>151</v>
      </c>
      <c r="C86" t="s">
        <v>454</v>
      </c>
    </row>
    <row r="87" spans="1:3" x14ac:dyDescent="0.3">
      <c r="A87">
        <v>9</v>
      </c>
      <c r="B87">
        <v>207</v>
      </c>
      <c r="C87" s="9" t="s">
        <v>1062</v>
      </c>
    </row>
    <row r="88" spans="1:3" x14ac:dyDescent="0.3">
      <c r="A88">
        <v>10</v>
      </c>
      <c r="B88">
        <v>131</v>
      </c>
      <c r="C88" t="s">
        <v>456</v>
      </c>
    </row>
    <row r="89" spans="1:3" x14ac:dyDescent="0.3">
      <c r="A89">
        <v>2</v>
      </c>
      <c r="B89">
        <v>147</v>
      </c>
      <c r="C89" s="9" t="s">
        <v>1062</v>
      </c>
    </row>
    <row r="90" spans="1:3" x14ac:dyDescent="0.3">
      <c r="A90">
        <v>7</v>
      </c>
      <c r="B90">
        <v>224</v>
      </c>
      <c r="C90" s="9" t="s">
        <v>1062</v>
      </c>
    </row>
    <row r="91" spans="1:3" x14ac:dyDescent="0.3">
      <c r="A91">
        <v>8</v>
      </c>
      <c r="B91">
        <v>232</v>
      </c>
      <c r="C91" t="s">
        <v>457</v>
      </c>
    </row>
    <row r="92" spans="1:3" x14ac:dyDescent="0.3">
      <c r="A92">
        <v>3</v>
      </c>
      <c r="B92">
        <v>194</v>
      </c>
      <c r="C92" t="s">
        <v>457</v>
      </c>
    </row>
    <row r="93" spans="1:3" x14ac:dyDescent="0.3">
      <c r="A93">
        <v>10</v>
      </c>
      <c r="B93">
        <v>184</v>
      </c>
      <c r="C93" t="s">
        <v>455</v>
      </c>
    </row>
    <row r="94" spans="1:3" x14ac:dyDescent="0.3">
      <c r="A94">
        <v>9</v>
      </c>
      <c r="B94">
        <v>231</v>
      </c>
      <c r="C94" t="s">
        <v>455</v>
      </c>
    </row>
    <row r="95" spans="1:3" x14ac:dyDescent="0.3">
      <c r="A95">
        <v>3</v>
      </c>
      <c r="B95">
        <v>185</v>
      </c>
      <c r="C95" s="9" t="s">
        <v>1062</v>
      </c>
    </row>
    <row r="96" spans="1:3" x14ac:dyDescent="0.3">
      <c r="A96">
        <v>6</v>
      </c>
      <c r="B96">
        <v>93</v>
      </c>
      <c r="C96" s="9" t="s">
        <v>1062</v>
      </c>
    </row>
    <row r="97" spans="1:3" x14ac:dyDescent="0.3">
      <c r="A97">
        <v>5</v>
      </c>
      <c r="B97">
        <v>237</v>
      </c>
      <c r="C97" t="s">
        <v>456</v>
      </c>
    </row>
    <row r="98" spans="1:3" x14ac:dyDescent="0.3">
      <c r="A98">
        <v>5</v>
      </c>
      <c r="B98">
        <v>204</v>
      </c>
      <c r="C98" s="9" t="s">
        <v>1062</v>
      </c>
    </row>
    <row r="99" spans="1:3" x14ac:dyDescent="0.3">
      <c r="A99">
        <v>3</v>
      </c>
      <c r="B99">
        <v>242</v>
      </c>
      <c r="C99" s="9" t="s">
        <v>1062</v>
      </c>
    </row>
    <row r="100" spans="1:3" x14ac:dyDescent="0.3">
      <c r="A100">
        <v>8</v>
      </c>
      <c r="B100">
        <v>148</v>
      </c>
      <c r="C100" s="9" t="s">
        <v>1062</v>
      </c>
    </row>
    <row r="101" spans="1:3" x14ac:dyDescent="0.3">
      <c r="A101">
        <v>8</v>
      </c>
      <c r="B101">
        <v>242</v>
      </c>
      <c r="C101" t="s">
        <v>454</v>
      </c>
    </row>
    <row r="102" spans="1:3" x14ac:dyDescent="0.3">
      <c r="A102">
        <v>6</v>
      </c>
      <c r="B102">
        <v>89</v>
      </c>
      <c r="C102" s="9" t="s">
        <v>1062</v>
      </c>
    </row>
    <row r="103" spans="1:3" x14ac:dyDescent="0.3">
      <c r="A103">
        <v>9</v>
      </c>
      <c r="B103">
        <v>178</v>
      </c>
      <c r="C103" t="s">
        <v>457</v>
      </c>
    </row>
    <row r="104" spans="1:3" x14ac:dyDescent="0.3">
      <c r="A104">
        <v>4</v>
      </c>
      <c r="B104">
        <v>190</v>
      </c>
      <c r="C104" t="s">
        <v>457</v>
      </c>
    </row>
    <row r="105" spans="1:3" x14ac:dyDescent="0.3">
      <c r="A105">
        <v>3</v>
      </c>
      <c r="B105">
        <v>170</v>
      </c>
      <c r="C105" t="s">
        <v>456</v>
      </c>
    </row>
    <row r="106" spans="1:3" x14ac:dyDescent="0.3">
      <c r="A106">
        <v>2</v>
      </c>
      <c r="B106">
        <v>205</v>
      </c>
      <c r="C106" t="s">
        <v>457</v>
      </c>
    </row>
    <row r="107" spans="1:3" x14ac:dyDescent="0.3">
      <c r="A107">
        <v>6</v>
      </c>
      <c r="B107">
        <v>263</v>
      </c>
      <c r="C107" s="9" t="s">
        <v>1062</v>
      </c>
    </row>
    <row r="108" spans="1:3" x14ac:dyDescent="0.3">
      <c r="A108">
        <v>5</v>
      </c>
      <c r="B108">
        <v>147</v>
      </c>
      <c r="C108" s="9" t="s">
        <v>1062</v>
      </c>
    </row>
    <row r="109" spans="1:3" x14ac:dyDescent="0.3">
      <c r="A109">
        <v>9</v>
      </c>
      <c r="B109">
        <v>189</v>
      </c>
      <c r="C109" t="s">
        <v>457</v>
      </c>
    </row>
    <row r="110" spans="1:3" x14ac:dyDescent="0.3">
      <c r="A110">
        <v>3</v>
      </c>
      <c r="B110">
        <v>198</v>
      </c>
      <c r="C110" s="9" t="s">
        <v>1062</v>
      </c>
    </row>
    <row r="111" spans="1:3" x14ac:dyDescent="0.3">
      <c r="A111">
        <v>1</v>
      </c>
      <c r="B111">
        <v>216</v>
      </c>
      <c r="C111" t="s">
        <v>454</v>
      </c>
    </row>
    <row r="112" spans="1:3" x14ac:dyDescent="0.3">
      <c r="A112">
        <v>9</v>
      </c>
      <c r="B112">
        <v>187</v>
      </c>
      <c r="C112" t="s">
        <v>457</v>
      </c>
    </row>
    <row r="113" spans="1:3" x14ac:dyDescent="0.3">
      <c r="A113">
        <v>2</v>
      </c>
      <c r="B113">
        <v>200</v>
      </c>
      <c r="C113" t="s">
        <v>456</v>
      </c>
    </row>
    <row r="114" spans="1:3" x14ac:dyDescent="0.3">
      <c r="A114">
        <v>7</v>
      </c>
      <c r="B114">
        <v>299</v>
      </c>
      <c r="C114" t="s">
        <v>454</v>
      </c>
    </row>
    <row r="115" spans="1:3" x14ac:dyDescent="0.3">
      <c r="A115">
        <v>4</v>
      </c>
      <c r="B115">
        <v>150</v>
      </c>
      <c r="C115" s="9" t="s">
        <v>1062</v>
      </c>
    </row>
    <row r="116" spans="1:3" x14ac:dyDescent="0.3">
      <c r="A116">
        <v>4</v>
      </c>
      <c r="B116">
        <v>180</v>
      </c>
      <c r="C116" t="s">
        <v>457</v>
      </c>
    </row>
    <row r="117" spans="1:3" x14ac:dyDescent="0.3">
      <c r="A117">
        <v>7</v>
      </c>
      <c r="B117">
        <v>245</v>
      </c>
      <c r="C117" t="s">
        <v>456</v>
      </c>
    </row>
    <row r="118" spans="1:3" x14ac:dyDescent="0.3">
      <c r="A118">
        <v>9</v>
      </c>
      <c r="B118">
        <v>161</v>
      </c>
      <c r="C118" t="s">
        <v>455</v>
      </c>
    </row>
    <row r="119" spans="1:3" x14ac:dyDescent="0.3">
      <c r="A119">
        <v>7</v>
      </c>
      <c r="B119">
        <v>148</v>
      </c>
      <c r="C119" t="s">
        <v>454</v>
      </c>
    </row>
    <row r="120" spans="1:3" x14ac:dyDescent="0.3">
      <c r="A120">
        <v>6</v>
      </c>
      <c r="B120">
        <v>226</v>
      </c>
      <c r="C120" s="9" t="s">
        <v>1062</v>
      </c>
    </row>
    <row r="121" spans="1:3" x14ac:dyDescent="0.3">
      <c r="A121">
        <v>9</v>
      </c>
      <c r="B121">
        <v>145</v>
      </c>
      <c r="C121" s="9" t="s">
        <v>1062</v>
      </c>
    </row>
    <row r="122" spans="1:3" x14ac:dyDescent="0.3">
      <c r="A122">
        <v>10</v>
      </c>
      <c r="B122">
        <v>215</v>
      </c>
      <c r="C122" s="9" t="s">
        <v>1062</v>
      </c>
    </row>
    <row r="123" spans="1:3" x14ac:dyDescent="0.3">
      <c r="A123">
        <v>8</v>
      </c>
      <c r="B123">
        <v>219</v>
      </c>
      <c r="C123" s="9" t="s">
        <v>1062</v>
      </c>
    </row>
    <row r="124" spans="1:3" x14ac:dyDescent="0.3">
      <c r="A124">
        <v>4</v>
      </c>
      <c r="B124">
        <v>119</v>
      </c>
      <c r="C124" t="s">
        <v>456</v>
      </c>
    </row>
    <row r="125" spans="1:3" x14ac:dyDescent="0.3">
      <c r="A125">
        <v>1</v>
      </c>
      <c r="B125">
        <v>231</v>
      </c>
      <c r="C125" t="s">
        <v>457</v>
      </c>
    </row>
    <row r="126" spans="1:3" x14ac:dyDescent="0.3">
      <c r="A126">
        <v>5</v>
      </c>
      <c r="B126">
        <v>247</v>
      </c>
      <c r="C126" t="s">
        <v>457</v>
      </c>
    </row>
    <row r="127" spans="1:3" x14ac:dyDescent="0.3">
      <c r="A127">
        <v>10</v>
      </c>
      <c r="B127">
        <v>142</v>
      </c>
      <c r="C127" s="9" t="s">
        <v>1062</v>
      </c>
    </row>
    <row r="128" spans="1:3" x14ac:dyDescent="0.3">
      <c r="A128">
        <v>10</v>
      </c>
      <c r="B128">
        <v>229</v>
      </c>
      <c r="C128" s="9" t="s">
        <v>1062</v>
      </c>
    </row>
    <row r="129" spans="1:3" x14ac:dyDescent="0.3">
      <c r="A129">
        <v>9</v>
      </c>
      <c r="B129">
        <v>239</v>
      </c>
      <c r="C129" t="s">
        <v>454</v>
      </c>
    </row>
    <row r="130" spans="1:3" x14ac:dyDescent="0.3">
      <c r="A130">
        <v>7</v>
      </c>
      <c r="B130">
        <v>206</v>
      </c>
      <c r="C130" s="9" t="s">
        <v>1062</v>
      </c>
    </row>
    <row r="131" spans="1:3" x14ac:dyDescent="0.3">
      <c r="A131">
        <v>3</v>
      </c>
      <c r="B131">
        <v>164</v>
      </c>
      <c r="C131" s="9" t="s">
        <v>1062</v>
      </c>
    </row>
    <row r="132" spans="1:3" x14ac:dyDescent="0.3">
      <c r="A132">
        <v>10</v>
      </c>
      <c r="B132">
        <v>94</v>
      </c>
      <c r="C132" t="s">
        <v>457</v>
      </c>
    </row>
    <row r="133" spans="1:3" x14ac:dyDescent="0.3">
      <c r="A133">
        <v>7</v>
      </c>
      <c r="B133">
        <v>167</v>
      </c>
      <c r="C133" t="s">
        <v>456</v>
      </c>
    </row>
    <row r="134" spans="1:3" x14ac:dyDescent="0.3">
      <c r="A134">
        <v>1</v>
      </c>
      <c r="B134">
        <v>140</v>
      </c>
      <c r="C134" t="s">
        <v>456</v>
      </c>
    </row>
    <row r="135" spans="1:3" x14ac:dyDescent="0.3">
      <c r="A135">
        <v>2</v>
      </c>
      <c r="B135">
        <v>237</v>
      </c>
      <c r="C135" t="s">
        <v>457</v>
      </c>
    </row>
    <row r="136" spans="1:3" x14ac:dyDescent="0.3">
      <c r="A136">
        <v>2</v>
      </c>
      <c r="B136">
        <v>223</v>
      </c>
      <c r="C136" t="s">
        <v>457</v>
      </c>
    </row>
    <row r="137" spans="1:3" x14ac:dyDescent="0.3">
      <c r="A137">
        <v>9</v>
      </c>
      <c r="B137">
        <v>202</v>
      </c>
      <c r="C137" t="s">
        <v>454</v>
      </c>
    </row>
    <row r="138" spans="1:3" x14ac:dyDescent="0.3">
      <c r="A138">
        <v>5</v>
      </c>
      <c r="B138">
        <v>197</v>
      </c>
      <c r="C138" s="9" t="s">
        <v>1062</v>
      </c>
    </row>
    <row r="139" spans="1:3" x14ac:dyDescent="0.3">
      <c r="A139">
        <v>6</v>
      </c>
      <c r="B139">
        <v>185</v>
      </c>
      <c r="C139" t="s">
        <v>456</v>
      </c>
    </row>
    <row r="140" spans="1:3" x14ac:dyDescent="0.3">
      <c r="A140">
        <v>3</v>
      </c>
      <c r="B140">
        <v>213</v>
      </c>
      <c r="C140" t="s">
        <v>456</v>
      </c>
    </row>
    <row r="141" spans="1:3" x14ac:dyDescent="0.3">
      <c r="A141">
        <v>6</v>
      </c>
      <c r="B141">
        <v>195</v>
      </c>
      <c r="C141" t="s">
        <v>457</v>
      </c>
    </row>
    <row r="142" spans="1:3" x14ac:dyDescent="0.3">
      <c r="A142">
        <v>6</v>
      </c>
      <c r="B142">
        <v>220</v>
      </c>
      <c r="C142" t="s">
        <v>456</v>
      </c>
    </row>
    <row r="143" spans="1:3" x14ac:dyDescent="0.3">
      <c r="A143">
        <v>9</v>
      </c>
      <c r="B143">
        <v>203</v>
      </c>
      <c r="C143" s="9" t="s">
        <v>1062</v>
      </c>
    </row>
    <row r="144" spans="1:3" x14ac:dyDescent="0.3">
      <c r="A144">
        <v>8</v>
      </c>
      <c r="B144">
        <v>176</v>
      </c>
      <c r="C144" s="9" t="s">
        <v>1062</v>
      </c>
    </row>
    <row r="145" spans="1:3" x14ac:dyDescent="0.3">
      <c r="A145">
        <v>6</v>
      </c>
      <c r="B145">
        <v>151</v>
      </c>
      <c r="C145" t="s">
        <v>457</v>
      </c>
    </row>
    <row r="146" spans="1:3" x14ac:dyDescent="0.3">
      <c r="A146">
        <v>4</v>
      </c>
      <c r="B146">
        <v>175</v>
      </c>
      <c r="C146" t="s">
        <v>457</v>
      </c>
    </row>
    <row r="147" spans="1:3" x14ac:dyDescent="0.3">
      <c r="A147">
        <v>10</v>
      </c>
      <c r="B147">
        <v>206</v>
      </c>
      <c r="C147" t="s">
        <v>456</v>
      </c>
    </row>
    <row r="148" spans="1:3" x14ac:dyDescent="0.3">
      <c r="A148">
        <v>10</v>
      </c>
      <c r="B148">
        <v>267</v>
      </c>
      <c r="C148" t="s">
        <v>456</v>
      </c>
    </row>
    <row r="149" spans="1:3" x14ac:dyDescent="0.3">
      <c r="A149">
        <v>8</v>
      </c>
      <c r="B149">
        <v>168</v>
      </c>
      <c r="C149" t="s">
        <v>457</v>
      </c>
    </row>
    <row r="150" spans="1:3" x14ac:dyDescent="0.3">
      <c r="A150">
        <v>6</v>
      </c>
      <c r="B150">
        <v>173</v>
      </c>
      <c r="C150" s="9" t="s">
        <v>1062</v>
      </c>
    </row>
    <row r="151" spans="1:3" x14ac:dyDescent="0.3">
      <c r="A151">
        <v>8</v>
      </c>
      <c r="B151">
        <v>122</v>
      </c>
      <c r="C151" t="s">
        <v>457</v>
      </c>
    </row>
    <row r="152" spans="1:3" x14ac:dyDescent="0.3">
      <c r="A152">
        <v>6</v>
      </c>
      <c r="B152">
        <v>193</v>
      </c>
      <c r="C152" t="s">
        <v>454</v>
      </c>
    </row>
    <row r="153" spans="1:3" x14ac:dyDescent="0.3">
      <c r="A153">
        <v>10</v>
      </c>
      <c r="B153">
        <v>268</v>
      </c>
      <c r="C153" t="s">
        <v>456</v>
      </c>
    </row>
    <row r="154" spans="1:3" x14ac:dyDescent="0.3">
      <c r="A154">
        <v>6</v>
      </c>
      <c r="B154">
        <v>201</v>
      </c>
      <c r="C154" t="s">
        <v>457</v>
      </c>
    </row>
    <row r="155" spans="1:3" x14ac:dyDescent="0.3">
      <c r="A155">
        <v>10</v>
      </c>
      <c r="B155">
        <v>244</v>
      </c>
      <c r="C155" t="s">
        <v>456</v>
      </c>
    </row>
    <row r="156" spans="1:3" x14ac:dyDescent="0.3">
      <c r="A156">
        <v>5</v>
      </c>
      <c r="B156">
        <v>248</v>
      </c>
      <c r="C156" t="s">
        <v>457</v>
      </c>
    </row>
    <row r="157" spans="1:3" x14ac:dyDescent="0.3">
      <c r="A157">
        <v>8</v>
      </c>
      <c r="B157">
        <v>259</v>
      </c>
      <c r="C157" t="s">
        <v>457</v>
      </c>
    </row>
    <row r="158" spans="1:3" x14ac:dyDescent="0.3">
      <c r="A158">
        <v>9</v>
      </c>
      <c r="B158">
        <v>218</v>
      </c>
      <c r="C158" t="s">
        <v>454</v>
      </c>
    </row>
    <row r="159" spans="1:3" x14ac:dyDescent="0.3">
      <c r="A159">
        <v>2</v>
      </c>
      <c r="B159">
        <v>267</v>
      </c>
      <c r="C159" t="s">
        <v>457</v>
      </c>
    </row>
    <row r="160" spans="1:3" x14ac:dyDescent="0.3">
      <c r="A160">
        <v>3</v>
      </c>
      <c r="B160">
        <v>265</v>
      </c>
      <c r="C160" t="s">
        <v>456</v>
      </c>
    </row>
    <row r="161" spans="1:3" x14ac:dyDescent="0.3">
      <c r="A161">
        <v>4</v>
      </c>
      <c r="B161">
        <v>117</v>
      </c>
      <c r="C161" s="9" t="s">
        <v>1062</v>
      </c>
    </row>
    <row r="162" spans="1:3" x14ac:dyDescent="0.3">
      <c r="A162">
        <v>7</v>
      </c>
      <c r="B162">
        <v>134</v>
      </c>
      <c r="C162" t="s">
        <v>455</v>
      </c>
    </row>
    <row r="163" spans="1:3" x14ac:dyDescent="0.3">
      <c r="A163">
        <v>9</v>
      </c>
      <c r="B163">
        <v>150</v>
      </c>
      <c r="C163" t="s">
        <v>454</v>
      </c>
    </row>
    <row r="164" spans="1:3" x14ac:dyDescent="0.3">
      <c r="A164">
        <v>3</v>
      </c>
      <c r="B164">
        <v>194</v>
      </c>
      <c r="C164" t="s">
        <v>454</v>
      </c>
    </row>
    <row r="165" spans="1:3" x14ac:dyDescent="0.3">
      <c r="A165">
        <v>3</v>
      </c>
      <c r="B165">
        <v>154</v>
      </c>
      <c r="C165" t="s">
        <v>456</v>
      </c>
    </row>
    <row r="166" spans="1:3" x14ac:dyDescent="0.3">
      <c r="A166">
        <v>5</v>
      </c>
      <c r="B166">
        <v>236</v>
      </c>
      <c r="C166" t="s">
        <v>457</v>
      </c>
    </row>
    <row r="167" spans="1:3" x14ac:dyDescent="0.3">
      <c r="A167">
        <v>7</v>
      </c>
      <c r="B167">
        <v>259</v>
      </c>
      <c r="C167" s="9" t="s">
        <v>1062</v>
      </c>
    </row>
    <row r="168" spans="1:3" x14ac:dyDescent="0.3">
      <c r="A168">
        <v>4</v>
      </c>
      <c r="B168">
        <v>253</v>
      </c>
      <c r="C168" t="s">
        <v>456</v>
      </c>
    </row>
    <row r="169" spans="1:3" x14ac:dyDescent="0.3">
      <c r="A169">
        <v>8</v>
      </c>
      <c r="B169">
        <v>198</v>
      </c>
      <c r="C169" s="9" t="s">
        <v>1062</v>
      </c>
    </row>
    <row r="170" spans="1:3" x14ac:dyDescent="0.3">
      <c r="A170">
        <v>9</v>
      </c>
      <c r="B170">
        <v>229</v>
      </c>
      <c r="C170" t="s">
        <v>456</v>
      </c>
    </row>
    <row r="171" spans="1:3" x14ac:dyDescent="0.3">
      <c r="A171">
        <v>10</v>
      </c>
      <c r="B171">
        <v>193</v>
      </c>
      <c r="C171" s="9" t="s">
        <v>1062</v>
      </c>
    </row>
    <row r="172" spans="1:3" x14ac:dyDescent="0.3">
      <c r="A172">
        <v>9</v>
      </c>
      <c r="B172">
        <v>146</v>
      </c>
      <c r="C172" s="9" t="s">
        <v>1062</v>
      </c>
    </row>
    <row r="173" spans="1:3" x14ac:dyDescent="0.3">
      <c r="A173">
        <v>5</v>
      </c>
      <c r="B173">
        <v>156</v>
      </c>
      <c r="C173" t="s">
        <v>456</v>
      </c>
    </row>
    <row r="174" spans="1:3" x14ac:dyDescent="0.3">
      <c r="A174">
        <v>5</v>
      </c>
      <c r="B174">
        <v>235</v>
      </c>
      <c r="C174" s="9" t="s">
        <v>1062</v>
      </c>
    </row>
    <row r="175" spans="1:3" x14ac:dyDescent="0.3">
      <c r="A175">
        <v>4</v>
      </c>
      <c r="B175">
        <v>182</v>
      </c>
      <c r="C175" t="s">
        <v>457</v>
      </c>
    </row>
    <row r="176" spans="1:3" x14ac:dyDescent="0.3">
      <c r="A176">
        <v>2</v>
      </c>
      <c r="B176">
        <v>266</v>
      </c>
      <c r="C176" t="s">
        <v>457</v>
      </c>
    </row>
    <row r="177" spans="1:3" x14ac:dyDescent="0.3">
      <c r="A177">
        <v>2</v>
      </c>
      <c r="B177">
        <v>180</v>
      </c>
      <c r="C177" s="9" t="s">
        <v>1062</v>
      </c>
    </row>
    <row r="178" spans="1:3" x14ac:dyDescent="0.3">
      <c r="A178">
        <v>6</v>
      </c>
      <c r="B178">
        <v>212</v>
      </c>
      <c r="C178" t="s">
        <v>457</v>
      </c>
    </row>
    <row r="179" spans="1:3" x14ac:dyDescent="0.3">
      <c r="A179">
        <v>8</v>
      </c>
      <c r="B179">
        <v>282</v>
      </c>
      <c r="C179" t="s">
        <v>456</v>
      </c>
    </row>
    <row r="180" spans="1:3" x14ac:dyDescent="0.3">
      <c r="A180">
        <v>5</v>
      </c>
      <c r="B180">
        <v>206</v>
      </c>
      <c r="C180" t="s">
        <v>457</v>
      </c>
    </row>
    <row r="181" spans="1:3" x14ac:dyDescent="0.3">
      <c r="A181">
        <v>9</v>
      </c>
      <c r="B181">
        <v>138</v>
      </c>
      <c r="C181" t="s">
        <v>456</v>
      </c>
    </row>
    <row r="182" spans="1:3" x14ac:dyDescent="0.3">
      <c r="A182">
        <v>1</v>
      </c>
      <c r="B182">
        <v>189</v>
      </c>
      <c r="C182" t="s">
        <v>457</v>
      </c>
    </row>
    <row r="183" spans="1:3" x14ac:dyDescent="0.3">
      <c r="A183">
        <v>10</v>
      </c>
      <c r="B183">
        <v>225</v>
      </c>
      <c r="C183" t="s">
        <v>454</v>
      </c>
    </row>
    <row r="184" spans="1:3" x14ac:dyDescent="0.3">
      <c r="A184">
        <v>7</v>
      </c>
      <c r="B184">
        <v>219</v>
      </c>
      <c r="C184" s="9" t="s">
        <v>1062</v>
      </c>
    </row>
    <row r="185" spans="1:3" x14ac:dyDescent="0.3">
      <c r="A185">
        <v>5</v>
      </c>
      <c r="B185">
        <v>180</v>
      </c>
      <c r="C185" s="9" t="s">
        <v>1062</v>
      </c>
    </row>
    <row r="186" spans="1:3" x14ac:dyDescent="0.3">
      <c r="A186">
        <v>5</v>
      </c>
      <c r="B186">
        <v>207</v>
      </c>
      <c r="C186" s="9" t="s">
        <v>1062</v>
      </c>
    </row>
    <row r="187" spans="1:3" x14ac:dyDescent="0.3">
      <c r="A187">
        <v>8</v>
      </c>
      <c r="B187">
        <v>227</v>
      </c>
      <c r="C187" t="s">
        <v>455</v>
      </c>
    </row>
    <row r="188" spans="1:3" x14ac:dyDescent="0.3">
      <c r="A188">
        <v>4</v>
      </c>
      <c r="B188">
        <v>239</v>
      </c>
      <c r="C188" t="s">
        <v>454</v>
      </c>
    </row>
    <row r="189" spans="1:3" x14ac:dyDescent="0.3">
      <c r="A189">
        <v>2</v>
      </c>
      <c r="B189">
        <v>158</v>
      </c>
      <c r="C189" t="s">
        <v>456</v>
      </c>
    </row>
    <row r="190" spans="1:3" x14ac:dyDescent="0.3">
      <c r="A190">
        <v>4</v>
      </c>
      <c r="B190">
        <v>212</v>
      </c>
      <c r="C190" t="s">
        <v>455</v>
      </c>
    </row>
    <row r="191" spans="1:3" x14ac:dyDescent="0.3">
      <c r="A191">
        <v>7</v>
      </c>
      <c r="B191">
        <v>242</v>
      </c>
      <c r="C191" s="9" t="s">
        <v>1062</v>
      </c>
    </row>
    <row r="192" spans="1:3" x14ac:dyDescent="0.3">
      <c r="A192">
        <v>9</v>
      </c>
      <c r="B192">
        <v>188</v>
      </c>
      <c r="C192" t="s">
        <v>457</v>
      </c>
    </row>
    <row r="193" spans="1:3" x14ac:dyDescent="0.3">
      <c r="A193">
        <v>6</v>
      </c>
      <c r="B193">
        <v>136</v>
      </c>
      <c r="C193" s="9" t="s">
        <v>1062</v>
      </c>
    </row>
    <row r="194" spans="1:3" x14ac:dyDescent="0.3">
      <c r="A194">
        <v>6</v>
      </c>
      <c r="B194">
        <v>252</v>
      </c>
      <c r="C194" s="9" t="s">
        <v>1062</v>
      </c>
    </row>
    <row r="195" spans="1:3" x14ac:dyDescent="0.3">
      <c r="A195">
        <v>9</v>
      </c>
      <c r="B195">
        <v>175</v>
      </c>
      <c r="C195" t="s">
        <v>457</v>
      </c>
    </row>
    <row r="196" spans="1:3" x14ac:dyDescent="0.3">
      <c r="A196">
        <v>10</v>
      </c>
      <c r="B196">
        <v>178</v>
      </c>
      <c r="C196" t="s">
        <v>456</v>
      </c>
    </row>
    <row r="197" spans="1:3" x14ac:dyDescent="0.3">
      <c r="A197">
        <v>10</v>
      </c>
      <c r="B197">
        <v>271</v>
      </c>
      <c r="C197" t="s">
        <v>454</v>
      </c>
    </row>
    <row r="198" spans="1:3" x14ac:dyDescent="0.3">
      <c r="A198">
        <v>3</v>
      </c>
      <c r="B198">
        <v>193</v>
      </c>
      <c r="C198" t="s">
        <v>456</v>
      </c>
    </row>
    <row r="199" spans="1:3" x14ac:dyDescent="0.3">
      <c r="A199">
        <v>10</v>
      </c>
      <c r="B199">
        <v>297</v>
      </c>
      <c r="C199" s="9" t="s">
        <v>1062</v>
      </c>
    </row>
    <row r="200" spans="1:3" x14ac:dyDescent="0.3">
      <c r="A200">
        <v>8</v>
      </c>
      <c r="B200">
        <v>216</v>
      </c>
      <c r="C200" t="s">
        <v>456</v>
      </c>
    </row>
    <row r="201" spans="1:3" x14ac:dyDescent="0.3">
      <c r="A201">
        <v>2</v>
      </c>
      <c r="B201">
        <v>182</v>
      </c>
      <c r="C201" s="9" t="s">
        <v>1062</v>
      </c>
    </row>
    <row r="202" spans="1:3" x14ac:dyDescent="0.3">
      <c r="A202">
        <v>3</v>
      </c>
      <c r="B202">
        <v>114</v>
      </c>
      <c r="C202" t="s">
        <v>457</v>
      </c>
    </row>
    <row r="203" spans="1:3" x14ac:dyDescent="0.3">
      <c r="A203">
        <v>10</v>
      </c>
      <c r="B203">
        <v>27</v>
      </c>
      <c r="C203" s="9" t="s">
        <v>1062</v>
      </c>
    </row>
    <row r="204" spans="1:3" x14ac:dyDescent="0.3">
      <c r="A204">
        <v>7</v>
      </c>
      <c r="B204">
        <v>181</v>
      </c>
      <c r="C204" t="s">
        <v>457</v>
      </c>
    </row>
    <row r="205" spans="1:3" x14ac:dyDescent="0.3">
      <c r="A205">
        <v>3</v>
      </c>
      <c r="B205">
        <v>135</v>
      </c>
      <c r="C205" t="s">
        <v>456</v>
      </c>
    </row>
    <row r="206" spans="1:3" x14ac:dyDescent="0.3">
      <c r="A206">
        <v>7</v>
      </c>
      <c r="B206">
        <v>192</v>
      </c>
      <c r="C206" s="9" t="s">
        <v>1062</v>
      </c>
    </row>
    <row r="207" spans="1:3" x14ac:dyDescent="0.3">
      <c r="A207">
        <v>5</v>
      </c>
      <c r="B207">
        <v>139</v>
      </c>
      <c r="C207" s="9" t="s">
        <v>1062</v>
      </c>
    </row>
    <row r="208" spans="1:3" x14ac:dyDescent="0.3">
      <c r="A208">
        <v>2</v>
      </c>
      <c r="B208">
        <v>112</v>
      </c>
      <c r="C208" s="9" t="s">
        <v>1062</v>
      </c>
    </row>
    <row r="209" spans="1:3" x14ac:dyDescent="0.3">
      <c r="A209">
        <v>8</v>
      </c>
      <c r="B209">
        <v>130</v>
      </c>
      <c r="C209" s="9" t="s">
        <v>1062</v>
      </c>
    </row>
    <row r="210" spans="1:3" x14ac:dyDescent="0.3">
      <c r="A210">
        <v>1</v>
      </c>
      <c r="B210">
        <v>277</v>
      </c>
      <c r="C210" t="s">
        <v>457</v>
      </c>
    </row>
    <row r="211" spans="1:3" x14ac:dyDescent="0.3">
      <c r="A211">
        <v>4</v>
      </c>
      <c r="B211">
        <v>119</v>
      </c>
      <c r="C211" s="9" t="s">
        <v>1062</v>
      </c>
    </row>
    <row r="212" spans="1:3" x14ac:dyDescent="0.3">
      <c r="A212">
        <v>6</v>
      </c>
      <c r="B212">
        <v>221</v>
      </c>
      <c r="C212" s="9" t="s">
        <v>1062</v>
      </c>
    </row>
    <row r="213" spans="1:3" x14ac:dyDescent="0.3">
      <c r="A213">
        <v>7</v>
      </c>
      <c r="B213">
        <v>274</v>
      </c>
      <c r="C213" t="s">
        <v>457</v>
      </c>
    </row>
    <row r="214" spans="1:3" x14ac:dyDescent="0.3">
      <c r="A214">
        <v>2</v>
      </c>
      <c r="B214">
        <v>153</v>
      </c>
      <c r="C214" t="s">
        <v>457</v>
      </c>
    </row>
    <row r="215" spans="1:3" x14ac:dyDescent="0.3">
      <c r="A215">
        <v>8</v>
      </c>
      <c r="B215">
        <v>235</v>
      </c>
      <c r="C215" t="s">
        <v>457</v>
      </c>
    </row>
    <row r="216" spans="1:3" x14ac:dyDescent="0.3">
      <c r="A216">
        <v>8</v>
      </c>
      <c r="B216">
        <v>200</v>
      </c>
      <c r="C216" s="9" t="s">
        <v>1062</v>
      </c>
    </row>
    <row r="217" spans="1:3" x14ac:dyDescent="0.3">
      <c r="A217">
        <v>10</v>
      </c>
      <c r="B217">
        <v>175</v>
      </c>
      <c r="C217" s="9" t="s">
        <v>1062</v>
      </c>
    </row>
    <row r="218" spans="1:3" x14ac:dyDescent="0.3">
      <c r="A218">
        <v>7</v>
      </c>
      <c r="B218">
        <v>213</v>
      </c>
      <c r="C218" t="s">
        <v>454</v>
      </c>
    </row>
    <row r="219" spans="1:3" x14ac:dyDescent="0.3">
      <c r="A219">
        <v>4</v>
      </c>
      <c r="B219">
        <v>236</v>
      </c>
      <c r="C219" t="s">
        <v>454</v>
      </c>
    </row>
    <row r="220" spans="1:3" x14ac:dyDescent="0.3">
      <c r="A220">
        <v>7</v>
      </c>
      <c r="B220">
        <v>198</v>
      </c>
      <c r="C220" t="s">
        <v>456</v>
      </c>
    </row>
    <row r="221" spans="1:3" x14ac:dyDescent="0.3">
      <c r="A221">
        <v>5</v>
      </c>
      <c r="B221">
        <v>207</v>
      </c>
      <c r="C221" s="9" t="s">
        <v>1062</v>
      </c>
    </row>
    <row r="222" spans="1:3" x14ac:dyDescent="0.3">
      <c r="A222">
        <v>10</v>
      </c>
      <c r="B222">
        <v>274</v>
      </c>
      <c r="C222" t="s">
        <v>457</v>
      </c>
    </row>
    <row r="223" spans="1:3" x14ac:dyDescent="0.3">
      <c r="A223">
        <v>8</v>
      </c>
      <c r="B223">
        <v>132</v>
      </c>
      <c r="C223" s="9" t="s">
        <v>1062</v>
      </c>
    </row>
    <row r="224" spans="1:3" x14ac:dyDescent="0.3">
      <c r="A224">
        <v>6</v>
      </c>
      <c r="B224">
        <v>232</v>
      </c>
      <c r="C224" t="s">
        <v>455</v>
      </c>
    </row>
    <row r="225" spans="1:3" x14ac:dyDescent="0.3">
      <c r="A225">
        <v>5</v>
      </c>
      <c r="B225">
        <v>194</v>
      </c>
      <c r="C225" s="9" t="s">
        <v>1062</v>
      </c>
    </row>
    <row r="226" spans="1:3" x14ac:dyDescent="0.3">
      <c r="A226">
        <v>8</v>
      </c>
      <c r="B226">
        <v>225</v>
      </c>
      <c r="C226" t="s">
        <v>454</v>
      </c>
    </row>
    <row r="227" spans="1:3" x14ac:dyDescent="0.3">
      <c r="A227">
        <v>8</v>
      </c>
      <c r="B227">
        <v>241</v>
      </c>
      <c r="C227" t="s">
        <v>456</v>
      </c>
    </row>
    <row r="228" spans="1:3" x14ac:dyDescent="0.3">
      <c r="A228">
        <v>6</v>
      </c>
      <c r="B228">
        <v>160</v>
      </c>
      <c r="C228" t="s">
        <v>456</v>
      </c>
    </row>
    <row r="229" spans="1:3" x14ac:dyDescent="0.3">
      <c r="A229">
        <v>3</v>
      </c>
      <c r="B229">
        <v>193</v>
      </c>
      <c r="C229" t="s">
        <v>456</v>
      </c>
    </row>
    <row r="230" spans="1:3" x14ac:dyDescent="0.3">
      <c r="A230">
        <v>4</v>
      </c>
      <c r="B230">
        <v>246</v>
      </c>
      <c r="C230" t="s">
        <v>454</v>
      </c>
    </row>
    <row r="231" spans="1:3" x14ac:dyDescent="0.3">
      <c r="A231">
        <v>2</v>
      </c>
      <c r="B231">
        <v>186</v>
      </c>
      <c r="C231" t="s">
        <v>454</v>
      </c>
    </row>
    <row r="232" spans="1:3" x14ac:dyDescent="0.3">
      <c r="A232">
        <v>5</v>
      </c>
      <c r="B232">
        <v>151</v>
      </c>
      <c r="C232" t="s">
        <v>457</v>
      </c>
    </row>
    <row r="233" spans="1:3" x14ac:dyDescent="0.3">
      <c r="A233">
        <v>4</v>
      </c>
      <c r="B233">
        <v>202</v>
      </c>
      <c r="C233" t="s">
        <v>456</v>
      </c>
    </row>
    <row r="234" spans="1:3" x14ac:dyDescent="0.3">
      <c r="A234">
        <v>1</v>
      </c>
      <c r="B234">
        <v>171</v>
      </c>
      <c r="C234" s="9" t="s">
        <v>1062</v>
      </c>
    </row>
    <row r="235" spans="1:3" x14ac:dyDescent="0.3">
      <c r="A235">
        <v>8</v>
      </c>
      <c r="B235">
        <v>189</v>
      </c>
      <c r="C235" t="s">
        <v>457</v>
      </c>
    </row>
    <row r="236" spans="1:3" x14ac:dyDescent="0.3">
      <c r="A236">
        <v>2</v>
      </c>
      <c r="B236">
        <v>239</v>
      </c>
      <c r="C236" t="s">
        <v>457</v>
      </c>
    </row>
    <row r="237" spans="1:3" x14ac:dyDescent="0.3">
      <c r="A237">
        <v>3</v>
      </c>
      <c r="B237">
        <v>155</v>
      </c>
      <c r="C237" s="9" t="s">
        <v>1062</v>
      </c>
    </row>
    <row r="238" spans="1:3" x14ac:dyDescent="0.3">
      <c r="A238">
        <v>8</v>
      </c>
      <c r="B238">
        <v>231</v>
      </c>
      <c r="C238" s="9" t="s">
        <v>1062</v>
      </c>
    </row>
    <row r="239" spans="1:3" x14ac:dyDescent="0.3">
      <c r="A239">
        <v>3</v>
      </c>
      <c r="B239">
        <v>142</v>
      </c>
      <c r="C239" t="s">
        <v>457</v>
      </c>
    </row>
    <row r="240" spans="1:3" x14ac:dyDescent="0.3">
      <c r="A240">
        <v>6</v>
      </c>
      <c r="B240">
        <v>257</v>
      </c>
      <c r="C240" s="9" t="s">
        <v>1062</v>
      </c>
    </row>
    <row r="241" spans="1:3" x14ac:dyDescent="0.3">
      <c r="A241">
        <v>3</v>
      </c>
      <c r="B241">
        <v>269</v>
      </c>
      <c r="C241" t="s">
        <v>456</v>
      </c>
    </row>
    <row r="242" spans="1:3" x14ac:dyDescent="0.3">
      <c r="A242">
        <v>7</v>
      </c>
      <c r="B242">
        <v>237</v>
      </c>
      <c r="C242" s="9" t="s">
        <v>1062</v>
      </c>
    </row>
    <row r="243" spans="1:3" x14ac:dyDescent="0.3">
      <c r="A243">
        <v>5</v>
      </c>
      <c r="B243">
        <v>220</v>
      </c>
      <c r="C243" s="9" t="s">
        <v>1062</v>
      </c>
    </row>
    <row r="244" spans="1:3" x14ac:dyDescent="0.3">
      <c r="A244">
        <v>5</v>
      </c>
      <c r="B244">
        <v>158</v>
      </c>
      <c r="C244" s="9" t="s">
        <v>1062</v>
      </c>
    </row>
    <row r="245" spans="1:3" x14ac:dyDescent="0.3">
      <c r="A245">
        <v>6</v>
      </c>
      <c r="B245">
        <v>241</v>
      </c>
      <c r="C245" s="9" t="s">
        <v>1062</v>
      </c>
    </row>
    <row r="246" spans="1:3" x14ac:dyDescent="0.3">
      <c r="A246">
        <v>7</v>
      </c>
      <c r="B246">
        <v>146</v>
      </c>
      <c r="C246" s="9" t="s">
        <v>1062</v>
      </c>
    </row>
    <row r="247" spans="1:3" x14ac:dyDescent="0.3">
      <c r="A247">
        <v>8</v>
      </c>
      <c r="B247">
        <v>259</v>
      </c>
      <c r="C247" t="s">
        <v>455</v>
      </c>
    </row>
    <row r="248" spans="1:3" x14ac:dyDescent="0.3">
      <c r="A248">
        <v>8</v>
      </c>
      <c r="B248">
        <v>196</v>
      </c>
      <c r="C248" t="s">
        <v>454</v>
      </c>
    </row>
    <row r="249" spans="1:3" x14ac:dyDescent="0.3">
      <c r="A249">
        <v>3</v>
      </c>
      <c r="B249">
        <v>130</v>
      </c>
      <c r="C249" s="9" t="s">
        <v>1062</v>
      </c>
    </row>
    <row r="250" spans="1:3" x14ac:dyDescent="0.3">
      <c r="A250">
        <v>2</v>
      </c>
      <c r="B250">
        <v>257</v>
      </c>
      <c r="C250" t="s">
        <v>456</v>
      </c>
    </row>
    <row r="251" spans="1:3" x14ac:dyDescent="0.3">
      <c r="A251">
        <v>3</v>
      </c>
      <c r="B251">
        <v>175</v>
      </c>
      <c r="C251" s="9" t="s">
        <v>1062</v>
      </c>
    </row>
    <row r="252" spans="1:3" x14ac:dyDescent="0.3">
      <c r="A252">
        <v>2</v>
      </c>
      <c r="B252">
        <v>293</v>
      </c>
      <c r="C252" t="s">
        <v>456</v>
      </c>
    </row>
    <row r="253" spans="1:3" x14ac:dyDescent="0.3">
      <c r="A253">
        <v>8</v>
      </c>
      <c r="B253">
        <v>143</v>
      </c>
      <c r="C253" t="s">
        <v>456</v>
      </c>
    </row>
    <row r="254" spans="1:3" x14ac:dyDescent="0.3">
      <c r="A254">
        <v>9</v>
      </c>
      <c r="B254">
        <v>207</v>
      </c>
      <c r="C254" t="s">
        <v>454</v>
      </c>
    </row>
    <row r="255" spans="1:3" x14ac:dyDescent="0.3">
      <c r="A255">
        <v>1</v>
      </c>
      <c r="B255">
        <v>231</v>
      </c>
      <c r="C255" t="s">
        <v>457</v>
      </c>
    </row>
    <row r="256" spans="1:3" x14ac:dyDescent="0.3">
      <c r="A256">
        <v>4</v>
      </c>
      <c r="B256">
        <v>115</v>
      </c>
      <c r="C256" s="9" t="s">
        <v>1062</v>
      </c>
    </row>
    <row r="257" spans="1:3" x14ac:dyDescent="0.3">
      <c r="A257">
        <v>9</v>
      </c>
      <c r="B257">
        <v>182</v>
      </c>
      <c r="C257" t="s">
        <v>456</v>
      </c>
    </row>
    <row r="258" spans="1:3" x14ac:dyDescent="0.3">
      <c r="A258">
        <v>6</v>
      </c>
      <c r="B258">
        <v>158</v>
      </c>
      <c r="C258" s="9" t="s">
        <v>1062</v>
      </c>
    </row>
    <row r="259" spans="1:3" x14ac:dyDescent="0.3">
      <c r="A259">
        <v>6</v>
      </c>
      <c r="B259">
        <v>185</v>
      </c>
      <c r="C259" t="s">
        <v>457</v>
      </c>
    </row>
    <row r="260" spans="1:3" x14ac:dyDescent="0.3">
      <c r="A260">
        <v>8</v>
      </c>
      <c r="B260">
        <v>205</v>
      </c>
      <c r="C260" t="s">
        <v>457</v>
      </c>
    </row>
    <row r="261" spans="1:3" x14ac:dyDescent="0.3">
      <c r="A261">
        <v>2</v>
      </c>
      <c r="B261">
        <v>219</v>
      </c>
      <c r="C261" t="s">
        <v>454</v>
      </c>
    </row>
    <row r="262" spans="1:3" x14ac:dyDescent="0.3">
      <c r="A262">
        <v>3</v>
      </c>
      <c r="B262">
        <v>177</v>
      </c>
      <c r="C262" t="s">
        <v>457</v>
      </c>
    </row>
    <row r="263" spans="1:3" x14ac:dyDescent="0.3">
      <c r="A263">
        <v>5</v>
      </c>
      <c r="B263">
        <v>264</v>
      </c>
      <c r="C263" t="s">
        <v>456</v>
      </c>
    </row>
    <row r="264" spans="1:3" x14ac:dyDescent="0.3">
      <c r="A264">
        <v>6</v>
      </c>
      <c r="B264">
        <v>149</v>
      </c>
      <c r="C264" s="9" t="s">
        <v>1062</v>
      </c>
    </row>
    <row r="265" spans="1:3" x14ac:dyDescent="0.3">
      <c r="A265">
        <v>1</v>
      </c>
      <c r="B265">
        <v>204</v>
      </c>
      <c r="C265" t="s">
        <v>456</v>
      </c>
    </row>
    <row r="266" spans="1:3" x14ac:dyDescent="0.3">
      <c r="A266">
        <v>6</v>
      </c>
      <c r="B266">
        <v>147</v>
      </c>
      <c r="C266" s="9" t="s">
        <v>1062</v>
      </c>
    </row>
    <row r="267" spans="1:3" x14ac:dyDescent="0.3">
      <c r="A267">
        <v>10</v>
      </c>
      <c r="B267">
        <v>180</v>
      </c>
      <c r="C267" s="9" t="s">
        <v>1062</v>
      </c>
    </row>
    <row r="268" spans="1:3" x14ac:dyDescent="0.3">
      <c r="A268">
        <v>10</v>
      </c>
      <c r="B268">
        <v>130</v>
      </c>
      <c r="C268" t="s">
        <v>456</v>
      </c>
    </row>
    <row r="269" spans="1:3" x14ac:dyDescent="0.3">
      <c r="A269">
        <v>3</v>
      </c>
      <c r="B269">
        <v>189</v>
      </c>
      <c r="C269" t="s">
        <v>456</v>
      </c>
    </row>
    <row r="270" spans="1:3" x14ac:dyDescent="0.3">
      <c r="A270">
        <v>7</v>
      </c>
      <c r="B270">
        <v>266</v>
      </c>
      <c r="C270" t="s">
        <v>454</v>
      </c>
    </row>
    <row r="271" spans="1:3" x14ac:dyDescent="0.3">
      <c r="A271">
        <v>7</v>
      </c>
      <c r="B271">
        <v>139</v>
      </c>
      <c r="C271" s="9" t="s">
        <v>1062</v>
      </c>
    </row>
    <row r="272" spans="1:3" x14ac:dyDescent="0.3">
      <c r="A272">
        <v>2</v>
      </c>
      <c r="B272">
        <v>197</v>
      </c>
      <c r="C272" t="s">
        <v>456</v>
      </c>
    </row>
    <row r="273" spans="1:3" x14ac:dyDescent="0.3">
      <c r="A273">
        <v>5</v>
      </c>
      <c r="B273">
        <v>247</v>
      </c>
      <c r="C273" t="s">
        <v>457</v>
      </c>
    </row>
    <row r="274" spans="1:3" x14ac:dyDescent="0.3">
      <c r="A274">
        <v>4</v>
      </c>
      <c r="B274">
        <v>278</v>
      </c>
      <c r="C274" t="s">
        <v>455</v>
      </c>
    </row>
    <row r="275" spans="1:3" x14ac:dyDescent="0.3">
      <c r="A275">
        <v>6</v>
      </c>
      <c r="B275">
        <v>184</v>
      </c>
      <c r="C275" t="s">
        <v>457</v>
      </c>
    </row>
    <row r="276" spans="1:3" x14ac:dyDescent="0.3">
      <c r="A276">
        <v>5</v>
      </c>
      <c r="B276">
        <v>129</v>
      </c>
      <c r="C276" s="9" t="s">
        <v>1062</v>
      </c>
    </row>
    <row r="277" spans="1:3" x14ac:dyDescent="0.3">
      <c r="A277">
        <v>8</v>
      </c>
      <c r="B277">
        <v>191</v>
      </c>
      <c r="C277" t="s">
        <v>457</v>
      </c>
    </row>
    <row r="278" spans="1:3" x14ac:dyDescent="0.3">
      <c r="A278">
        <v>4</v>
      </c>
      <c r="B278">
        <v>249</v>
      </c>
      <c r="C278" t="s">
        <v>457</v>
      </c>
    </row>
    <row r="279" spans="1:3" x14ac:dyDescent="0.3">
      <c r="A279">
        <v>3</v>
      </c>
      <c r="B279">
        <v>211</v>
      </c>
      <c r="C279" t="s">
        <v>454</v>
      </c>
    </row>
    <row r="280" spans="1:3" x14ac:dyDescent="0.3">
      <c r="A280">
        <v>9</v>
      </c>
      <c r="B280">
        <v>215</v>
      </c>
      <c r="C280" t="s">
        <v>455</v>
      </c>
    </row>
    <row r="281" spans="1:3" x14ac:dyDescent="0.3">
      <c r="A281">
        <v>6</v>
      </c>
      <c r="B281">
        <v>195</v>
      </c>
      <c r="C281" s="9" t="s">
        <v>1062</v>
      </c>
    </row>
    <row r="282" spans="1:3" x14ac:dyDescent="0.3">
      <c r="A282">
        <v>10</v>
      </c>
      <c r="B282">
        <v>206</v>
      </c>
      <c r="C282" t="s">
        <v>457</v>
      </c>
    </row>
    <row r="283" spans="1:3" x14ac:dyDescent="0.3">
      <c r="A283">
        <v>1</v>
      </c>
      <c r="B283">
        <v>216</v>
      </c>
      <c r="C283" s="9" t="s">
        <v>1062</v>
      </c>
    </row>
    <row r="284" spans="1:3" x14ac:dyDescent="0.3">
      <c r="A284">
        <v>7</v>
      </c>
      <c r="B284">
        <v>249</v>
      </c>
      <c r="C284" t="s">
        <v>454</v>
      </c>
    </row>
    <row r="285" spans="1:3" x14ac:dyDescent="0.3">
      <c r="A285">
        <v>5</v>
      </c>
      <c r="B285">
        <v>232</v>
      </c>
      <c r="C285" t="s">
        <v>456</v>
      </c>
    </row>
    <row r="286" spans="1:3" x14ac:dyDescent="0.3">
      <c r="A286">
        <v>6</v>
      </c>
      <c r="B286">
        <v>78</v>
      </c>
      <c r="C286" s="9" t="s">
        <v>1062</v>
      </c>
    </row>
    <row r="287" spans="1:3" x14ac:dyDescent="0.3">
      <c r="A287">
        <v>2</v>
      </c>
      <c r="B287">
        <v>191</v>
      </c>
      <c r="C287" t="s">
        <v>456</v>
      </c>
    </row>
    <row r="288" spans="1:3" x14ac:dyDescent="0.3">
      <c r="A288">
        <v>9</v>
      </c>
      <c r="B288">
        <v>214</v>
      </c>
      <c r="C288" t="s">
        <v>456</v>
      </c>
    </row>
    <row r="289" spans="1:3" x14ac:dyDescent="0.3">
      <c r="A289">
        <v>10</v>
      </c>
      <c r="B289">
        <v>199</v>
      </c>
      <c r="C289" s="9" t="s">
        <v>1062</v>
      </c>
    </row>
    <row r="290" spans="1:3" x14ac:dyDescent="0.3">
      <c r="A290">
        <v>2</v>
      </c>
      <c r="B290">
        <v>184</v>
      </c>
      <c r="C290" t="s">
        <v>456</v>
      </c>
    </row>
    <row r="291" spans="1:3" x14ac:dyDescent="0.3">
      <c r="A291">
        <v>3</v>
      </c>
      <c r="B291">
        <v>151</v>
      </c>
      <c r="C291" t="s">
        <v>457</v>
      </c>
    </row>
    <row r="292" spans="1:3" x14ac:dyDescent="0.3">
      <c r="A292">
        <v>1</v>
      </c>
      <c r="B292">
        <v>233</v>
      </c>
      <c r="C292" t="s">
        <v>454</v>
      </c>
    </row>
    <row r="293" spans="1:3" x14ac:dyDescent="0.3">
      <c r="A293">
        <v>3</v>
      </c>
      <c r="B293">
        <v>155</v>
      </c>
      <c r="C293" t="s">
        <v>455</v>
      </c>
    </row>
    <row r="294" spans="1:3" x14ac:dyDescent="0.3">
      <c r="A294">
        <v>10</v>
      </c>
      <c r="B294">
        <v>190</v>
      </c>
      <c r="C294" s="9" t="s">
        <v>1062</v>
      </c>
    </row>
    <row r="295" spans="1:3" x14ac:dyDescent="0.3">
      <c r="A295">
        <v>3</v>
      </c>
      <c r="B295">
        <v>169</v>
      </c>
      <c r="C295" t="s">
        <v>457</v>
      </c>
    </row>
    <row r="296" spans="1:3" x14ac:dyDescent="0.3">
      <c r="A296">
        <v>10</v>
      </c>
      <c r="B296">
        <v>264</v>
      </c>
      <c r="C296" t="s">
        <v>455</v>
      </c>
    </row>
    <row r="297" spans="1:3" x14ac:dyDescent="0.3">
      <c r="A297">
        <v>9</v>
      </c>
      <c r="B297">
        <v>211</v>
      </c>
      <c r="C297" t="s">
        <v>454</v>
      </c>
    </row>
    <row r="298" spans="1:3" x14ac:dyDescent="0.3">
      <c r="A298">
        <v>9</v>
      </c>
      <c r="B298">
        <v>216</v>
      </c>
      <c r="C298" t="s">
        <v>457</v>
      </c>
    </row>
    <row r="299" spans="1:3" x14ac:dyDescent="0.3">
      <c r="A299">
        <v>8</v>
      </c>
      <c r="B299">
        <v>180</v>
      </c>
      <c r="C299" s="9" t="s">
        <v>1062</v>
      </c>
    </row>
    <row r="300" spans="1:3" x14ac:dyDescent="0.3">
      <c r="A300">
        <v>4</v>
      </c>
      <c r="B300">
        <v>218</v>
      </c>
      <c r="C300" s="9" t="s">
        <v>1062</v>
      </c>
    </row>
    <row r="301" spans="1:3" x14ac:dyDescent="0.3">
      <c r="A301">
        <v>9</v>
      </c>
      <c r="B301">
        <v>175</v>
      </c>
      <c r="C301" t="s">
        <v>456</v>
      </c>
    </row>
    <row r="302" spans="1:3" x14ac:dyDescent="0.3">
      <c r="A302">
        <v>4</v>
      </c>
      <c r="B302">
        <v>164</v>
      </c>
      <c r="C302" t="s">
        <v>456</v>
      </c>
    </row>
    <row r="303" spans="1:3" x14ac:dyDescent="0.3">
      <c r="A303">
        <v>4</v>
      </c>
      <c r="B303">
        <v>154</v>
      </c>
      <c r="C303" s="9" t="s">
        <v>1062</v>
      </c>
    </row>
    <row r="304" spans="1:3" x14ac:dyDescent="0.3">
      <c r="A304">
        <v>3</v>
      </c>
      <c r="B304">
        <v>260</v>
      </c>
      <c r="C304" t="s">
        <v>454</v>
      </c>
    </row>
    <row r="305" spans="1:3" x14ac:dyDescent="0.3">
      <c r="A305">
        <v>4</v>
      </c>
      <c r="B305">
        <v>168</v>
      </c>
      <c r="C305" t="s">
        <v>456</v>
      </c>
    </row>
    <row r="306" spans="1:3" x14ac:dyDescent="0.3">
      <c r="A306">
        <v>10</v>
      </c>
      <c r="B306">
        <v>235</v>
      </c>
      <c r="C306" s="9" t="s">
        <v>1062</v>
      </c>
    </row>
    <row r="307" spans="1:3" x14ac:dyDescent="0.3">
      <c r="A307">
        <v>2</v>
      </c>
      <c r="B307">
        <v>222</v>
      </c>
      <c r="C307" t="s">
        <v>457</v>
      </c>
    </row>
    <row r="308" spans="1:3" x14ac:dyDescent="0.3">
      <c r="A308">
        <v>6</v>
      </c>
      <c r="B308">
        <v>232</v>
      </c>
      <c r="C308" t="s">
        <v>457</v>
      </c>
    </row>
    <row r="309" spans="1:3" x14ac:dyDescent="0.3">
      <c r="A309">
        <v>3</v>
      </c>
      <c r="B309">
        <v>195</v>
      </c>
      <c r="C309" t="s">
        <v>457</v>
      </c>
    </row>
    <row r="310" spans="1:3" x14ac:dyDescent="0.3">
      <c r="A310">
        <v>4</v>
      </c>
      <c r="B310">
        <v>222</v>
      </c>
      <c r="C310" s="9" t="s">
        <v>1062</v>
      </c>
    </row>
    <row r="311" spans="1:3" x14ac:dyDescent="0.3">
      <c r="A311">
        <v>10</v>
      </c>
      <c r="B311">
        <v>228</v>
      </c>
      <c r="C311" t="s">
        <v>454</v>
      </c>
    </row>
    <row r="312" spans="1:3" x14ac:dyDescent="0.3">
      <c r="A312">
        <v>8</v>
      </c>
      <c r="B312">
        <v>219</v>
      </c>
      <c r="C312" s="9" t="s">
        <v>1062</v>
      </c>
    </row>
    <row r="313" spans="1:3" x14ac:dyDescent="0.3">
      <c r="A313">
        <v>8</v>
      </c>
      <c r="B313">
        <v>218</v>
      </c>
      <c r="C313" s="9" t="s">
        <v>1062</v>
      </c>
    </row>
    <row r="314" spans="1:3" x14ac:dyDescent="0.3">
      <c r="A314">
        <v>7</v>
      </c>
      <c r="B314">
        <v>197</v>
      </c>
      <c r="C314" t="s">
        <v>456</v>
      </c>
    </row>
    <row r="315" spans="1:3" x14ac:dyDescent="0.3">
      <c r="A315">
        <v>2</v>
      </c>
      <c r="B315">
        <v>151</v>
      </c>
      <c r="C315" s="9" t="s">
        <v>1062</v>
      </c>
    </row>
    <row r="316" spans="1:3" x14ac:dyDescent="0.3">
      <c r="A316">
        <v>4</v>
      </c>
      <c r="B316">
        <v>176</v>
      </c>
      <c r="C316" t="s">
        <v>456</v>
      </c>
    </row>
    <row r="317" spans="1:3" x14ac:dyDescent="0.3">
      <c r="A317">
        <v>3</v>
      </c>
      <c r="B317">
        <v>255</v>
      </c>
      <c r="C317" t="s">
        <v>454</v>
      </c>
    </row>
    <row r="318" spans="1:3" x14ac:dyDescent="0.3">
      <c r="A318">
        <v>5</v>
      </c>
      <c r="B318">
        <v>219</v>
      </c>
      <c r="C318" t="s">
        <v>457</v>
      </c>
    </row>
    <row r="319" spans="1:3" x14ac:dyDescent="0.3">
      <c r="A319">
        <v>8</v>
      </c>
      <c r="B319">
        <v>166</v>
      </c>
      <c r="C319" s="9" t="s">
        <v>1062</v>
      </c>
    </row>
    <row r="320" spans="1:3" x14ac:dyDescent="0.3">
      <c r="A320">
        <v>9</v>
      </c>
      <c r="B320">
        <v>207</v>
      </c>
      <c r="C320" t="s">
        <v>455</v>
      </c>
    </row>
    <row r="321" spans="1:3" x14ac:dyDescent="0.3">
      <c r="A321">
        <v>9</v>
      </c>
      <c r="B321">
        <v>70</v>
      </c>
      <c r="C321" t="s">
        <v>457</v>
      </c>
    </row>
    <row r="322" spans="1:3" x14ac:dyDescent="0.3">
      <c r="A322">
        <v>6</v>
      </c>
      <c r="B322">
        <v>230</v>
      </c>
      <c r="C322" s="9" t="s">
        <v>1062</v>
      </c>
    </row>
    <row r="323" spans="1:3" x14ac:dyDescent="0.3">
      <c r="A323">
        <v>2</v>
      </c>
      <c r="B323">
        <v>239</v>
      </c>
      <c r="C323" t="s">
        <v>454</v>
      </c>
    </row>
    <row r="324" spans="1:3" x14ac:dyDescent="0.3">
      <c r="A324">
        <v>9</v>
      </c>
      <c r="B324">
        <v>163</v>
      </c>
      <c r="C324" s="9" t="s">
        <v>1062</v>
      </c>
    </row>
    <row r="325" spans="1:3" x14ac:dyDescent="0.3">
      <c r="A325">
        <v>8</v>
      </c>
      <c r="B325">
        <v>97</v>
      </c>
      <c r="C325" s="9" t="s">
        <v>1062</v>
      </c>
    </row>
    <row r="326" spans="1:3" x14ac:dyDescent="0.3">
      <c r="A326">
        <v>5</v>
      </c>
      <c r="B326">
        <v>275</v>
      </c>
      <c r="C326" t="s">
        <v>457</v>
      </c>
    </row>
    <row r="327" spans="1:3" x14ac:dyDescent="0.3">
      <c r="A327">
        <v>7</v>
      </c>
      <c r="B327">
        <v>213</v>
      </c>
      <c r="C327" t="s">
        <v>457</v>
      </c>
    </row>
    <row r="328" spans="1:3" x14ac:dyDescent="0.3">
      <c r="A328">
        <v>1</v>
      </c>
      <c r="B328">
        <v>240</v>
      </c>
      <c r="C328" t="s">
        <v>457</v>
      </c>
    </row>
    <row r="329" spans="1:3" x14ac:dyDescent="0.3">
      <c r="A329">
        <v>4</v>
      </c>
      <c r="B329">
        <v>203</v>
      </c>
      <c r="C329" t="s">
        <v>454</v>
      </c>
    </row>
    <row r="330" spans="1:3" x14ac:dyDescent="0.3">
      <c r="A330">
        <v>9</v>
      </c>
      <c r="B330">
        <v>179</v>
      </c>
      <c r="C330" s="9" t="s">
        <v>1062</v>
      </c>
    </row>
    <row r="331" spans="1:3" x14ac:dyDescent="0.3">
      <c r="A331">
        <v>9</v>
      </c>
      <c r="B331">
        <v>220</v>
      </c>
      <c r="C331" t="s">
        <v>456</v>
      </c>
    </row>
    <row r="332" spans="1:3" x14ac:dyDescent="0.3">
      <c r="A332">
        <v>5</v>
      </c>
      <c r="B332">
        <v>232</v>
      </c>
      <c r="C332" t="s">
        <v>456</v>
      </c>
    </row>
    <row r="333" spans="1:3" x14ac:dyDescent="0.3">
      <c r="A333">
        <v>6</v>
      </c>
      <c r="B333">
        <v>236</v>
      </c>
      <c r="C333" t="s">
        <v>457</v>
      </c>
    </row>
    <row r="334" spans="1:3" x14ac:dyDescent="0.3">
      <c r="A334">
        <v>7</v>
      </c>
      <c r="B334">
        <v>225</v>
      </c>
      <c r="C334" t="s">
        <v>456</v>
      </c>
    </row>
    <row r="335" spans="1:3" x14ac:dyDescent="0.3">
      <c r="A335">
        <v>10</v>
      </c>
      <c r="B335">
        <v>232</v>
      </c>
      <c r="C335" t="s">
        <v>456</v>
      </c>
    </row>
    <row r="336" spans="1:3" x14ac:dyDescent="0.3">
      <c r="A336">
        <v>2</v>
      </c>
      <c r="B336">
        <v>268</v>
      </c>
      <c r="C336" s="9" t="s">
        <v>1062</v>
      </c>
    </row>
    <row r="337" spans="1:3" x14ac:dyDescent="0.3">
      <c r="A337">
        <v>8</v>
      </c>
      <c r="B337">
        <v>198</v>
      </c>
      <c r="C337" t="s">
        <v>455</v>
      </c>
    </row>
    <row r="338" spans="1:3" x14ac:dyDescent="0.3">
      <c r="A338">
        <v>9</v>
      </c>
      <c r="B338">
        <v>158</v>
      </c>
      <c r="C338" s="9" t="s">
        <v>1062</v>
      </c>
    </row>
    <row r="339" spans="1:3" x14ac:dyDescent="0.3">
      <c r="A339">
        <v>9</v>
      </c>
      <c r="B339">
        <v>239</v>
      </c>
      <c r="C339" t="s">
        <v>456</v>
      </c>
    </row>
    <row r="340" spans="1:3" x14ac:dyDescent="0.3">
      <c r="A340">
        <v>7</v>
      </c>
      <c r="B340">
        <v>214</v>
      </c>
      <c r="C340" t="s">
        <v>456</v>
      </c>
    </row>
    <row r="341" spans="1:3" x14ac:dyDescent="0.3">
      <c r="A341">
        <v>2</v>
      </c>
      <c r="B341">
        <v>207</v>
      </c>
      <c r="C341" t="s">
        <v>456</v>
      </c>
    </row>
    <row r="342" spans="1:3" x14ac:dyDescent="0.3">
      <c r="A342">
        <v>10</v>
      </c>
      <c r="B342">
        <v>229</v>
      </c>
      <c r="C342" s="9" t="s">
        <v>1062</v>
      </c>
    </row>
    <row r="343" spans="1:3" x14ac:dyDescent="0.3">
      <c r="A343">
        <v>10</v>
      </c>
      <c r="B343">
        <v>192</v>
      </c>
      <c r="C343" t="s">
        <v>456</v>
      </c>
    </row>
    <row r="344" spans="1:3" x14ac:dyDescent="0.3">
      <c r="A344">
        <v>1</v>
      </c>
      <c r="B344">
        <v>232</v>
      </c>
      <c r="C344" t="s">
        <v>456</v>
      </c>
    </row>
    <row r="345" spans="1:3" x14ac:dyDescent="0.3">
      <c r="A345">
        <v>2</v>
      </c>
      <c r="B345">
        <v>180</v>
      </c>
      <c r="C345" t="s">
        <v>457</v>
      </c>
    </row>
    <row r="346" spans="1:3" x14ac:dyDescent="0.3">
      <c r="A346">
        <v>5</v>
      </c>
      <c r="B346">
        <v>196</v>
      </c>
      <c r="C346" s="9" t="s">
        <v>1062</v>
      </c>
    </row>
    <row r="347" spans="1:3" x14ac:dyDescent="0.3">
      <c r="A347">
        <v>7</v>
      </c>
      <c r="B347">
        <v>198</v>
      </c>
      <c r="C347" t="s">
        <v>454</v>
      </c>
    </row>
    <row r="348" spans="1:3" x14ac:dyDescent="0.3">
      <c r="A348">
        <v>3</v>
      </c>
      <c r="B348">
        <v>194</v>
      </c>
      <c r="C348" t="s">
        <v>456</v>
      </c>
    </row>
    <row r="349" spans="1:3" x14ac:dyDescent="0.3">
      <c r="A349">
        <v>5</v>
      </c>
      <c r="B349">
        <v>202</v>
      </c>
      <c r="C349" t="s">
        <v>454</v>
      </c>
    </row>
    <row r="350" spans="1:3" x14ac:dyDescent="0.3">
      <c r="A350">
        <v>2</v>
      </c>
      <c r="B350">
        <v>238</v>
      </c>
      <c r="C350" t="s">
        <v>457</v>
      </c>
    </row>
    <row r="351" spans="1:3" x14ac:dyDescent="0.3">
      <c r="A351">
        <v>7</v>
      </c>
      <c r="B351">
        <v>249</v>
      </c>
      <c r="C351" t="s">
        <v>456</v>
      </c>
    </row>
    <row r="352" spans="1:3" x14ac:dyDescent="0.3">
      <c r="A352">
        <v>9</v>
      </c>
      <c r="B352">
        <v>218</v>
      </c>
      <c r="C352" t="s">
        <v>455</v>
      </c>
    </row>
    <row r="353" spans="1:3" x14ac:dyDescent="0.3">
      <c r="A353">
        <v>8</v>
      </c>
      <c r="B353">
        <v>147</v>
      </c>
      <c r="C353" s="9" t="s">
        <v>1062</v>
      </c>
    </row>
    <row r="354" spans="1:3" x14ac:dyDescent="0.3">
      <c r="A354">
        <v>9</v>
      </c>
      <c r="B354">
        <v>248</v>
      </c>
      <c r="C354" s="9" t="s">
        <v>1062</v>
      </c>
    </row>
    <row r="355" spans="1:3" x14ac:dyDescent="0.3">
      <c r="A355">
        <v>8</v>
      </c>
      <c r="B355">
        <v>193</v>
      </c>
      <c r="C355" t="s">
        <v>455</v>
      </c>
    </row>
    <row r="356" spans="1:3" x14ac:dyDescent="0.3">
      <c r="A356">
        <v>8</v>
      </c>
      <c r="B356">
        <v>147</v>
      </c>
      <c r="C356" s="9" t="s">
        <v>1062</v>
      </c>
    </row>
    <row r="357" spans="1:3" x14ac:dyDescent="0.3">
      <c r="A357">
        <v>2</v>
      </c>
      <c r="B357">
        <v>207</v>
      </c>
      <c r="C357" t="s">
        <v>456</v>
      </c>
    </row>
    <row r="358" spans="1:3" x14ac:dyDescent="0.3">
      <c r="A358">
        <v>4</v>
      </c>
      <c r="B358">
        <v>162</v>
      </c>
      <c r="C358" s="9" t="s">
        <v>1062</v>
      </c>
    </row>
    <row r="359" spans="1:3" x14ac:dyDescent="0.3">
      <c r="A359">
        <v>5</v>
      </c>
      <c r="B359">
        <v>172</v>
      </c>
      <c r="C359" s="9" t="s">
        <v>1062</v>
      </c>
    </row>
    <row r="360" spans="1:3" x14ac:dyDescent="0.3">
      <c r="A360">
        <v>5</v>
      </c>
      <c r="B360">
        <v>252</v>
      </c>
      <c r="C360" t="s">
        <v>454</v>
      </c>
    </row>
    <row r="361" spans="1:3" x14ac:dyDescent="0.3">
      <c r="A361">
        <v>2</v>
      </c>
      <c r="B361">
        <v>215</v>
      </c>
      <c r="C361" t="s">
        <v>457</v>
      </c>
    </row>
    <row r="362" spans="1:3" x14ac:dyDescent="0.3">
      <c r="A362">
        <v>6</v>
      </c>
      <c r="B362">
        <v>240</v>
      </c>
      <c r="C362" t="s">
        <v>457</v>
      </c>
    </row>
    <row r="363" spans="1:3" x14ac:dyDescent="0.3">
      <c r="A363">
        <v>4</v>
      </c>
      <c r="B363">
        <v>275</v>
      </c>
      <c r="C363" t="s">
        <v>456</v>
      </c>
    </row>
    <row r="364" spans="1:3" x14ac:dyDescent="0.3">
      <c r="A364">
        <v>6</v>
      </c>
      <c r="B364">
        <v>154</v>
      </c>
      <c r="C364" t="s">
        <v>455</v>
      </c>
    </row>
    <row r="365" spans="1:3" x14ac:dyDescent="0.3">
      <c r="A365">
        <v>8</v>
      </c>
      <c r="B365">
        <v>120</v>
      </c>
      <c r="C365" t="s">
        <v>457</v>
      </c>
    </row>
    <row r="366" spans="1:3" x14ac:dyDescent="0.3">
      <c r="A366">
        <v>1</v>
      </c>
      <c r="B366">
        <v>237</v>
      </c>
      <c r="C366" t="s">
        <v>456</v>
      </c>
    </row>
    <row r="367" spans="1:3" x14ac:dyDescent="0.3">
      <c r="A367">
        <v>6</v>
      </c>
      <c r="B367">
        <v>223</v>
      </c>
      <c r="C367" s="9" t="s">
        <v>1062</v>
      </c>
    </row>
    <row r="368" spans="1:3" x14ac:dyDescent="0.3">
      <c r="A368">
        <v>2</v>
      </c>
      <c r="B368">
        <v>165</v>
      </c>
      <c r="C368" s="9" t="s">
        <v>1062</v>
      </c>
    </row>
    <row r="369" spans="1:3" x14ac:dyDescent="0.3">
      <c r="A369">
        <v>10</v>
      </c>
      <c r="B369">
        <v>161</v>
      </c>
      <c r="C369" t="s">
        <v>456</v>
      </c>
    </row>
    <row r="370" spans="1:3" x14ac:dyDescent="0.3">
      <c r="A370">
        <v>9</v>
      </c>
      <c r="B370">
        <v>230</v>
      </c>
      <c r="C370" s="9" t="s">
        <v>1062</v>
      </c>
    </row>
    <row r="371" spans="1:3" x14ac:dyDescent="0.3">
      <c r="A371">
        <v>5</v>
      </c>
      <c r="B371">
        <v>201</v>
      </c>
      <c r="C371" t="s">
        <v>457</v>
      </c>
    </row>
    <row r="372" spans="1:3" x14ac:dyDescent="0.3">
      <c r="A372">
        <v>9</v>
      </c>
      <c r="B372">
        <v>123</v>
      </c>
      <c r="C372" t="s">
        <v>456</v>
      </c>
    </row>
    <row r="373" spans="1:3" x14ac:dyDescent="0.3">
      <c r="A373">
        <v>5</v>
      </c>
      <c r="B373">
        <v>205</v>
      </c>
      <c r="C373" s="9" t="s">
        <v>1062</v>
      </c>
    </row>
    <row r="374" spans="1:3" x14ac:dyDescent="0.3">
      <c r="A374">
        <v>1</v>
      </c>
      <c r="B374">
        <v>250</v>
      </c>
      <c r="C374" t="s">
        <v>455</v>
      </c>
    </row>
    <row r="375" spans="1:3" x14ac:dyDescent="0.3">
      <c r="A375">
        <v>5</v>
      </c>
      <c r="B375">
        <v>226</v>
      </c>
      <c r="C375" t="s">
        <v>457</v>
      </c>
    </row>
    <row r="376" spans="1:3" x14ac:dyDescent="0.3">
      <c r="A376">
        <v>3</v>
      </c>
      <c r="B376">
        <v>266</v>
      </c>
      <c r="C376" t="s">
        <v>457</v>
      </c>
    </row>
    <row r="377" spans="1:3" x14ac:dyDescent="0.3">
      <c r="A377">
        <v>6</v>
      </c>
      <c r="B377">
        <v>210</v>
      </c>
      <c r="C377" t="s">
        <v>457</v>
      </c>
    </row>
    <row r="378" spans="1:3" x14ac:dyDescent="0.3">
      <c r="A378">
        <v>9</v>
      </c>
      <c r="B378">
        <v>174</v>
      </c>
      <c r="C378" s="9" t="s">
        <v>1062</v>
      </c>
    </row>
    <row r="379" spans="1:3" x14ac:dyDescent="0.3">
      <c r="A379">
        <v>7</v>
      </c>
      <c r="B379">
        <v>191</v>
      </c>
      <c r="C379" t="s">
        <v>456</v>
      </c>
    </row>
    <row r="380" spans="1:3" x14ac:dyDescent="0.3">
      <c r="A380">
        <v>3</v>
      </c>
      <c r="B380">
        <v>176</v>
      </c>
      <c r="C380" t="s">
        <v>457</v>
      </c>
    </row>
    <row r="381" spans="1:3" x14ac:dyDescent="0.3">
      <c r="A381">
        <v>4</v>
      </c>
      <c r="B381">
        <v>130</v>
      </c>
      <c r="C381" s="9" t="s">
        <v>1062</v>
      </c>
    </row>
    <row r="382" spans="1:3" x14ac:dyDescent="0.3">
      <c r="A382">
        <v>8</v>
      </c>
      <c r="B382">
        <v>197</v>
      </c>
      <c r="C382" s="9" t="s">
        <v>1062</v>
      </c>
    </row>
    <row r="383" spans="1:3" x14ac:dyDescent="0.3">
      <c r="A383">
        <v>9</v>
      </c>
      <c r="B383">
        <v>115</v>
      </c>
      <c r="C383" s="9" t="s">
        <v>1062</v>
      </c>
    </row>
    <row r="384" spans="1:3" x14ac:dyDescent="0.3">
      <c r="A384">
        <v>6</v>
      </c>
      <c r="B384">
        <v>134</v>
      </c>
      <c r="C384" s="9" t="s">
        <v>1062</v>
      </c>
    </row>
    <row r="385" spans="1:3" x14ac:dyDescent="0.3">
      <c r="A385">
        <v>5</v>
      </c>
      <c r="B385">
        <v>240</v>
      </c>
      <c r="C385" s="9" t="s">
        <v>1062</v>
      </c>
    </row>
    <row r="386" spans="1:3" x14ac:dyDescent="0.3">
      <c r="A386">
        <v>8</v>
      </c>
      <c r="B386">
        <v>247</v>
      </c>
      <c r="C386" s="9" t="s">
        <v>1062</v>
      </c>
    </row>
    <row r="387" spans="1:3" x14ac:dyDescent="0.3">
      <c r="A387">
        <v>10</v>
      </c>
      <c r="B387">
        <v>212</v>
      </c>
      <c r="C387" t="s">
        <v>454</v>
      </c>
    </row>
    <row r="388" spans="1:3" x14ac:dyDescent="0.3">
      <c r="A388">
        <v>7</v>
      </c>
      <c r="B388">
        <v>153</v>
      </c>
      <c r="C388" t="s">
        <v>457</v>
      </c>
    </row>
    <row r="389" spans="1:3" x14ac:dyDescent="0.3">
      <c r="A389">
        <v>4</v>
      </c>
      <c r="B389">
        <v>227</v>
      </c>
      <c r="C389" s="9" t="s">
        <v>1062</v>
      </c>
    </row>
    <row r="390" spans="1:3" x14ac:dyDescent="0.3">
      <c r="A390">
        <v>4</v>
      </c>
      <c r="B390">
        <v>161</v>
      </c>
      <c r="C390" t="s">
        <v>454</v>
      </c>
    </row>
    <row r="391" spans="1:3" x14ac:dyDescent="0.3">
      <c r="A391">
        <v>6</v>
      </c>
      <c r="B391">
        <v>183</v>
      </c>
      <c r="C391" t="s">
        <v>454</v>
      </c>
    </row>
    <row r="392" spans="1:3" x14ac:dyDescent="0.3">
      <c r="A392">
        <v>10</v>
      </c>
      <c r="B392">
        <v>287</v>
      </c>
      <c r="C392" s="9" t="s">
        <v>1062</v>
      </c>
    </row>
    <row r="393" spans="1:3" x14ac:dyDescent="0.3">
      <c r="A393">
        <v>10</v>
      </c>
      <c r="B393">
        <v>205</v>
      </c>
      <c r="C393" t="s">
        <v>457</v>
      </c>
    </row>
    <row r="394" spans="1:3" x14ac:dyDescent="0.3">
      <c r="A394">
        <v>8</v>
      </c>
      <c r="B394">
        <v>173</v>
      </c>
      <c r="C394" t="s">
        <v>456</v>
      </c>
    </row>
    <row r="395" spans="1:3" x14ac:dyDescent="0.3">
      <c r="A395">
        <v>4</v>
      </c>
      <c r="B395">
        <v>238</v>
      </c>
      <c r="C395" t="s">
        <v>455</v>
      </c>
    </row>
    <row r="396" spans="1:3" x14ac:dyDescent="0.3">
      <c r="A396">
        <v>3</v>
      </c>
      <c r="B396">
        <v>217</v>
      </c>
      <c r="C396" t="s">
        <v>457</v>
      </c>
    </row>
    <row r="397" spans="1:3" x14ac:dyDescent="0.3">
      <c r="A397">
        <v>4</v>
      </c>
      <c r="B397">
        <v>247</v>
      </c>
      <c r="C397" t="s">
        <v>457</v>
      </c>
    </row>
    <row r="398" spans="1:3" x14ac:dyDescent="0.3">
      <c r="A398">
        <v>9</v>
      </c>
      <c r="B398">
        <v>234</v>
      </c>
      <c r="C398" t="s">
        <v>456</v>
      </c>
    </row>
    <row r="399" spans="1:3" x14ac:dyDescent="0.3">
      <c r="A399">
        <v>8</v>
      </c>
      <c r="B399">
        <v>213</v>
      </c>
      <c r="C399" t="s">
        <v>454</v>
      </c>
    </row>
    <row r="400" spans="1:3" x14ac:dyDescent="0.3">
      <c r="A400">
        <v>7</v>
      </c>
      <c r="B400">
        <v>176</v>
      </c>
      <c r="C400" t="s">
        <v>456</v>
      </c>
    </row>
    <row r="401" spans="1:3" x14ac:dyDescent="0.3">
      <c r="A401">
        <v>1</v>
      </c>
      <c r="B401">
        <v>249</v>
      </c>
      <c r="C401" t="s">
        <v>456</v>
      </c>
    </row>
    <row r="402" spans="1:3" x14ac:dyDescent="0.3">
      <c r="A402">
        <v>8</v>
      </c>
      <c r="B402">
        <v>167</v>
      </c>
      <c r="C402" s="9" t="s">
        <v>1062</v>
      </c>
    </row>
    <row r="403" spans="1:3" x14ac:dyDescent="0.3">
      <c r="A403">
        <v>7</v>
      </c>
      <c r="B403">
        <v>202</v>
      </c>
      <c r="C403" s="9" t="s">
        <v>1062</v>
      </c>
    </row>
    <row r="404" spans="1:3" x14ac:dyDescent="0.3">
      <c r="A404">
        <v>10</v>
      </c>
      <c r="B404">
        <v>213</v>
      </c>
      <c r="C404" s="9" t="s">
        <v>1062</v>
      </c>
    </row>
    <row r="405" spans="1:3" x14ac:dyDescent="0.3">
      <c r="A405">
        <v>6</v>
      </c>
      <c r="B405">
        <v>179</v>
      </c>
      <c r="C405" s="9" t="s">
        <v>1062</v>
      </c>
    </row>
    <row r="406" spans="1:3" x14ac:dyDescent="0.3">
      <c r="A406">
        <v>6</v>
      </c>
      <c r="B406">
        <v>196</v>
      </c>
      <c r="C406" t="s">
        <v>454</v>
      </c>
    </row>
    <row r="407" spans="1:3" x14ac:dyDescent="0.3">
      <c r="A407">
        <v>8</v>
      </c>
      <c r="B407">
        <v>256</v>
      </c>
      <c r="C407" t="s">
        <v>456</v>
      </c>
    </row>
    <row r="408" spans="1:3" x14ac:dyDescent="0.3">
      <c r="A408">
        <v>8</v>
      </c>
      <c r="B408">
        <v>287</v>
      </c>
      <c r="C408" t="s">
        <v>455</v>
      </c>
    </row>
    <row r="409" spans="1:3" x14ac:dyDescent="0.3">
      <c r="A409">
        <v>5</v>
      </c>
      <c r="B409">
        <v>181</v>
      </c>
      <c r="C409" s="9" t="s">
        <v>1062</v>
      </c>
    </row>
    <row r="410" spans="1:3" x14ac:dyDescent="0.3">
      <c r="A410">
        <v>5</v>
      </c>
      <c r="B410">
        <v>272</v>
      </c>
      <c r="C410" t="s">
        <v>456</v>
      </c>
    </row>
    <row r="411" spans="1:3" x14ac:dyDescent="0.3">
      <c r="A411">
        <v>6</v>
      </c>
      <c r="B411">
        <v>151</v>
      </c>
      <c r="C411" t="s">
        <v>457</v>
      </c>
    </row>
    <row r="412" spans="1:3" x14ac:dyDescent="0.3">
      <c r="A412">
        <v>2</v>
      </c>
      <c r="B412">
        <v>198</v>
      </c>
      <c r="C412" s="9" t="s">
        <v>1062</v>
      </c>
    </row>
    <row r="413" spans="1:3" x14ac:dyDescent="0.3">
      <c r="A413">
        <v>7</v>
      </c>
      <c r="B413">
        <v>203</v>
      </c>
      <c r="C413" t="s">
        <v>454</v>
      </c>
    </row>
    <row r="414" spans="1:3" x14ac:dyDescent="0.3">
      <c r="A414">
        <v>1</v>
      </c>
      <c r="B414">
        <v>173</v>
      </c>
      <c r="C414" s="9" t="s">
        <v>1062</v>
      </c>
    </row>
    <row r="415" spans="1:3" x14ac:dyDescent="0.3">
      <c r="A415">
        <v>9</v>
      </c>
      <c r="B415">
        <v>234</v>
      </c>
      <c r="C415" t="s">
        <v>456</v>
      </c>
    </row>
    <row r="416" spans="1:3" x14ac:dyDescent="0.3">
      <c r="A416">
        <v>2</v>
      </c>
      <c r="B416">
        <v>139</v>
      </c>
      <c r="C416" s="9" t="s">
        <v>1062</v>
      </c>
    </row>
    <row r="417" spans="1:3" x14ac:dyDescent="0.3">
      <c r="A417">
        <v>1</v>
      </c>
      <c r="B417">
        <v>253</v>
      </c>
      <c r="C417" t="s">
        <v>456</v>
      </c>
    </row>
    <row r="418" spans="1:3" x14ac:dyDescent="0.3">
      <c r="A418">
        <v>2</v>
      </c>
      <c r="B418">
        <v>252</v>
      </c>
      <c r="C418" t="s">
        <v>456</v>
      </c>
    </row>
    <row r="419" spans="1:3" x14ac:dyDescent="0.3">
      <c r="A419">
        <v>1</v>
      </c>
      <c r="B419">
        <v>145</v>
      </c>
      <c r="C419" s="9" t="s">
        <v>1062</v>
      </c>
    </row>
    <row r="420" spans="1:3" x14ac:dyDescent="0.3">
      <c r="A420">
        <v>8</v>
      </c>
      <c r="B420">
        <v>260</v>
      </c>
      <c r="C420" s="9" t="s">
        <v>1062</v>
      </c>
    </row>
    <row r="421" spans="1:3" x14ac:dyDescent="0.3">
      <c r="A421">
        <v>1</v>
      </c>
      <c r="B421">
        <v>219</v>
      </c>
      <c r="C421" s="9" t="s">
        <v>1062</v>
      </c>
    </row>
    <row r="422" spans="1:3" x14ac:dyDescent="0.3">
      <c r="A422">
        <v>8</v>
      </c>
      <c r="B422">
        <v>215</v>
      </c>
      <c r="C422" t="s">
        <v>456</v>
      </c>
    </row>
    <row r="423" spans="1:3" x14ac:dyDescent="0.3">
      <c r="A423">
        <v>3</v>
      </c>
      <c r="B423">
        <v>192</v>
      </c>
      <c r="C423" t="s">
        <v>456</v>
      </c>
    </row>
    <row r="424" spans="1:3" x14ac:dyDescent="0.3">
      <c r="A424">
        <v>2</v>
      </c>
      <c r="B424">
        <v>167</v>
      </c>
      <c r="C424" t="s">
        <v>454</v>
      </c>
    </row>
    <row r="425" spans="1:3" x14ac:dyDescent="0.3">
      <c r="A425">
        <v>1</v>
      </c>
      <c r="B425">
        <v>229</v>
      </c>
      <c r="C425" t="s">
        <v>457</v>
      </c>
    </row>
    <row r="426" spans="1:3" x14ac:dyDescent="0.3">
      <c r="A426">
        <v>1</v>
      </c>
      <c r="B426">
        <v>189</v>
      </c>
      <c r="C426" t="s">
        <v>456</v>
      </c>
    </row>
    <row r="427" spans="1:3" x14ac:dyDescent="0.3">
      <c r="A427">
        <v>8</v>
      </c>
      <c r="B427">
        <v>145</v>
      </c>
      <c r="C427" s="9" t="s">
        <v>1062</v>
      </c>
    </row>
    <row r="428" spans="1:3" x14ac:dyDescent="0.3">
      <c r="A428">
        <v>3</v>
      </c>
      <c r="B428">
        <v>199</v>
      </c>
      <c r="C428" t="s">
        <v>456</v>
      </c>
    </row>
    <row r="429" spans="1:3" x14ac:dyDescent="0.3">
      <c r="A429">
        <v>5</v>
      </c>
      <c r="B429">
        <v>193</v>
      </c>
      <c r="C429" s="9" t="s">
        <v>1062</v>
      </c>
    </row>
    <row r="430" spans="1:3" x14ac:dyDescent="0.3">
      <c r="A430">
        <v>4</v>
      </c>
      <c r="B430">
        <v>218</v>
      </c>
      <c r="C430" s="9" t="s">
        <v>1062</v>
      </c>
    </row>
    <row r="431" spans="1:3" x14ac:dyDescent="0.3">
      <c r="A431">
        <v>4</v>
      </c>
      <c r="B431">
        <v>198</v>
      </c>
      <c r="C431" s="9" t="s">
        <v>1062</v>
      </c>
    </row>
    <row r="432" spans="1:3" x14ac:dyDescent="0.3">
      <c r="A432">
        <v>3</v>
      </c>
      <c r="B432">
        <v>257</v>
      </c>
      <c r="C432" t="s">
        <v>457</v>
      </c>
    </row>
    <row r="433" spans="1:3" x14ac:dyDescent="0.3">
      <c r="A433">
        <v>9</v>
      </c>
      <c r="B433">
        <v>232</v>
      </c>
      <c r="C433" t="s">
        <v>456</v>
      </c>
    </row>
    <row r="434" spans="1:3" x14ac:dyDescent="0.3">
      <c r="A434">
        <v>1</v>
      </c>
      <c r="B434">
        <v>195</v>
      </c>
      <c r="C434" t="s">
        <v>456</v>
      </c>
    </row>
    <row r="435" spans="1:3" x14ac:dyDescent="0.3">
      <c r="A435">
        <v>10</v>
      </c>
      <c r="B435">
        <v>217</v>
      </c>
      <c r="C435" t="s">
        <v>457</v>
      </c>
    </row>
    <row r="436" spans="1:3" x14ac:dyDescent="0.3">
      <c r="A436">
        <v>2</v>
      </c>
      <c r="B436">
        <v>156</v>
      </c>
      <c r="C436" s="9" t="s">
        <v>1062</v>
      </c>
    </row>
    <row r="437" spans="1:3" x14ac:dyDescent="0.3">
      <c r="A437">
        <v>4</v>
      </c>
      <c r="B437">
        <v>223</v>
      </c>
      <c r="C437" t="s">
        <v>457</v>
      </c>
    </row>
    <row r="438" spans="1:3" x14ac:dyDescent="0.3">
      <c r="A438">
        <v>8</v>
      </c>
      <c r="B438">
        <v>245</v>
      </c>
      <c r="C438" t="s">
        <v>456</v>
      </c>
    </row>
    <row r="439" spans="1:3" x14ac:dyDescent="0.3">
      <c r="A439">
        <v>4</v>
      </c>
      <c r="B439">
        <v>270</v>
      </c>
      <c r="C439" s="9" t="s">
        <v>1062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B4744D-9AB5-4D31-B321-C1C4A65C2FF2}">
  <dimension ref="A1:N439"/>
  <sheetViews>
    <sheetView topLeftCell="B1" workbookViewId="0">
      <pane ySplit="1" topLeftCell="A4" activePane="bottomLeft" state="frozen"/>
      <selection pane="bottomLeft" activeCell="H26" sqref="H26"/>
    </sheetView>
  </sheetViews>
  <sheetFormatPr defaultRowHeight="14.4" x14ac:dyDescent="0.3"/>
  <cols>
    <col min="1" max="1" width="26.44140625" style="9" customWidth="1"/>
    <col min="2" max="2" width="16.88671875" customWidth="1"/>
    <col min="3" max="3" width="25.109375" customWidth="1"/>
    <col min="5" max="5" width="26.44140625" customWidth="1"/>
    <col min="6" max="6" width="22.88671875" bestFit="1" customWidth="1"/>
    <col min="7" max="7" width="9.109375" customWidth="1"/>
    <col min="8" max="8" width="6.109375" customWidth="1"/>
    <col min="9" max="9" width="5.88671875" customWidth="1"/>
    <col min="10" max="10" width="6.109375" customWidth="1"/>
    <col min="13" max="13" width="19.6640625" bestFit="1" customWidth="1"/>
  </cols>
  <sheetData>
    <row r="1" spans="1:14" x14ac:dyDescent="0.3">
      <c r="A1" s="31" t="s">
        <v>453</v>
      </c>
      <c r="B1" s="7" t="s">
        <v>1051</v>
      </c>
      <c r="C1" s="7" t="s">
        <v>1184</v>
      </c>
    </row>
    <row r="2" spans="1:14" ht="15" thickBot="1" x14ac:dyDescent="0.35">
      <c r="A2" t="s">
        <v>455</v>
      </c>
      <c r="B2" t="s">
        <v>1153</v>
      </c>
      <c r="C2" t="s">
        <v>1185</v>
      </c>
      <c r="F2" s="43" t="s">
        <v>1184</v>
      </c>
      <c r="G2" s="44" t="s">
        <v>1187</v>
      </c>
      <c r="H2" s="44" t="s">
        <v>1153</v>
      </c>
      <c r="I2" s="44" t="s">
        <v>1189</v>
      </c>
      <c r="J2" s="44" t="s">
        <v>1188</v>
      </c>
    </row>
    <row r="3" spans="1:14" x14ac:dyDescent="0.3">
      <c r="A3" t="s">
        <v>454</v>
      </c>
      <c r="B3" t="s">
        <v>1153</v>
      </c>
      <c r="C3" t="s">
        <v>1185</v>
      </c>
      <c r="F3" t="s">
        <v>1185</v>
      </c>
      <c r="G3">
        <f>COUNTIFS(C:C,F3,B:B,G2)</f>
        <v>17</v>
      </c>
      <c r="H3">
        <f>COUNTIFS(C:C,F3,B:B,H2)</f>
        <v>56</v>
      </c>
      <c r="I3">
        <f>COUNTIFS(C:C,F3,B:B,I2)</f>
        <v>3</v>
      </c>
      <c r="J3">
        <f>COUNTIFS(C:C,F3,B:B,J2)</f>
        <v>0</v>
      </c>
      <c r="L3">
        <f>_xlfn.T.TEST(G3:J3, G4:J4, 2, 2)</f>
        <v>0.24589721484089547</v>
      </c>
      <c r="M3" s="4" t="s">
        <v>1190</v>
      </c>
      <c r="N3" s="36" t="s">
        <v>1196</v>
      </c>
    </row>
    <row r="4" spans="1:14" x14ac:dyDescent="0.3">
      <c r="A4" t="s">
        <v>454</v>
      </c>
      <c r="B4" t="s">
        <v>1153</v>
      </c>
      <c r="C4" t="s">
        <v>1185</v>
      </c>
      <c r="F4" t="s">
        <v>1186</v>
      </c>
      <c r="G4">
        <f>COUNTIFS(C:C,F4,B:B,G2)</f>
        <v>57</v>
      </c>
      <c r="H4">
        <f>COUNTIFS(C:C,F4,B:B,H2)</f>
        <v>249</v>
      </c>
      <c r="I4">
        <f>COUNTIFS(C:C,F4,B:B,I2)</f>
        <v>51</v>
      </c>
      <c r="J4">
        <f>COUNTIFS(C:C,F4,B:B,J2)</f>
        <v>5</v>
      </c>
    </row>
    <row r="5" spans="1:14" x14ac:dyDescent="0.3">
      <c r="A5" t="s">
        <v>455</v>
      </c>
      <c r="B5" t="s">
        <v>1153</v>
      </c>
      <c r="C5" t="s">
        <v>1185</v>
      </c>
      <c r="L5" s="1" t="s">
        <v>1191</v>
      </c>
    </row>
    <row r="6" spans="1:14" x14ac:dyDescent="0.3">
      <c r="A6" t="s">
        <v>455</v>
      </c>
      <c r="B6" t="s">
        <v>1153</v>
      </c>
      <c r="C6" t="s">
        <v>1185</v>
      </c>
      <c r="L6" s="1" t="s">
        <v>1192</v>
      </c>
    </row>
    <row r="7" spans="1:14" x14ac:dyDescent="0.3">
      <c r="A7" t="s">
        <v>455</v>
      </c>
      <c r="B7" t="s">
        <v>1187</v>
      </c>
      <c r="C7" t="s">
        <v>1185</v>
      </c>
    </row>
    <row r="8" spans="1:14" x14ac:dyDescent="0.3">
      <c r="A8" t="s">
        <v>454</v>
      </c>
      <c r="B8" t="s">
        <v>1153</v>
      </c>
      <c r="C8" t="s">
        <v>1185</v>
      </c>
      <c r="L8" t="s">
        <v>1193</v>
      </c>
    </row>
    <row r="9" spans="1:14" x14ac:dyDescent="0.3">
      <c r="A9" t="s">
        <v>455</v>
      </c>
      <c r="B9" t="s">
        <v>1153</v>
      </c>
      <c r="C9" t="s">
        <v>1185</v>
      </c>
      <c r="E9" t="s">
        <v>1197</v>
      </c>
    </row>
    <row r="10" spans="1:14" ht="15" thickBot="1" x14ac:dyDescent="0.35">
      <c r="A10" t="s">
        <v>454</v>
      </c>
      <c r="B10" t="s">
        <v>1153</v>
      </c>
      <c r="C10" t="s">
        <v>1185</v>
      </c>
      <c r="L10" s="4" t="s">
        <v>1194</v>
      </c>
    </row>
    <row r="11" spans="1:14" x14ac:dyDescent="0.3">
      <c r="A11" t="s">
        <v>454</v>
      </c>
      <c r="B11" t="s">
        <v>1153</v>
      </c>
      <c r="C11" t="s">
        <v>1185</v>
      </c>
      <c r="E11" s="35"/>
      <c r="F11" s="35" t="s">
        <v>1198</v>
      </c>
      <c r="G11" s="35" t="s">
        <v>1199</v>
      </c>
      <c r="L11" t="s">
        <v>1195</v>
      </c>
    </row>
    <row r="12" spans="1:14" x14ac:dyDescent="0.3">
      <c r="A12" t="s">
        <v>454</v>
      </c>
      <c r="B12" t="s">
        <v>1153</v>
      </c>
      <c r="C12" t="s">
        <v>1185</v>
      </c>
      <c r="E12" t="s">
        <v>1200</v>
      </c>
      <c r="F12">
        <v>19</v>
      </c>
      <c r="G12">
        <v>90.5</v>
      </c>
    </row>
    <row r="13" spans="1:14" x14ac:dyDescent="0.3">
      <c r="A13" t="s">
        <v>454</v>
      </c>
      <c r="B13" t="s">
        <v>1153</v>
      </c>
      <c r="C13" t="s">
        <v>1185</v>
      </c>
      <c r="E13" t="s">
        <v>1136</v>
      </c>
      <c r="F13">
        <v>663.33333333333337</v>
      </c>
      <c r="G13">
        <v>11705</v>
      </c>
    </row>
    <row r="14" spans="1:14" x14ac:dyDescent="0.3">
      <c r="A14" t="s">
        <v>454</v>
      </c>
      <c r="B14" t="s">
        <v>1187</v>
      </c>
      <c r="C14" t="s">
        <v>1185</v>
      </c>
      <c r="E14" t="s">
        <v>1170</v>
      </c>
      <c r="F14">
        <v>4</v>
      </c>
      <c r="G14">
        <v>4</v>
      </c>
    </row>
    <row r="15" spans="1:14" x14ac:dyDescent="0.3">
      <c r="A15" t="s">
        <v>455</v>
      </c>
      <c r="B15" t="s">
        <v>1187</v>
      </c>
      <c r="C15" t="s">
        <v>1185</v>
      </c>
      <c r="E15" t="s">
        <v>1201</v>
      </c>
      <c r="F15">
        <v>6184.166666666667</v>
      </c>
    </row>
    <row r="16" spans="1:14" x14ac:dyDescent="0.3">
      <c r="A16" t="s">
        <v>454</v>
      </c>
      <c r="B16" t="s">
        <v>1153</v>
      </c>
      <c r="C16" t="s">
        <v>1185</v>
      </c>
      <c r="E16" t="s">
        <v>1202</v>
      </c>
      <c r="F16">
        <v>0</v>
      </c>
    </row>
    <row r="17" spans="1:7" x14ac:dyDescent="0.3">
      <c r="A17" t="s">
        <v>455</v>
      </c>
      <c r="B17" t="s">
        <v>1153</v>
      </c>
      <c r="C17" t="s">
        <v>1185</v>
      </c>
      <c r="E17" t="s">
        <v>1142</v>
      </c>
      <c r="F17">
        <v>6</v>
      </c>
    </row>
    <row r="18" spans="1:7" x14ac:dyDescent="0.3">
      <c r="A18" t="s">
        <v>455</v>
      </c>
      <c r="B18" t="s">
        <v>1153</v>
      </c>
      <c r="C18" t="s">
        <v>1185</v>
      </c>
      <c r="E18" t="s">
        <v>1176</v>
      </c>
      <c r="F18">
        <v>-1.2858208001258897</v>
      </c>
    </row>
    <row r="19" spans="1:7" x14ac:dyDescent="0.3">
      <c r="A19" t="s">
        <v>454</v>
      </c>
      <c r="B19" t="s">
        <v>1187</v>
      </c>
      <c r="C19" t="s">
        <v>1185</v>
      </c>
      <c r="E19" t="s">
        <v>1203</v>
      </c>
      <c r="F19">
        <v>0.12294860742044768</v>
      </c>
    </row>
    <row r="20" spans="1:7" x14ac:dyDescent="0.3">
      <c r="A20" t="s">
        <v>454</v>
      </c>
      <c r="B20" t="s">
        <v>1153</v>
      </c>
      <c r="C20" t="s">
        <v>1185</v>
      </c>
      <c r="E20" t="s">
        <v>1204</v>
      </c>
      <c r="F20">
        <v>1.9431802805153031</v>
      </c>
    </row>
    <row r="21" spans="1:7" x14ac:dyDescent="0.3">
      <c r="A21" t="s">
        <v>454</v>
      </c>
      <c r="B21" t="s">
        <v>1187</v>
      </c>
      <c r="C21" t="s">
        <v>1185</v>
      </c>
      <c r="E21" t="s">
        <v>1205</v>
      </c>
      <c r="F21">
        <v>0.24589721484089536</v>
      </c>
    </row>
    <row r="22" spans="1:7" ht="15" thickBot="1" x14ac:dyDescent="0.35">
      <c r="A22" t="s">
        <v>455</v>
      </c>
      <c r="B22" t="s">
        <v>1153</v>
      </c>
      <c r="C22" t="s">
        <v>1185</v>
      </c>
      <c r="E22" s="34" t="s">
        <v>1206</v>
      </c>
      <c r="F22" s="34">
        <v>2.4469118511449697</v>
      </c>
      <c r="G22" s="34"/>
    </row>
    <row r="23" spans="1:7" x14ac:dyDescent="0.3">
      <c r="A23" t="s">
        <v>454</v>
      </c>
      <c r="B23" t="s">
        <v>1189</v>
      </c>
      <c r="C23" t="s">
        <v>1185</v>
      </c>
    </row>
    <row r="24" spans="1:7" x14ac:dyDescent="0.3">
      <c r="A24" t="s">
        <v>454</v>
      </c>
      <c r="B24" t="s">
        <v>1153</v>
      </c>
      <c r="C24" t="s">
        <v>1185</v>
      </c>
    </row>
    <row r="25" spans="1:7" x14ac:dyDescent="0.3">
      <c r="A25" t="s">
        <v>454</v>
      </c>
      <c r="B25" t="s">
        <v>1153</v>
      </c>
      <c r="C25" t="s">
        <v>1185</v>
      </c>
    </row>
    <row r="26" spans="1:7" x14ac:dyDescent="0.3">
      <c r="A26" t="s">
        <v>454</v>
      </c>
      <c r="B26" t="s">
        <v>1153</v>
      </c>
      <c r="C26" t="s">
        <v>1185</v>
      </c>
    </row>
    <row r="27" spans="1:7" x14ac:dyDescent="0.3">
      <c r="A27" t="s">
        <v>454</v>
      </c>
      <c r="B27" t="s">
        <v>1153</v>
      </c>
      <c r="C27" t="s">
        <v>1185</v>
      </c>
    </row>
    <row r="28" spans="1:7" x14ac:dyDescent="0.3">
      <c r="A28" t="s">
        <v>455</v>
      </c>
      <c r="B28" t="s">
        <v>1189</v>
      </c>
      <c r="C28" t="s">
        <v>1185</v>
      </c>
    </row>
    <row r="29" spans="1:7" x14ac:dyDescent="0.3">
      <c r="A29" t="s">
        <v>454</v>
      </c>
      <c r="B29" t="s">
        <v>1189</v>
      </c>
      <c r="C29" t="s">
        <v>1185</v>
      </c>
    </row>
    <row r="30" spans="1:7" x14ac:dyDescent="0.3">
      <c r="A30" t="s">
        <v>454</v>
      </c>
      <c r="B30" t="s">
        <v>1153</v>
      </c>
      <c r="C30" t="s">
        <v>1185</v>
      </c>
    </row>
    <row r="31" spans="1:7" x14ac:dyDescent="0.3">
      <c r="A31" t="s">
        <v>454</v>
      </c>
      <c r="B31" t="s">
        <v>1153</v>
      </c>
      <c r="C31" t="s">
        <v>1185</v>
      </c>
    </row>
    <row r="32" spans="1:7" x14ac:dyDescent="0.3">
      <c r="A32" t="s">
        <v>455</v>
      </c>
      <c r="B32" t="s">
        <v>1153</v>
      </c>
      <c r="C32" t="s">
        <v>1185</v>
      </c>
    </row>
    <row r="33" spans="1:3" x14ac:dyDescent="0.3">
      <c r="A33" t="s">
        <v>454</v>
      </c>
      <c r="B33" t="s">
        <v>1153</v>
      </c>
      <c r="C33" t="s">
        <v>1185</v>
      </c>
    </row>
    <row r="34" spans="1:3" x14ac:dyDescent="0.3">
      <c r="A34" t="s">
        <v>455</v>
      </c>
      <c r="B34" t="s">
        <v>1153</v>
      </c>
      <c r="C34" t="s">
        <v>1185</v>
      </c>
    </row>
    <row r="35" spans="1:3" x14ac:dyDescent="0.3">
      <c r="A35" t="s">
        <v>454</v>
      </c>
      <c r="B35" t="s">
        <v>1187</v>
      </c>
      <c r="C35" t="s">
        <v>1185</v>
      </c>
    </row>
    <row r="36" spans="1:3" x14ac:dyDescent="0.3">
      <c r="A36" t="s">
        <v>454</v>
      </c>
      <c r="B36" t="s">
        <v>1153</v>
      </c>
      <c r="C36" t="s">
        <v>1185</v>
      </c>
    </row>
    <row r="37" spans="1:3" x14ac:dyDescent="0.3">
      <c r="A37" t="s">
        <v>454</v>
      </c>
      <c r="B37" t="s">
        <v>1153</v>
      </c>
      <c r="C37" t="s">
        <v>1185</v>
      </c>
    </row>
    <row r="38" spans="1:3" x14ac:dyDescent="0.3">
      <c r="A38" t="s">
        <v>455</v>
      </c>
      <c r="B38" t="s">
        <v>1153</v>
      </c>
      <c r="C38" t="s">
        <v>1185</v>
      </c>
    </row>
    <row r="39" spans="1:3" x14ac:dyDescent="0.3">
      <c r="A39" t="s">
        <v>454</v>
      </c>
      <c r="B39" t="s">
        <v>1153</v>
      </c>
      <c r="C39" t="s">
        <v>1185</v>
      </c>
    </row>
    <row r="40" spans="1:3" x14ac:dyDescent="0.3">
      <c r="A40" t="s">
        <v>454</v>
      </c>
      <c r="B40" t="s">
        <v>1187</v>
      </c>
      <c r="C40" t="s">
        <v>1185</v>
      </c>
    </row>
    <row r="41" spans="1:3" x14ac:dyDescent="0.3">
      <c r="A41" t="s">
        <v>454</v>
      </c>
      <c r="B41" t="s">
        <v>1153</v>
      </c>
      <c r="C41" t="s">
        <v>1185</v>
      </c>
    </row>
    <row r="42" spans="1:3" x14ac:dyDescent="0.3">
      <c r="A42" t="s">
        <v>455</v>
      </c>
      <c r="B42" t="s">
        <v>1187</v>
      </c>
      <c r="C42" t="s">
        <v>1185</v>
      </c>
    </row>
    <row r="43" spans="1:3" x14ac:dyDescent="0.3">
      <c r="A43" t="s">
        <v>454</v>
      </c>
      <c r="B43" t="s">
        <v>1153</v>
      </c>
      <c r="C43" t="s">
        <v>1185</v>
      </c>
    </row>
    <row r="44" spans="1:3" x14ac:dyDescent="0.3">
      <c r="A44" t="s">
        <v>454</v>
      </c>
      <c r="B44" t="s">
        <v>1153</v>
      </c>
      <c r="C44" t="s">
        <v>1185</v>
      </c>
    </row>
    <row r="45" spans="1:3" x14ac:dyDescent="0.3">
      <c r="A45" t="s">
        <v>454</v>
      </c>
      <c r="B45" t="s">
        <v>1153</v>
      </c>
      <c r="C45" t="s">
        <v>1185</v>
      </c>
    </row>
    <row r="46" spans="1:3" x14ac:dyDescent="0.3">
      <c r="A46" t="s">
        <v>454</v>
      </c>
      <c r="B46" t="s">
        <v>1187</v>
      </c>
      <c r="C46" t="s">
        <v>1185</v>
      </c>
    </row>
    <row r="47" spans="1:3" x14ac:dyDescent="0.3">
      <c r="A47" t="s">
        <v>455</v>
      </c>
      <c r="B47" t="s">
        <v>1187</v>
      </c>
      <c r="C47" t="s">
        <v>1185</v>
      </c>
    </row>
    <row r="48" spans="1:3" x14ac:dyDescent="0.3">
      <c r="A48" t="s">
        <v>454</v>
      </c>
      <c r="B48" t="s">
        <v>1153</v>
      </c>
      <c r="C48" t="s">
        <v>1185</v>
      </c>
    </row>
    <row r="49" spans="1:3" x14ac:dyDescent="0.3">
      <c r="A49" t="s">
        <v>455</v>
      </c>
      <c r="B49" t="s">
        <v>1153</v>
      </c>
      <c r="C49" t="s">
        <v>1185</v>
      </c>
    </row>
    <row r="50" spans="1:3" x14ac:dyDescent="0.3">
      <c r="A50" t="s">
        <v>454</v>
      </c>
      <c r="B50" t="s">
        <v>1187</v>
      </c>
      <c r="C50" t="s">
        <v>1185</v>
      </c>
    </row>
    <row r="51" spans="1:3" x14ac:dyDescent="0.3">
      <c r="A51" t="s">
        <v>454</v>
      </c>
      <c r="B51" t="s">
        <v>1153</v>
      </c>
      <c r="C51" t="s">
        <v>1185</v>
      </c>
    </row>
    <row r="52" spans="1:3" x14ac:dyDescent="0.3">
      <c r="A52" t="s">
        <v>455</v>
      </c>
      <c r="B52" t="s">
        <v>1153</v>
      </c>
      <c r="C52" t="s">
        <v>1185</v>
      </c>
    </row>
    <row r="53" spans="1:3" x14ac:dyDescent="0.3">
      <c r="A53" t="s">
        <v>455</v>
      </c>
      <c r="B53" t="s">
        <v>1187</v>
      </c>
      <c r="C53" t="s">
        <v>1185</v>
      </c>
    </row>
    <row r="54" spans="1:3" x14ac:dyDescent="0.3">
      <c r="A54" t="s">
        <v>454</v>
      </c>
      <c r="B54" t="s">
        <v>1153</v>
      </c>
      <c r="C54" t="s">
        <v>1185</v>
      </c>
    </row>
    <row r="55" spans="1:3" x14ac:dyDescent="0.3">
      <c r="A55" t="s">
        <v>454</v>
      </c>
      <c r="B55" t="s">
        <v>1187</v>
      </c>
      <c r="C55" t="s">
        <v>1185</v>
      </c>
    </row>
    <row r="56" spans="1:3" x14ac:dyDescent="0.3">
      <c r="A56" t="s">
        <v>454</v>
      </c>
      <c r="B56" t="s">
        <v>1153</v>
      </c>
      <c r="C56" t="s">
        <v>1185</v>
      </c>
    </row>
    <row r="57" spans="1:3" x14ac:dyDescent="0.3">
      <c r="A57" t="s">
        <v>454</v>
      </c>
      <c r="B57" t="s">
        <v>1187</v>
      </c>
      <c r="C57" t="s">
        <v>1185</v>
      </c>
    </row>
    <row r="58" spans="1:3" x14ac:dyDescent="0.3">
      <c r="A58" t="s">
        <v>455</v>
      </c>
      <c r="B58" t="s">
        <v>1153</v>
      </c>
      <c r="C58" t="s">
        <v>1185</v>
      </c>
    </row>
    <row r="59" spans="1:3" x14ac:dyDescent="0.3">
      <c r="A59" t="s">
        <v>454</v>
      </c>
      <c r="B59" t="s">
        <v>1153</v>
      </c>
      <c r="C59" t="s">
        <v>1185</v>
      </c>
    </row>
    <row r="60" spans="1:3" x14ac:dyDescent="0.3">
      <c r="A60" t="s">
        <v>454</v>
      </c>
      <c r="B60" t="s">
        <v>1153</v>
      </c>
      <c r="C60" t="s">
        <v>1185</v>
      </c>
    </row>
    <row r="61" spans="1:3" x14ac:dyDescent="0.3">
      <c r="A61" t="s">
        <v>455</v>
      </c>
      <c r="B61" t="s">
        <v>1153</v>
      </c>
      <c r="C61" t="s">
        <v>1185</v>
      </c>
    </row>
    <row r="62" spans="1:3" x14ac:dyDescent="0.3">
      <c r="A62" t="s">
        <v>454</v>
      </c>
      <c r="B62" t="s">
        <v>1153</v>
      </c>
      <c r="C62" t="s">
        <v>1185</v>
      </c>
    </row>
    <row r="63" spans="1:3" x14ac:dyDescent="0.3">
      <c r="A63" t="s">
        <v>454</v>
      </c>
      <c r="B63" t="s">
        <v>1153</v>
      </c>
      <c r="C63" t="s">
        <v>1185</v>
      </c>
    </row>
    <row r="64" spans="1:3" x14ac:dyDescent="0.3">
      <c r="A64" t="s">
        <v>455</v>
      </c>
      <c r="B64" t="s">
        <v>1153</v>
      </c>
      <c r="C64" t="s">
        <v>1185</v>
      </c>
    </row>
    <row r="65" spans="1:3" x14ac:dyDescent="0.3">
      <c r="A65" t="s">
        <v>455</v>
      </c>
      <c r="B65" t="s">
        <v>1153</v>
      </c>
      <c r="C65" t="s">
        <v>1185</v>
      </c>
    </row>
    <row r="66" spans="1:3" x14ac:dyDescent="0.3">
      <c r="A66" t="s">
        <v>454</v>
      </c>
      <c r="B66" t="s">
        <v>1187</v>
      </c>
      <c r="C66" t="s">
        <v>1185</v>
      </c>
    </row>
    <row r="67" spans="1:3" x14ac:dyDescent="0.3">
      <c r="A67" t="s">
        <v>455</v>
      </c>
      <c r="B67" t="s">
        <v>1153</v>
      </c>
      <c r="C67" t="s">
        <v>1185</v>
      </c>
    </row>
    <row r="68" spans="1:3" x14ac:dyDescent="0.3">
      <c r="A68" t="s">
        <v>455</v>
      </c>
      <c r="B68" t="s">
        <v>1187</v>
      </c>
      <c r="C68" t="s">
        <v>1185</v>
      </c>
    </row>
    <row r="69" spans="1:3" x14ac:dyDescent="0.3">
      <c r="A69" t="s">
        <v>454</v>
      </c>
      <c r="B69" t="s">
        <v>1153</v>
      </c>
      <c r="C69" t="s">
        <v>1185</v>
      </c>
    </row>
    <row r="70" spans="1:3" x14ac:dyDescent="0.3">
      <c r="A70" t="s">
        <v>454</v>
      </c>
      <c r="B70" t="s">
        <v>1153</v>
      </c>
      <c r="C70" t="s">
        <v>1185</v>
      </c>
    </row>
    <row r="71" spans="1:3" x14ac:dyDescent="0.3">
      <c r="A71" t="s">
        <v>454</v>
      </c>
      <c r="B71" t="s">
        <v>1153</v>
      </c>
      <c r="C71" t="s">
        <v>1185</v>
      </c>
    </row>
    <row r="72" spans="1:3" x14ac:dyDescent="0.3">
      <c r="A72" t="s">
        <v>455</v>
      </c>
      <c r="B72" t="s">
        <v>1153</v>
      </c>
      <c r="C72" t="s">
        <v>1185</v>
      </c>
    </row>
    <row r="73" spans="1:3" x14ac:dyDescent="0.3">
      <c r="A73" t="s">
        <v>454</v>
      </c>
      <c r="B73" t="s">
        <v>1153</v>
      </c>
      <c r="C73" t="s">
        <v>1185</v>
      </c>
    </row>
    <row r="74" spans="1:3" x14ac:dyDescent="0.3">
      <c r="A74" t="s">
        <v>454</v>
      </c>
      <c r="B74" t="s">
        <v>1153</v>
      </c>
      <c r="C74" t="s">
        <v>1185</v>
      </c>
    </row>
    <row r="75" spans="1:3" x14ac:dyDescent="0.3">
      <c r="A75" t="s">
        <v>455</v>
      </c>
      <c r="B75" t="s">
        <v>1187</v>
      </c>
      <c r="C75" t="s">
        <v>1185</v>
      </c>
    </row>
    <row r="76" spans="1:3" x14ac:dyDescent="0.3">
      <c r="A76" t="s">
        <v>454</v>
      </c>
      <c r="B76" t="s">
        <v>1153</v>
      </c>
      <c r="C76" t="s">
        <v>1185</v>
      </c>
    </row>
    <row r="77" spans="1:3" x14ac:dyDescent="0.3">
      <c r="A77" t="s">
        <v>454</v>
      </c>
      <c r="B77" t="s">
        <v>1153</v>
      </c>
      <c r="C77" t="s">
        <v>1185</v>
      </c>
    </row>
    <row r="78" spans="1:3" x14ac:dyDescent="0.3">
      <c r="A78" s="9" t="s">
        <v>1062</v>
      </c>
      <c r="B78" t="s">
        <v>1153</v>
      </c>
      <c r="C78" t="s">
        <v>1186</v>
      </c>
    </row>
    <row r="79" spans="1:3" x14ac:dyDescent="0.3">
      <c r="A79" s="9" t="s">
        <v>1062</v>
      </c>
      <c r="B79" t="s">
        <v>1187</v>
      </c>
      <c r="C79" t="s">
        <v>1186</v>
      </c>
    </row>
    <row r="80" spans="1:3" x14ac:dyDescent="0.3">
      <c r="A80" t="s">
        <v>456</v>
      </c>
      <c r="B80" t="s">
        <v>1153</v>
      </c>
      <c r="C80" t="s">
        <v>1186</v>
      </c>
    </row>
    <row r="81" spans="1:3" x14ac:dyDescent="0.3">
      <c r="A81" s="9" t="s">
        <v>1062</v>
      </c>
      <c r="B81" t="s">
        <v>1153</v>
      </c>
      <c r="C81" t="s">
        <v>1186</v>
      </c>
    </row>
    <row r="82" spans="1:3" x14ac:dyDescent="0.3">
      <c r="A82" t="s">
        <v>456</v>
      </c>
      <c r="B82" t="s">
        <v>1153</v>
      </c>
      <c r="C82" t="s">
        <v>1186</v>
      </c>
    </row>
    <row r="83" spans="1:3" x14ac:dyDescent="0.3">
      <c r="A83" t="s">
        <v>457</v>
      </c>
      <c r="B83" t="s">
        <v>1153</v>
      </c>
      <c r="C83" t="s">
        <v>1186</v>
      </c>
    </row>
    <row r="84" spans="1:3" x14ac:dyDescent="0.3">
      <c r="A84" s="9" t="s">
        <v>1062</v>
      </c>
      <c r="B84" t="s">
        <v>1187</v>
      </c>
      <c r="C84" t="s">
        <v>1186</v>
      </c>
    </row>
    <row r="85" spans="1:3" x14ac:dyDescent="0.3">
      <c r="A85" s="9" t="s">
        <v>1062</v>
      </c>
      <c r="B85" t="s">
        <v>1187</v>
      </c>
      <c r="C85" t="s">
        <v>1186</v>
      </c>
    </row>
    <row r="86" spans="1:3" x14ac:dyDescent="0.3">
      <c r="A86" s="9" t="s">
        <v>1062</v>
      </c>
      <c r="B86" t="s">
        <v>1153</v>
      </c>
      <c r="C86" t="s">
        <v>1186</v>
      </c>
    </row>
    <row r="87" spans="1:3" x14ac:dyDescent="0.3">
      <c r="A87" s="9" t="s">
        <v>1062</v>
      </c>
      <c r="B87" t="s">
        <v>1153</v>
      </c>
      <c r="C87" t="s">
        <v>1186</v>
      </c>
    </row>
    <row r="88" spans="1:3" x14ac:dyDescent="0.3">
      <c r="A88" t="s">
        <v>456</v>
      </c>
      <c r="B88" t="s">
        <v>1153</v>
      </c>
      <c r="C88" t="s">
        <v>1186</v>
      </c>
    </row>
    <row r="89" spans="1:3" x14ac:dyDescent="0.3">
      <c r="A89" t="s">
        <v>457</v>
      </c>
      <c r="B89" t="s">
        <v>1187</v>
      </c>
      <c r="C89" t="s">
        <v>1186</v>
      </c>
    </row>
    <row r="90" spans="1:3" x14ac:dyDescent="0.3">
      <c r="A90" s="9" t="s">
        <v>1062</v>
      </c>
      <c r="B90" t="s">
        <v>1188</v>
      </c>
      <c r="C90" t="s">
        <v>1186</v>
      </c>
    </row>
    <row r="91" spans="1:3" x14ac:dyDescent="0.3">
      <c r="A91" s="9" t="s">
        <v>1062</v>
      </c>
      <c r="B91" t="s">
        <v>1153</v>
      </c>
      <c r="C91" t="s">
        <v>1186</v>
      </c>
    </row>
    <row r="92" spans="1:3" x14ac:dyDescent="0.3">
      <c r="A92" t="s">
        <v>456</v>
      </c>
      <c r="B92" t="s">
        <v>1153</v>
      </c>
      <c r="C92" t="s">
        <v>1186</v>
      </c>
    </row>
    <row r="93" spans="1:3" x14ac:dyDescent="0.3">
      <c r="A93" t="s">
        <v>457</v>
      </c>
      <c r="B93" t="s">
        <v>1153</v>
      </c>
      <c r="C93" t="s">
        <v>1186</v>
      </c>
    </row>
    <row r="94" spans="1:3" x14ac:dyDescent="0.3">
      <c r="A94" t="s">
        <v>457</v>
      </c>
      <c r="B94" t="s">
        <v>1187</v>
      </c>
      <c r="C94" t="s">
        <v>1186</v>
      </c>
    </row>
    <row r="95" spans="1:3" x14ac:dyDescent="0.3">
      <c r="A95" t="s">
        <v>457</v>
      </c>
      <c r="B95" t="s">
        <v>1153</v>
      </c>
      <c r="C95" t="s">
        <v>1186</v>
      </c>
    </row>
    <row r="96" spans="1:3" x14ac:dyDescent="0.3">
      <c r="A96" s="9" t="s">
        <v>1062</v>
      </c>
      <c r="B96" t="s">
        <v>1153</v>
      </c>
      <c r="C96" t="s">
        <v>1186</v>
      </c>
    </row>
    <row r="97" spans="1:3" x14ac:dyDescent="0.3">
      <c r="A97" t="s">
        <v>457</v>
      </c>
      <c r="B97" t="s">
        <v>1153</v>
      </c>
      <c r="C97" t="s">
        <v>1186</v>
      </c>
    </row>
    <row r="98" spans="1:3" x14ac:dyDescent="0.3">
      <c r="A98" t="s">
        <v>457</v>
      </c>
      <c r="B98" t="s">
        <v>1153</v>
      </c>
      <c r="C98" t="s">
        <v>1186</v>
      </c>
    </row>
    <row r="99" spans="1:3" x14ac:dyDescent="0.3">
      <c r="A99" t="s">
        <v>457</v>
      </c>
      <c r="B99" t="s">
        <v>1189</v>
      </c>
      <c r="C99" t="s">
        <v>1186</v>
      </c>
    </row>
    <row r="100" spans="1:3" x14ac:dyDescent="0.3">
      <c r="A100" t="s">
        <v>457</v>
      </c>
      <c r="B100" t="s">
        <v>1189</v>
      </c>
      <c r="C100" t="s">
        <v>1186</v>
      </c>
    </row>
    <row r="101" spans="1:3" x14ac:dyDescent="0.3">
      <c r="A101" t="s">
        <v>457</v>
      </c>
      <c r="B101" t="s">
        <v>1187</v>
      </c>
      <c r="C101" t="s">
        <v>1186</v>
      </c>
    </row>
    <row r="102" spans="1:3" x14ac:dyDescent="0.3">
      <c r="A102" t="s">
        <v>457</v>
      </c>
      <c r="B102" t="s">
        <v>1153</v>
      </c>
      <c r="C102" t="s">
        <v>1186</v>
      </c>
    </row>
    <row r="103" spans="1:3" x14ac:dyDescent="0.3">
      <c r="A103" t="s">
        <v>456</v>
      </c>
      <c r="B103" t="s">
        <v>1153</v>
      </c>
      <c r="C103" t="s">
        <v>1186</v>
      </c>
    </row>
    <row r="104" spans="1:3" x14ac:dyDescent="0.3">
      <c r="A104" s="9" t="s">
        <v>1062</v>
      </c>
      <c r="B104" t="s">
        <v>1153</v>
      </c>
      <c r="C104" t="s">
        <v>1186</v>
      </c>
    </row>
    <row r="105" spans="1:3" x14ac:dyDescent="0.3">
      <c r="A105" t="s">
        <v>456</v>
      </c>
      <c r="B105" t="s">
        <v>1187</v>
      </c>
      <c r="C105" t="s">
        <v>1186</v>
      </c>
    </row>
    <row r="106" spans="1:3" x14ac:dyDescent="0.3">
      <c r="A106" t="s">
        <v>457</v>
      </c>
      <c r="B106" t="s">
        <v>1153</v>
      </c>
      <c r="C106" t="s">
        <v>1186</v>
      </c>
    </row>
    <row r="107" spans="1:3" x14ac:dyDescent="0.3">
      <c r="A107" t="s">
        <v>456</v>
      </c>
      <c r="B107" t="s">
        <v>1153</v>
      </c>
      <c r="C107" t="s">
        <v>1186</v>
      </c>
    </row>
    <row r="108" spans="1:3" x14ac:dyDescent="0.3">
      <c r="A108" s="9" t="s">
        <v>1062</v>
      </c>
      <c r="B108" t="s">
        <v>1153</v>
      </c>
      <c r="C108" t="s">
        <v>1186</v>
      </c>
    </row>
    <row r="109" spans="1:3" x14ac:dyDescent="0.3">
      <c r="A109" t="s">
        <v>457</v>
      </c>
      <c r="B109" t="s">
        <v>1189</v>
      </c>
      <c r="C109" t="s">
        <v>1186</v>
      </c>
    </row>
    <row r="110" spans="1:3" x14ac:dyDescent="0.3">
      <c r="A110" s="9" t="s">
        <v>1062</v>
      </c>
      <c r="B110" t="s">
        <v>1153</v>
      </c>
      <c r="C110" t="s">
        <v>1186</v>
      </c>
    </row>
    <row r="111" spans="1:3" x14ac:dyDescent="0.3">
      <c r="A111" t="s">
        <v>456</v>
      </c>
      <c r="B111" t="s">
        <v>1153</v>
      </c>
      <c r="C111" t="s">
        <v>1186</v>
      </c>
    </row>
    <row r="112" spans="1:3" x14ac:dyDescent="0.3">
      <c r="A112" s="9" t="s">
        <v>1062</v>
      </c>
      <c r="B112" t="s">
        <v>1153</v>
      </c>
      <c r="C112" t="s">
        <v>1186</v>
      </c>
    </row>
    <row r="113" spans="1:3" x14ac:dyDescent="0.3">
      <c r="A113" s="9" t="s">
        <v>1062</v>
      </c>
      <c r="B113" t="s">
        <v>1189</v>
      </c>
      <c r="C113" t="s">
        <v>1186</v>
      </c>
    </row>
    <row r="114" spans="1:3" x14ac:dyDescent="0.3">
      <c r="A114" t="s">
        <v>456</v>
      </c>
      <c r="B114" t="s">
        <v>1153</v>
      </c>
      <c r="C114" t="s">
        <v>1186</v>
      </c>
    </row>
    <row r="115" spans="1:3" x14ac:dyDescent="0.3">
      <c r="A115" t="s">
        <v>456</v>
      </c>
      <c r="B115" t="s">
        <v>1189</v>
      </c>
      <c r="C115" t="s">
        <v>1186</v>
      </c>
    </row>
    <row r="116" spans="1:3" x14ac:dyDescent="0.3">
      <c r="A116" t="s">
        <v>456</v>
      </c>
      <c r="B116" t="s">
        <v>1153</v>
      </c>
      <c r="C116" t="s">
        <v>1186</v>
      </c>
    </row>
    <row r="117" spans="1:3" x14ac:dyDescent="0.3">
      <c r="A117" t="s">
        <v>456</v>
      </c>
      <c r="B117" t="s">
        <v>1153</v>
      </c>
      <c r="C117" t="s">
        <v>1186</v>
      </c>
    </row>
    <row r="118" spans="1:3" x14ac:dyDescent="0.3">
      <c r="A118" t="s">
        <v>456</v>
      </c>
      <c r="B118" t="s">
        <v>1153</v>
      </c>
      <c r="C118" t="s">
        <v>1186</v>
      </c>
    </row>
    <row r="119" spans="1:3" x14ac:dyDescent="0.3">
      <c r="A119" s="9" t="s">
        <v>1062</v>
      </c>
      <c r="B119" t="s">
        <v>1153</v>
      </c>
      <c r="C119" t="s">
        <v>1186</v>
      </c>
    </row>
    <row r="120" spans="1:3" x14ac:dyDescent="0.3">
      <c r="A120" t="s">
        <v>457</v>
      </c>
      <c r="B120" t="s">
        <v>1153</v>
      </c>
      <c r="C120" t="s">
        <v>1186</v>
      </c>
    </row>
    <row r="121" spans="1:3" x14ac:dyDescent="0.3">
      <c r="A121" s="9" t="s">
        <v>1062</v>
      </c>
      <c r="B121" t="s">
        <v>1153</v>
      </c>
      <c r="C121" t="s">
        <v>1186</v>
      </c>
    </row>
    <row r="122" spans="1:3" x14ac:dyDescent="0.3">
      <c r="A122" t="s">
        <v>457</v>
      </c>
      <c r="B122" t="s">
        <v>1153</v>
      </c>
      <c r="C122" t="s">
        <v>1186</v>
      </c>
    </row>
    <row r="123" spans="1:3" x14ac:dyDescent="0.3">
      <c r="A123" t="s">
        <v>456</v>
      </c>
      <c r="B123" t="s">
        <v>1153</v>
      </c>
      <c r="C123" t="s">
        <v>1186</v>
      </c>
    </row>
    <row r="124" spans="1:3" x14ac:dyDescent="0.3">
      <c r="A124" t="s">
        <v>456</v>
      </c>
      <c r="B124" t="s">
        <v>1189</v>
      </c>
      <c r="C124" t="s">
        <v>1186</v>
      </c>
    </row>
    <row r="125" spans="1:3" x14ac:dyDescent="0.3">
      <c r="A125" s="9" t="s">
        <v>1062</v>
      </c>
      <c r="B125" t="s">
        <v>1153</v>
      </c>
      <c r="C125" t="s">
        <v>1186</v>
      </c>
    </row>
    <row r="126" spans="1:3" x14ac:dyDescent="0.3">
      <c r="A126" s="9" t="s">
        <v>1062</v>
      </c>
      <c r="B126" t="s">
        <v>1187</v>
      </c>
      <c r="C126" t="s">
        <v>1186</v>
      </c>
    </row>
    <row r="127" spans="1:3" x14ac:dyDescent="0.3">
      <c r="A127" s="9" t="s">
        <v>1062</v>
      </c>
      <c r="B127" t="s">
        <v>1153</v>
      </c>
      <c r="C127" t="s">
        <v>1186</v>
      </c>
    </row>
    <row r="128" spans="1:3" x14ac:dyDescent="0.3">
      <c r="A128" t="s">
        <v>456</v>
      </c>
      <c r="B128" t="s">
        <v>1153</v>
      </c>
      <c r="C128" t="s">
        <v>1186</v>
      </c>
    </row>
    <row r="129" spans="1:3" x14ac:dyDescent="0.3">
      <c r="A129" s="9" t="s">
        <v>1062</v>
      </c>
      <c r="B129" t="s">
        <v>1153</v>
      </c>
      <c r="C129" t="s">
        <v>1186</v>
      </c>
    </row>
    <row r="130" spans="1:3" x14ac:dyDescent="0.3">
      <c r="A130" s="9" t="s">
        <v>1062</v>
      </c>
      <c r="B130" t="s">
        <v>1153</v>
      </c>
      <c r="C130" t="s">
        <v>1186</v>
      </c>
    </row>
    <row r="131" spans="1:3" x14ac:dyDescent="0.3">
      <c r="A131" s="9" t="s">
        <v>1062</v>
      </c>
      <c r="B131" t="s">
        <v>1153</v>
      </c>
      <c r="C131" t="s">
        <v>1186</v>
      </c>
    </row>
    <row r="132" spans="1:3" x14ac:dyDescent="0.3">
      <c r="A132" s="9" t="s">
        <v>1062</v>
      </c>
      <c r="B132" t="s">
        <v>1153</v>
      </c>
      <c r="C132" t="s">
        <v>1186</v>
      </c>
    </row>
    <row r="133" spans="1:3" x14ac:dyDescent="0.3">
      <c r="A133" s="9" t="s">
        <v>1062</v>
      </c>
      <c r="B133" t="s">
        <v>1153</v>
      </c>
      <c r="C133" t="s">
        <v>1186</v>
      </c>
    </row>
    <row r="134" spans="1:3" x14ac:dyDescent="0.3">
      <c r="A134" s="9" t="s">
        <v>1062</v>
      </c>
      <c r="B134" t="s">
        <v>1153</v>
      </c>
      <c r="C134" t="s">
        <v>1186</v>
      </c>
    </row>
    <row r="135" spans="1:3" x14ac:dyDescent="0.3">
      <c r="A135" t="s">
        <v>457</v>
      </c>
      <c r="B135" t="s">
        <v>1153</v>
      </c>
      <c r="C135" t="s">
        <v>1186</v>
      </c>
    </row>
    <row r="136" spans="1:3" x14ac:dyDescent="0.3">
      <c r="A136" t="s">
        <v>456</v>
      </c>
      <c r="B136" t="s">
        <v>1153</v>
      </c>
      <c r="C136" t="s">
        <v>1186</v>
      </c>
    </row>
    <row r="137" spans="1:3" x14ac:dyDescent="0.3">
      <c r="A137" s="9" t="s">
        <v>1062</v>
      </c>
      <c r="B137" t="s">
        <v>1153</v>
      </c>
      <c r="C137" t="s">
        <v>1186</v>
      </c>
    </row>
    <row r="138" spans="1:3" x14ac:dyDescent="0.3">
      <c r="A138" t="s">
        <v>456</v>
      </c>
      <c r="B138" t="s">
        <v>1153</v>
      </c>
      <c r="C138" t="s">
        <v>1186</v>
      </c>
    </row>
    <row r="139" spans="1:3" x14ac:dyDescent="0.3">
      <c r="A139" t="s">
        <v>457</v>
      </c>
      <c r="B139" t="s">
        <v>1153</v>
      </c>
      <c r="C139" t="s">
        <v>1186</v>
      </c>
    </row>
    <row r="140" spans="1:3" x14ac:dyDescent="0.3">
      <c r="A140" s="9" t="s">
        <v>1062</v>
      </c>
      <c r="B140" t="s">
        <v>1187</v>
      </c>
      <c r="C140" t="s">
        <v>1186</v>
      </c>
    </row>
    <row r="141" spans="1:3" x14ac:dyDescent="0.3">
      <c r="A141" s="9" t="s">
        <v>1062</v>
      </c>
      <c r="B141" t="s">
        <v>1153</v>
      </c>
      <c r="C141" t="s">
        <v>1186</v>
      </c>
    </row>
    <row r="142" spans="1:3" x14ac:dyDescent="0.3">
      <c r="A142" s="9" t="s">
        <v>1062</v>
      </c>
      <c r="B142" t="s">
        <v>1153</v>
      </c>
      <c r="C142" t="s">
        <v>1186</v>
      </c>
    </row>
    <row r="143" spans="1:3" x14ac:dyDescent="0.3">
      <c r="A143" t="s">
        <v>457</v>
      </c>
      <c r="B143" t="s">
        <v>1189</v>
      </c>
      <c r="C143" t="s">
        <v>1186</v>
      </c>
    </row>
    <row r="144" spans="1:3" x14ac:dyDescent="0.3">
      <c r="A144" t="s">
        <v>457</v>
      </c>
      <c r="B144" t="s">
        <v>1153</v>
      </c>
      <c r="C144" t="s">
        <v>1186</v>
      </c>
    </row>
    <row r="145" spans="1:3" x14ac:dyDescent="0.3">
      <c r="A145" t="s">
        <v>456</v>
      </c>
      <c r="B145" t="s">
        <v>1153</v>
      </c>
      <c r="C145" t="s">
        <v>1186</v>
      </c>
    </row>
    <row r="146" spans="1:3" x14ac:dyDescent="0.3">
      <c r="A146" s="9" t="s">
        <v>1062</v>
      </c>
      <c r="B146" t="s">
        <v>1153</v>
      </c>
      <c r="C146" t="s">
        <v>1186</v>
      </c>
    </row>
    <row r="147" spans="1:3" x14ac:dyDescent="0.3">
      <c r="A147" s="9" t="s">
        <v>1062</v>
      </c>
      <c r="B147" t="s">
        <v>1153</v>
      </c>
      <c r="C147" t="s">
        <v>1186</v>
      </c>
    </row>
    <row r="148" spans="1:3" x14ac:dyDescent="0.3">
      <c r="A148" s="9" t="s">
        <v>1062</v>
      </c>
      <c r="B148" t="s">
        <v>1153</v>
      </c>
      <c r="C148" t="s">
        <v>1186</v>
      </c>
    </row>
    <row r="149" spans="1:3" x14ac:dyDescent="0.3">
      <c r="A149" t="s">
        <v>456</v>
      </c>
      <c r="B149" t="s">
        <v>1189</v>
      </c>
      <c r="C149" t="s">
        <v>1186</v>
      </c>
    </row>
    <row r="150" spans="1:3" x14ac:dyDescent="0.3">
      <c r="A150" s="9" t="s">
        <v>1062</v>
      </c>
      <c r="B150" t="s">
        <v>1189</v>
      </c>
      <c r="C150" t="s">
        <v>1186</v>
      </c>
    </row>
    <row r="151" spans="1:3" x14ac:dyDescent="0.3">
      <c r="A151" s="9" t="s">
        <v>1062</v>
      </c>
      <c r="B151" t="s">
        <v>1153</v>
      </c>
      <c r="C151" t="s">
        <v>1186</v>
      </c>
    </row>
    <row r="152" spans="1:3" x14ac:dyDescent="0.3">
      <c r="A152" t="s">
        <v>457</v>
      </c>
      <c r="B152" t="s">
        <v>1153</v>
      </c>
      <c r="C152" t="s">
        <v>1186</v>
      </c>
    </row>
    <row r="153" spans="1:3" x14ac:dyDescent="0.3">
      <c r="A153" t="s">
        <v>457</v>
      </c>
      <c r="B153" t="s">
        <v>1153</v>
      </c>
      <c r="C153" t="s">
        <v>1186</v>
      </c>
    </row>
    <row r="154" spans="1:3" x14ac:dyDescent="0.3">
      <c r="A154" s="9" t="s">
        <v>1062</v>
      </c>
      <c r="B154" t="s">
        <v>1153</v>
      </c>
      <c r="C154" t="s">
        <v>1186</v>
      </c>
    </row>
    <row r="155" spans="1:3" x14ac:dyDescent="0.3">
      <c r="A155" s="9" t="s">
        <v>1062</v>
      </c>
      <c r="B155" t="s">
        <v>1189</v>
      </c>
      <c r="C155" t="s">
        <v>1186</v>
      </c>
    </row>
    <row r="156" spans="1:3" x14ac:dyDescent="0.3">
      <c r="A156" t="s">
        <v>456</v>
      </c>
      <c r="B156" t="s">
        <v>1153</v>
      </c>
      <c r="C156" t="s">
        <v>1186</v>
      </c>
    </row>
    <row r="157" spans="1:3" x14ac:dyDescent="0.3">
      <c r="A157" s="9" t="s">
        <v>1062</v>
      </c>
      <c r="B157" t="s">
        <v>1153</v>
      </c>
      <c r="C157" t="s">
        <v>1186</v>
      </c>
    </row>
    <row r="158" spans="1:3" x14ac:dyDescent="0.3">
      <c r="A158" s="9" t="s">
        <v>1062</v>
      </c>
      <c r="B158" t="s">
        <v>1187</v>
      </c>
      <c r="C158" t="s">
        <v>1186</v>
      </c>
    </row>
    <row r="159" spans="1:3" x14ac:dyDescent="0.3">
      <c r="A159" s="9" t="s">
        <v>1062</v>
      </c>
      <c r="B159" t="s">
        <v>1189</v>
      </c>
      <c r="C159" t="s">
        <v>1186</v>
      </c>
    </row>
    <row r="160" spans="1:3" x14ac:dyDescent="0.3">
      <c r="A160" s="9" t="s">
        <v>1062</v>
      </c>
      <c r="B160" t="s">
        <v>1188</v>
      </c>
      <c r="C160" t="s">
        <v>1186</v>
      </c>
    </row>
    <row r="161" spans="1:3" x14ac:dyDescent="0.3">
      <c r="A161" t="s">
        <v>457</v>
      </c>
      <c r="B161" t="s">
        <v>1153</v>
      </c>
      <c r="C161" t="s">
        <v>1186</v>
      </c>
    </row>
    <row r="162" spans="1:3" x14ac:dyDescent="0.3">
      <c r="A162" t="s">
        <v>457</v>
      </c>
      <c r="B162" t="s">
        <v>1153</v>
      </c>
      <c r="C162" t="s">
        <v>1186</v>
      </c>
    </row>
    <row r="163" spans="1:3" x14ac:dyDescent="0.3">
      <c r="A163" t="s">
        <v>456</v>
      </c>
      <c r="B163" t="s">
        <v>1153</v>
      </c>
      <c r="C163" t="s">
        <v>1186</v>
      </c>
    </row>
    <row r="164" spans="1:3" x14ac:dyDescent="0.3">
      <c r="A164" t="s">
        <v>457</v>
      </c>
      <c r="B164" t="s">
        <v>1153</v>
      </c>
      <c r="C164" t="s">
        <v>1186</v>
      </c>
    </row>
    <row r="165" spans="1:3" x14ac:dyDescent="0.3">
      <c r="A165" s="9" t="s">
        <v>1062</v>
      </c>
      <c r="B165" t="s">
        <v>1187</v>
      </c>
      <c r="C165" t="s">
        <v>1186</v>
      </c>
    </row>
    <row r="166" spans="1:3" x14ac:dyDescent="0.3">
      <c r="A166" s="9" t="s">
        <v>1062</v>
      </c>
      <c r="B166" t="s">
        <v>1189</v>
      </c>
      <c r="C166" t="s">
        <v>1186</v>
      </c>
    </row>
    <row r="167" spans="1:3" x14ac:dyDescent="0.3">
      <c r="A167" t="s">
        <v>457</v>
      </c>
      <c r="B167" t="s">
        <v>1153</v>
      </c>
      <c r="C167" t="s">
        <v>1186</v>
      </c>
    </row>
    <row r="168" spans="1:3" x14ac:dyDescent="0.3">
      <c r="A168" s="9" t="s">
        <v>1062</v>
      </c>
      <c r="B168" t="s">
        <v>1153</v>
      </c>
      <c r="C168" t="s">
        <v>1186</v>
      </c>
    </row>
    <row r="169" spans="1:3" x14ac:dyDescent="0.3">
      <c r="A169" t="s">
        <v>457</v>
      </c>
      <c r="B169" t="s">
        <v>1153</v>
      </c>
      <c r="C169" t="s">
        <v>1186</v>
      </c>
    </row>
    <row r="170" spans="1:3" x14ac:dyDescent="0.3">
      <c r="A170" t="s">
        <v>456</v>
      </c>
      <c r="B170" t="s">
        <v>1153</v>
      </c>
      <c r="C170" t="s">
        <v>1186</v>
      </c>
    </row>
    <row r="171" spans="1:3" x14ac:dyDescent="0.3">
      <c r="A171" s="9" t="s">
        <v>1062</v>
      </c>
      <c r="B171" t="s">
        <v>1189</v>
      </c>
      <c r="C171" t="s">
        <v>1186</v>
      </c>
    </row>
    <row r="172" spans="1:3" x14ac:dyDescent="0.3">
      <c r="A172" t="s">
        <v>457</v>
      </c>
      <c r="B172" t="s">
        <v>1153</v>
      </c>
      <c r="C172" t="s">
        <v>1186</v>
      </c>
    </row>
    <row r="173" spans="1:3" x14ac:dyDescent="0.3">
      <c r="A173" t="s">
        <v>456</v>
      </c>
      <c r="B173" t="s">
        <v>1187</v>
      </c>
      <c r="C173" t="s">
        <v>1186</v>
      </c>
    </row>
    <row r="174" spans="1:3" x14ac:dyDescent="0.3">
      <c r="A174" s="9" t="s">
        <v>1062</v>
      </c>
      <c r="B174" t="s">
        <v>1153</v>
      </c>
      <c r="C174" t="s">
        <v>1186</v>
      </c>
    </row>
    <row r="175" spans="1:3" x14ac:dyDescent="0.3">
      <c r="A175" s="9" t="s">
        <v>1062</v>
      </c>
      <c r="B175" t="s">
        <v>1189</v>
      </c>
      <c r="C175" t="s">
        <v>1186</v>
      </c>
    </row>
    <row r="176" spans="1:3" x14ac:dyDescent="0.3">
      <c r="A176" s="9" t="s">
        <v>1062</v>
      </c>
      <c r="B176" t="s">
        <v>1153</v>
      </c>
      <c r="C176" t="s">
        <v>1186</v>
      </c>
    </row>
    <row r="177" spans="1:3" x14ac:dyDescent="0.3">
      <c r="A177" s="9" t="s">
        <v>1062</v>
      </c>
      <c r="B177" t="s">
        <v>1153</v>
      </c>
      <c r="C177" t="s">
        <v>1186</v>
      </c>
    </row>
    <row r="178" spans="1:3" x14ac:dyDescent="0.3">
      <c r="A178" t="s">
        <v>456</v>
      </c>
      <c r="B178" t="s">
        <v>1189</v>
      </c>
      <c r="C178" t="s">
        <v>1186</v>
      </c>
    </row>
    <row r="179" spans="1:3" x14ac:dyDescent="0.3">
      <c r="A179" t="s">
        <v>457</v>
      </c>
      <c r="B179" t="s">
        <v>1153</v>
      </c>
      <c r="C179" t="s">
        <v>1186</v>
      </c>
    </row>
    <row r="180" spans="1:3" x14ac:dyDescent="0.3">
      <c r="A180" t="s">
        <v>457</v>
      </c>
      <c r="B180" t="s">
        <v>1187</v>
      </c>
      <c r="C180" t="s">
        <v>1186</v>
      </c>
    </row>
    <row r="181" spans="1:3" x14ac:dyDescent="0.3">
      <c r="A181" s="9" t="s">
        <v>1062</v>
      </c>
      <c r="B181" t="s">
        <v>1189</v>
      </c>
      <c r="C181" t="s">
        <v>1186</v>
      </c>
    </row>
    <row r="182" spans="1:3" x14ac:dyDescent="0.3">
      <c r="A182" s="9" t="s">
        <v>1062</v>
      </c>
      <c r="B182" t="s">
        <v>1153</v>
      </c>
      <c r="C182" t="s">
        <v>1186</v>
      </c>
    </row>
    <row r="183" spans="1:3" x14ac:dyDescent="0.3">
      <c r="A183" s="9" t="s">
        <v>1062</v>
      </c>
      <c r="B183" t="s">
        <v>1153</v>
      </c>
      <c r="C183" t="s">
        <v>1186</v>
      </c>
    </row>
    <row r="184" spans="1:3" x14ac:dyDescent="0.3">
      <c r="A184" s="9" t="s">
        <v>1062</v>
      </c>
      <c r="B184" t="s">
        <v>1153</v>
      </c>
      <c r="C184" t="s">
        <v>1186</v>
      </c>
    </row>
    <row r="185" spans="1:3" x14ac:dyDescent="0.3">
      <c r="A185" t="s">
        <v>457</v>
      </c>
      <c r="B185" t="s">
        <v>1189</v>
      </c>
      <c r="C185" t="s">
        <v>1186</v>
      </c>
    </row>
    <row r="186" spans="1:3" x14ac:dyDescent="0.3">
      <c r="A186" t="s">
        <v>456</v>
      </c>
      <c r="B186" t="s">
        <v>1153</v>
      </c>
      <c r="C186" t="s">
        <v>1186</v>
      </c>
    </row>
    <row r="187" spans="1:3" x14ac:dyDescent="0.3">
      <c r="A187" t="s">
        <v>456</v>
      </c>
      <c r="B187" t="s">
        <v>1189</v>
      </c>
      <c r="C187" t="s">
        <v>1186</v>
      </c>
    </row>
    <row r="188" spans="1:3" x14ac:dyDescent="0.3">
      <c r="A188" t="s">
        <v>457</v>
      </c>
      <c r="B188" t="s">
        <v>1153</v>
      </c>
      <c r="C188" t="s">
        <v>1186</v>
      </c>
    </row>
    <row r="189" spans="1:3" x14ac:dyDescent="0.3">
      <c r="A189" t="s">
        <v>457</v>
      </c>
      <c r="B189" t="s">
        <v>1153</v>
      </c>
      <c r="C189" t="s">
        <v>1186</v>
      </c>
    </row>
    <row r="190" spans="1:3" x14ac:dyDescent="0.3">
      <c r="A190" s="9" t="s">
        <v>1062</v>
      </c>
      <c r="B190" t="s">
        <v>1153</v>
      </c>
      <c r="C190" t="s">
        <v>1186</v>
      </c>
    </row>
    <row r="191" spans="1:3" x14ac:dyDescent="0.3">
      <c r="A191" t="s">
        <v>456</v>
      </c>
      <c r="B191" t="s">
        <v>1153</v>
      </c>
      <c r="C191" t="s">
        <v>1186</v>
      </c>
    </row>
    <row r="192" spans="1:3" x14ac:dyDescent="0.3">
      <c r="A192" t="s">
        <v>456</v>
      </c>
      <c r="B192" t="s">
        <v>1153</v>
      </c>
      <c r="C192" t="s">
        <v>1186</v>
      </c>
    </row>
    <row r="193" spans="1:3" x14ac:dyDescent="0.3">
      <c r="A193" t="s">
        <v>457</v>
      </c>
      <c r="B193" t="s">
        <v>1153</v>
      </c>
      <c r="C193" t="s">
        <v>1186</v>
      </c>
    </row>
    <row r="194" spans="1:3" x14ac:dyDescent="0.3">
      <c r="A194" t="s">
        <v>456</v>
      </c>
      <c r="B194" t="s">
        <v>1153</v>
      </c>
      <c r="C194" t="s">
        <v>1186</v>
      </c>
    </row>
    <row r="195" spans="1:3" x14ac:dyDescent="0.3">
      <c r="A195" s="9" t="s">
        <v>1062</v>
      </c>
      <c r="B195" t="s">
        <v>1153</v>
      </c>
      <c r="C195" t="s">
        <v>1186</v>
      </c>
    </row>
    <row r="196" spans="1:3" x14ac:dyDescent="0.3">
      <c r="A196" s="9" t="s">
        <v>1062</v>
      </c>
      <c r="B196" t="s">
        <v>1153</v>
      </c>
      <c r="C196" t="s">
        <v>1186</v>
      </c>
    </row>
    <row r="197" spans="1:3" x14ac:dyDescent="0.3">
      <c r="A197" t="s">
        <v>457</v>
      </c>
      <c r="B197" t="s">
        <v>1153</v>
      </c>
      <c r="C197" t="s">
        <v>1186</v>
      </c>
    </row>
    <row r="198" spans="1:3" x14ac:dyDescent="0.3">
      <c r="A198" t="s">
        <v>457</v>
      </c>
      <c r="B198" t="s">
        <v>1153</v>
      </c>
      <c r="C198" t="s">
        <v>1186</v>
      </c>
    </row>
    <row r="199" spans="1:3" x14ac:dyDescent="0.3">
      <c r="A199" t="s">
        <v>456</v>
      </c>
      <c r="B199" t="s">
        <v>1153</v>
      </c>
      <c r="C199" t="s">
        <v>1186</v>
      </c>
    </row>
    <row r="200" spans="1:3" x14ac:dyDescent="0.3">
      <c r="A200" t="s">
        <v>456</v>
      </c>
      <c r="B200" t="s">
        <v>1187</v>
      </c>
      <c r="C200" t="s">
        <v>1186</v>
      </c>
    </row>
    <row r="201" spans="1:3" x14ac:dyDescent="0.3">
      <c r="A201" t="s">
        <v>457</v>
      </c>
      <c r="B201" t="s">
        <v>1153</v>
      </c>
      <c r="C201" t="s">
        <v>1186</v>
      </c>
    </row>
    <row r="202" spans="1:3" x14ac:dyDescent="0.3">
      <c r="A202" s="9" t="s">
        <v>1062</v>
      </c>
      <c r="B202" t="s">
        <v>1153</v>
      </c>
      <c r="C202" t="s">
        <v>1186</v>
      </c>
    </row>
    <row r="203" spans="1:3" x14ac:dyDescent="0.3">
      <c r="A203" t="s">
        <v>457</v>
      </c>
      <c r="B203" t="s">
        <v>1189</v>
      </c>
      <c r="C203" t="s">
        <v>1186</v>
      </c>
    </row>
    <row r="204" spans="1:3" x14ac:dyDescent="0.3">
      <c r="A204" t="s">
        <v>456</v>
      </c>
      <c r="B204" t="s">
        <v>1187</v>
      </c>
      <c r="C204" t="s">
        <v>1186</v>
      </c>
    </row>
    <row r="205" spans="1:3" x14ac:dyDescent="0.3">
      <c r="A205" t="s">
        <v>457</v>
      </c>
      <c r="B205" t="s">
        <v>1153</v>
      </c>
      <c r="C205" t="s">
        <v>1186</v>
      </c>
    </row>
    <row r="206" spans="1:3" x14ac:dyDescent="0.3">
      <c r="A206" t="s">
        <v>456</v>
      </c>
      <c r="B206" t="s">
        <v>1187</v>
      </c>
      <c r="C206" t="s">
        <v>1186</v>
      </c>
    </row>
    <row r="207" spans="1:3" x14ac:dyDescent="0.3">
      <c r="A207" t="s">
        <v>457</v>
      </c>
      <c r="B207" t="s">
        <v>1187</v>
      </c>
      <c r="C207" t="s">
        <v>1186</v>
      </c>
    </row>
    <row r="208" spans="1:3" x14ac:dyDescent="0.3">
      <c r="A208" t="s">
        <v>457</v>
      </c>
      <c r="B208" t="s">
        <v>1187</v>
      </c>
      <c r="C208" t="s">
        <v>1186</v>
      </c>
    </row>
    <row r="209" spans="1:3" x14ac:dyDescent="0.3">
      <c r="A209" t="s">
        <v>457</v>
      </c>
      <c r="B209" t="s">
        <v>1187</v>
      </c>
      <c r="C209" t="s">
        <v>1186</v>
      </c>
    </row>
    <row r="210" spans="1:3" x14ac:dyDescent="0.3">
      <c r="A210" t="s">
        <v>456</v>
      </c>
      <c r="B210" t="s">
        <v>1187</v>
      </c>
      <c r="C210" t="s">
        <v>1186</v>
      </c>
    </row>
    <row r="211" spans="1:3" x14ac:dyDescent="0.3">
      <c r="A211" s="9" t="s">
        <v>1062</v>
      </c>
      <c r="B211" t="s">
        <v>1189</v>
      </c>
      <c r="C211" t="s">
        <v>1186</v>
      </c>
    </row>
    <row r="212" spans="1:3" x14ac:dyDescent="0.3">
      <c r="A212" t="s">
        <v>456</v>
      </c>
      <c r="B212" t="s">
        <v>1153</v>
      </c>
      <c r="C212" t="s">
        <v>1186</v>
      </c>
    </row>
    <row r="213" spans="1:3" x14ac:dyDescent="0.3">
      <c r="A213" t="s">
        <v>457</v>
      </c>
      <c r="B213" t="s">
        <v>1153</v>
      </c>
      <c r="C213" t="s">
        <v>1186</v>
      </c>
    </row>
    <row r="214" spans="1:3" x14ac:dyDescent="0.3">
      <c r="A214" s="9" t="s">
        <v>1062</v>
      </c>
      <c r="B214" t="s">
        <v>1187</v>
      </c>
      <c r="C214" t="s">
        <v>1186</v>
      </c>
    </row>
    <row r="215" spans="1:3" x14ac:dyDescent="0.3">
      <c r="A215" t="s">
        <v>456</v>
      </c>
      <c r="B215" t="s">
        <v>1187</v>
      </c>
      <c r="C215" t="s">
        <v>1186</v>
      </c>
    </row>
    <row r="216" spans="1:3" x14ac:dyDescent="0.3">
      <c r="A216" s="9" t="s">
        <v>1062</v>
      </c>
      <c r="B216" t="s">
        <v>1153</v>
      </c>
      <c r="C216" t="s">
        <v>1186</v>
      </c>
    </row>
    <row r="217" spans="1:3" x14ac:dyDescent="0.3">
      <c r="A217" t="s">
        <v>456</v>
      </c>
      <c r="B217" t="s">
        <v>1153</v>
      </c>
      <c r="C217" t="s">
        <v>1186</v>
      </c>
    </row>
    <row r="218" spans="1:3" x14ac:dyDescent="0.3">
      <c r="A218" s="9" t="s">
        <v>1062</v>
      </c>
      <c r="B218" t="s">
        <v>1153</v>
      </c>
      <c r="C218" t="s">
        <v>1186</v>
      </c>
    </row>
    <row r="219" spans="1:3" x14ac:dyDescent="0.3">
      <c r="A219" s="9" t="s">
        <v>1062</v>
      </c>
      <c r="B219" t="s">
        <v>1189</v>
      </c>
      <c r="C219" t="s">
        <v>1186</v>
      </c>
    </row>
    <row r="220" spans="1:3" x14ac:dyDescent="0.3">
      <c r="A220" t="s">
        <v>456</v>
      </c>
      <c r="B220" t="s">
        <v>1153</v>
      </c>
      <c r="C220" t="s">
        <v>1186</v>
      </c>
    </row>
    <row r="221" spans="1:3" x14ac:dyDescent="0.3">
      <c r="A221" s="9" t="s">
        <v>1062</v>
      </c>
      <c r="B221" t="s">
        <v>1153</v>
      </c>
      <c r="C221" t="s">
        <v>1186</v>
      </c>
    </row>
    <row r="222" spans="1:3" x14ac:dyDescent="0.3">
      <c r="A222" t="s">
        <v>457</v>
      </c>
      <c r="B222" t="s">
        <v>1153</v>
      </c>
      <c r="C222" t="s">
        <v>1186</v>
      </c>
    </row>
    <row r="223" spans="1:3" x14ac:dyDescent="0.3">
      <c r="A223" t="s">
        <v>457</v>
      </c>
      <c r="B223" t="s">
        <v>1187</v>
      </c>
      <c r="C223" t="s">
        <v>1186</v>
      </c>
    </row>
    <row r="224" spans="1:3" x14ac:dyDescent="0.3">
      <c r="A224" s="9" t="s">
        <v>1062</v>
      </c>
      <c r="B224" t="s">
        <v>1153</v>
      </c>
      <c r="C224" t="s">
        <v>1186</v>
      </c>
    </row>
    <row r="225" spans="1:3" x14ac:dyDescent="0.3">
      <c r="A225" t="s">
        <v>457</v>
      </c>
      <c r="B225" t="s">
        <v>1153</v>
      </c>
      <c r="C225" t="s">
        <v>1186</v>
      </c>
    </row>
    <row r="226" spans="1:3" x14ac:dyDescent="0.3">
      <c r="A226" t="s">
        <v>456</v>
      </c>
      <c r="B226" t="s">
        <v>1187</v>
      </c>
      <c r="C226" t="s">
        <v>1186</v>
      </c>
    </row>
    <row r="227" spans="1:3" x14ac:dyDescent="0.3">
      <c r="A227" t="s">
        <v>457</v>
      </c>
      <c r="B227" t="s">
        <v>1153</v>
      </c>
      <c r="C227" t="s">
        <v>1186</v>
      </c>
    </row>
    <row r="228" spans="1:3" x14ac:dyDescent="0.3">
      <c r="A228" t="s">
        <v>456</v>
      </c>
      <c r="B228" t="s">
        <v>1189</v>
      </c>
      <c r="C228" t="s">
        <v>1186</v>
      </c>
    </row>
    <row r="229" spans="1:3" x14ac:dyDescent="0.3">
      <c r="A229" t="s">
        <v>457</v>
      </c>
      <c r="B229" t="s">
        <v>1153</v>
      </c>
      <c r="C229" t="s">
        <v>1186</v>
      </c>
    </row>
    <row r="230" spans="1:3" x14ac:dyDescent="0.3">
      <c r="A230" s="9" t="s">
        <v>1062</v>
      </c>
      <c r="B230" t="s">
        <v>1153</v>
      </c>
      <c r="C230" t="s">
        <v>1186</v>
      </c>
    </row>
    <row r="231" spans="1:3" x14ac:dyDescent="0.3">
      <c r="A231" s="9" t="s">
        <v>1062</v>
      </c>
      <c r="B231" t="s">
        <v>1153</v>
      </c>
      <c r="C231" t="s">
        <v>1186</v>
      </c>
    </row>
    <row r="232" spans="1:3" x14ac:dyDescent="0.3">
      <c r="A232" s="9" t="s">
        <v>1062</v>
      </c>
      <c r="B232" t="s">
        <v>1153</v>
      </c>
      <c r="C232" t="s">
        <v>1186</v>
      </c>
    </row>
    <row r="233" spans="1:3" x14ac:dyDescent="0.3">
      <c r="A233" t="s">
        <v>456</v>
      </c>
      <c r="B233" t="s">
        <v>1153</v>
      </c>
      <c r="C233" t="s">
        <v>1186</v>
      </c>
    </row>
    <row r="234" spans="1:3" x14ac:dyDescent="0.3">
      <c r="A234" s="9" t="s">
        <v>1062</v>
      </c>
      <c r="B234" t="s">
        <v>1187</v>
      </c>
      <c r="C234" t="s">
        <v>1186</v>
      </c>
    </row>
    <row r="235" spans="1:3" x14ac:dyDescent="0.3">
      <c r="A235" t="s">
        <v>457</v>
      </c>
      <c r="B235" t="s">
        <v>1153</v>
      </c>
      <c r="C235" t="s">
        <v>1186</v>
      </c>
    </row>
    <row r="236" spans="1:3" x14ac:dyDescent="0.3">
      <c r="A236" s="9" t="s">
        <v>1062</v>
      </c>
      <c r="B236" t="s">
        <v>1189</v>
      </c>
      <c r="C236" t="s">
        <v>1186</v>
      </c>
    </row>
    <row r="237" spans="1:3" x14ac:dyDescent="0.3">
      <c r="A237" s="9" t="s">
        <v>1062</v>
      </c>
      <c r="B237" t="s">
        <v>1187</v>
      </c>
      <c r="C237" t="s">
        <v>1186</v>
      </c>
    </row>
    <row r="238" spans="1:3" x14ac:dyDescent="0.3">
      <c r="A238" t="s">
        <v>457</v>
      </c>
      <c r="B238" t="s">
        <v>1153</v>
      </c>
      <c r="C238" t="s">
        <v>1186</v>
      </c>
    </row>
    <row r="239" spans="1:3" x14ac:dyDescent="0.3">
      <c r="A239" t="s">
        <v>456</v>
      </c>
      <c r="B239" t="s">
        <v>1153</v>
      </c>
      <c r="C239" t="s">
        <v>1186</v>
      </c>
    </row>
    <row r="240" spans="1:3" x14ac:dyDescent="0.3">
      <c r="A240" t="s">
        <v>456</v>
      </c>
      <c r="B240" t="s">
        <v>1153</v>
      </c>
      <c r="C240" t="s">
        <v>1186</v>
      </c>
    </row>
    <row r="241" spans="1:3" x14ac:dyDescent="0.3">
      <c r="A241" s="9" t="s">
        <v>1062</v>
      </c>
      <c r="B241" t="s">
        <v>1187</v>
      </c>
      <c r="C241" t="s">
        <v>1186</v>
      </c>
    </row>
    <row r="242" spans="1:3" x14ac:dyDescent="0.3">
      <c r="A242" t="s">
        <v>456</v>
      </c>
      <c r="B242" t="s">
        <v>1153</v>
      </c>
      <c r="C242" t="s">
        <v>1186</v>
      </c>
    </row>
    <row r="243" spans="1:3" x14ac:dyDescent="0.3">
      <c r="A243" s="9" t="s">
        <v>1062</v>
      </c>
      <c r="B243" t="s">
        <v>1153</v>
      </c>
      <c r="C243" t="s">
        <v>1186</v>
      </c>
    </row>
    <row r="244" spans="1:3" x14ac:dyDescent="0.3">
      <c r="A244" t="s">
        <v>457</v>
      </c>
      <c r="B244" t="s">
        <v>1189</v>
      </c>
      <c r="C244" t="s">
        <v>1186</v>
      </c>
    </row>
    <row r="245" spans="1:3" x14ac:dyDescent="0.3">
      <c r="A245" s="9" t="s">
        <v>1062</v>
      </c>
      <c r="B245" t="s">
        <v>1188</v>
      </c>
      <c r="C245" t="s">
        <v>1186</v>
      </c>
    </row>
    <row r="246" spans="1:3" x14ac:dyDescent="0.3">
      <c r="A246" t="s">
        <v>457</v>
      </c>
      <c r="B246" t="s">
        <v>1153</v>
      </c>
      <c r="C246" t="s">
        <v>1186</v>
      </c>
    </row>
    <row r="247" spans="1:3" x14ac:dyDescent="0.3">
      <c r="A247" t="s">
        <v>456</v>
      </c>
      <c r="B247" t="s">
        <v>1189</v>
      </c>
      <c r="C247" t="s">
        <v>1186</v>
      </c>
    </row>
    <row r="248" spans="1:3" x14ac:dyDescent="0.3">
      <c r="A248" s="9" t="s">
        <v>1062</v>
      </c>
      <c r="B248" t="s">
        <v>1153</v>
      </c>
      <c r="C248" t="s">
        <v>1186</v>
      </c>
    </row>
    <row r="249" spans="1:3" x14ac:dyDescent="0.3">
      <c r="A249" s="9" t="s">
        <v>1062</v>
      </c>
      <c r="B249" t="s">
        <v>1189</v>
      </c>
      <c r="C249" t="s">
        <v>1186</v>
      </c>
    </row>
    <row r="250" spans="1:3" x14ac:dyDescent="0.3">
      <c r="A250" s="9" t="s">
        <v>1062</v>
      </c>
      <c r="B250" t="s">
        <v>1189</v>
      </c>
      <c r="C250" t="s">
        <v>1186</v>
      </c>
    </row>
    <row r="251" spans="1:3" x14ac:dyDescent="0.3">
      <c r="A251" s="9" t="s">
        <v>1062</v>
      </c>
      <c r="B251" t="s">
        <v>1189</v>
      </c>
      <c r="C251" t="s">
        <v>1186</v>
      </c>
    </row>
    <row r="252" spans="1:3" x14ac:dyDescent="0.3">
      <c r="A252" t="s">
        <v>457</v>
      </c>
      <c r="B252" t="s">
        <v>1187</v>
      </c>
      <c r="C252" t="s">
        <v>1186</v>
      </c>
    </row>
    <row r="253" spans="1:3" x14ac:dyDescent="0.3">
      <c r="A253" s="9" t="s">
        <v>1062</v>
      </c>
      <c r="B253" t="s">
        <v>1189</v>
      </c>
      <c r="C253" t="s">
        <v>1186</v>
      </c>
    </row>
    <row r="254" spans="1:3" x14ac:dyDescent="0.3">
      <c r="A254" s="9" t="s">
        <v>1062</v>
      </c>
      <c r="B254" t="s">
        <v>1153</v>
      </c>
      <c r="C254" t="s">
        <v>1186</v>
      </c>
    </row>
    <row r="255" spans="1:3" x14ac:dyDescent="0.3">
      <c r="A255" t="s">
        <v>457</v>
      </c>
      <c r="B255" t="s">
        <v>1187</v>
      </c>
      <c r="C255" t="s">
        <v>1186</v>
      </c>
    </row>
    <row r="256" spans="1:3" x14ac:dyDescent="0.3">
      <c r="A256" t="s">
        <v>457</v>
      </c>
      <c r="B256" t="s">
        <v>1153</v>
      </c>
      <c r="C256" t="s">
        <v>1186</v>
      </c>
    </row>
    <row r="257" spans="1:3" x14ac:dyDescent="0.3">
      <c r="A257" t="s">
        <v>457</v>
      </c>
      <c r="B257" t="s">
        <v>1153</v>
      </c>
      <c r="C257" t="s">
        <v>1186</v>
      </c>
    </row>
    <row r="258" spans="1:3" x14ac:dyDescent="0.3">
      <c r="A258" s="9" t="s">
        <v>1062</v>
      </c>
      <c r="B258" t="s">
        <v>1153</v>
      </c>
      <c r="C258" t="s">
        <v>1186</v>
      </c>
    </row>
    <row r="259" spans="1:3" x14ac:dyDescent="0.3">
      <c r="A259" s="9" t="s">
        <v>1062</v>
      </c>
      <c r="B259" t="s">
        <v>1153</v>
      </c>
      <c r="C259" t="s">
        <v>1186</v>
      </c>
    </row>
    <row r="260" spans="1:3" x14ac:dyDescent="0.3">
      <c r="A260" t="s">
        <v>456</v>
      </c>
      <c r="B260" t="s">
        <v>1153</v>
      </c>
      <c r="C260" t="s">
        <v>1186</v>
      </c>
    </row>
    <row r="261" spans="1:3" x14ac:dyDescent="0.3">
      <c r="A261" s="9" t="s">
        <v>1062</v>
      </c>
      <c r="B261" t="s">
        <v>1153</v>
      </c>
      <c r="C261" t="s">
        <v>1186</v>
      </c>
    </row>
    <row r="262" spans="1:3" x14ac:dyDescent="0.3">
      <c r="A262" t="s">
        <v>457</v>
      </c>
      <c r="B262" t="s">
        <v>1187</v>
      </c>
      <c r="C262" t="s">
        <v>1186</v>
      </c>
    </row>
    <row r="263" spans="1:3" x14ac:dyDescent="0.3">
      <c r="A263" s="9" t="s">
        <v>1062</v>
      </c>
      <c r="B263" t="s">
        <v>1189</v>
      </c>
      <c r="C263" t="s">
        <v>1186</v>
      </c>
    </row>
    <row r="264" spans="1:3" x14ac:dyDescent="0.3">
      <c r="A264" s="9" t="s">
        <v>1062</v>
      </c>
      <c r="B264" t="s">
        <v>1153</v>
      </c>
      <c r="C264" t="s">
        <v>1186</v>
      </c>
    </row>
    <row r="265" spans="1:3" x14ac:dyDescent="0.3">
      <c r="A265" t="s">
        <v>456</v>
      </c>
      <c r="B265" t="s">
        <v>1187</v>
      </c>
      <c r="C265" t="s">
        <v>1186</v>
      </c>
    </row>
    <row r="266" spans="1:3" x14ac:dyDescent="0.3">
      <c r="A266" t="s">
        <v>456</v>
      </c>
      <c r="B266" t="s">
        <v>1153</v>
      </c>
      <c r="C266" t="s">
        <v>1186</v>
      </c>
    </row>
    <row r="267" spans="1:3" x14ac:dyDescent="0.3">
      <c r="A267" t="s">
        <v>456</v>
      </c>
      <c r="B267" t="s">
        <v>1153</v>
      </c>
      <c r="C267" t="s">
        <v>1186</v>
      </c>
    </row>
    <row r="268" spans="1:3" x14ac:dyDescent="0.3">
      <c r="A268" t="s">
        <v>457</v>
      </c>
      <c r="B268" t="s">
        <v>1153</v>
      </c>
      <c r="C268" t="s">
        <v>1186</v>
      </c>
    </row>
    <row r="269" spans="1:3" x14ac:dyDescent="0.3">
      <c r="A269" t="s">
        <v>456</v>
      </c>
      <c r="B269" t="s">
        <v>1153</v>
      </c>
      <c r="C269" t="s">
        <v>1186</v>
      </c>
    </row>
    <row r="270" spans="1:3" x14ac:dyDescent="0.3">
      <c r="A270" s="9" t="s">
        <v>1062</v>
      </c>
      <c r="B270" t="s">
        <v>1153</v>
      </c>
      <c r="C270" t="s">
        <v>1186</v>
      </c>
    </row>
    <row r="271" spans="1:3" x14ac:dyDescent="0.3">
      <c r="A271" t="s">
        <v>457</v>
      </c>
      <c r="B271" t="s">
        <v>1153</v>
      </c>
      <c r="C271" t="s">
        <v>1186</v>
      </c>
    </row>
    <row r="272" spans="1:3" x14ac:dyDescent="0.3">
      <c r="A272" t="s">
        <v>457</v>
      </c>
      <c r="B272" t="s">
        <v>1153</v>
      </c>
      <c r="C272" t="s">
        <v>1186</v>
      </c>
    </row>
    <row r="273" spans="1:3" x14ac:dyDescent="0.3">
      <c r="A273" s="9" t="s">
        <v>1062</v>
      </c>
      <c r="B273" t="s">
        <v>1153</v>
      </c>
      <c r="C273" t="s">
        <v>1186</v>
      </c>
    </row>
    <row r="274" spans="1:3" x14ac:dyDescent="0.3">
      <c r="A274" s="9" t="s">
        <v>1062</v>
      </c>
      <c r="B274" t="s">
        <v>1153</v>
      </c>
      <c r="C274" t="s">
        <v>1186</v>
      </c>
    </row>
    <row r="275" spans="1:3" x14ac:dyDescent="0.3">
      <c r="A275" t="s">
        <v>457</v>
      </c>
      <c r="B275" t="s">
        <v>1189</v>
      </c>
      <c r="C275" t="s">
        <v>1186</v>
      </c>
    </row>
    <row r="276" spans="1:3" x14ac:dyDescent="0.3">
      <c r="A276" s="9" t="s">
        <v>1062</v>
      </c>
      <c r="B276" t="s">
        <v>1187</v>
      </c>
      <c r="C276" t="s">
        <v>1186</v>
      </c>
    </row>
    <row r="277" spans="1:3" x14ac:dyDescent="0.3">
      <c r="A277" t="s">
        <v>456</v>
      </c>
      <c r="B277" t="s">
        <v>1187</v>
      </c>
      <c r="C277" t="s">
        <v>1186</v>
      </c>
    </row>
    <row r="278" spans="1:3" x14ac:dyDescent="0.3">
      <c r="A278" s="9" t="s">
        <v>1062</v>
      </c>
      <c r="B278" t="s">
        <v>1153</v>
      </c>
      <c r="C278" t="s">
        <v>1186</v>
      </c>
    </row>
    <row r="279" spans="1:3" x14ac:dyDescent="0.3">
      <c r="A279" s="9" t="s">
        <v>1062</v>
      </c>
      <c r="B279" t="s">
        <v>1153</v>
      </c>
      <c r="C279" t="s">
        <v>1186</v>
      </c>
    </row>
    <row r="280" spans="1:3" x14ac:dyDescent="0.3">
      <c r="A280" s="9" t="s">
        <v>1062</v>
      </c>
      <c r="B280" t="s">
        <v>1153</v>
      </c>
      <c r="C280" t="s">
        <v>1186</v>
      </c>
    </row>
    <row r="281" spans="1:3" x14ac:dyDescent="0.3">
      <c r="A281" s="9" t="s">
        <v>1062</v>
      </c>
      <c r="B281" t="s">
        <v>1187</v>
      </c>
      <c r="C281" t="s">
        <v>1186</v>
      </c>
    </row>
    <row r="282" spans="1:3" x14ac:dyDescent="0.3">
      <c r="A282" s="9" t="s">
        <v>1062</v>
      </c>
      <c r="B282" t="s">
        <v>1189</v>
      </c>
      <c r="C282" t="s">
        <v>1186</v>
      </c>
    </row>
    <row r="283" spans="1:3" x14ac:dyDescent="0.3">
      <c r="A283" s="9" t="s">
        <v>1062</v>
      </c>
      <c r="B283" t="s">
        <v>1189</v>
      </c>
      <c r="C283" t="s">
        <v>1186</v>
      </c>
    </row>
    <row r="284" spans="1:3" x14ac:dyDescent="0.3">
      <c r="A284" t="s">
        <v>456</v>
      </c>
      <c r="B284" t="s">
        <v>1187</v>
      </c>
      <c r="C284" t="s">
        <v>1186</v>
      </c>
    </row>
    <row r="285" spans="1:3" x14ac:dyDescent="0.3">
      <c r="A285" s="9" t="s">
        <v>1062</v>
      </c>
      <c r="B285" t="s">
        <v>1153</v>
      </c>
      <c r="C285" t="s">
        <v>1186</v>
      </c>
    </row>
    <row r="286" spans="1:3" x14ac:dyDescent="0.3">
      <c r="A286" t="s">
        <v>456</v>
      </c>
      <c r="B286" t="s">
        <v>1187</v>
      </c>
      <c r="C286" t="s">
        <v>1186</v>
      </c>
    </row>
    <row r="287" spans="1:3" x14ac:dyDescent="0.3">
      <c r="A287" t="s">
        <v>456</v>
      </c>
      <c r="B287" t="s">
        <v>1189</v>
      </c>
      <c r="C287" t="s">
        <v>1186</v>
      </c>
    </row>
    <row r="288" spans="1:3" x14ac:dyDescent="0.3">
      <c r="A288" t="s">
        <v>457</v>
      </c>
      <c r="B288" t="s">
        <v>1153</v>
      </c>
      <c r="C288" t="s">
        <v>1186</v>
      </c>
    </row>
    <row r="289" spans="1:3" x14ac:dyDescent="0.3">
      <c r="A289" s="9" t="s">
        <v>1062</v>
      </c>
      <c r="B289" t="s">
        <v>1189</v>
      </c>
      <c r="C289" t="s">
        <v>1186</v>
      </c>
    </row>
    <row r="290" spans="1:3" x14ac:dyDescent="0.3">
      <c r="A290" t="s">
        <v>456</v>
      </c>
      <c r="B290" t="s">
        <v>1153</v>
      </c>
      <c r="C290" t="s">
        <v>1186</v>
      </c>
    </row>
    <row r="291" spans="1:3" x14ac:dyDescent="0.3">
      <c r="A291" s="9" t="s">
        <v>1062</v>
      </c>
      <c r="B291" t="s">
        <v>1153</v>
      </c>
      <c r="C291" t="s">
        <v>1186</v>
      </c>
    </row>
    <row r="292" spans="1:3" x14ac:dyDescent="0.3">
      <c r="A292" t="s">
        <v>457</v>
      </c>
      <c r="B292" t="s">
        <v>1153</v>
      </c>
      <c r="C292" t="s">
        <v>1186</v>
      </c>
    </row>
    <row r="293" spans="1:3" x14ac:dyDescent="0.3">
      <c r="A293" t="s">
        <v>457</v>
      </c>
      <c r="B293" t="s">
        <v>1153</v>
      </c>
      <c r="C293" t="s">
        <v>1186</v>
      </c>
    </row>
    <row r="294" spans="1:3" x14ac:dyDescent="0.3">
      <c r="A294" t="s">
        <v>457</v>
      </c>
      <c r="B294" t="s">
        <v>1153</v>
      </c>
      <c r="C294" t="s">
        <v>1186</v>
      </c>
    </row>
    <row r="295" spans="1:3" x14ac:dyDescent="0.3">
      <c r="A295" t="s">
        <v>456</v>
      </c>
      <c r="B295" t="s">
        <v>1187</v>
      </c>
      <c r="C295" t="s">
        <v>1186</v>
      </c>
    </row>
    <row r="296" spans="1:3" x14ac:dyDescent="0.3">
      <c r="A296" s="9" t="s">
        <v>1062</v>
      </c>
      <c r="B296" t="s">
        <v>1189</v>
      </c>
      <c r="C296" t="s">
        <v>1186</v>
      </c>
    </row>
    <row r="297" spans="1:3" x14ac:dyDescent="0.3">
      <c r="A297" t="s">
        <v>456</v>
      </c>
      <c r="B297" t="s">
        <v>1153</v>
      </c>
      <c r="C297" t="s">
        <v>1186</v>
      </c>
    </row>
    <row r="298" spans="1:3" x14ac:dyDescent="0.3">
      <c r="A298" s="9" t="s">
        <v>1062</v>
      </c>
      <c r="B298" t="s">
        <v>1189</v>
      </c>
      <c r="C298" t="s">
        <v>1186</v>
      </c>
    </row>
    <row r="299" spans="1:3" x14ac:dyDescent="0.3">
      <c r="A299" s="9" t="s">
        <v>1062</v>
      </c>
      <c r="B299" t="s">
        <v>1153</v>
      </c>
      <c r="C299" t="s">
        <v>1186</v>
      </c>
    </row>
    <row r="300" spans="1:3" x14ac:dyDescent="0.3">
      <c r="A300" t="s">
        <v>456</v>
      </c>
      <c r="B300" t="s">
        <v>1189</v>
      </c>
      <c r="C300" t="s">
        <v>1186</v>
      </c>
    </row>
    <row r="301" spans="1:3" x14ac:dyDescent="0.3">
      <c r="A301" t="s">
        <v>456</v>
      </c>
      <c r="B301" t="s">
        <v>1153</v>
      </c>
      <c r="C301" t="s">
        <v>1186</v>
      </c>
    </row>
    <row r="302" spans="1:3" x14ac:dyDescent="0.3">
      <c r="A302" s="9" t="s">
        <v>1062</v>
      </c>
      <c r="B302" t="s">
        <v>1189</v>
      </c>
      <c r="C302" t="s">
        <v>1186</v>
      </c>
    </row>
    <row r="303" spans="1:3" x14ac:dyDescent="0.3">
      <c r="A303" t="s">
        <v>456</v>
      </c>
      <c r="B303" t="s">
        <v>1153</v>
      </c>
      <c r="C303" t="s">
        <v>1186</v>
      </c>
    </row>
    <row r="304" spans="1:3" x14ac:dyDescent="0.3">
      <c r="A304" t="s">
        <v>457</v>
      </c>
      <c r="B304" t="s">
        <v>1187</v>
      </c>
      <c r="C304" t="s">
        <v>1186</v>
      </c>
    </row>
    <row r="305" spans="1:3" x14ac:dyDescent="0.3">
      <c r="A305" t="s">
        <v>457</v>
      </c>
      <c r="B305" t="s">
        <v>1153</v>
      </c>
      <c r="C305" t="s">
        <v>1186</v>
      </c>
    </row>
    <row r="306" spans="1:3" x14ac:dyDescent="0.3">
      <c r="A306" s="9" t="s">
        <v>1062</v>
      </c>
      <c r="B306" t="s">
        <v>1189</v>
      </c>
      <c r="C306" t="s">
        <v>1186</v>
      </c>
    </row>
    <row r="307" spans="1:3" x14ac:dyDescent="0.3">
      <c r="A307" t="s">
        <v>457</v>
      </c>
      <c r="B307" t="s">
        <v>1153</v>
      </c>
      <c r="C307" t="s">
        <v>1186</v>
      </c>
    </row>
    <row r="308" spans="1:3" x14ac:dyDescent="0.3">
      <c r="A308" t="s">
        <v>457</v>
      </c>
      <c r="B308" t="s">
        <v>1187</v>
      </c>
      <c r="C308" t="s">
        <v>1186</v>
      </c>
    </row>
    <row r="309" spans="1:3" x14ac:dyDescent="0.3">
      <c r="A309" s="9" t="s">
        <v>1062</v>
      </c>
      <c r="B309" t="s">
        <v>1153</v>
      </c>
      <c r="C309" t="s">
        <v>1186</v>
      </c>
    </row>
    <row r="310" spans="1:3" x14ac:dyDescent="0.3">
      <c r="A310" t="s">
        <v>457</v>
      </c>
      <c r="B310" t="s">
        <v>1153</v>
      </c>
      <c r="C310" t="s">
        <v>1186</v>
      </c>
    </row>
    <row r="311" spans="1:3" x14ac:dyDescent="0.3">
      <c r="A311" s="9" t="s">
        <v>1062</v>
      </c>
      <c r="B311" t="s">
        <v>1153</v>
      </c>
      <c r="C311" t="s">
        <v>1186</v>
      </c>
    </row>
    <row r="312" spans="1:3" x14ac:dyDescent="0.3">
      <c r="A312" t="s">
        <v>456</v>
      </c>
      <c r="B312" t="s">
        <v>1153</v>
      </c>
      <c r="C312" t="s">
        <v>1186</v>
      </c>
    </row>
    <row r="313" spans="1:3" x14ac:dyDescent="0.3">
      <c r="A313" s="9" t="s">
        <v>1062</v>
      </c>
      <c r="B313" t="s">
        <v>1188</v>
      </c>
      <c r="C313" t="s">
        <v>1186</v>
      </c>
    </row>
    <row r="314" spans="1:3" x14ac:dyDescent="0.3">
      <c r="A314" t="s">
        <v>456</v>
      </c>
      <c r="B314" t="s">
        <v>1153</v>
      </c>
      <c r="C314" t="s">
        <v>1186</v>
      </c>
    </row>
    <row r="315" spans="1:3" x14ac:dyDescent="0.3">
      <c r="A315" t="s">
        <v>456</v>
      </c>
      <c r="B315" t="s">
        <v>1153</v>
      </c>
      <c r="C315" t="s">
        <v>1186</v>
      </c>
    </row>
    <row r="316" spans="1:3" x14ac:dyDescent="0.3">
      <c r="A316" s="9" t="s">
        <v>1062</v>
      </c>
      <c r="B316" t="s">
        <v>1153</v>
      </c>
      <c r="C316" t="s">
        <v>1186</v>
      </c>
    </row>
    <row r="317" spans="1:3" x14ac:dyDescent="0.3">
      <c r="A317" t="s">
        <v>456</v>
      </c>
      <c r="B317" t="s">
        <v>1153</v>
      </c>
      <c r="C317" t="s">
        <v>1186</v>
      </c>
    </row>
    <row r="318" spans="1:3" x14ac:dyDescent="0.3">
      <c r="A318" t="s">
        <v>457</v>
      </c>
      <c r="B318" t="s">
        <v>1153</v>
      </c>
      <c r="C318" t="s">
        <v>1186</v>
      </c>
    </row>
    <row r="319" spans="1:3" x14ac:dyDescent="0.3">
      <c r="A319" s="9" t="s">
        <v>1062</v>
      </c>
      <c r="B319" t="s">
        <v>1153</v>
      </c>
      <c r="C319" t="s">
        <v>1186</v>
      </c>
    </row>
    <row r="320" spans="1:3" x14ac:dyDescent="0.3">
      <c r="A320" t="s">
        <v>457</v>
      </c>
      <c r="B320" t="s">
        <v>1153</v>
      </c>
      <c r="C320" t="s">
        <v>1186</v>
      </c>
    </row>
    <row r="321" spans="1:3" x14ac:dyDescent="0.3">
      <c r="A321" t="s">
        <v>457</v>
      </c>
      <c r="B321" t="s">
        <v>1153</v>
      </c>
      <c r="C321" t="s">
        <v>1186</v>
      </c>
    </row>
    <row r="322" spans="1:3" x14ac:dyDescent="0.3">
      <c r="A322" s="9" t="s">
        <v>1062</v>
      </c>
      <c r="B322" t="s">
        <v>1153</v>
      </c>
      <c r="C322" t="s">
        <v>1186</v>
      </c>
    </row>
    <row r="323" spans="1:3" x14ac:dyDescent="0.3">
      <c r="A323" s="9" t="s">
        <v>1062</v>
      </c>
      <c r="B323" t="s">
        <v>1153</v>
      </c>
      <c r="C323" t="s">
        <v>1186</v>
      </c>
    </row>
    <row r="324" spans="1:3" x14ac:dyDescent="0.3">
      <c r="A324" t="s">
        <v>456</v>
      </c>
      <c r="B324" t="s">
        <v>1153</v>
      </c>
      <c r="C324" t="s">
        <v>1186</v>
      </c>
    </row>
    <row r="325" spans="1:3" x14ac:dyDescent="0.3">
      <c r="A325" t="s">
        <v>456</v>
      </c>
      <c r="B325" t="s">
        <v>1153</v>
      </c>
      <c r="C325" t="s">
        <v>1186</v>
      </c>
    </row>
    <row r="326" spans="1:3" x14ac:dyDescent="0.3">
      <c r="A326" s="9" t="s">
        <v>1062</v>
      </c>
      <c r="B326" t="s">
        <v>1153</v>
      </c>
      <c r="C326" t="s">
        <v>1186</v>
      </c>
    </row>
    <row r="327" spans="1:3" x14ac:dyDescent="0.3">
      <c r="A327" t="s">
        <v>456</v>
      </c>
      <c r="B327" t="s">
        <v>1153</v>
      </c>
      <c r="C327" t="s">
        <v>1186</v>
      </c>
    </row>
    <row r="328" spans="1:3" x14ac:dyDescent="0.3">
      <c r="A328" s="9" t="s">
        <v>1062</v>
      </c>
      <c r="B328" t="s">
        <v>1153</v>
      </c>
      <c r="C328" t="s">
        <v>1186</v>
      </c>
    </row>
    <row r="329" spans="1:3" x14ac:dyDescent="0.3">
      <c r="A329" t="s">
        <v>457</v>
      </c>
      <c r="B329" t="s">
        <v>1153</v>
      </c>
      <c r="C329" t="s">
        <v>1186</v>
      </c>
    </row>
    <row r="330" spans="1:3" x14ac:dyDescent="0.3">
      <c r="A330" t="s">
        <v>457</v>
      </c>
      <c r="B330" t="s">
        <v>1153</v>
      </c>
      <c r="C330" t="s">
        <v>1186</v>
      </c>
    </row>
    <row r="331" spans="1:3" x14ac:dyDescent="0.3">
      <c r="A331" t="s">
        <v>457</v>
      </c>
      <c r="B331" t="s">
        <v>1153</v>
      </c>
      <c r="C331" t="s">
        <v>1186</v>
      </c>
    </row>
    <row r="332" spans="1:3" x14ac:dyDescent="0.3">
      <c r="A332" s="9" t="s">
        <v>1062</v>
      </c>
      <c r="B332" t="s">
        <v>1153</v>
      </c>
      <c r="C332" t="s">
        <v>1186</v>
      </c>
    </row>
    <row r="333" spans="1:3" x14ac:dyDescent="0.3">
      <c r="A333" s="9" t="s">
        <v>1062</v>
      </c>
      <c r="B333" t="s">
        <v>1153</v>
      </c>
      <c r="C333" t="s">
        <v>1186</v>
      </c>
    </row>
    <row r="334" spans="1:3" x14ac:dyDescent="0.3">
      <c r="A334" s="9" t="s">
        <v>1062</v>
      </c>
      <c r="B334" t="s">
        <v>1153</v>
      </c>
      <c r="C334" t="s">
        <v>1186</v>
      </c>
    </row>
    <row r="335" spans="1:3" x14ac:dyDescent="0.3">
      <c r="A335" t="s">
        <v>456</v>
      </c>
      <c r="B335" t="s">
        <v>1153</v>
      </c>
      <c r="C335" t="s">
        <v>1186</v>
      </c>
    </row>
    <row r="336" spans="1:3" x14ac:dyDescent="0.3">
      <c r="A336" s="9" t="s">
        <v>1062</v>
      </c>
      <c r="B336" t="s">
        <v>1153</v>
      </c>
      <c r="C336" t="s">
        <v>1186</v>
      </c>
    </row>
    <row r="337" spans="1:3" x14ac:dyDescent="0.3">
      <c r="A337" t="s">
        <v>456</v>
      </c>
      <c r="B337" t="s">
        <v>1153</v>
      </c>
      <c r="C337" t="s">
        <v>1186</v>
      </c>
    </row>
    <row r="338" spans="1:3" x14ac:dyDescent="0.3">
      <c r="A338" t="s">
        <v>457</v>
      </c>
      <c r="B338" t="s">
        <v>1153</v>
      </c>
      <c r="C338" t="s">
        <v>1186</v>
      </c>
    </row>
    <row r="339" spans="1:3" x14ac:dyDescent="0.3">
      <c r="A339" s="9" t="s">
        <v>1062</v>
      </c>
      <c r="B339" t="s">
        <v>1153</v>
      </c>
      <c r="C339" t="s">
        <v>1186</v>
      </c>
    </row>
    <row r="340" spans="1:3" x14ac:dyDescent="0.3">
      <c r="A340" t="s">
        <v>457</v>
      </c>
      <c r="B340" t="s">
        <v>1188</v>
      </c>
      <c r="C340" t="s">
        <v>1186</v>
      </c>
    </row>
    <row r="341" spans="1:3" x14ac:dyDescent="0.3">
      <c r="A341" s="9" t="s">
        <v>1062</v>
      </c>
      <c r="B341" t="s">
        <v>1153</v>
      </c>
      <c r="C341" t="s">
        <v>1186</v>
      </c>
    </row>
    <row r="342" spans="1:3" x14ac:dyDescent="0.3">
      <c r="A342" s="9" t="s">
        <v>1062</v>
      </c>
      <c r="B342" t="s">
        <v>1153</v>
      </c>
      <c r="C342" t="s">
        <v>1186</v>
      </c>
    </row>
    <row r="343" spans="1:3" x14ac:dyDescent="0.3">
      <c r="A343" s="9" t="s">
        <v>1062</v>
      </c>
      <c r="B343" t="s">
        <v>1189</v>
      </c>
      <c r="C343" t="s">
        <v>1186</v>
      </c>
    </row>
    <row r="344" spans="1:3" x14ac:dyDescent="0.3">
      <c r="A344" t="s">
        <v>457</v>
      </c>
      <c r="B344" t="s">
        <v>1187</v>
      </c>
      <c r="C344" t="s">
        <v>1186</v>
      </c>
    </row>
    <row r="345" spans="1:3" x14ac:dyDescent="0.3">
      <c r="A345" t="s">
        <v>457</v>
      </c>
      <c r="B345" t="s">
        <v>1153</v>
      </c>
      <c r="C345" t="s">
        <v>1186</v>
      </c>
    </row>
    <row r="346" spans="1:3" x14ac:dyDescent="0.3">
      <c r="A346" t="s">
        <v>457</v>
      </c>
      <c r="B346" t="s">
        <v>1153</v>
      </c>
      <c r="C346" t="s">
        <v>1186</v>
      </c>
    </row>
    <row r="347" spans="1:3" x14ac:dyDescent="0.3">
      <c r="A347" s="9" t="s">
        <v>1062</v>
      </c>
      <c r="B347" t="s">
        <v>1153</v>
      </c>
      <c r="C347" t="s">
        <v>1186</v>
      </c>
    </row>
    <row r="348" spans="1:3" x14ac:dyDescent="0.3">
      <c r="A348" t="s">
        <v>456</v>
      </c>
      <c r="B348" t="s">
        <v>1153</v>
      </c>
      <c r="C348" t="s">
        <v>1186</v>
      </c>
    </row>
    <row r="349" spans="1:3" x14ac:dyDescent="0.3">
      <c r="A349" t="s">
        <v>456</v>
      </c>
      <c r="B349" t="s">
        <v>1153</v>
      </c>
      <c r="C349" t="s">
        <v>1186</v>
      </c>
    </row>
    <row r="350" spans="1:3" x14ac:dyDescent="0.3">
      <c r="A350" t="s">
        <v>457</v>
      </c>
      <c r="B350" t="s">
        <v>1153</v>
      </c>
      <c r="C350" t="s">
        <v>1186</v>
      </c>
    </row>
    <row r="351" spans="1:3" x14ac:dyDescent="0.3">
      <c r="A351" t="s">
        <v>456</v>
      </c>
      <c r="B351" t="s">
        <v>1153</v>
      </c>
      <c r="C351" t="s">
        <v>1186</v>
      </c>
    </row>
    <row r="352" spans="1:3" x14ac:dyDescent="0.3">
      <c r="A352" t="s">
        <v>456</v>
      </c>
      <c r="B352" t="s">
        <v>1153</v>
      </c>
      <c r="C352" t="s">
        <v>1186</v>
      </c>
    </row>
    <row r="353" spans="1:3" x14ac:dyDescent="0.3">
      <c r="A353" s="9" t="s">
        <v>1062</v>
      </c>
      <c r="B353" t="s">
        <v>1187</v>
      </c>
      <c r="C353" t="s">
        <v>1186</v>
      </c>
    </row>
    <row r="354" spans="1:3" x14ac:dyDescent="0.3">
      <c r="A354" s="9" t="s">
        <v>1062</v>
      </c>
      <c r="B354" t="s">
        <v>1153</v>
      </c>
      <c r="C354" t="s">
        <v>1186</v>
      </c>
    </row>
    <row r="355" spans="1:3" x14ac:dyDescent="0.3">
      <c r="A355" t="s">
        <v>456</v>
      </c>
      <c r="B355" t="s">
        <v>1153</v>
      </c>
      <c r="C355" t="s">
        <v>1186</v>
      </c>
    </row>
    <row r="356" spans="1:3" x14ac:dyDescent="0.3">
      <c r="A356" t="s">
        <v>456</v>
      </c>
      <c r="B356" t="s">
        <v>1153</v>
      </c>
      <c r="C356" t="s">
        <v>1186</v>
      </c>
    </row>
    <row r="357" spans="1:3" x14ac:dyDescent="0.3">
      <c r="A357" t="s">
        <v>456</v>
      </c>
      <c r="B357" t="s">
        <v>1153</v>
      </c>
      <c r="C357" t="s">
        <v>1186</v>
      </c>
    </row>
    <row r="358" spans="1:3" x14ac:dyDescent="0.3">
      <c r="A358" s="9" t="s">
        <v>1062</v>
      </c>
      <c r="B358" t="s">
        <v>1153</v>
      </c>
      <c r="C358" t="s">
        <v>1186</v>
      </c>
    </row>
    <row r="359" spans="1:3" x14ac:dyDescent="0.3">
      <c r="A359" t="s">
        <v>456</v>
      </c>
      <c r="B359" t="s">
        <v>1153</v>
      </c>
      <c r="C359" t="s">
        <v>1186</v>
      </c>
    </row>
    <row r="360" spans="1:3" x14ac:dyDescent="0.3">
      <c r="A360" t="s">
        <v>456</v>
      </c>
      <c r="B360" t="s">
        <v>1153</v>
      </c>
      <c r="C360" t="s">
        <v>1186</v>
      </c>
    </row>
    <row r="361" spans="1:3" x14ac:dyDescent="0.3">
      <c r="A361" t="s">
        <v>457</v>
      </c>
      <c r="B361" t="s">
        <v>1153</v>
      </c>
      <c r="C361" t="s">
        <v>1186</v>
      </c>
    </row>
    <row r="362" spans="1:3" x14ac:dyDescent="0.3">
      <c r="A362" s="9" t="s">
        <v>1062</v>
      </c>
      <c r="B362" t="s">
        <v>1153</v>
      </c>
      <c r="C362" t="s">
        <v>1186</v>
      </c>
    </row>
    <row r="363" spans="1:3" x14ac:dyDescent="0.3">
      <c r="A363" t="s">
        <v>456</v>
      </c>
      <c r="B363" t="s">
        <v>1153</v>
      </c>
      <c r="C363" t="s">
        <v>1186</v>
      </c>
    </row>
    <row r="364" spans="1:3" x14ac:dyDescent="0.3">
      <c r="A364" t="s">
        <v>457</v>
      </c>
      <c r="B364" t="s">
        <v>1153</v>
      </c>
      <c r="C364" t="s">
        <v>1186</v>
      </c>
    </row>
    <row r="365" spans="1:3" x14ac:dyDescent="0.3">
      <c r="A365" t="s">
        <v>456</v>
      </c>
      <c r="B365" t="s">
        <v>1187</v>
      </c>
      <c r="C365" t="s">
        <v>1186</v>
      </c>
    </row>
    <row r="366" spans="1:3" x14ac:dyDescent="0.3">
      <c r="A366" s="9" t="s">
        <v>1062</v>
      </c>
      <c r="B366" t="s">
        <v>1189</v>
      </c>
      <c r="C366" t="s">
        <v>1186</v>
      </c>
    </row>
    <row r="367" spans="1:3" x14ac:dyDescent="0.3">
      <c r="A367" s="9" t="s">
        <v>1062</v>
      </c>
      <c r="B367" t="s">
        <v>1187</v>
      </c>
      <c r="C367" t="s">
        <v>1186</v>
      </c>
    </row>
    <row r="368" spans="1:3" x14ac:dyDescent="0.3">
      <c r="A368" s="9" t="s">
        <v>1062</v>
      </c>
      <c r="B368" t="s">
        <v>1189</v>
      </c>
      <c r="C368" t="s">
        <v>1186</v>
      </c>
    </row>
    <row r="369" spans="1:3" x14ac:dyDescent="0.3">
      <c r="A369" t="s">
        <v>456</v>
      </c>
      <c r="B369" t="s">
        <v>1153</v>
      </c>
      <c r="C369" t="s">
        <v>1186</v>
      </c>
    </row>
    <row r="370" spans="1:3" x14ac:dyDescent="0.3">
      <c r="A370" s="9" t="s">
        <v>1062</v>
      </c>
      <c r="B370" t="s">
        <v>1153</v>
      </c>
      <c r="C370" t="s">
        <v>1186</v>
      </c>
    </row>
    <row r="371" spans="1:3" x14ac:dyDescent="0.3">
      <c r="A371" s="9" t="s">
        <v>1062</v>
      </c>
      <c r="B371" t="s">
        <v>1153</v>
      </c>
      <c r="C371" t="s">
        <v>1186</v>
      </c>
    </row>
    <row r="372" spans="1:3" x14ac:dyDescent="0.3">
      <c r="A372" t="s">
        <v>457</v>
      </c>
      <c r="B372" t="s">
        <v>1153</v>
      </c>
      <c r="C372" t="s">
        <v>1186</v>
      </c>
    </row>
    <row r="373" spans="1:3" x14ac:dyDescent="0.3">
      <c r="A373" t="s">
        <v>457</v>
      </c>
      <c r="B373" t="s">
        <v>1153</v>
      </c>
      <c r="C373" t="s">
        <v>1186</v>
      </c>
    </row>
    <row r="374" spans="1:3" x14ac:dyDescent="0.3">
      <c r="A374" t="s">
        <v>456</v>
      </c>
      <c r="B374" t="s">
        <v>1187</v>
      </c>
      <c r="C374" t="s">
        <v>1186</v>
      </c>
    </row>
    <row r="375" spans="1:3" x14ac:dyDescent="0.3">
      <c r="A375" t="s">
        <v>457</v>
      </c>
      <c r="B375" t="s">
        <v>1189</v>
      </c>
      <c r="C375" t="s">
        <v>1186</v>
      </c>
    </row>
    <row r="376" spans="1:3" x14ac:dyDescent="0.3">
      <c r="A376" t="s">
        <v>456</v>
      </c>
      <c r="B376" t="s">
        <v>1153</v>
      </c>
      <c r="C376" t="s">
        <v>1186</v>
      </c>
    </row>
    <row r="377" spans="1:3" x14ac:dyDescent="0.3">
      <c r="A377" s="9" t="s">
        <v>1062</v>
      </c>
      <c r="B377" t="s">
        <v>1153</v>
      </c>
      <c r="C377" t="s">
        <v>1186</v>
      </c>
    </row>
    <row r="378" spans="1:3" x14ac:dyDescent="0.3">
      <c r="A378" s="9" t="s">
        <v>1062</v>
      </c>
      <c r="B378" t="s">
        <v>1153</v>
      </c>
      <c r="C378" t="s">
        <v>1186</v>
      </c>
    </row>
    <row r="379" spans="1:3" x14ac:dyDescent="0.3">
      <c r="A379" t="s">
        <v>456</v>
      </c>
      <c r="B379" t="s">
        <v>1153</v>
      </c>
      <c r="C379" t="s">
        <v>1186</v>
      </c>
    </row>
    <row r="380" spans="1:3" x14ac:dyDescent="0.3">
      <c r="A380" s="9" t="s">
        <v>1062</v>
      </c>
      <c r="B380" t="s">
        <v>1153</v>
      </c>
      <c r="C380" t="s">
        <v>1186</v>
      </c>
    </row>
    <row r="381" spans="1:3" x14ac:dyDescent="0.3">
      <c r="A381" t="s">
        <v>457</v>
      </c>
      <c r="B381" t="s">
        <v>1153</v>
      </c>
      <c r="C381" t="s">
        <v>1186</v>
      </c>
    </row>
    <row r="382" spans="1:3" x14ac:dyDescent="0.3">
      <c r="A382" t="s">
        <v>456</v>
      </c>
      <c r="B382" t="s">
        <v>1189</v>
      </c>
      <c r="C382" t="s">
        <v>1186</v>
      </c>
    </row>
    <row r="383" spans="1:3" x14ac:dyDescent="0.3">
      <c r="A383" s="9" t="s">
        <v>1062</v>
      </c>
      <c r="B383" t="s">
        <v>1153</v>
      </c>
      <c r="C383" t="s">
        <v>1186</v>
      </c>
    </row>
    <row r="384" spans="1:3" x14ac:dyDescent="0.3">
      <c r="A384" t="s">
        <v>457</v>
      </c>
      <c r="B384" t="s">
        <v>1153</v>
      </c>
      <c r="C384" t="s">
        <v>1186</v>
      </c>
    </row>
    <row r="385" spans="1:3" x14ac:dyDescent="0.3">
      <c r="A385" t="s">
        <v>457</v>
      </c>
      <c r="B385" t="s">
        <v>1187</v>
      </c>
      <c r="C385" t="s">
        <v>1186</v>
      </c>
    </row>
    <row r="386" spans="1:3" x14ac:dyDescent="0.3">
      <c r="A386" t="s">
        <v>457</v>
      </c>
      <c r="B386" t="s">
        <v>1153</v>
      </c>
      <c r="C386" t="s">
        <v>1186</v>
      </c>
    </row>
    <row r="387" spans="1:3" x14ac:dyDescent="0.3">
      <c r="A387" s="9" t="s">
        <v>1062</v>
      </c>
      <c r="B387" t="s">
        <v>1153</v>
      </c>
      <c r="C387" t="s">
        <v>1186</v>
      </c>
    </row>
    <row r="388" spans="1:3" x14ac:dyDescent="0.3">
      <c r="A388" t="s">
        <v>456</v>
      </c>
      <c r="B388" t="s">
        <v>1153</v>
      </c>
      <c r="C388" t="s">
        <v>1186</v>
      </c>
    </row>
    <row r="389" spans="1:3" x14ac:dyDescent="0.3">
      <c r="A389" t="s">
        <v>457</v>
      </c>
      <c r="B389" t="s">
        <v>1153</v>
      </c>
      <c r="C389" t="s">
        <v>1186</v>
      </c>
    </row>
    <row r="390" spans="1:3" x14ac:dyDescent="0.3">
      <c r="A390" s="9" t="s">
        <v>1062</v>
      </c>
      <c r="B390" t="s">
        <v>1189</v>
      </c>
      <c r="C390" t="s">
        <v>1186</v>
      </c>
    </row>
    <row r="391" spans="1:3" x14ac:dyDescent="0.3">
      <c r="A391" s="9" t="s">
        <v>1062</v>
      </c>
      <c r="B391" t="s">
        <v>1153</v>
      </c>
      <c r="C391" t="s">
        <v>1186</v>
      </c>
    </row>
    <row r="392" spans="1:3" x14ac:dyDescent="0.3">
      <c r="A392" s="9" t="s">
        <v>1062</v>
      </c>
      <c r="B392" t="s">
        <v>1189</v>
      </c>
      <c r="C392" t="s">
        <v>1186</v>
      </c>
    </row>
    <row r="393" spans="1:3" x14ac:dyDescent="0.3">
      <c r="A393" s="9" t="s">
        <v>1062</v>
      </c>
      <c r="B393" t="s">
        <v>1189</v>
      </c>
      <c r="C393" t="s">
        <v>1186</v>
      </c>
    </row>
    <row r="394" spans="1:3" x14ac:dyDescent="0.3">
      <c r="A394" s="9" t="s">
        <v>1062</v>
      </c>
      <c r="B394" t="s">
        <v>1153</v>
      </c>
      <c r="C394" t="s">
        <v>1186</v>
      </c>
    </row>
    <row r="395" spans="1:3" x14ac:dyDescent="0.3">
      <c r="A395" s="9" t="s">
        <v>1062</v>
      </c>
      <c r="B395" t="s">
        <v>1187</v>
      </c>
      <c r="C395" t="s">
        <v>1186</v>
      </c>
    </row>
    <row r="396" spans="1:3" x14ac:dyDescent="0.3">
      <c r="A396" t="s">
        <v>457</v>
      </c>
      <c r="B396" t="s">
        <v>1153</v>
      </c>
      <c r="C396" t="s">
        <v>1186</v>
      </c>
    </row>
    <row r="397" spans="1:3" x14ac:dyDescent="0.3">
      <c r="A397" s="9" t="s">
        <v>1062</v>
      </c>
      <c r="B397" t="s">
        <v>1153</v>
      </c>
      <c r="C397" t="s">
        <v>1186</v>
      </c>
    </row>
    <row r="398" spans="1:3" x14ac:dyDescent="0.3">
      <c r="A398" s="9" t="s">
        <v>1062</v>
      </c>
      <c r="B398" t="s">
        <v>1187</v>
      </c>
      <c r="C398" t="s">
        <v>1186</v>
      </c>
    </row>
    <row r="399" spans="1:3" x14ac:dyDescent="0.3">
      <c r="A399" t="s">
        <v>457</v>
      </c>
      <c r="B399" t="s">
        <v>1153</v>
      </c>
      <c r="C399" t="s">
        <v>1186</v>
      </c>
    </row>
    <row r="400" spans="1:3" x14ac:dyDescent="0.3">
      <c r="A400" t="s">
        <v>456</v>
      </c>
      <c r="B400" t="s">
        <v>1153</v>
      </c>
      <c r="C400" t="s">
        <v>1186</v>
      </c>
    </row>
    <row r="401" spans="1:3" x14ac:dyDescent="0.3">
      <c r="A401" t="s">
        <v>457</v>
      </c>
      <c r="B401" t="s">
        <v>1153</v>
      </c>
      <c r="C401" t="s">
        <v>1186</v>
      </c>
    </row>
    <row r="402" spans="1:3" x14ac:dyDescent="0.3">
      <c r="A402" t="s">
        <v>457</v>
      </c>
      <c r="B402" t="s">
        <v>1187</v>
      </c>
      <c r="C402" t="s">
        <v>1186</v>
      </c>
    </row>
    <row r="403" spans="1:3" x14ac:dyDescent="0.3">
      <c r="A403" t="s">
        <v>456</v>
      </c>
      <c r="B403" t="s">
        <v>1153</v>
      </c>
      <c r="C403" t="s">
        <v>1186</v>
      </c>
    </row>
    <row r="404" spans="1:3" x14ac:dyDescent="0.3">
      <c r="A404" t="s">
        <v>456</v>
      </c>
      <c r="B404" t="s">
        <v>1153</v>
      </c>
      <c r="C404" t="s">
        <v>1186</v>
      </c>
    </row>
    <row r="405" spans="1:3" x14ac:dyDescent="0.3">
      <c r="A405" t="s">
        <v>456</v>
      </c>
      <c r="B405" t="s">
        <v>1187</v>
      </c>
      <c r="C405" t="s">
        <v>1186</v>
      </c>
    </row>
    <row r="406" spans="1:3" x14ac:dyDescent="0.3">
      <c r="A406" s="9" t="s">
        <v>1062</v>
      </c>
      <c r="B406" t="s">
        <v>1153</v>
      </c>
      <c r="C406" t="s">
        <v>1186</v>
      </c>
    </row>
    <row r="407" spans="1:3" x14ac:dyDescent="0.3">
      <c r="A407" s="9" t="s">
        <v>1062</v>
      </c>
      <c r="B407" t="s">
        <v>1153</v>
      </c>
      <c r="C407" t="s">
        <v>1186</v>
      </c>
    </row>
    <row r="408" spans="1:3" x14ac:dyDescent="0.3">
      <c r="A408" s="9" t="s">
        <v>1062</v>
      </c>
      <c r="B408" t="s">
        <v>1153</v>
      </c>
      <c r="C408" t="s">
        <v>1186</v>
      </c>
    </row>
    <row r="409" spans="1:3" x14ac:dyDescent="0.3">
      <c r="A409" s="9" t="s">
        <v>1062</v>
      </c>
      <c r="B409" t="s">
        <v>1153</v>
      </c>
      <c r="C409" t="s">
        <v>1186</v>
      </c>
    </row>
    <row r="410" spans="1:3" x14ac:dyDescent="0.3">
      <c r="A410" t="s">
        <v>456</v>
      </c>
      <c r="B410" t="s">
        <v>1187</v>
      </c>
      <c r="C410" t="s">
        <v>1186</v>
      </c>
    </row>
    <row r="411" spans="1:3" x14ac:dyDescent="0.3">
      <c r="A411" s="9" t="s">
        <v>1062</v>
      </c>
      <c r="B411" t="s">
        <v>1153</v>
      </c>
      <c r="C411" t="s">
        <v>1186</v>
      </c>
    </row>
    <row r="412" spans="1:3" x14ac:dyDescent="0.3">
      <c r="A412" t="s">
        <v>456</v>
      </c>
      <c r="B412" t="s">
        <v>1187</v>
      </c>
      <c r="C412" t="s">
        <v>1186</v>
      </c>
    </row>
    <row r="413" spans="1:3" x14ac:dyDescent="0.3">
      <c r="A413" t="s">
        <v>457</v>
      </c>
      <c r="B413" t="s">
        <v>1153</v>
      </c>
      <c r="C413" t="s">
        <v>1186</v>
      </c>
    </row>
    <row r="414" spans="1:3" x14ac:dyDescent="0.3">
      <c r="A414" s="9" t="s">
        <v>1062</v>
      </c>
      <c r="B414" t="s">
        <v>1153</v>
      </c>
      <c r="C414" t="s">
        <v>1186</v>
      </c>
    </row>
    <row r="415" spans="1:3" x14ac:dyDescent="0.3">
      <c r="A415" s="9" t="s">
        <v>1062</v>
      </c>
      <c r="B415" t="s">
        <v>1153</v>
      </c>
      <c r="C415" t="s">
        <v>1186</v>
      </c>
    </row>
    <row r="416" spans="1:3" x14ac:dyDescent="0.3">
      <c r="A416" t="s">
        <v>456</v>
      </c>
      <c r="B416" t="s">
        <v>1153</v>
      </c>
      <c r="C416" t="s">
        <v>1186</v>
      </c>
    </row>
    <row r="417" spans="1:3" x14ac:dyDescent="0.3">
      <c r="A417" s="9" t="s">
        <v>1062</v>
      </c>
      <c r="B417" t="s">
        <v>1189</v>
      </c>
      <c r="C417" t="s">
        <v>1186</v>
      </c>
    </row>
    <row r="418" spans="1:3" x14ac:dyDescent="0.3">
      <c r="A418" t="s">
        <v>456</v>
      </c>
      <c r="B418" t="s">
        <v>1187</v>
      </c>
      <c r="C418" t="s">
        <v>1186</v>
      </c>
    </row>
    <row r="419" spans="1:3" x14ac:dyDescent="0.3">
      <c r="A419" t="s">
        <v>456</v>
      </c>
      <c r="B419" t="s">
        <v>1187</v>
      </c>
      <c r="C419" t="s">
        <v>1186</v>
      </c>
    </row>
    <row r="420" spans="1:3" x14ac:dyDescent="0.3">
      <c r="A420" s="9" t="s">
        <v>1062</v>
      </c>
      <c r="B420" t="s">
        <v>1189</v>
      </c>
      <c r="C420" t="s">
        <v>1186</v>
      </c>
    </row>
    <row r="421" spans="1:3" x14ac:dyDescent="0.3">
      <c r="A421" s="9" t="s">
        <v>1062</v>
      </c>
      <c r="B421" t="s">
        <v>1187</v>
      </c>
      <c r="C421" t="s">
        <v>1186</v>
      </c>
    </row>
    <row r="422" spans="1:3" x14ac:dyDescent="0.3">
      <c r="A422" s="9" t="s">
        <v>1062</v>
      </c>
      <c r="B422" t="s">
        <v>1153</v>
      </c>
      <c r="C422" t="s">
        <v>1186</v>
      </c>
    </row>
    <row r="423" spans="1:3" x14ac:dyDescent="0.3">
      <c r="A423" t="s">
        <v>456</v>
      </c>
      <c r="B423" t="s">
        <v>1153</v>
      </c>
      <c r="C423" t="s">
        <v>1186</v>
      </c>
    </row>
    <row r="424" spans="1:3" x14ac:dyDescent="0.3">
      <c r="A424" t="s">
        <v>456</v>
      </c>
      <c r="B424" t="s">
        <v>1153</v>
      </c>
      <c r="C424" t="s">
        <v>1186</v>
      </c>
    </row>
    <row r="425" spans="1:3" x14ac:dyDescent="0.3">
      <c r="A425" t="s">
        <v>457</v>
      </c>
      <c r="B425" t="s">
        <v>1153</v>
      </c>
      <c r="C425" t="s">
        <v>1186</v>
      </c>
    </row>
    <row r="426" spans="1:3" x14ac:dyDescent="0.3">
      <c r="A426" t="s">
        <v>456</v>
      </c>
      <c r="B426" t="s">
        <v>1153</v>
      </c>
      <c r="C426" t="s">
        <v>1186</v>
      </c>
    </row>
    <row r="427" spans="1:3" x14ac:dyDescent="0.3">
      <c r="A427" s="9" t="s">
        <v>1062</v>
      </c>
      <c r="B427" t="s">
        <v>1189</v>
      </c>
      <c r="C427" t="s">
        <v>1186</v>
      </c>
    </row>
    <row r="428" spans="1:3" x14ac:dyDescent="0.3">
      <c r="A428" t="s">
        <v>456</v>
      </c>
      <c r="B428" t="s">
        <v>1153</v>
      </c>
      <c r="C428" t="s">
        <v>1186</v>
      </c>
    </row>
    <row r="429" spans="1:3" x14ac:dyDescent="0.3">
      <c r="A429" s="9" t="s">
        <v>1062</v>
      </c>
      <c r="B429" t="s">
        <v>1153</v>
      </c>
      <c r="C429" t="s">
        <v>1186</v>
      </c>
    </row>
    <row r="430" spans="1:3" x14ac:dyDescent="0.3">
      <c r="A430" s="9" t="s">
        <v>1062</v>
      </c>
      <c r="B430" t="s">
        <v>1153</v>
      </c>
      <c r="C430" t="s">
        <v>1186</v>
      </c>
    </row>
    <row r="431" spans="1:3" x14ac:dyDescent="0.3">
      <c r="A431" s="9" t="s">
        <v>1062</v>
      </c>
      <c r="B431" t="s">
        <v>1153</v>
      </c>
      <c r="C431" t="s">
        <v>1186</v>
      </c>
    </row>
    <row r="432" spans="1:3" x14ac:dyDescent="0.3">
      <c r="A432" t="s">
        <v>457</v>
      </c>
      <c r="B432" t="s">
        <v>1187</v>
      </c>
      <c r="C432" t="s">
        <v>1186</v>
      </c>
    </row>
    <row r="433" spans="1:3" x14ac:dyDescent="0.3">
      <c r="A433" t="s">
        <v>456</v>
      </c>
      <c r="B433" t="s">
        <v>1153</v>
      </c>
      <c r="C433" t="s">
        <v>1186</v>
      </c>
    </row>
    <row r="434" spans="1:3" x14ac:dyDescent="0.3">
      <c r="A434" t="s">
        <v>456</v>
      </c>
      <c r="B434" t="s">
        <v>1153</v>
      </c>
      <c r="C434" t="s">
        <v>1186</v>
      </c>
    </row>
    <row r="435" spans="1:3" x14ac:dyDescent="0.3">
      <c r="A435" t="s">
        <v>457</v>
      </c>
      <c r="B435" t="s">
        <v>1153</v>
      </c>
      <c r="C435" t="s">
        <v>1186</v>
      </c>
    </row>
    <row r="436" spans="1:3" x14ac:dyDescent="0.3">
      <c r="A436" s="9" t="s">
        <v>1062</v>
      </c>
      <c r="B436" t="s">
        <v>1153</v>
      </c>
      <c r="C436" t="s">
        <v>1186</v>
      </c>
    </row>
    <row r="437" spans="1:3" x14ac:dyDescent="0.3">
      <c r="A437" t="s">
        <v>457</v>
      </c>
      <c r="B437" t="s">
        <v>1153</v>
      </c>
      <c r="C437" t="s">
        <v>1186</v>
      </c>
    </row>
    <row r="438" spans="1:3" x14ac:dyDescent="0.3">
      <c r="A438" t="s">
        <v>456</v>
      </c>
      <c r="B438" t="s">
        <v>1187</v>
      </c>
      <c r="C438" t="s">
        <v>1186</v>
      </c>
    </row>
    <row r="439" spans="1:3" x14ac:dyDescent="0.3">
      <c r="A439" s="9" t="s">
        <v>1062</v>
      </c>
      <c r="B439" t="s">
        <v>1187</v>
      </c>
      <c r="C439" t="s">
        <v>1186</v>
      </c>
    </row>
  </sheetData>
  <autoFilter ref="A1:C439" xr:uid="{87B4744D-9AB5-4D31-B321-C1C4A65C2FF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8317AA-46D8-413D-A6B3-B31DEF81F415}">
  <dimension ref="A1:O439"/>
  <sheetViews>
    <sheetView topLeftCell="D1" workbookViewId="0">
      <selection activeCell="I9" sqref="I9"/>
    </sheetView>
  </sheetViews>
  <sheetFormatPr defaultRowHeight="14.4" x14ac:dyDescent="0.3"/>
  <cols>
    <col min="1" max="1" width="13.44140625" bestFit="1" customWidth="1"/>
    <col min="2" max="4" width="14.44140625" bestFit="1" customWidth="1"/>
    <col min="5" max="5" width="12.5546875" bestFit="1" customWidth="1"/>
    <col min="6" max="6" width="17.88671875" bestFit="1" customWidth="1"/>
    <col min="9" max="9" width="15.44140625" customWidth="1"/>
    <col min="10" max="10" width="11.44140625" customWidth="1"/>
    <col min="11" max="11" width="12.77734375" customWidth="1"/>
    <col min="12" max="12" width="11" customWidth="1"/>
    <col min="13" max="13" width="12.5546875" customWidth="1"/>
    <col min="14" max="14" width="10.88671875" customWidth="1"/>
    <col min="15" max="15" width="15.33203125" customWidth="1"/>
  </cols>
  <sheetData>
    <row r="1" spans="1:15" x14ac:dyDescent="0.3">
      <c r="A1" s="4" t="s">
        <v>482</v>
      </c>
      <c r="B1" s="4" t="s">
        <v>66</v>
      </c>
      <c r="C1" s="4" t="s">
        <v>67</v>
      </c>
      <c r="D1" s="4" t="s">
        <v>68</v>
      </c>
      <c r="E1" s="7" t="s">
        <v>610</v>
      </c>
      <c r="F1" s="7" t="s">
        <v>611</v>
      </c>
    </row>
    <row r="2" spans="1:15" x14ac:dyDescent="0.3">
      <c r="A2">
        <v>7</v>
      </c>
      <c r="B2">
        <v>67</v>
      </c>
      <c r="C2">
        <v>89</v>
      </c>
      <c r="D2">
        <v>82</v>
      </c>
      <c r="E2">
        <v>238</v>
      </c>
      <c r="F2" s="6">
        <v>79.33</v>
      </c>
      <c r="H2" s="4">
        <f>CORREL(A2:A439, E2:E439)</f>
        <v>-4.2556933922643238E-2</v>
      </c>
      <c r="I2" s="36" t="s">
        <v>1208</v>
      </c>
    </row>
    <row r="3" spans="1:15" x14ac:dyDescent="0.3">
      <c r="A3">
        <v>10</v>
      </c>
      <c r="B3">
        <v>99</v>
      </c>
      <c r="C3">
        <v>93</v>
      </c>
      <c r="D3">
        <v>90</v>
      </c>
      <c r="E3">
        <v>282</v>
      </c>
      <c r="F3" s="6">
        <v>94</v>
      </c>
      <c r="H3" t="s">
        <v>1207</v>
      </c>
    </row>
    <row r="4" spans="1:15" x14ac:dyDescent="0.3">
      <c r="A4">
        <v>5</v>
      </c>
      <c r="B4">
        <v>75</v>
      </c>
      <c r="C4">
        <v>68</v>
      </c>
      <c r="D4">
        <v>64</v>
      </c>
      <c r="E4">
        <v>207</v>
      </c>
      <c r="F4" s="6">
        <v>69</v>
      </c>
    </row>
    <row r="5" spans="1:15" ht="15" thickBot="1" x14ac:dyDescent="0.35">
      <c r="A5">
        <v>7</v>
      </c>
      <c r="B5">
        <v>62</v>
      </c>
      <c r="C5">
        <v>55</v>
      </c>
      <c r="D5">
        <v>49</v>
      </c>
      <c r="E5">
        <v>166</v>
      </c>
      <c r="F5" s="6">
        <v>55.333333333333336</v>
      </c>
    </row>
    <row r="6" spans="1:15" x14ac:dyDescent="0.3">
      <c r="A6">
        <v>10</v>
      </c>
      <c r="B6">
        <v>64</v>
      </c>
      <c r="C6">
        <v>73</v>
      </c>
      <c r="D6">
        <v>68</v>
      </c>
      <c r="E6">
        <v>205</v>
      </c>
      <c r="F6" s="6">
        <v>68.333333333333329</v>
      </c>
      <c r="I6" s="35"/>
      <c r="J6" s="35" t="s">
        <v>482</v>
      </c>
      <c r="K6" s="35" t="s">
        <v>66</v>
      </c>
      <c r="L6" s="35" t="s">
        <v>67</v>
      </c>
      <c r="M6" s="35" t="s">
        <v>68</v>
      </c>
      <c r="N6" s="35" t="s">
        <v>610</v>
      </c>
      <c r="O6" s="35" t="s">
        <v>611</v>
      </c>
    </row>
    <row r="7" spans="1:15" x14ac:dyDescent="0.3">
      <c r="A7">
        <v>8</v>
      </c>
      <c r="B7">
        <v>78</v>
      </c>
      <c r="C7">
        <v>72</v>
      </c>
      <c r="D7">
        <v>70</v>
      </c>
      <c r="E7">
        <v>220</v>
      </c>
      <c r="F7" s="6">
        <v>73.333333333333329</v>
      </c>
      <c r="I7" t="s">
        <v>482</v>
      </c>
      <c r="J7">
        <v>1</v>
      </c>
    </row>
    <row r="8" spans="1:15" x14ac:dyDescent="0.3">
      <c r="A8">
        <v>9</v>
      </c>
      <c r="B8">
        <v>85</v>
      </c>
      <c r="C8">
        <v>84</v>
      </c>
      <c r="D8">
        <v>78</v>
      </c>
      <c r="E8">
        <v>247</v>
      </c>
      <c r="F8" s="6">
        <v>82.333333333333329</v>
      </c>
      <c r="I8" t="s">
        <v>66</v>
      </c>
      <c r="J8">
        <v>-3.567787333744387E-2</v>
      </c>
      <c r="K8">
        <v>1</v>
      </c>
    </row>
    <row r="9" spans="1:15" x14ac:dyDescent="0.3">
      <c r="A9">
        <v>7</v>
      </c>
      <c r="B9">
        <v>73</v>
      </c>
      <c r="C9">
        <v>86</v>
      </c>
      <c r="D9">
        <v>82</v>
      </c>
      <c r="E9">
        <v>241</v>
      </c>
      <c r="F9" s="6">
        <v>80.333333333333329</v>
      </c>
      <c r="I9" t="s">
        <v>67</v>
      </c>
      <c r="J9">
        <v>-3.3941818522085519E-2</v>
      </c>
      <c r="K9">
        <v>0.83021301047944485</v>
      </c>
      <c r="L9">
        <v>1</v>
      </c>
    </row>
    <row r="10" spans="1:15" x14ac:dyDescent="0.3">
      <c r="A10">
        <v>5</v>
      </c>
      <c r="B10">
        <v>65</v>
      </c>
      <c r="C10">
        <v>86</v>
      </c>
      <c r="D10">
        <v>80</v>
      </c>
      <c r="E10">
        <v>231</v>
      </c>
      <c r="F10" s="6">
        <v>77</v>
      </c>
      <c r="I10" t="s">
        <v>68</v>
      </c>
      <c r="J10">
        <v>-5.185903330633989E-2</v>
      </c>
      <c r="K10">
        <v>0.8082294437471077</v>
      </c>
      <c r="L10">
        <v>0.9539642538501929</v>
      </c>
      <c r="M10">
        <v>1</v>
      </c>
    </row>
    <row r="11" spans="1:15" x14ac:dyDescent="0.3">
      <c r="A11">
        <v>1</v>
      </c>
      <c r="B11">
        <v>75</v>
      </c>
      <c r="C11">
        <v>74</v>
      </c>
      <c r="D11">
        <v>66</v>
      </c>
      <c r="E11">
        <v>215</v>
      </c>
      <c r="F11" s="6">
        <v>71.666666666666671</v>
      </c>
      <c r="I11" t="s">
        <v>610</v>
      </c>
      <c r="J11">
        <v>-4.2556933922643238E-2</v>
      </c>
      <c r="K11">
        <v>0.92241504846242472</v>
      </c>
      <c r="L11">
        <v>0.9728449892579859</v>
      </c>
      <c r="M11">
        <v>0.96564693996212347</v>
      </c>
      <c r="N11">
        <v>1</v>
      </c>
    </row>
    <row r="12" spans="1:15" ht="15" thickBot="1" x14ac:dyDescent="0.35">
      <c r="A12">
        <v>1</v>
      </c>
      <c r="B12">
        <v>78</v>
      </c>
      <c r="C12">
        <v>77</v>
      </c>
      <c r="D12">
        <v>77</v>
      </c>
      <c r="E12">
        <v>232</v>
      </c>
      <c r="F12" s="6">
        <v>77.333333333333329</v>
      </c>
      <c r="I12" s="34" t="s">
        <v>611</v>
      </c>
      <c r="J12" s="34">
        <v>-4.2557190800649333E-2</v>
      </c>
      <c r="K12" s="34">
        <v>0.92241541393865001</v>
      </c>
      <c r="L12" s="34">
        <v>0.97284469559089581</v>
      </c>
      <c r="M12" s="34">
        <v>0.96564686269991562</v>
      </c>
      <c r="N12" s="34">
        <v>0.99999999993906619</v>
      </c>
      <c r="O12" s="34">
        <v>1</v>
      </c>
    </row>
    <row r="13" spans="1:15" x14ac:dyDescent="0.3">
      <c r="A13">
        <v>1</v>
      </c>
      <c r="B13">
        <v>79</v>
      </c>
      <c r="C13">
        <v>86</v>
      </c>
      <c r="D13">
        <v>81</v>
      </c>
      <c r="E13">
        <v>246</v>
      </c>
      <c r="F13" s="6">
        <v>82</v>
      </c>
    </row>
    <row r="14" spans="1:15" x14ac:dyDescent="0.3">
      <c r="A14">
        <v>6</v>
      </c>
      <c r="B14">
        <v>18</v>
      </c>
      <c r="C14">
        <v>32</v>
      </c>
      <c r="D14">
        <v>28</v>
      </c>
      <c r="E14">
        <v>78</v>
      </c>
      <c r="F14" s="6">
        <v>26</v>
      </c>
      <c r="H14" t="s">
        <v>1209</v>
      </c>
    </row>
    <row r="15" spans="1:15" x14ac:dyDescent="0.3">
      <c r="A15">
        <v>6</v>
      </c>
      <c r="B15">
        <v>74</v>
      </c>
      <c r="C15">
        <v>74</v>
      </c>
      <c r="D15">
        <v>72</v>
      </c>
      <c r="E15">
        <v>220</v>
      </c>
      <c r="F15" s="6">
        <v>73.333333333333329</v>
      </c>
    </row>
    <row r="16" spans="1:15" x14ac:dyDescent="0.3">
      <c r="A16">
        <v>2</v>
      </c>
      <c r="B16">
        <v>62</v>
      </c>
      <c r="C16">
        <v>56</v>
      </c>
      <c r="D16">
        <v>53</v>
      </c>
      <c r="E16">
        <v>171</v>
      </c>
      <c r="F16" s="6">
        <v>57</v>
      </c>
      <c r="H16" t="s">
        <v>1210</v>
      </c>
    </row>
    <row r="17" spans="1:8" x14ac:dyDescent="0.3">
      <c r="A17">
        <v>8</v>
      </c>
      <c r="B17">
        <v>82</v>
      </c>
      <c r="C17">
        <v>82</v>
      </c>
      <c r="D17">
        <v>74</v>
      </c>
      <c r="E17">
        <v>238</v>
      </c>
      <c r="F17" s="6">
        <v>79.333333333333329</v>
      </c>
    </row>
    <row r="18" spans="1:8" x14ac:dyDescent="0.3">
      <c r="A18">
        <v>3</v>
      </c>
      <c r="B18">
        <v>54</v>
      </c>
      <c r="C18">
        <v>52</v>
      </c>
      <c r="D18">
        <v>51</v>
      </c>
      <c r="E18">
        <v>157</v>
      </c>
      <c r="F18" s="6">
        <v>52.333333333333336</v>
      </c>
      <c r="H18" t="s">
        <v>1211</v>
      </c>
    </row>
    <row r="19" spans="1:8" x14ac:dyDescent="0.3">
      <c r="A19">
        <v>10</v>
      </c>
      <c r="B19">
        <v>82</v>
      </c>
      <c r="C19">
        <v>97</v>
      </c>
      <c r="D19">
        <v>96</v>
      </c>
      <c r="E19">
        <v>275</v>
      </c>
      <c r="F19" s="6">
        <v>91.666666666666671</v>
      </c>
    </row>
    <row r="20" spans="1:8" x14ac:dyDescent="0.3">
      <c r="A20">
        <v>4</v>
      </c>
      <c r="B20">
        <v>67</v>
      </c>
      <c r="C20">
        <v>76</v>
      </c>
      <c r="D20">
        <v>75</v>
      </c>
      <c r="E20">
        <v>218</v>
      </c>
      <c r="F20" s="6">
        <v>72.666666666666671</v>
      </c>
      <c r="H20" t="s">
        <v>1212</v>
      </c>
    </row>
    <row r="21" spans="1:8" x14ac:dyDescent="0.3">
      <c r="A21">
        <v>10</v>
      </c>
      <c r="B21">
        <v>65</v>
      </c>
      <c r="C21">
        <v>59</v>
      </c>
      <c r="D21">
        <v>53</v>
      </c>
      <c r="E21">
        <v>177</v>
      </c>
      <c r="F21" s="6">
        <v>59</v>
      </c>
    </row>
    <row r="22" spans="1:8" x14ac:dyDescent="0.3">
      <c r="A22">
        <v>8</v>
      </c>
      <c r="B22">
        <v>60</v>
      </c>
      <c r="C22">
        <v>72</v>
      </c>
      <c r="D22">
        <v>74</v>
      </c>
      <c r="E22">
        <v>206</v>
      </c>
      <c r="F22" s="6">
        <v>68.666666666666671</v>
      </c>
    </row>
    <row r="23" spans="1:8" x14ac:dyDescent="0.3">
      <c r="A23">
        <v>5</v>
      </c>
      <c r="B23">
        <v>63</v>
      </c>
      <c r="C23">
        <v>78</v>
      </c>
      <c r="D23">
        <v>80</v>
      </c>
      <c r="E23">
        <v>221</v>
      </c>
      <c r="F23" s="6">
        <v>73.666666666666671</v>
      </c>
    </row>
    <row r="24" spans="1:8" x14ac:dyDescent="0.3">
      <c r="A24">
        <v>10</v>
      </c>
      <c r="B24">
        <v>53</v>
      </c>
      <c r="C24">
        <v>44</v>
      </c>
      <c r="D24">
        <v>42</v>
      </c>
      <c r="E24">
        <v>139</v>
      </c>
      <c r="F24" s="6">
        <v>46.333333333333336</v>
      </c>
    </row>
    <row r="25" spans="1:8" x14ac:dyDescent="0.3">
      <c r="A25">
        <v>10</v>
      </c>
      <c r="B25">
        <v>53</v>
      </c>
      <c r="C25">
        <v>43</v>
      </c>
      <c r="D25">
        <v>43</v>
      </c>
      <c r="E25">
        <v>139</v>
      </c>
      <c r="F25" s="6">
        <v>46.333333333333336</v>
      </c>
    </row>
    <row r="26" spans="1:8" x14ac:dyDescent="0.3">
      <c r="A26">
        <v>6</v>
      </c>
      <c r="B26">
        <v>84</v>
      </c>
      <c r="C26">
        <v>83</v>
      </c>
      <c r="D26">
        <v>78</v>
      </c>
      <c r="E26">
        <v>245</v>
      </c>
      <c r="F26" s="6">
        <v>81.666666666666671</v>
      </c>
    </row>
    <row r="27" spans="1:8" x14ac:dyDescent="0.3">
      <c r="A27">
        <v>9</v>
      </c>
      <c r="B27">
        <v>58</v>
      </c>
      <c r="C27">
        <v>61</v>
      </c>
      <c r="D27">
        <v>66</v>
      </c>
      <c r="E27">
        <v>185</v>
      </c>
      <c r="F27" s="6">
        <v>61.666666666666664</v>
      </c>
    </row>
    <row r="28" spans="1:8" x14ac:dyDescent="0.3">
      <c r="A28">
        <v>3</v>
      </c>
      <c r="B28">
        <v>74</v>
      </c>
      <c r="C28">
        <v>81</v>
      </c>
      <c r="D28">
        <v>83</v>
      </c>
      <c r="E28">
        <v>238</v>
      </c>
      <c r="F28" s="6">
        <v>79.333333333333329</v>
      </c>
    </row>
    <row r="29" spans="1:8" x14ac:dyDescent="0.3">
      <c r="A29">
        <v>6</v>
      </c>
      <c r="B29">
        <v>63</v>
      </c>
      <c r="C29">
        <v>73</v>
      </c>
      <c r="D29">
        <v>68</v>
      </c>
      <c r="E29">
        <v>204</v>
      </c>
      <c r="F29" s="6">
        <v>68</v>
      </c>
    </row>
    <row r="30" spans="1:8" x14ac:dyDescent="0.3">
      <c r="A30">
        <v>8</v>
      </c>
      <c r="B30">
        <v>81</v>
      </c>
      <c r="C30">
        <v>81</v>
      </c>
      <c r="D30">
        <v>79</v>
      </c>
      <c r="E30">
        <v>241</v>
      </c>
      <c r="F30" s="6">
        <v>80.333333333333329</v>
      </c>
    </row>
    <row r="31" spans="1:8" x14ac:dyDescent="0.3">
      <c r="A31">
        <v>6</v>
      </c>
      <c r="B31">
        <v>59</v>
      </c>
      <c r="C31">
        <v>71</v>
      </c>
      <c r="D31">
        <v>70</v>
      </c>
      <c r="E31">
        <v>200</v>
      </c>
      <c r="F31" s="6">
        <v>66.666666666666671</v>
      </c>
    </row>
    <row r="32" spans="1:8" x14ac:dyDescent="0.3">
      <c r="A32">
        <v>3</v>
      </c>
      <c r="B32">
        <v>75</v>
      </c>
      <c r="C32">
        <v>66</v>
      </c>
      <c r="D32">
        <v>73</v>
      </c>
      <c r="E32">
        <v>214</v>
      </c>
      <c r="F32" s="6">
        <v>71.333333333333329</v>
      </c>
    </row>
    <row r="33" spans="1:6" x14ac:dyDescent="0.3">
      <c r="A33">
        <v>1</v>
      </c>
      <c r="B33">
        <v>61</v>
      </c>
      <c r="C33">
        <v>73</v>
      </c>
      <c r="D33">
        <v>63</v>
      </c>
      <c r="E33">
        <v>197</v>
      </c>
      <c r="F33" s="6">
        <v>65.666666666666671</v>
      </c>
    </row>
    <row r="34" spans="1:6" x14ac:dyDescent="0.3">
      <c r="A34">
        <v>5</v>
      </c>
      <c r="B34">
        <v>58</v>
      </c>
      <c r="C34">
        <v>49</v>
      </c>
      <c r="D34">
        <v>42</v>
      </c>
      <c r="E34">
        <v>149</v>
      </c>
      <c r="F34" s="6">
        <v>49.666666666666664</v>
      </c>
    </row>
    <row r="35" spans="1:6" x14ac:dyDescent="0.3">
      <c r="A35">
        <v>3</v>
      </c>
      <c r="B35">
        <v>66</v>
      </c>
      <c r="C35">
        <v>71</v>
      </c>
      <c r="D35">
        <v>76</v>
      </c>
      <c r="E35">
        <v>213</v>
      </c>
      <c r="F35" s="6">
        <v>71</v>
      </c>
    </row>
    <row r="36" spans="1:6" x14ac:dyDescent="0.3">
      <c r="A36">
        <v>6</v>
      </c>
      <c r="B36">
        <v>61</v>
      </c>
      <c r="C36">
        <v>66</v>
      </c>
      <c r="D36">
        <v>61</v>
      </c>
      <c r="E36">
        <v>188</v>
      </c>
      <c r="F36" s="6">
        <v>62.666666666666664</v>
      </c>
    </row>
    <row r="37" spans="1:6" x14ac:dyDescent="0.3">
      <c r="A37">
        <v>6</v>
      </c>
      <c r="B37">
        <v>89</v>
      </c>
      <c r="C37">
        <v>76</v>
      </c>
      <c r="D37">
        <v>74</v>
      </c>
      <c r="E37">
        <v>239</v>
      </c>
      <c r="F37" s="6">
        <v>79.666666666666671</v>
      </c>
    </row>
    <row r="38" spans="1:6" x14ac:dyDescent="0.3">
      <c r="A38">
        <v>7</v>
      </c>
      <c r="B38">
        <v>68</v>
      </c>
      <c r="C38">
        <v>75</v>
      </c>
      <c r="D38">
        <v>81</v>
      </c>
      <c r="E38">
        <v>224</v>
      </c>
      <c r="F38" s="6">
        <v>74.666666666666671</v>
      </c>
    </row>
    <row r="39" spans="1:6" x14ac:dyDescent="0.3">
      <c r="A39">
        <v>5</v>
      </c>
      <c r="B39">
        <v>73</v>
      </c>
      <c r="C39">
        <v>74</v>
      </c>
      <c r="D39">
        <v>72</v>
      </c>
      <c r="E39">
        <v>219</v>
      </c>
      <c r="F39" s="6">
        <v>73</v>
      </c>
    </row>
    <row r="40" spans="1:6" x14ac:dyDescent="0.3">
      <c r="A40">
        <v>8</v>
      </c>
      <c r="B40">
        <v>76</v>
      </c>
      <c r="C40">
        <v>73</v>
      </c>
      <c r="D40">
        <v>68</v>
      </c>
      <c r="E40">
        <v>217</v>
      </c>
      <c r="F40" s="6">
        <v>72.333333333333329</v>
      </c>
    </row>
    <row r="41" spans="1:6" x14ac:dyDescent="0.3">
      <c r="A41">
        <v>5</v>
      </c>
      <c r="B41">
        <v>38</v>
      </c>
      <c r="C41">
        <v>43</v>
      </c>
      <c r="D41">
        <v>43</v>
      </c>
      <c r="E41">
        <v>124</v>
      </c>
      <c r="F41" s="6">
        <v>41.333333333333336</v>
      </c>
    </row>
    <row r="42" spans="1:6" x14ac:dyDescent="0.3">
      <c r="A42">
        <v>6</v>
      </c>
      <c r="B42">
        <v>57</v>
      </c>
      <c r="C42">
        <v>54</v>
      </c>
      <c r="D42">
        <v>56</v>
      </c>
      <c r="E42">
        <v>167</v>
      </c>
      <c r="F42" s="6">
        <v>55.666666666666664</v>
      </c>
    </row>
    <row r="43" spans="1:6" x14ac:dyDescent="0.3">
      <c r="A43">
        <v>9</v>
      </c>
      <c r="B43">
        <v>47</v>
      </c>
      <c r="C43">
        <v>49</v>
      </c>
      <c r="D43">
        <v>50</v>
      </c>
      <c r="E43">
        <v>146</v>
      </c>
      <c r="F43" s="6">
        <v>48.666666666666664</v>
      </c>
    </row>
    <row r="44" spans="1:6" x14ac:dyDescent="0.3">
      <c r="A44">
        <v>5</v>
      </c>
      <c r="B44">
        <v>47</v>
      </c>
      <c r="C44">
        <v>58</v>
      </c>
      <c r="D44">
        <v>67</v>
      </c>
      <c r="E44">
        <v>172</v>
      </c>
      <c r="F44" s="6">
        <v>57.333333333333336</v>
      </c>
    </row>
    <row r="45" spans="1:6" x14ac:dyDescent="0.3">
      <c r="A45">
        <v>4</v>
      </c>
      <c r="B45">
        <v>89</v>
      </c>
      <c r="C45">
        <v>84</v>
      </c>
      <c r="D45">
        <v>82</v>
      </c>
      <c r="E45">
        <v>255</v>
      </c>
      <c r="F45" s="6">
        <v>85</v>
      </c>
    </row>
    <row r="46" spans="1:6" x14ac:dyDescent="0.3">
      <c r="A46">
        <v>1</v>
      </c>
      <c r="B46">
        <v>83</v>
      </c>
      <c r="C46">
        <v>78</v>
      </c>
      <c r="D46">
        <v>73</v>
      </c>
      <c r="E46">
        <v>234</v>
      </c>
      <c r="F46" s="6">
        <v>78</v>
      </c>
    </row>
    <row r="47" spans="1:6" x14ac:dyDescent="0.3">
      <c r="A47">
        <v>9</v>
      </c>
      <c r="B47">
        <v>83</v>
      </c>
      <c r="C47">
        <v>72</v>
      </c>
      <c r="D47">
        <v>78</v>
      </c>
      <c r="E47">
        <v>233</v>
      </c>
      <c r="F47" s="6">
        <v>77.666666666666671</v>
      </c>
    </row>
    <row r="48" spans="1:6" x14ac:dyDescent="0.3">
      <c r="A48">
        <v>10</v>
      </c>
      <c r="B48">
        <v>82</v>
      </c>
      <c r="C48">
        <v>75</v>
      </c>
      <c r="D48">
        <v>77</v>
      </c>
      <c r="E48">
        <v>234</v>
      </c>
      <c r="F48" s="6">
        <v>78</v>
      </c>
    </row>
    <row r="49" spans="1:6" x14ac:dyDescent="0.3">
      <c r="A49">
        <v>2</v>
      </c>
      <c r="B49">
        <v>63</v>
      </c>
      <c r="C49">
        <v>67</v>
      </c>
      <c r="D49">
        <v>70</v>
      </c>
      <c r="E49">
        <v>200</v>
      </c>
      <c r="F49" s="6">
        <v>66.666666666666671</v>
      </c>
    </row>
    <row r="50" spans="1:6" x14ac:dyDescent="0.3">
      <c r="A50">
        <v>6</v>
      </c>
      <c r="B50">
        <v>62</v>
      </c>
      <c r="C50">
        <v>68</v>
      </c>
      <c r="D50">
        <v>75</v>
      </c>
      <c r="E50">
        <v>205</v>
      </c>
      <c r="F50" s="6">
        <v>68.333333333333329</v>
      </c>
    </row>
    <row r="51" spans="1:6" x14ac:dyDescent="0.3">
      <c r="A51">
        <v>9</v>
      </c>
      <c r="B51">
        <v>82</v>
      </c>
      <c r="C51">
        <v>62</v>
      </c>
      <c r="D51">
        <v>62</v>
      </c>
      <c r="E51">
        <v>206</v>
      </c>
      <c r="F51" s="6">
        <v>68.666666666666671</v>
      </c>
    </row>
    <row r="52" spans="1:6" x14ac:dyDescent="0.3">
      <c r="A52">
        <v>5</v>
      </c>
      <c r="B52">
        <v>76</v>
      </c>
      <c r="C52">
        <v>70</v>
      </c>
      <c r="D52">
        <v>69</v>
      </c>
      <c r="E52">
        <v>215</v>
      </c>
      <c r="F52" s="6">
        <v>71.666666666666671</v>
      </c>
    </row>
    <row r="53" spans="1:6" x14ac:dyDescent="0.3">
      <c r="A53">
        <v>6</v>
      </c>
      <c r="B53">
        <v>73</v>
      </c>
      <c r="C53">
        <v>56</v>
      </c>
      <c r="D53">
        <v>57</v>
      </c>
      <c r="E53">
        <v>186</v>
      </c>
      <c r="F53" s="6">
        <v>62</v>
      </c>
    </row>
    <row r="54" spans="1:6" x14ac:dyDescent="0.3">
      <c r="A54">
        <v>5</v>
      </c>
      <c r="B54">
        <v>65</v>
      </c>
      <c r="C54">
        <v>75</v>
      </c>
      <c r="D54">
        <v>70</v>
      </c>
      <c r="E54">
        <v>210</v>
      </c>
      <c r="F54" s="6">
        <v>70</v>
      </c>
    </row>
    <row r="55" spans="1:6" x14ac:dyDescent="0.3">
      <c r="A55">
        <v>1</v>
      </c>
      <c r="B55">
        <v>80</v>
      </c>
      <c r="C55">
        <v>76</v>
      </c>
      <c r="D55">
        <v>65</v>
      </c>
      <c r="E55">
        <v>221</v>
      </c>
      <c r="F55" s="6">
        <v>73.666666666666671</v>
      </c>
    </row>
    <row r="56" spans="1:6" x14ac:dyDescent="0.3">
      <c r="A56">
        <v>2</v>
      </c>
      <c r="B56">
        <v>73</v>
      </c>
      <c r="C56">
        <v>79</v>
      </c>
      <c r="D56">
        <v>84</v>
      </c>
      <c r="E56">
        <v>236</v>
      </c>
      <c r="F56" s="6">
        <v>78.666666666666671</v>
      </c>
    </row>
    <row r="57" spans="1:6" x14ac:dyDescent="0.3">
      <c r="A57">
        <v>3</v>
      </c>
      <c r="B57">
        <v>51</v>
      </c>
      <c r="C57">
        <v>58</v>
      </c>
      <c r="D57">
        <v>54</v>
      </c>
      <c r="E57">
        <v>163</v>
      </c>
      <c r="F57" s="6">
        <v>54.333333333333336</v>
      </c>
    </row>
    <row r="58" spans="1:6" x14ac:dyDescent="0.3">
      <c r="A58">
        <v>2</v>
      </c>
      <c r="B58">
        <v>68</v>
      </c>
      <c r="C58">
        <v>67</v>
      </c>
      <c r="D58">
        <v>69</v>
      </c>
      <c r="E58">
        <v>204</v>
      </c>
      <c r="F58" s="6">
        <v>68</v>
      </c>
    </row>
    <row r="59" spans="1:6" x14ac:dyDescent="0.3">
      <c r="A59">
        <v>8</v>
      </c>
      <c r="B59">
        <v>47</v>
      </c>
      <c r="C59">
        <v>57</v>
      </c>
      <c r="D59">
        <v>44</v>
      </c>
      <c r="E59">
        <v>148</v>
      </c>
      <c r="F59" s="6">
        <v>49.333333333333336</v>
      </c>
    </row>
    <row r="60" spans="1:6" x14ac:dyDescent="0.3">
      <c r="A60">
        <v>7</v>
      </c>
      <c r="B60">
        <v>58</v>
      </c>
      <c r="C60">
        <v>70</v>
      </c>
      <c r="D60">
        <v>68</v>
      </c>
      <c r="E60">
        <v>196</v>
      </c>
      <c r="F60" s="6">
        <v>65.333333333333329</v>
      </c>
    </row>
    <row r="61" spans="1:6" x14ac:dyDescent="0.3">
      <c r="A61">
        <v>8</v>
      </c>
      <c r="B61">
        <v>73</v>
      </c>
      <c r="C61">
        <v>84</v>
      </c>
      <c r="D61">
        <v>85</v>
      </c>
      <c r="E61">
        <v>242</v>
      </c>
      <c r="F61" s="6">
        <v>80.666666666666671</v>
      </c>
    </row>
    <row r="62" spans="1:6" x14ac:dyDescent="0.3">
      <c r="A62">
        <v>3</v>
      </c>
      <c r="B62">
        <v>66</v>
      </c>
      <c r="C62">
        <v>64</v>
      </c>
      <c r="D62">
        <v>62</v>
      </c>
      <c r="E62">
        <v>192</v>
      </c>
      <c r="F62" s="6">
        <v>64</v>
      </c>
    </row>
    <row r="63" spans="1:6" x14ac:dyDescent="0.3">
      <c r="A63">
        <v>9</v>
      </c>
      <c r="B63">
        <v>73</v>
      </c>
      <c r="C63">
        <v>66</v>
      </c>
      <c r="D63">
        <v>66</v>
      </c>
      <c r="E63">
        <v>205</v>
      </c>
      <c r="F63" s="6">
        <v>68.333333333333329</v>
      </c>
    </row>
    <row r="64" spans="1:6" x14ac:dyDescent="0.3">
      <c r="A64">
        <v>2</v>
      </c>
      <c r="B64">
        <v>50</v>
      </c>
      <c r="C64">
        <v>56</v>
      </c>
      <c r="D64">
        <v>54</v>
      </c>
      <c r="E64">
        <v>160</v>
      </c>
      <c r="F64" s="6">
        <v>53.333333333333336</v>
      </c>
    </row>
    <row r="65" spans="1:6" x14ac:dyDescent="0.3">
      <c r="A65">
        <v>8</v>
      </c>
      <c r="B65">
        <v>50</v>
      </c>
      <c r="C65">
        <v>64</v>
      </c>
      <c r="D65">
        <v>59</v>
      </c>
      <c r="E65">
        <v>173</v>
      </c>
      <c r="F65" s="6">
        <v>57.666666666666664</v>
      </c>
    </row>
    <row r="66" spans="1:6" x14ac:dyDescent="0.3">
      <c r="A66">
        <v>9</v>
      </c>
      <c r="B66">
        <v>62</v>
      </c>
      <c r="C66">
        <v>67</v>
      </c>
      <c r="D66">
        <v>61</v>
      </c>
      <c r="E66">
        <v>190</v>
      </c>
      <c r="F66" s="6">
        <v>63.333333333333336</v>
      </c>
    </row>
    <row r="67" spans="1:6" x14ac:dyDescent="0.3">
      <c r="A67">
        <v>3</v>
      </c>
      <c r="B67">
        <v>57</v>
      </c>
      <c r="C67">
        <v>50</v>
      </c>
      <c r="D67">
        <v>54</v>
      </c>
      <c r="E67">
        <v>161</v>
      </c>
      <c r="F67" s="6">
        <v>53.666666666666664</v>
      </c>
    </row>
    <row r="68" spans="1:6" x14ac:dyDescent="0.3">
      <c r="A68">
        <v>9</v>
      </c>
      <c r="B68">
        <v>56</v>
      </c>
      <c r="C68">
        <v>54</v>
      </c>
      <c r="D68">
        <v>52</v>
      </c>
      <c r="E68">
        <v>162</v>
      </c>
      <c r="F68" s="6">
        <v>54</v>
      </c>
    </row>
    <row r="69" spans="1:6" x14ac:dyDescent="0.3">
      <c r="A69">
        <v>1</v>
      </c>
      <c r="B69">
        <v>67</v>
      </c>
      <c r="C69">
        <v>64</v>
      </c>
      <c r="D69">
        <v>61</v>
      </c>
      <c r="E69">
        <v>192</v>
      </c>
      <c r="F69" s="6">
        <v>64</v>
      </c>
    </row>
    <row r="70" spans="1:6" x14ac:dyDescent="0.3">
      <c r="A70">
        <v>1</v>
      </c>
      <c r="B70">
        <v>63</v>
      </c>
      <c r="C70">
        <v>57</v>
      </c>
      <c r="D70">
        <v>56</v>
      </c>
      <c r="E70">
        <v>176</v>
      </c>
      <c r="F70" s="6">
        <v>58.666666666666664</v>
      </c>
    </row>
    <row r="71" spans="1:6" x14ac:dyDescent="0.3">
      <c r="A71">
        <v>7</v>
      </c>
      <c r="B71">
        <v>53</v>
      </c>
      <c r="C71">
        <v>55</v>
      </c>
      <c r="D71">
        <v>48</v>
      </c>
      <c r="E71">
        <v>156</v>
      </c>
      <c r="F71" s="6">
        <v>52</v>
      </c>
    </row>
    <row r="72" spans="1:6" x14ac:dyDescent="0.3">
      <c r="A72">
        <v>10</v>
      </c>
      <c r="B72">
        <v>55</v>
      </c>
      <c r="C72">
        <v>61</v>
      </c>
      <c r="D72">
        <v>54</v>
      </c>
      <c r="E72">
        <v>170</v>
      </c>
      <c r="F72" s="6">
        <v>56.666666666666664</v>
      </c>
    </row>
    <row r="73" spans="1:6" x14ac:dyDescent="0.3">
      <c r="A73">
        <v>4</v>
      </c>
      <c r="B73">
        <v>70</v>
      </c>
      <c r="C73">
        <v>70</v>
      </c>
      <c r="D73">
        <v>65</v>
      </c>
      <c r="E73">
        <v>205</v>
      </c>
      <c r="F73" s="6">
        <v>68.333333333333329</v>
      </c>
    </row>
    <row r="74" spans="1:6" x14ac:dyDescent="0.3">
      <c r="A74">
        <v>2</v>
      </c>
      <c r="B74">
        <v>58</v>
      </c>
      <c r="C74">
        <v>73</v>
      </c>
      <c r="D74">
        <v>68</v>
      </c>
      <c r="E74">
        <v>199</v>
      </c>
      <c r="F74" s="6">
        <v>66.333333333333329</v>
      </c>
    </row>
    <row r="75" spans="1:6" x14ac:dyDescent="0.3">
      <c r="A75">
        <v>8</v>
      </c>
      <c r="B75">
        <v>58</v>
      </c>
      <c r="C75">
        <v>67</v>
      </c>
      <c r="D75">
        <v>72</v>
      </c>
      <c r="E75">
        <v>197</v>
      </c>
      <c r="F75" s="6">
        <v>65.666666666666671</v>
      </c>
    </row>
    <row r="76" spans="1:6" x14ac:dyDescent="0.3">
      <c r="A76">
        <v>1</v>
      </c>
      <c r="B76">
        <v>88</v>
      </c>
      <c r="C76">
        <v>78</v>
      </c>
      <c r="D76">
        <v>75</v>
      </c>
      <c r="E76">
        <v>241</v>
      </c>
      <c r="F76" s="6">
        <v>80.333333333333329</v>
      </c>
    </row>
    <row r="77" spans="1:6" x14ac:dyDescent="0.3">
      <c r="A77">
        <v>7</v>
      </c>
      <c r="B77">
        <v>80</v>
      </c>
      <c r="C77">
        <v>79</v>
      </c>
      <c r="D77">
        <v>79</v>
      </c>
      <c r="E77">
        <v>238</v>
      </c>
      <c r="F77" s="6">
        <v>79.333333333333329</v>
      </c>
    </row>
    <row r="78" spans="1:6" x14ac:dyDescent="0.3">
      <c r="A78">
        <v>4</v>
      </c>
      <c r="B78">
        <v>65</v>
      </c>
      <c r="C78">
        <v>64</v>
      </c>
      <c r="D78">
        <v>62</v>
      </c>
      <c r="E78">
        <v>191</v>
      </c>
      <c r="F78" s="6">
        <v>63.666666666666664</v>
      </c>
    </row>
    <row r="79" spans="1:6" x14ac:dyDescent="0.3">
      <c r="A79">
        <v>9</v>
      </c>
      <c r="B79">
        <v>35</v>
      </c>
      <c r="C79">
        <v>28</v>
      </c>
      <c r="D79">
        <v>27</v>
      </c>
      <c r="E79">
        <v>90</v>
      </c>
      <c r="F79" s="6">
        <v>30</v>
      </c>
    </row>
    <row r="80" spans="1:6" x14ac:dyDescent="0.3">
      <c r="A80">
        <v>5</v>
      </c>
      <c r="B80">
        <v>59</v>
      </c>
      <c r="C80">
        <v>60</v>
      </c>
      <c r="D80">
        <v>58</v>
      </c>
      <c r="E80">
        <v>177</v>
      </c>
      <c r="F80" s="6">
        <v>59</v>
      </c>
    </row>
    <row r="81" spans="1:6" x14ac:dyDescent="0.3">
      <c r="A81">
        <v>5</v>
      </c>
      <c r="B81">
        <v>76</v>
      </c>
      <c r="C81">
        <v>70</v>
      </c>
      <c r="D81">
        <v>68</v>
      </c>
      <c r="E81">
        <v>214</v>
      </c>
      <c r="F81" s="6">
        <v>71.333333333333329</v>
      </c>
    </row>
    <row r="82" spans="1:6" x14ac:dyDescent="0.3">
      <c r="A82">
        <v>4</v>
      </c>
      <c r="B82">
        <v>96</v>
      </c>
      <c r="C82">
        <v>100</v>
      </c>
      <c r="D82">
        <v>100</v>
      </c>
      <c r="E82">
        <v>296</v>
      </c>
      <c r="F82" s="6">
        <v>98.666666666666671</v>
      </c>
    </row>
    <row r="83" spans="1:6" x14ac:dyDescent="0.3">
      <c r="A83">
        <v>6</v>
      </c>
      <c r="B83">
        <v>85</v>
      </c>
      <c r="C83">
        <v>95</v>
      </c>
      <c r="D83">
        <v>100</v>
      </c>
      <c r="E83">
        <v>280</v>
      </c>
      <c r="F83" s="6">
        <v>93.333333333333329</v>
      </c>
    </row>
    <row r="84" spans="1:6" x14ac:dyDescent="0.3">
      <c r="A84">
        <v>5</v>
      </c>
      <c r="B84">
        <v>68</v>
      </c>
      <c r="C84">
        <v>60</v>
      </c>
      <c r="D84">
        <v>53</v>
      </c>
      <c r="E84">
        <v>181</v>
      </c>
      <c r="F84" s="6">
        <v>60.333333333333336</v>
      </c>
    </row>
    <row r="85" spans="1:6" x14ac:dyDescent="0.3">
      <c r="A85">
        <v>1</v>
      </c>
      <c r="B85">
        <v>62</v>
      </c>
      <c r="C85">
        <v>64</v>
      </c>
      <c r="D85">
        <v>66</v>
      </c>
      <c r="E85">
        <v>192</v>
      </c>
      <c r="F85" s="6">
        <v>64</v>
      </c>
    </row>
    <row r="86" spans="1:6" x14ac:dyDescent="0.3">
      <c r="A86">
        <v>7</v>
      </c>
      <c r="B86">
        <v>51</v>
      </c>
      <c r="C86">
        <v>49</v>
      </c>
      <c r="D86">
        <v>51</v>
      </c>
      <c r="E86">
        <v>151</v>
      </c>
      <c r="F86" s="6">
        <v>50.333333333333336</v>
      </c>
    </row>
    <row r="87" spans="1:6" x14ac:dyDescent="0.3">
      <c r="A87">
        <v>9</v>
      </c>
      <c r="B87">
        <v>61</v>
      </c>
      <c r="C87">
        <v>74</v>
      </c>
      <c r="D87">
        <v>72</v>
      </c>
      <c r="E87">
        <v>207</v>
      </c>
      <c r="F87" s="6">
        <v>69</v>
      </c>
    </row>
    <row r="88" spans="1:6" x14ac:dyDescent="0.3">
      <c r="A88">
        <v>10</v>
      </c>
      <c r="B88">
        <v>46</v>
      </c>
      <c r="C88">
        <v>43</v>
      </c>
      <c r="D88">
        <v>42</v>
      </c>
      <c r="E88">
        <v>131</v>
      </c>
      <c r="F88" s="6">
        <v>43.666666666666664</v>
      </c>
    </row>
    <row r="89" spans="1:6" x14ac:dyDescent="0.3">
      <c r="A89">
        <v>2</v>
      </c>
      <c r="B89">
        <v>41</v>
      </c>
      <c r="C89">
        <v>55</v>
      </c>
      <c r="D89">
        <v>51</v>
      </c>
      <c r="E89">
        <v>147</v>
      </c>
      <c r="F89" s="6">
        <v>49</v>
      </c>
    </row>
    <row r="90" spans="1:6" x14ac:dyDescent="0.3">
      <c r="A90">
        <v>7</v>
      </c>
      <c r="B90">
        <v>59</v>
      </c>
      <c r="C90">
        <v>85</v>
      </c>
      <c r="D90">
        <v>80</v>
      </c>
      <c r="E90">
        <v>224</v>
      </c>
      <c r="F90" s="6">
        <v>74.666666666666671</v>
      </c>
    </row>
    <row r="91" spans="1:6" x14ac:dyDescent="0.3">
      <c r="A91">
        <v>8</v>
      </c>
      <c r="B91">
        <v>71</v>
      </c>
      <c r="C91">
        <v>81</v>
      </c>
      <c r="D91">
        <v>80</v>
      </c>
      <c r="E91">
        <v>232</v>
      </c>
      <c r="F91" s="6">
        <v>77.333333333333329</v>
      </c>
    </row>
    <row r="92" spans="1:6" x14ac:dyDescent="0.3">
      <c r="A92">
        <v>3</v>
      </c>
      <c r="B92">
        <v>58</v>
      </c>
      <c r="C92">
        <v>63</v>
      </c>
      <c r="D92">
        <v>73</v>
      </c>
      <c r="E92">
        <v>194</v>
      </c>
      <c r="F92" s="6">
        <v>64.666666666666671</v>
      </c>
    </row>
    <row r="93" spans="1:6" x14ac:dyDescent="0.3">
      <c r="A93">
        <v>10</v>
      </c>
      <c r="B93">
        <v>52</v>
      </c>
      <c r="C93">
        <v>70</v>
      </c>
      <c r="D93">
        <v>62</v>
      </c>
      <c r="E93">
        <v>184</v>
      </c>
      <c r="F93" s="6">
        <v>61.333333333333336</v>
      </c>
    </row>
    <row r="94" spans="1:6" x14ac:dyDescent="0.3">
      <c r="A94">
        <v>9</v>
      </c>
      <c r="B94">
        <v>79</v>
      </c>
      <c r="C94">
        <v>81</v>
      </c>
      <c r="D94">
        <v>71</v>
      </c>
      <c r="E94">
        <v>231</v>
      </c>
      <c r="F94" s="6">
        <v>77</v>
      </c>
    </row>
    <row r="95" spans="1:6" x14ac:dyDescent="0.3">
      <c r="A95">
        <v>3</v>
      </c>
      <c r="B95">
        <v>68</v>
      </c>
      <c r="C95">
        <v>63</v>
      </c>
      <c r="D95">
        <v>54</v>
      </c>
      <c r="E95">
        <v>185</v>
      </c>
      <c r="F95" s="6">
        <v>61.666666666666664</v>
      </c>
    </row>
    <row r="96" spans="1:6" x14ac:dyDescent="0.3">
      <c r="A96">
        <v>6</v>
      </c>
      <c r="B96">
        <v>27</v>
      </c>
      <c r="C96">
        <v>34</v>
      </c>
      <c r="D96">
        <v>32</v>
      </c>
      <c r="E96">
        <v>93</v>
      </c>
      <c r="F96" s="6">
        <v>31</v>
      </c>
    </row>
    <row r="97" spans="1:6" x14ac:dyDescent="0.3">
      <c r="A97">
        <v>5</v>
      </c>
      <c r="B97">
        <v>87</v>
      </c>
      <c r="C97">
        <v>74</v>
      </c>
      <c r="D97">
        <v>76</v>
      </c>
      <c r="E97">
        <v>237</v>
      </c>
      <c r="F97" s="6">
        <v>79</v>
      </c>
    </row>
    <row r="98" spans="1:6" x14ac:dyDescent="0.3">
      <c r="A98">
        <v>5</v>
      </c>
      <c r="B98">
        <v>68</v>
      </c>
      <c r="C98">
        <v>72</v>
      </c>
      <c r="D98">
        <v>64</v>
      </c>
      <c r="E98">
        <v>204</v>
      </c>
      <c r="F98" s="6">
        <v>68</v>
      </c>
    </row>
    <row r="99" spans="1:6" x14ac:dyDescent="0.3">
      <c r="A99">
        <v>3</v>
      </c>
      <c r="B99">
        <v>71</v>
      </c>
      <c r="C99">
        <v>84</v>
      </c>
      <c r="D99">
        <v>87</v>
      </c>
      <c r="E99">
        <v>242</v>
      </c>
      <c r="F99" s="6">
        <v>80.666666666666671</v>
      </c>
    </row>
    <row r="100" spans="1:6" x14ac:dyDescent="0.3">
      <c r="A100">
        <v>8</v>
      </c>
      <c r="B100">
        <v>38</v>
      </c>
      <c r="C100">
        <v>60</v>
      </c>
      <c r="D100">
        <v>50</v>
      </c>
      <c r="E100">
        <v>148</v>
      </c>
      <c r="F100" s="6">
        <v>49.333333333333336</v>
      </c>
    </row>
    <row r="101" spans="1:6" x14ac:dyDescent="0.3">
      <c r="A101">
        <v>8</v>
      </c>
      <c r="B101">
        <v>75</v>
      </c>
      <c r="C101">
        <v>85</v>
      </c>
      <c r="D101">
        <v>82</v>
      </c>
      <c r="E101">
        <v>242</v>
      </c>
      <c r="F101" s="6">
        <v>80.666666666666671</v>
      </c>
    </row>
    <row r="102" spans="1:6" x14ac:dyDescent="0.3">
      <c r="A102">
        <v>6</v>
      </c>
      <c r="B102">
        <v>24</v>
      </c>
      <c r="C102">
        <v>38</v>
      </c>
      <c r="D102">
        <v>27</v>
      </c>
      <c r="E102">
        <v>89</v>
      </c>
      <c r="F102" s="6">
        <v>29.666666666666668</v>
      </c>
    </row>
    <row r="103" spans="1:6" x14ac:dyDescent="0.3">
      <c r="A103">
        <v>9</v>
      </c>
      <c r="B103">
        <v>69</v>
      </c>
      <c r="C103">
        <v>54</v>
      </c>
      <c r="D103">
        <v>55</v>
      </c>
      <c r="E103">
        <v>178</v>
      </c>
      <c r="F103" s="6">
        <v>59.333333333333336</v>
      </c>
    </row>
    <row r="104" spans="1:6" x14ac:dyDescent="0.3">
      <c r="A104">
        <v>4</v>
      </c>
      <c r="B104">
        <v>59</v>
      </c>
      <c r="C104">
        <v>65</v>
      </c>
      <c r="D104">
        <v>66</v>
      </c>
      <c r="E104">
        <v>190</v>
      </c>
      <c r="F104" s="6">
        <v>63.333333333333336</v>
      </c>
    </row>
    <row r="105" spans="1:6" x14ac:dyDescent="0.3">
      <c r="A105">
        <v>3</v>
      </c>
      <c r="B105">
        <v>57</v>
      </c>
      <c r="C105">
        <v>56</v>
      </c>
      <c r="D105">
        <v>57</v>
      </c>
      <c r="E105">
        <v>170</v>
      </c>
      <c r="F105" s="6">
        <v>56.666666666666664</v>
      </c>
    </row>
    <row r="106" spans="1:6" x14ac:dyDescent="0.3">
      <c r="A106">
        <v>2</v>
      </c>
      <c r="B106">
        <v>63</v>
      </c>
      <c r="C106">
        <v>72</v>
      </c>
      <c r="D106">
        <v>70</v>
      </c>
      <c r="E106">
        <v>205</v>
      </c>
      <c r="F106" s="6">
        <v>68.333333333333329</v>
      </c>
    </row>
    <row r="107" spans="1:6" x14ac:dyDescent="0.3">
      <c r="A107">
        <v>6</v>
      </c>
      <c r="B107">
        <v>88</v>
      </c>
      <c r="C107">
        <v>89</v>
      </c>
      <c r="D107">
        <v>86</v>
      </c>
      <c r="E107">
        <v>263</v>
      </c>
      <c r="F107" s="6">
        <v>87.666666666666671</v>
      </c>
    </row>
    <row r="108" spans="1:6" x14ac:dyDescent="0.3">
      <c r="A108">
        <v>5</v>
      </c>
      <c r="B108">
        <v>51</v>
      </c>
      <c r="C108">
        <v>52</v>
      </c>
      <c r="D108">
        <v>44</v>
      </c>
      <c r="E108">
        <v>147</v>
      </c>
      <c r="F108" s="6">
        <v>49</v>
      </c>
    </row>
    <row r="109" spans="1:6" x14ac:dyDescent="0.3">
      <c r="A109">
        <v>9</v>
      </c>
      <c r="B109">
        <v>55</v>
      </c>
      <c r="C109">
        <v>69</v>
      </c>
      <c r="D109">
        <v>65</v>
      </c>
      <c r="E109">
        <v>189</v>
      </c>
      <c r="F109" s="6">
        <v>63</v>
      </c>
    </row>
    <row r="110" spans="1:6" x14ac:dyDescent="0.3">
      <c r="A110">
        <v>3</v>
      </c>
      <c r="B110">
        <v>62</v>
      </c>
      <c r="C110">
        <v>67</v>
      </c>
      <c r="D110">
        <v>69</v>
      </c>
      <c r="E110">
        <v>198</v>
      </c>
      <c r="F110" s="6">
        <v>66</v>
      </c>
    </row>
    <row r="111" spans="1:6" x14ac:dyDescent="0.3">
      <c r="A111">
        <v>1</v>
      </c>
      <c r="B111">
        <v>68</v>
      </c>
      <c r="C111">
        <v>74</v>
      </c>
      <c r="D111">
        <v>74</v>
      </c>
      <c r="E111">
        <v>216</v>
      </c>
      <c r="F111" s="6">
        <v>72</v>
      </c>
    </row>
    <row r="112" spans="1:6" x14ac:dyDescent="0.3">
      <c r="A112">
        <v>9</v>
      </c>
      <c r="B112">
        <v>58</v>
      </c>
      <c r="C112">
        <v>67</v>
      </c>
      <c r="D112">
        <v>62</v>
      </c>
      <c r="E112">
        <v>187</v>
      </c>
      <c r="F112" s="6">
        <v>62.333333333333336</v>
      </c>
    </row>
    <row r="113" spans="1:6" x14ac:dyDescent="0.3">
      <c r="A113">
        <v>2</v>
      </c>
      <c r="B113">
        <v>66</v>
      </c>
      <c r="C113">
        <v>65</v>
      </c>
      <c r="D113">
        <v>69</v>
      </c>
      <c r="E113">
        <v>200</v>
      </c>
      <c r="F113" s="6">
        <v>66.666666666666671</v>
      </c>
    </row>
    <row r="114" spans="1:6" x14ac:dyDescent="0.3">
      <c r="A114">
        <v>7</v>
      </c>
      <c r="B114">
        <v>99</v>
      </c>
      <c r="C114">
        <v>100</v>
      </c>
      <c r="D114">
        <v>100</v>
      </c>
      <c r="E114">
        <v>299</v>
      </c>
      <c r="F114" s="6">
        <v>99.666666666666671</v>
      </c>
    </row>
    <row r="115" spans="1:6" x14ac:dyDescent="0.3">
      <c r="A115">
        <v>4</v>
      </c>
      <c r="B115">
        <v>35</v>
      </c>
      <c r="C115">
        <v>55</v>
      </c>
      <c r="D115">
        <v>60</v>
      </c>
      <c r="E115">
        <v>150</v>
      </c>
      <c r="F115" s="6">
        <v>50</v>
      </c>
    </row>
    <row r="116" spans="1:6" x14ac:dyDescent="0.3">
      <c r="A116">
        <v>4</v>
      </c>
      <c r="B116">
        <v>62</v>
      </c>
      <c r="C116">
        <v>61</v>
      </c>
      <c r="D116">
        <v>57</v>
      </c>
      <c r="E116">
        <v>180</v>
      </c>
      <c r="F116" s="6">
        <v>60</v>
      </c>
    </row>
    <row r="117" spans="1:6" x14ac:dyDescent="0.3">
      <c r="A117">
        <v>7</v>
      </c>
      <c r="B117">
        <v>87</v>
      </c>
      <c r="C117">
        <v>85</v>
      </c>
      <c r="D117">
        <v>73</v>
      </c>
      <c r="E117">
        <v>245</v>
      </c>
      <c r="F117" s="6">
        <v>81.666666666666671</v>
      </c>
    </row>
    <row r="118" spans="1:6" x14ac:dyDescent="0.3">
      <c r="A118">
        <v>9</v>
      </c>
      <c r="B118">
        <v>50</v>
      </c>
      <c r="C118">
        <v>53</v>
      </c>
      <c r="D118">
        <v>58</v>
      </c>
      <c r="E118">
        <v>161</v>
      </c>
      <c r="F118" s="6">
        <v>53.666666666666664</v>
      </c>
    </row>
    <row r="119" spans="1:6" x14ac:dyDescent="0.3">
      <c r="A119">
        <v>7</v>
      </c>
      <c r="B119">
        <v>43</v>
      </c>
      <c r="C119">
        <v>51</v>
      </c>
      <c r="D119">
        <v>54</v>
      </c>
      <c r="E119">
        <v>148</v>
      </c>
      <c r="F119" s="6">
        <v>49.333333333333336</v>
      </c>
    </row>
    <row r="120" spans="1:6" x14ac:dyDescent="0.3">
      <c r="A120">
        <v>6</v>
      </c>
      <c r="B120">
        <v>84</v>
      </c>
      <c r="C120">
        <v>73</v>
      </c>
      <c r="D120">
        <v>69</v>
      </c>
      <c r="E120">
        <v>226</v>
      </c>
      <c r="F120" s="6">
        <v>75.333333333333329</v>
      </c>
    </row>
    <row r="121" spans="1:6" x14ac:dyDescent="0.3">
      <c r="A121">
        <v>9</v>
      </c>
      <c r="B121">
        <v>47</v>
      </c>
      <c r="C121">
        <v>49</v>
      </c>
      <c r="D121">
        <v>49</v>
      </c>
      <c r="E121">
        <v>145</v>
      </c>
      <c r="F121" s="6">
        <v>48.333333333333336</v>
      </c>
    </row>
    <row r="122" spans="1:6" x14ac:dyDescent="0.3">
      <c r="A122">
        <v>10</v>
      </c>
      <c r="B122">
        <v>69</v>
      </c>
      <c r="C122">
        <v>73</v>
      </c>
      <c r="D122">
        <v>73</v>
      </c>
      <c r="E122">
        <v>215</v>
      </c>
      <c r="F122" s="6">
        <v>71.666666666666671</v>
      </c>
    </row>
    <row r="123" spans="1:6" x14ac:dyDescent="0.3">
      <c r="A123">
        <v>8</v>
      </c>
      <c r="B123">
        <v>72</v>
      </c>
      <c r="C123">
        <v>73</v>
      </c>
      <c r="D123">
        <v>74</v>
      </c>
      <c r="E123">
        <v>219</v>
      </c>
      <c r="F123" s="6">
        <v>73</v>
      </c>
    </row>
    <row r="124" spans="1:6" x14ac:dyDescent="0.3">
      <c r="A124">
        <v>4</v>
      </c>
      <c r="B124">
        <v>47</v>
      </c>
      <c r="C124">
        <v>37</v>
      </c>
      <c r="D124">
        <v>35</v>
      </c>
      <c r="E124">
        <v>119</v>
      </c>
      <c r="F124" s="6">
        <v>39.666666666666664</v>
      </c>
    </row>
    <row r="125" spans="1:6" x14ac:dyDescent="0.3">
      <c r="A125">
        <v>1</v>
      </c>
      <c r="B125">
        <v>87</v>
      </c>
      <c r="C125">
        <v>74</v>
      </c>
      <c r="D125">
        <v>70</v>
      </c>
      <c r="E125">
        <v>231</v>
      </c>
      <c r="F125" s="6">
        <v>77</v>
      </c>
    </row>
    <row r="126" spans="1:6" x14ac:dyDescent="0.3">
      <c r="A126">
        <v>5</v>
      </c>
      <c r="B126">
        <v>70</v>
      </c>
      <c r="C126">
        <v>89</v>
      </c>
      <c r="D126">
        <v>88</v>
      </c>
      <c r="E126">
        <v>247</v>
      </c>
      <c r="F126" s="6">
        <v>82.333333333333329</v>
      </c>
    </row>
    <row r="127" spans="1:6" x14ac:dyDescent="0.3">
      <c r="A127">
        <v>10</v>
      </c>
      <c r="B127">
        <v>59</v>
      </c>
      <c r="C127">
        <v>42</v>
      </c>
      <c r="D127">
        <v>41</v>
      </c>
      <c r="E127">
        <v>142</v>
      </c>
      <c r="F127" s="6">
        <v>47.333333333333336</v>
      </c>
    </row>
    <row r="128" spans="1:6" x14ac:dyDescent="0.3">
      <c r="A128">
        <v>10</v>
      </c>
      <c r="B128">
        <v>68</v>
      </c>
      <c r="C128">
        <v>83</v>
      </c>
      <c r="D128">
        <v>78</v>
      </c>
      <c r="E128">
        <v>229</v>
      </c>
      <c r="F128" s="6">
        <v>76.333333333333329</v>
      </c>
    </row>
    <row r="129" spans="1:6" x14ac:dyDescent="0.3">
      <c r="A129">
        <v>9</v>
      </c>
      <c r="B129">
        <v>78</v>
      </c>
      <c r="C129">
        <v>82</v>
      </c>
      <c r="D129">
        <v>79</v>
      </c>
      <c r="E129">
        <v>239</v>
      </c>
      <c r="F129" s="6">
        <v>79.666666666666671</v>
      </c>
    </row>
    <row r="130" spans="1:6" x14ac:dyDescent="0.3">
      <c r="A130">
        <v>7</v>
      </c>
      <c r="B130">
        <v>70</v>
      </c>
      <c r="C130">
        <v>64</v>
      </c>
      <c r="D130">
        <v>72</v>
      </c>
      <c r="E130">
        <v>206</v>
      </c>
      <c r="F130" s="6">
        <v>68.666666666666671</v>
      </c>
    </row>
    <row r="131" spans="1:6" x14ac:dyDescent="0.3">
      <c r="A131">
        <v>3</v>
      </c>
      <c r="B131">
        <v>42</v>
      </c>
      <c r="C131">
        <v>62</v>
      </c>
      <c r="D131">
        <v>60</v>
      </c>
      <c r="E131">
        <v>164</v>
      </c>
      <c r="F131" s="6">
        <v>54.666666666666664</v>
      </c>
    </row>
    <row r="132" spans="1:6" x14ac:dyDescent="0.3">
      <c r="A132">
        <v>10</v>
      </c>
      <c r="B132">
        <v>22</v>
      </c>
      <c r="C132">
        <v>39</v>
      </c>
      <c r="D132">
        <v>33</v>
      </c>
      <c r="E132">
        <v>94</v>
      </c>
      <c r="F132" s="6">
        <v>31.333333333333332</v>
      </c>
    </row>
    <row r="133" spans="1:6" x14ac:dyDescent="0.3">
      <c r="A133">
        <v>7</v>
      </c>
      <c r="B133">
        <v>60</v>
      </c>
      <c r="C133">
        <v>51</v>
      </c>
      <c r="D133">
        <v>56</v>
      </c>
      <c r="E133">
        <v>167</v>
      </c>
      <c r="F133" s="6">
        <v>55.666666666666664</v>
      </c>
    </row>
    <row r="134" spans="1:6" x14ac:dyDescent="0.3">
      <c r="A134">
        <v>1</v>
      </c>
      <c r="B134">
        <v>41</v>
      </c>
      <c r="C134">
        <v>51</v>
      </c>
      <c r="D134">
        <v>48</v>
      </c>
      <c r="E134">
        <v>140</v>
      </c>
      <c r="F134" s="6">
        <v>46.666666666666664</v>
      </c>
    </row>
    <row r="135" spans="1:6" x14ac:dyDescent="0.3">
      <c r="A135">
        <v>2</v>
      </c>
      <c r="B135">
        <v>71</v>
      </c>
      <c r="C135">
        <v>83</v>
      </c>
      <c r="D135">
        <v>83</v>
      </c>
      <c r="E135">
        <v>237</v>
      </c>
      <c r="F135" s="6">
        <v>79</v>
      </c>
    </row>
    <row r="136" spans="1:6" x14ac:dyDescent="0.3">
      <c r="A136">
        <v>2</v>
      </c>
      <c r="B136">
        <v>70</v>
      </c>
      <c r="C136">
        <v>75</v>
      </c>
      <c r="D136">
        <v>78</v>
      </c>
      <c r="E136">
        <v>223</v>
      </c>
      <c r="F136" s="6">
        <v>74.333333333333329</v>
      </c>
    </row>
    <row r="137" spans="1:6" x14ac:dyDescent="0.3">
      <c r="A137">
        <v>9</v>
      </c>
      <c r="B137">
        <v>59</v>
      </c>
      <c r="C137">
        <v>70</v>
      </c>
      <c r="D137">
        <v>73</v>
      </c>
      <c r="E137">
        <v>202</v>
      </c>
      <c r="F137" s="6">
        <v>67.333333333333329</v>
      </c>
    </row>
    <row r="138" spans="1:6" x14ac:dyDescent="0.3">
      <c r="A138">
        <v>5</v>
      </c>
      <c r="B138">
        <v>63</v>
      </c>
      <c r="C138">
        <v>67</v>
      </c>
      <c r="D138">
        <v>67</v>
      </c>
      <c r="E138">
        <v>197</v>
      </c>
      <c r="F138" s="6">
        <v>65.666666666666671</v>
      </c>
    </row>
    <row r="139" spans="1:6" x14ac:dyDescent="0.3">
      <c r="A139">
        <v>6</v>
      </c>
      <c r="B139">
        <v>63</v>
      </c>
      <c r="C139">
        <v>61</v>
      </c>
      <c r="D139">
        <v>61</v>
      </c>
      <c r="E139">
        <v>185</v>
      </c>
      <c r="F139" s="6">
        <v>61.666666666666664</v>
      </c>
    </row>
    <row r="140" spans="1:6" x14ac:dyDescent="0.3">
      <c r="A140">
        <v>3</v>
      </c>
      <c r="B140">
        <v>71</v>
      </c>
      <c r="C140">
        <v>74</v>
      </c>
      <c r="D140">
        <v>68</v>
      </c>
      <c r="E140">
        <v>213</v>
      </c>
      <c r="F140" s="6">
        <v>71</v>
      </c>
    </row>
    <row r="141" spans="1:6" x14ac:dyDescent="0.3">
      <c r="A141">
        <v>6</v>
      </c>
      <c r="B141">
        <v>58</v>
      </c>
      <c r="C141">
        <v>70</v>
      </c>
      <c r="D141">
        <v>67</v>
      </c>
      <c r="E141">
        <v>195</v>
      </c>
      <c r="F141" s="6">
        <v>65</v>
      </c>
    </row>
    <row r="142" spans="1:6" x14ac:dyDescent="0.3">
      <c r="A142">
        <v>6</v>
      </c>
      <c r="B142">
        <v>80</v>
      </c>
      <c r="C142">
        <v>76</v>
      </c>
      <c r="D142">
        <v>64</v>
      </c>
      <c r="E142">
        <v>220</v>
      </c>
      <c r="F142" s="6">
        <v>73.333333333333329</v>
      </c>
    </row>
    <row r="143" spans="1:6" x14ac:dyDescent="0.3">
      <c r="A143">
        <v>9</v>
      </c>
      <c r="B143">
        <v>61</v>
      </c>
      <c r="C143">
        <v>72</v>
      </c>
      <c r="D143">
        <v>70</v>
      </c>
      <c r="E143">
        <v>203</v>
      </c>
      <c r="F143" s="6">
        <v>67.666666666666671</v>
      </c>
    </row>
    <row r="144" spans="1:6" x14ac:dyDescent="0.3">
      <c r="A144">
        <v>8</v>
      </c>
      <c r="B144">
        <v>59</v>
      </c>
      <c r="C144">
        <v>58</v>
      </c>
      <c r="D144">
        <v>59</v>
      </c>
      <c r="E144">
        <v>176</v>
      </c>
      <c r="F144" s="6">
        <v>58.666666666666664</v>
      </c>
    </row>
    <row r="145" spans="1:6" x14ac:dyDescent="0.3">
      <c r="A145">
        <v>6</v>
      </c>
      <c r="B145">
        <v>50</v>
      </c>
      <c r="C145">
        <v>48</v>
      </c>
      <c r="D145">
        <v>53</v>
      </c>
      <c r="E145">
        <v>151</v>
      </c>
      <c r="F145" s="6">
        <v>50.333333333333336</v>
      </c>
    </row>
    <row r="146" spans="1:6" x14ac:dyDescent="0.3">
      <c r="A146">
        <v>4</v>
      </c>
      <c r="B146">
        <v>66</v>
      </c>
      <c r="C146">
        <v>57</v>
      </c>
      <c r="D146">
        <v>52</v>
      </c>
      <c r="E146">
        <v>175</v>
      </c>
      <c r="F146" s="6">
        <v>58.333333333333336</v>
      </c>
    </row>
    <row r="147" spans="1:6" x14ac:dyDescent="0.3">
      <c r="A147">
        <v>10</v>
      </c>
      <c r="B147">
        <v>67</v>
      </c>
      <c r="C147">
        <v>72</v>
      </c>
      <c r="D147">
        <v>67</v>
      </c>
      <c r="E147">
        <v>206</v>
      </c>
      <c r="F147" s="6">
        <v>68.666666666666671</v>
      </c>
    </row>
    <row r="148" spans="1:6" x14ac:dyDescent="0.3">
      <c r="A148">
        <v>10</v>
      </c>
      <c r="B148">
        <v>97</v>
      </c>
      <c r="C148">
        <v>82</v>
      </c>
      <c r="D148">
        <v>88</v>
      </c>
      <c r="E148">
        <v>267</v>
      </c>
      <c r="F148" s="6">
        <v>89</v>
      </c>
    </row>
    <row r="149" spans="1:6" x14ac:dyDescent="0.3">
      <c r="A149">
        <v>8</v>
      </c>
      <c r="B149">
        <v>52</v>
      </c>
      <c r="C149">
        <v>58</v>
      </c>
      <c r="D149">
        <v>58</v>
      </c>
      <c r="E149">
        <v>168</v>
      </c>
      <c r="F149" s="6">
        <v>56</v>
      </c>
    </row>
    <row r="150" spans="1:6" x14ac:dyDescent="0.3">
      <c r="A150">
        <v>6</v>
      </c>
      <c r="B150">
        <v>60</v>
      </c>
      <c r="C150">
        <v>59</v>
      </c>
      <c r="D150">
        <v>54</v>
      </c>
      <c r="E150">
        <v>173</v>
      </c>
      <c r="F150" s="6">
        <v>57.666666666666664</v>
      </c>
    </row>
    <row r="151" spans="1:6" x14ac:dyDescent="0.3">
      <c r="A151">
        <v>8</v>
      </c>
      <c r="B151">
        <v>40</v>
      </c>
      <c r="C151">
        <v>43</v>
      </c>
      <c r="D151">
        <v>39</v>
      </c>
      <c r="E151">
        <v>122</v>
      </c>
      <c r="F151" s="6">
        <v>40.666666666666664</v>
      </c>
    </row>
    <row r="152" spans="1:6" x14ac:dyDescent="0.3">
      <c r="A152">
        <v>6</v>
      </c>
      <c r="B152">
        <v>69</v>
      </c>
      <c r="C152">
        <v>63</v>
      </c>
      <c r="D152">
        <v>61</v>
      </c>
      <c r="E152">
        <v>193</v>
      </c>
      <c r="F152" s="6">
        <v>64.333333333333329</v>
      </c>
    </row>
    <row r="153" spans="1:6" x14ac:dyDescent="0.3">
      <c r="A153">
        <v>10</v>
      </c>
      <c r="B153">
        <v>82</v>
      </c>
      <c r="C153">
        <v>93</v>
      </c>
      <c r="D153">
        <v>93</v>
      </c>
      <c r="E153">
        <v>268</v>
      </c>
      <c r="F153" s="6">
        <v>89.333333333333329</v>
      </c>
    </row>
    <row r="154" spans="1:6" x14ac:dyDescent="0.3">
      <c r="A154">
        <v>6</v>
      </c>
      <c r="B154">
        <v>71</v>
      </c>
      <c r="C154">
        <v>61</v>
      </c>
      <c r="D154">
        <v>69</v>
      </c>
      <c r="E154">
        <v>201</v>
      </c>
      <c r="F154" s="6">
        <v>67</v>
      </c>
    </row>
    <row r="155" spans="1:6" x14ac:dyDescent="0.3">
      <c r="A155">
        <v>10</v>
      </c>
      <c r="B155">
        <v>84</v>
      </c>
      <c r="C155">
        <v>80</v>
      </c>
      <c r="D155">
        <v>80</v>
      </c>
      <c r="E155">
        <v>244</v>
      </c>
      <c r="F155" s="6">
        <v>81.333333333333329</v>
      </c>
    </row>
    <row r="156" spans="1:6" x14ac:dyDescent="0.3">
      <c r="A156">
        <v>5</v>
      </c>
      <c r="B156">
        <v>75</v>
      </c>
      <c r="C156">
        <v>88</v>
      </c>
      <c r="D156">
        <v>85</v>
      </c>
      <c r="E156">
        <v>248</v>
      </c>
      <c r="F156" s="6">
        <v>82.666666666666671</v>
      </c>
    </row>
    <row r="157" spans="1:6" x14ac:dyDescent="0.3">
      <c r="A157">
        <v>8</v>
      </c>
      <c r="B157">
        <v>80</v>
      </c>
      <c r="C157">
        <v>90</v>
      </c>
      <c r="D157">
        <v>89</v>
      </c>
      <c r="E157">
        <v>259</v>
      </c>
      <c r="F157" s="6">
        <v>86.333333333333329</v>
      </c>
    </row>
    <row r="158" spans="1:6" x14ac:dyDescent="0.3">
      <c r="A158">
        <v>9</v>
      </c>
      <c r="B158">
        <v>72</v>
      </c>
      <c r="C158">
        <v>72</v>
      </c>
      <c r="D158">
        <v>74</v>
      </c>
      <c r="E158">
        <v>218</v>
      </c>
      <c r="F158" s="6">
        <v>72.666666666666671</v>
      </c>
    </row>
    <row r="159" spans="1:6" x14ac:dyDescent="0.3">
      <c r="A159">
        <v>2</v>
      </c>
      <c r="B159">
        <v>99</v>
      </c>
      <c r="C159">
        <v>87</v>
      </c>
      <c r="D159">
        <v>81</v>
      </c>
      <c r="E159">
        <v>267</v>
      </c>
      <c r="F159" s="6">
        <v>89</v>
      </c>
    </row>
    <row r="160" spans="1:6" x14ac:dyDescent="0.3">
      <c r="A160">
        <v>3</v>
      </c>
      <c r="B160">
        <v>85</v>
      </c>
      <c r="C160">
        <v>91</v>
      </c>
      <c r="D160">
        <v>89</v>
      </c>
      <c r="E160">
        <v>265</v>
      </c>
      <c r="F160" s="6">
        <v>88.333333333333329</v>
      </c>
    </row>
    <row r="161" spans="1:6" x14ac:dyDescent="0.3">
      <c r="A161">
        <v>4</v>
      </c>
      <c r="B161">
        <v>33</v>
      </c>
      <c r="C161">
        <v>41</v>
      </c>
      <c r="D161">
        <v>43</v>
      </c>
      <c r="E161">
        <v>117</v>
      </c>
      <c r="F161" s="6">
        <v>39</v>
      </c>
    </row>
    <row r="162" spans="1:6" x14ac:dyDescent="0.3">
      <c r="A162">
        <v>7</v>
      </c>
      <c r="B162">
        <v>46</v>
      </c>
      <c r="C162">
        <v>42</v>
      </c>
      <c r="D162">
        <v>46</v>
      </c>
      <c r="E162">
        <v>134</v>
      </c>
      <c r="F162" s="6">
        <v>44.666666666666664</v>
      </c>
    </row>
    <row r="163" spans="1:6" x14ac:dyDescent="0.3">
      <c r="A163">
        <v>9</v>
      </c>
      <c r="B163">
        <v>54</v>
      </c>
      <c r="C163">
        <v>49</v>
      </c>
      <c r="D163">
        <v>47</v>
      </c>
      <c r="E163">
        <v>150</v>
      </c>
      <c r="F163" s="6">
        <v>50</v>
      </c>
    </row>
    <row r="164" spans="1:6" x14ac:dyDescent="0.3">
      <c r="A164">
        <v>3</v>
      </c>
      <c r="B164">
        <v>65</v>
      </c>
      <c r="C164">
        <v>67</v>
      </c>
      <c r="D164">
        <v>62</v>
      </c>
      <c r="E164">
        <v>194</v>
      </c>
      <c r="F164" s="6">
        <v>64.666666666666671</v>
      </c>
    </row>
    <row r="165" spans="1:6" x14ac:dyDescent="0.3">
      <c r="A165">
        <v>3</v>
      </c>
      <c r="B165">
        <v>54</v>
      </c>
      <c r="C165">
        <v>53</v>
      </c>
      <c r="D165">
        <v>47</v>
      </c>
      <c r="E165">
        <v>154</v>
      </c>
      <c r="F165" s="6">
        <v>51.333333333333336</v>
      </c>
    </row>
    <row r="166" spans="1:6" x14ac:dyDescent="0.3">
      <c r="A166">
        <v>5</v>
      </c>
      <c r="B166">
        <v>83</v>
      </c>
      <c r="C166">
        <v>80</v>
      </c>
      <c r="D166">
        <v>73</v>
      </c>
      <c r="E166">
        <v>236</v>
      </c>
      <c r="F166" s="6">
        <v>78.666666666666671</v>
      </c>
    </row>
    <row r="167" spans="1:6" x14ac:dyDescent="0.3">
      <c r="A167">
        <v>7</v>
      </c>
      <c r="B167">
        <v>87</v>
      </c>
      <c r="C167">
        <v>91</v>
      </c>
      <c r="D167">
        <v>81</v>
      </c>
      <c r="E167">
        <v>259</v>
      </c>
      <c r="F167" s="6">
        <v>86.333333333333329</v>
      </c>
    </row>
    <row r="168" spans="1:6" x14ac:dyDescent="0.3">
      <c r="A168">
        <v>4</v>
      </c>
      <c r="B168">
        <v>82</v>
      </c>
      <c r="C168">
        <v>85</v>
      </c>
      <c r="D168">
        <v>86</v>
      </c>
      <c r="E168">
        <v>253</v>
      </c>
      <c r="F168" s="6">
        <v>84.333333333333329</v>
      </c>
    </row>
    <row r="169" spans="1:6" x14ac:dyDescent="0.3">
      <c r="A169">
        <v>8</v>
      </c>
      <c r="B169">
        <v>66</v>
      </c>
      <c r="C169">
        <v>69</v>
      </c>
      <c r="D169">
        <v>63</v>
      </c>
      <c r="E169">
        <v>198</v>
      </c>
      <c r="F169" s="6">
        <v>66</v>
      </c>
    </row>
    <row r="170" spans="1:6" x14ac:dyDescent="0.3">
      <c r="A170">
        <v>9</v>
      </c>
      <c r="B170">
        <v>73</v>
      </c>
      <c r="C170">
        <v>76</v>
      </c>
      <c r="D170">
        <v>80</v>
      </c>
      <c r="E170">
        <v>229</v>
      </c>
      <c r="F170" s="6">
        <v>76.333333333333329</v>
      </c>
    </row>
    <row r="171" spans="1:6" x14ac:dyDescent="0.3">
      <c r="A171">
        <v>10</v>
      </c>
      <c r="B171">
        <v>59</v>
      </c>
      <c r="C171">
        <v>69</v>
      </c>
      <c r="D171">
        <v>65</v>
      </c>
      <c r="E171">
        <v>193</v>
      </c>
      <c r="F171" s="6">
        <v>64.333333333333329</v>
      </c>
    </row>
    <row r="172" spans="1:6" x14ac:dyDescent="0.3">
      <c r="A172">
        <v>9</v>
      </c>
      <c r="B172">
        <v>51</v>
      </c>
      <c r="C172">
        <v>54</v>
      </c>
      <c r="D172">
        <v>41</v>
      </c>
      <c r="E172">
        <v>146</v>
      </c>
      <c r="F172" s="6">
        <v>48.666666666666664</v>
      </c>
    </row>
    <row r="173" spans="1:6" x14ac:dyDescent="0.3">
      <c r="A173">
        <v>5</v>
      </c>
      <c r="B173">
        <v>52</v>
      </c>
      <c r="C173">
        <v>55</v>
      </c>
      <c r="D173">
        <v>49</v>
      </c>
      <c r="E173">
        <v>156</v>
      </c>
      <c r="F173" s="6">
        <v>52</v>
      </c>
    </row>
    <row r="174" spans="1:6" x14ac:dyDescent="0.3">
      <c r="A174">
        <v>5</v>
      </c>
      <c r="B174">
        <v>84</v>
      </c>
      <c r="C174">
        <v>77</v>
      </c>
      <c r="D174">
        <v>74</v>
      </c>
      <c r="E174">
        <v>235</v>
      </c>
      <c r="F174" s="6">
        <v>78.333333333333329</v>
      </c>
    </row>
    <row r="175" spans="1:6" x14ac:dyDescent="0.3">
      <c r="A175">
        <v>4</v>
      </c>
      <c r="B175">
        <v>59</v>
      </c>
      <c r="C175">
        <v>62</v>
      </c>
      <c r="D175">
        <v>61</v>
      </c>
      <c r="E175">
        <v>182</v>
      </c>
      <c r="F175" s="6">
        <v>60.666666666666664</v>
      </c>
    </row>
    <row r="176" spans="1:6" x14ac:dyDescent="0.3">
      <c r="A176">
        <v>2</v>
      </c>
      <c r="B176">
        <v>82</v>
      </c>
      <c r="C176">
        <v>90</v>
      </c>
      <c r="D176">
        <v>94</v>
      </c>
      <c r="E176">
        <v>266</v>
      </c>
      <c r="F176" s="6">
        <v>88.666666666666671</v>
      </c>
    </row>
    <row r="177" spans="1:6" x14ac:dyDescent="0.3">
      <c r="A177">
        <v>2</v>
      </c>
      <c r="B177">
        <v>69</v>
      </c>
      <c r="C177">
        <v>58</v>
      </c>
      <c r="D177">
        <v>53</v>
      </c>
      <c r="E177">
        <v>180</v>
      </c>
      <c r="F177" s="6">
        <v>60</v>
      </c>
    </row>
    <row r="178" spans="1:6" x14ac:dyDescent="0.3">
      <c r="A178">
        <v>6</v>
      </c>
      <c r="B178">
        <v>67</v>
      </c>
      <c r="C178">
        <v>75</v>
      </c>
      <c r="D178">
        <v>70</v>
      </c>
      <c r="E178">
        <v>212</v>
      </c>
      <c r="F178" s="6">
        <v>70.666666666666671</v>
      </c>
    </row>
    <row r="179" spans="1:6" x14ac:dyDescent="0.3">
      <c r="A179">
        <v>8</v>
      </c>
      <c r="B179">
        <v>87</v>
      </c>
      <c r="C179">
        <v>100</v>
      </c>
      <c r="D179">
        <v>95</v>
      </c>
      <c r="E179">
        <v>282</v>
      </c>
      <c r="F179" s="6">
        <v>94</v>
      </c>
    </row>
    <row r="180" spans="1:6" x14ac:dyDescent="0.3">
      <c r="A180">
        <v>5</v>
      </c>
      <c r="B180">
        <v>65</v>
      </c>
      <c r="C180">
        <v>70</v>
      </c>
      <c r="D180">
        <v>71</v>
      </c>
      <c r="E180">
        <v>206</v>
      </c>
      <c r="F180" s="6">
        <v>68.666666666666671</v>
      </c>
    </row>
    <row r="181" spans="1:6" x14ac:dyDescent="0.3">
      <c r="A181">
        <v>9</v>
      </c>
      <c r="B181">
        <v>43</v>
      </c>
      <c r="C181">
        <v>45</v>
      </c>
      <c r="D181">
        <v>50</v>
      </c>
      <c r="E181">
        <v>138</v>
      </c>
      <c r="F181" s="6">
        <v>46</v>
      </c>
    </row>
    <row r="182" spans="1:6" x14ac:dyDescent="0.3">
      <c r="A182">
        <v>1</v>
      </c>
      <c r="B182">
        <v>68</v>
      </c>
      <c r="C182">
        <v>59</v>
      </c>
      <c r="D182">
        <v>62</v>
      </c>
      <c r="E182">
        <v>189</v>
      </c>
      <c r="F182" s="6">
        <v>63</v>
      </c>
    </row>
    <row r="183" spans="1:6" x14ac:dyDescent="0.3">
      <c r="A183">
        <v>10</v>
      </c>
      <c r="B183">
        <v>74</v>
      </c>
      <c r="C183">
        <v>71</v>
      </c>
      <c r="D183">
        <v>80</v>
      </c>
      <c r="E183">
        <v>225</v>
      </c>
      <c r="F183" s="6">
        <v>75</v>
      </c>
    </row>
    <row r="184" spans="1:6" x14ac:dyDescent="0.3">
      <c r="A184">
        <v>7</v>
      </c>
      <c r="B184">
        <v>69</v>
      </c>
      <c r="C184">
        <v>76</v>
      </c>
      <c r="D184">
        <v>74</v>
      </c>
      <c r="E184">
        <v>219</v>
      </c>
      <c r="F184" s="6">
        <v>73</v>
      </c>
    </row>
    <row r="185" spans="1:6" x14ac:dyDescent="0.3">
      <c r="A185">
        <v>5</v>
      </c>
      <c r="B185">
        <v>50</v>
      </c>
      <c r="C185">
        <v>67</v>
      </c>
      <c r="D185">
        <v>63</v>
      </c>
      <c r="E185">
        <v>180</v>
      </c>
      <c r="F185" s="6">
        <v>60</v>
      </c>
    </row>
    <row r="186" spans="1:6" x14ac:dyDescent="0.3">
      <c r="A186">
        <v>5</v>
      </c>
      <c r="B186">
        <v>73</v>
      </c>
      <c r="C186">
        <v>68</v>
      </c>
      <c r="D186">
        <v>66</v>
      </c>
      <c r="E186">
        <v>207</v>
      </c>
      <c r="F186" s="6">
        <v>69</v>
      </c>
    </row>
    <row r="187" spans="1:6" x14ac:dyDescent="0.3">
      <c r="A187">
        <v>8</v>
      </c>
      <c r="B187">
        <v>65</v>
      </c>
      <c r="C187">
        <v>81</v>
      </c>
      <c r="D187">
        <v>81</v>
      </c>
      <c r="E187">
        <v>227</v>
      </c>
      <c r="F187" s="6">
        <v>75.666666666666671</v>
      </c>
    </row>
    <row r="188" spans="1:6" x14ac:dyDescent="0.3">
      <c r="A188">
        <v>4</v>
      </c>
      <c r="B188">
        <v>88</v>
      </c>
      <c r="C188">
        <v>75</v>
      </c>
      <c r="D188">
        <v>76</v>
      </c>
      <c r="E188">
        <v>239</v>
      </c>
      <c r="F188" s="6">
        <v>79.666666666666671</v>
      </c>
    </row>
    <row r="189" spans="1:6" x14ac:dyDescent="0.3">
      <c r="A189">
        <v>2</v>
      </c>
      <c r="B189">
        <v>47</v>
      </c>
      <c r="C189">
        <v>53</v>
      </c>
      <c r="D189">
        <v>58</v>
      </c>
      <c r="E189">
        <v>158</v>
      </c>
      <c r="F189" s="6">
        <v>52.666666666666664</v>
      </c>
    </row>
    <row r="190" spans="1:6" x14ac:dyDescent="0.3">
      <c r="A190">
        <v>4</v>
      </c>
      <c r="B190">
        <v>58</v>
      </c>
      <c r="C190">
        <v>76</v>
      </c>
      <c r="D190">
        <v>78</v>
      </c>
      <c r="E190">
        <v>212</v>
      </c>
      <c r="F190" s="6">
        <v>70.666666666666671</v>
      </c>
    </row>
    <row r="191" spans="1:6" x14ac:dyDescent="0.3">
      <c r="A191">
        <v>7</v>
      </c>
      <c r="B191">
        <v>84</v>
      </c>
      <c r="C191">
        <v>83</v>
      </c>
      <c r="D191">
        <v>75</v>
      </c>
      <c r="E191">
        <v>242</v>
      </c>
      <c r="F191" s="6">
        <v>80.666666666666671</v>
      </c>
    </row>
    <row r="192" spans="1:6" x14ac:dyDescent="0.3">
      <c r="A192">
        <v>9</v>
      </c>
      <c r="B192">
        <v>45</v>
      </c>
      <c r="C192">
        <v>73</v>
      </c>
      <c r="D192">
        <v>70</v>
      </c>
      <c r="E192">
        <v>188</v>
      </c>
      <c r="F192" s="6">
        <v>62.666666666666664</v>
      </c>
    </row>
    <row r="193" spans="1:6" x14ac:dyDescent="0.3">
      <c r="A193">
        <v>6</v>
      </c>
      <c r="B193">
        <v>40</v>
      </c>
      <c r="C193">
        <v>46</v>
      </c>
      <c r="D193">
        <v>50</v>
      </c>
      <c r="E193">
        <v>136</v>
      </c>
      <c r="F193" s="6">
        <v>45.333333333333336</v>
      </c>
    </row>
    <row r="194" spans="1:6" x14ac:dyDescent="0.3">
      <c r="A194">
        <v>6</v>
      </c>
      <c r="B194">
        <v>80</v>
      </c>
      <c r="C194">
        <v>90</v>
      </c>
      <c r="D194">
        <v>82</v>
      </c>
      <c r="E194">
        <v>252</v>
      </c>
      <c r="F194" s="6">
        <v>84</v>
      </c>
    </row>
    <row r="195" spans="1:6" x14ac:dyDescent="0.3">
      <c r="A195">
        <v>9</v>
      </c>
      <c r="B195">
        <v>58</v>
      </c>
      <c r="C195">
        <v>59</v>
      </c>
      <c r="D195">
        <v>58</v>
      </c>
      <c r="E195">
        <v>175</v>
      </c>
      <c r="F195" s="6">
        <v>58.333333333333336</v>
      </c>
    </row>
    <row r="196" spans="1:6" x14ac:dyDescent="0.3">
      <c r="A196">
        <v>10</v>
      </c>
      <c r="B196">
        <v>62</v>
      </c>
      <c r="C196">
        <v>61</v>
      </c>
      <c r="D196">
        <v>55</v>
      </c>
      <c r="E196">
        <v>178</v>
      </c>
      <c r="F196" s="6">
        <v>59.333333333333336</v>
      </c>
    </row>
    <row r="197" spans="1:6" x14ac:dyDescent="0.3">
      <c r="A197">
        <v>10</v>
      </c>
      <c r="B197">
        <v>83</v>
      </c>
      <c r="C197">
        <v>93</v>
      </c>
      <c r="D197">
        <v>95</v>
      </c>
      <c r="E197">
        <v>271</v>
      </c>
      <c r="F197" s="6">
        <v>90.333333333333329</v>
      </c>
    </row>
    <row r="198" spans="1:6" x14ac:dyDescent="0.3">
      <c r="A198">
        <v>3</v>
      </c>
      <c r="B198">
        <v>66</v>
      </c>
      <c r="C198">
        <v>63</v>
      </c>
      <c r="D198">
        <v>64</v>
      </c>
      <c r="E198">
        <v>193</v>
      </c>
      <c r="F198" s="6">
        <v>64.333333333333329</v>
      </c>
    </row>
    <row r="199" spans="1:6" x14ac:dyDescent="0.3">
      <c r="A199">
        <v>10</v>
      </c>
      <c r="B199">
        <v>97</v>
      </c>
      <c r="C199">
        <v>100</v>
      </c>
      <c r="D199">
        <v>100</v>
      </c>
      <c r="E199">
        <v>297</v>
      </c>
      <c r="F199" s="6">
        <v>99</v>
      </c>
    </row>
    <row r="200" spans="1:6" x14ac:dyDescent="0.3">
      <c r="A200">
        <v>8</v>
      </c>
      <c r="B200">
        <v>71</v>
      </c>
      <c r="C200">
        <v>71</v>
      </c>
      <c r="D200">
        <v>74</v>
      </c>
      <c r="E200">
        <v>216</v>
      </c>
      <c r="F200" s="6">
        <v>72</v>
      </c>
    </row>
    <row r="201" spans="1:6" x14ac:dyDescent="0.3">
      <c r="A201">
        <v>2</v>
      </c>
      <c r="B201">
        <v>55</v>
      </c>
      <c r="C201">
        <v>65</v>
      </c>
      <c r="D201">
        <v>62</v>
      </c>
      <c r="E201">
        <v>182</v>
      </c>
      <c r="F201" s="6">
        <v>60.666666666666664</v>
      </c>
    </row>
    <row r="202" spans="1:6" x14ac:dyDescent="0.3">
      <c r="A202">
        <v>3</v>
      </c>
      <c r="B202">
        <v>41</v>
      </c>
      <c r="C202">
        <v>39</v>
      </c>
      <c r="D202">
        <v>34</v>
      </c>
      <c r="E202">
        <v>114</v>
      </c>
      <c r="F202" s="6">
        <v>38</v>
      </c>
    </row>
    <row r="203" spans="1:6" x14ac:dyDescent="0.3">
      <c r="A203">
        <v>10</v>
      </c>
      <c r="B203">
        <v>0</v>
      </c>
      <c r="C203">
        <v>17</v>
      </c>
      <c r="D203">
        <v>10</v>
      </c>
      <c r="E203">
        <v>27</v>
      </c>
      <c r="F203" s="6">
        <v>9</v>
      </c>
    </row>
    <row r="204" spans="1:6" x14ac:dyDescent="0.3">
      <c r="A204">
        <v>7</v>
      </c>
      <c r="B204">
        <v>63</v>
      </c>
      <c r="C204">
        <v>55</v>
      </c>
      <c r="D204">
        <v>63</v>
      </c>
      <c r="E204">
        <v>181</v>
      </c>
      <c r="F204" s="6">
        <v>60.333333333333336</v>
      </c>
    </row>
    <row r="205" spans="1:6" x14ac:dyDescent="0.3">
      <c r="A205">
        <v>3</v>
      </c>
      <c r="B205">
        <v>40</v>
      </c>
      <c r="C205">
        <v>52</v>
      </c>
      <c r="D205">
        <v>43</v>
      </c>
      <c r="E205">
        <v>135</v>
      </c>
      <c r="F205" s="6">
        <v>45</v>
      </c>
    </row>
    <row r="206" spans="1:6" x14ac:dyDescent="0.3">
      <c r="A206">
        <v>7</v>
      </c>
      <c r="B206">
        <v>71</v>
      </c>
      <c r="C206">
        <v>60</v>
      </c>
      <c r="D206">
        <v>61</v>
      </c>
      <c r="E206">
        <v>192</v>
      </c>
      <c r="F206" s="6">
        <v>64</v>
      </c>
    </row>
    <row r="207" spans="1:6" x14ac:dyDescent="0.3">
      <c r="A207">
        <v>5</v>
      </c>
      <c r="B207">
        <v>49</v>
      </c>
      <c r="C207">
        <v>49</v>
      </c>
      <c r="D207">
        <v>41</v>
      </c>
      <c r="E207">
        <v>139</v>
      </c>
      <c r="F207" s="6">
        <v>46.333333333333336</v>
      </c>
    </row>
    <row r="208" spans="1:6" x14ac:dyDescent="0.3">
      <c r="A208">
        <v>2</v>
      </c>
      <c r="B208">
        <v>39</v>
      </c>
      <c r="C208">
        <v>39</v>
      </c>
      <c r="D208">
        <v>34</v>
      </c>
      <c r="E208">
        <v>112</v>
      </c>
      <c r="F208" s="6">
        <v>37.333333333333336</v>
      </c>
    </row>
    <row r="209" spans="1:6" x14ac:dyDescent="0.3">
      <c r="A209">
        <v>8</v>
      </c>
      <c r="B209">
        <v>41</v>
      </c>
      <c r="C209">
        <v>46</v>
      </c>
      <c r="D209">
        <v>43</v>
      </c>
      <c r="E209">
        <v>130</v>
      </c>
      <c r="F209" s="6">
        <v>43.333333333333336</v>
      </c>
    </row>
    <row r="210" spans="1:6" x14ac:dyDescent="0.3">
      <c r="A210">
        <v>1</v>
      </c>
      <c r="B210">
        <v>88</v>
      </c>
      <c r="C210">
        <v>95</v>
      </c>
      <c r="D210">
        <v>94</v>
      </c>
      <c r="E210">
        <v>277</v>
      </c>
      <c r="F210" s="6">
        <v>92.333333333333329</v>
      </c>
    </row>
    <row r="211" spans="1:6" x14ac:dyDescent="0.3">
      <c r="A211">
        <v>4</v>
      </c>
      <c r="B211">
        <v>45</v>
      </c>
      <c r="C211">
        <v>37</v>
      </c>
      <c r="D211">
        <v>37</v>
      </c>
      <c r="E211">
        <v>119</v>
      </c>
      <c r="F211" s="6">
        <v>39.666666666666664</v>
      </c>
    </row>
    <row r="212" spans="1:6" x14ac:dyDescent="0.3">
      <c r="A212">
        <v>6</v>
      </c>
      <c r="B212">
        <v>71</v>
      </c>
      <c r="C212">
        <v>79</v>
      </c>
      <c r="D212">
        <v>71</v>
      </c>
      <c r="E212">
        <v>221</v>
      </c>
      <c r="F212" s="6">
        <v>73.666666666666671</v>
      </c>
    </row>
    <row r="213" spans="1:6" x14ac:dyDescent="0.3">
      <c r="A213">
        <v>7</v>
      </c>
      <c r="B213">
        <v>98</v>
      </c>
      <c r="C213">
        <v>86</v>
      </c>
      <c r="D213">
        <v>90</v>
      </c>
      <c r="E213">
        <v>274</v>
      </c>
      <c r="F213" s="6">
        <v>91.333333333333329</v>
      </c>
    </row>
    <row r="214" spans="1:6" x14ac:dyDescent="0.3">
      <c r="A214">
        <v>2</v>
      </c>
      <c r="B214">
        <v>45</v>
      </c>
      <c r="C214">
        <v>53</v>
      </c>
      <c r="D214">
        <v>55</v>
      </c>
      <c r="E214">
        <v>153</v>
      </c>
      <c r="F214" s="6">
        <v>51</v>
      </c>
    </row>
    <row r="215" spans="1:6" x14ac:dyDescent="0.3">
      <c r="A215">
        <v>8</v>
      </c>
      <c r="B215">
        <v>73</v>
      </c>
      <c r="C215">
        <v>80</v>
      </c>
      <c r="D215">
        <v>82</v>
      </c>
      <c r="E215">
        <v>235</v>
      </c>
      <c r="F215" s="6">
        <v>78.333333333333329</v>
      </c>
    </row>
    <row r="216" spans="1:6" x14ac:dyDescent="0.3">
      <c r="A216">
        <v>8</v>
      </c>
      <c r="B216">
        <v>60</v>
      </c>
      <c r="C216">
        <v>70</v>
      </c>
      <c r="D216">
        <v>70</v>
      </c>
      <c r="E216">
        <v>200</v>
      </c>
      <c r="F216" s="6">
        <v>66.666666666666671</v>
      </c>
    </row>
    <row r="217" spans="1:6" x14ac:dyDescent="0.3">
      <c r="A217">
        <v>10</v>
      </c>
      <c r="B217">
        <v>51</v>
      </c>
      <c r="C217">
        <v>63</v>
      </c>
      <c r="D217">
        <v>61</v>
      </c>
      <c r="E217">
        <v>175</v>
      </c>
      <c r="F217" s="6">
        <v>58.333333333333336</v>
      </c>
    </row>
    <row r="218" spans="1:6" x14ac:dyDescent="0.3">
      <c r="A218">
        <v>7</v>
      </c>
      <c r="B218">
        <v>71</v>
      </c>
      <c r="C218">
        <v>74</v>
      </c>
      <c r="D218">
        <v>68</v>
      </c>
      <c r="E218">
        <v>213</v>
      </c>
      <c r="F218" s="6">
        <v>71</v>
      </c>
    </row>
    <row r="219" spans="1:6" x14ac:dyDescent="0.3">
      <c r="A219">
        <v>4</v>
      </c>
      <c r="B219">
        <v>67</v>
      </c>
      <c r="C219">
        <v>86</v>
      </c>
      <c r="D219">
        <v>83</v>
      </c>
      <c r="E219">
        <v>236</v>
      </c>
      <c r="F219" s="6">
        <v>78.666666666666671</v>
      </c>
    </row>
    <row r="220" spans="1:6" x14ac:dyDescent="0.3">
      <c r="A220">
        <v>7</v>
      </c>
      <c r="B220">
        <v>52</v>
      </c>
      <c r="C220">
        <v>76</v>
      </c>
      <c r="D220">
        <v>70</v>
      </c>
      <c r="E220">
        <v>198</v>
      </c>
      <c r="F220" s="6">
        <v>66</v>
      </c>
    </row>
    <row r="221" spans="1:6" x14ac:dyDescent="0.3">
      <c r="A221">
        <v>5</v>
      </c>
      <c r="B221">
        <v>72</v>
      </c>
      <c r="C221">
        <v>68</v>
      </c>
      <c r="D221">
        <v>67</v>
      </c>
      <c r="E221">
        <v>207</v>
      </c>
      <c r="F221" s="6">
        <v>69</v>
      </c>
    </row>
    <row r="222" spans="1:6" x14ac:dyDescent="0.3">
      <c r="A222">
        <v>10</v>
      </c>
      <c r="B222">
        <v>88</v>
      </c>
      <c r="C222">
        <v>93</v>
      </c>
      <c r="D222">
        <v>93</v>
      </c>
      <c r="E222">
        <v>274</v>
      </c>
      <c r="F222" s="6">
        <v>91.333333333333329</v>
      </c>
    </row>
    <row r="223" spans="1:6" x14ac:dyDescent="0.3">
      <c r="A223">
        <v>8</v>
      </c>
      <c r="B223">
        <v>38</v>
      </c>
      <c r="C223">
        <v>49</v>
      </c>
      <c r="D223">
        <v>45</v>
      </c>
      <c r="E223">
        <v>132</v>
      </c>
      <c r="F223" s="6">
        <v>44</v>
      </c>
    </row>
    <row r="224" spans="1:6" x14ac:dyDescent="0.3">
      <c r="A224">
        <v>6</v>
      </c>
      <c r="B224">
        <v>80</v>
      </c>
      <c r="C224">
        <v>80</v>
      </c>
      <c r="D224">
        <v>72</v>
      </c>
      <c r="E224">
        <v>232</v>
      </c>
      <c r="F224" s="6">
        <v>77.333333333333329</v>
      </c>
    </row>
    <row r="225" spans="1:6" x14ac:dyDescent="0.3">
      <c r="A225">
        <v>5</v>
      </c>
      <c r="B225">
        <v>74</v>
      </c>
      <c r="C225">
        <v>63</v>
      </c>
      <c r="D225">
        <v>57</v>
      </c>
      <c r="E225">
        <v>194</v>
      </c>
      <c r="F225" s="6">
        <v>64.666666666666671</v>
      </c>
    </row>
    <row r="226" spans="1:6" x14ac:dyDescent="0.3">
      <c r="A226">
        <v>8</v>
      </c>
      <c r="B226">
        <v>79</v>
      </c>
      <c r="C226">
        <v>74</v>
      </c>
      <c r="D226">
        <v>72</v>
      </c>
      <c r="E226">
        <v>225</v>
      </c>
      <c r="F226" s="6">
        <v>75</v>
      </c>
    </row>
    <row r="227" spans="1:6" x14ac:dyDescent="0.3">
      <c r="A227">
        <v>8</v>
      </c>
      <c r="B227">
        <v>78</v>
      </c>
      <c r="C227">
        <v>81</v>
      </c>
      <c r="D227">
        <v>82</v>
      </c>
      <c r="E227">
        <v>241</v>
      </c>
      <c r="F227" s="6">
        <v>80.333333333333329</v>
      </c>
    </row>
    <row r="228" spans="1:6" x14ac:dyDescent="0.3">
      <c r="A228">
        <v>6</v>
      </c>
      <c r="B228">
        <v>39</v>
      </c>
      <c r="C228">
        <v>64</v>
      </c>
      <c r="D228">
        <v>57</v>
      </c>
      <c r="E228">
        <v>160</v>
      </c>
      <c r="F228" s="6">
        <v>53.333333333333336</v>
      </c>
    </row>
    <row r="229" spans="1:6" x14ac:dyDescent="0.3">
      <c r="A229">
        <v>3</v>
      </c>
      <c r="B229">
        <v>65</v>
      </c>
      <c r="C229">
        <v>65</v>
      </c>
      <c r="D229">
        <v>63</v>
      </c>
      <c r="E229">
        <v>193</v>
      </c>
      <c r="F229" s="6">
        <v>64.333333333333329</v>
      </c>
    </row>
    <row r="230" spans="1:6" x14ac:dyDescent="0.3">
      <c r="A230">
        <v>4</v>
      </c>
      <c r="B230">
        <v>80</v>
      </c>
      <c r="C230">
        <v>83</v>
      </c>
      <c r="D230">
        <v>83</v>
      </c>
      <c r="E230">
        <v>246</v>
      </c>
      <c r="F230" s="6">
        <v>82</v>
      </c>
    </row>
    <row r="231" spans="1:6" x14ac:dyDescent="0.3">
      <c r="A231">
        <v>2</v>
      </c>
      <c r="B231">
        <v>52</v>
      </c>
      <c r="C231">
        <v>65</v>
      </c>
      <c r="D231">
        <v>69</v>
      </c>
      <c r="E231">
        <v>186</v>
      </c>
      <c r="F231" s="6">
        <v>62</v>
      </c>
    </row>
    <row r="232" spans="1:6" x14ac:dyDescent="0.3">
      <c r="A232">
        <v>5</v>
      </c>
      <c r="B232">
        <v>50</v>
      </c>
      <c r="C232">
        <v>47</v>
      </c>
      <c r="D232">
        <v>54</v>
      </c>
      <c r="E232">
        <v>151</v>
      </c>
      <c r="F232" s="6">
        <v>50.333333333333336</v>
      </c>
    </row>
    <row r="233" spans="1:6" x14ac:dyDescent="0.3">
      <c r="A233">
        <v>4</v>
      </c>
      <c r="B233">
        <v>57</v>
      </c>
      <c r="C233">
        <v>78</v>
      </c>
      <c r="D233">
        <v>67</v>
      </c>
      <c r="E233">
        <v>202</v>
      </c>
      <c r="F233" s="6">
        <v>67.333333333333329</v>
      </c>
    </row>
    <row r="234" spans="1:6" x14ac:dyDescent="0.3">
      <c r="A234">
        <v>1</v>
      </c>
      <c r="B234">
        <v>58</v>
      </c>
      <c r="C234">
        <v>61</v>
      </c>
      <c r="D234">
        <v>52</v>
      </c>
      <c r="E234">
        <v>171</v>
      </c>
      <c r="F234" s="6">
        <v>57</v>
      </c>
    </row>
    <row r="235" spans="1:6" x14ac:dyDescent="0.3">
      <c r="A235">
        <v>8</v>
      </c>
      <c r="B235">
        <v>63</v>
      </c>
      <c r="C235">
        <v>65</v>
      </c>
      <c r="D235">
        <v>61</v>
      </c>
      <c r="E235">
        <v>189</v>
      </c>
      <c r="F235" s="6">
        <v>63</v>
      </c>
    </row>
    <row r="236" spans="1:6" x14ac:dyDescent="0.3">
      <c r="A236">
        <v>2</v>
      </c>
      <c r="B236">
        <v>88</v>
      </c>
      <c r="C236">
        <v>73</v>
      </c>
      <c r="D236">
        <v>78</v>
      </c>
      <c r="E236">
        <v>239</v>
      </c>
      <c r="F236" s="6">
        <v>79.666666666666671</v>
      </c>
    </row>
    <row r="237" spans="1:6" x14ac:dyDescent="0.3">
      <c r="A237">
        <v>3</v>
      </c>
      <c r="B237">
        <v>53</v>
      </c>
      <c r="C237">
        <v>51</v>
      </c>
      <c r="D237">
        <v>51</v>
      </c>
      <c r="E237">
        <v>155</v>
      </c>
      <c r="F237" s="6">
        <v>51.666666666666664</v>
      </c>
    </row>
    <row r="238" spans="1:6" x14ac:dyDescent="0.3">
      <c r="A238">
        <v>8</v>
      </c>
      <c r="B238">
        <v>71</v>
      </c>
      <c r="C238">
        <v>83</v>
      </c>
      <c r="D238">
        <v>77</v>
      </c>
      <c r="E238">
        <v>231</v>
      </c>
      <c r="F238" s="6">
        <v>77</v>
      </c>
    </row>
    <row r="239" spans="1:6" x14ac:dyDescent="0.3">
      <c r="A239">
        <v>3</v>
      </c>
      <c r="B239">
        <v>59</v>
      </c>
      <c r="C239">
        <v>41</v>
      </c>
      <c r="D239">
        <v>42</v>
      </c>
      <c r="E239">
        <v>142</v>
      </c>
      <c r="F239" s="6">
        <v>47.333333333333336</v>
      </c>
    </row>
    <row r="240" spans="1:6" x14ac:dyDescent="0.3">
      <c r="A240">
        <v>6</v>
      </c>
      <c r="B240">
        <v>92</v>
      </c>
      <c r="C240">
        <v>87</v>
      </c>
      <c r="D240">
        <v>78</v>
      </c>
      <c r="E240">
        <v>257</v>
      </c>
      <c r="F240" s="6">
        <v>85.666666666666671</v>
      </c>
    </row>
    <row r="241" spans="1:6" x14ac:dyDescent="0.3">
      <c r="A241">
        <v>3</v>
      </c>
      <c r="B241">
        <v>85</v>
      </c>
      <c r="C241">
        <v>89</v>
      </c>
      <c r="D241">
        <v>95</v>
      </c>
      <c r="E241">
        <v>269</v>
      </c>
      <c r="F241" s="6">
        <v>89.666666666666671</v>
      </c>
    </row>
    <row r="242" spans="1:6" x14ac:dyDescent="0.3">
      <c r="A242">
        <v>7</v>
      </c>
      <c r="B242">
        <v>81</v>
      </c>
      <c r="C242">
        <v>80</v>
      </c>
      <c r="D242">
        <v>76</v>
      </c>
      <c r="E242">
        <v>237</v>
      </c>
      <c r="F242" s="6">
        <v>79</v>
      </c>
    </row>
    <row r="243" spans="1:6" x14ac:dyDescent="0.3">
      <c r="A243">
        <v>5</v>
      </c>
      <c r="B243">
        <v>64</v>
      </c>
      <c r="C243">
        <v>79</v>
      </c>
      <c r="D243">
        <v>77</v>
      </c>
      <c r="E243">
        <v>220</v>
      </c>
      <c r="F243" s="6">
        <v>73.333333333333329</v>
      </c>
    </row>
    <row r="244" spans="1:6" x14ac:dyDescent="0.3">
      <c r="A244">
        <v>5</v>
      </c>
      <c r="B244">
        <v>46</v>
      </c>
      <c r="C244">
        <v>54</v>
      </c>
      <c r="D244">
        <v>58</v>
      </c>
      <c r="E244">
        <v>158</v>
      </c>
      <c r="F244" s="6">
        <v>52.666666666666664</v>
      </c>
    </row>
    <row r="245" spans="1:6" x14ac:dyDescent="0.3">
      <c r="A245">
        <v>6</v>
      </c>
      <c r="B245">
        <v>86</v>
      </c>
      <c r="C245">
        <v>80</v>
      </c>
      <c r="D245">
        <v>75</v>
      </c>
      <c r="E245">
        <v>241</v>
      </c>
      <c r="F245" s="6">
        <v>80.333333333333329</v>
      </c>
    </row>
    <row r="246" spans="1:6" x14ac:dyDescent="0.3">
      <c r="A246">
        <v>7</v>
      </c>
      <c r="B246">
        <v>45</v>
      </c>
      <c r="C246">
        <v>52</v>
      </c>
      <c r="D246">
        <v>49</v>
      </c>
      <c r="E246">
        <v>146</v>
      </c>
      <c r="F246" s="6">
        <v>48.666666666666664</v>
      </c>
    </row>
    <row r="247" spans="1:6" x14ac:dyDescent="0.3">
      <c r="A247">
        <v>8</v>
      </c>
      <c r="B247">
        <v>81</v>
      </c>
      <c r="C247">
        <v>91</v>
      </c>
      <c r="D247">
        <v>87</v>
      </c>
      <c r="E247">
        <v>259</v>
      </c>
      <c r="F247" s="6">
        <v>86.333333333333329</v>
      </c>
    </row>
    <row r="248" spans="1:6" x14ac:dyDescent="0.3">
      <c r="A248">
        <v>8</v>
      </c>
      <c r="B248">
        <v>67</v>
      </c>
      <c r="C248">
        <v>61</v>
      </c>
      <c r="D248">
        <v>68</v>
      </c>
      <c r="E248">
        <v>196</v>
      </c>
      <c r="F248" s="6">
        <v>65.333333333333329</v>
      </c>
    </row>
    <row r="249" spans="1:6" x14ac:dyDescent="0.3">
      <c r="A249">
        <v>3</v>
      </c>
      <c r="B249">
        <v>53</v>
      </c>
      <c r="C249">
        <v>37</v>
      </c>
      <c r="D249">
        <v>40</v>
      </c>
      <c r="E249">
        <v>130</v>
      </c>
      <c r="F249" s="6">
        <v>43.333333333333336</v>
      </c>
    </row>
    <row r="250" spans="1:6" x14ac:dyDescent="0.3">
      <c r="A250">
        <v>2</v>
      </c>
      <c r="B250">
        <v>83</v>
      </c>
      <c r="C250">
        <v>86</v>
      </c>
      <c r="D250">
        <v>88</v>
      </c>
      <c r="E250">
        <v>257</v>
      </c>
      <c r="F250" s="6">
        <v>85.666666666666671</v>
      </c>
    </row>
    <row r="251" spans="1:6" x14ac:dyDescent="0.3">
      <c r="A251">
        <v>3</v>
      </c>
      <c r="B251">
        <v>54</v>
      </c>
      <c r="C251">
        <v>59</v>
      </c>
      <c r="D251">
        <v>62</v>
      </c>
      <c r="E251">
        <v>175</v>
      </c>
      <c r="F251" s="6">
        <v>58.333333333333336</v>
      </c>
    </row>
    <row r="252" spans="1:6" x14ac:dyDescent="0.3">
      <c r="A252">
        <v>2</v>
      </c>
      <c r="B252">
        <v>100</v>
      </c>
      <c r="C252">
        <v>100</v>
      </c>
      <c r="D252">
        <v>93</v>
      </c>
      <c r="E252">
        <v>293</v>
      </c>
      <c r="F252" s="6">
        <v>97.666666666666671</v>
      </c>
    </row>
    <row r="253" spans="1:6" x14ac:dyDescent="0.3">
      <c r="A253">
        <v>8</v>
      </c>
      <c r="B253">
        <v>49</v>
      </c>
      <c r="C253">
        <v>51</v>
      </c>
      <c r="D253">
        <v>43</v>
      </c>
      <c r="E253">
        <v>143</v>
      </c>
      <c r="F253" s="6">
        <v>47.666666666666664</v>
      </c>
    </row>
    <row r="254" spans="1:6" x14ac:dyDescent="0.3">
      <c r="A254">
        <v>9</v>
      </c>
      <c r="B254">
        <v>64</v>
      </c>
      <c r="C254">
        <v>73</v>
      </c>
      <c r="D254">
        <v>70</v>
      </c>
      <c r="E254">
        <v>207</v>
      </c>
      <c r="F254" s="6">
        <v>69</v>
      </c>
    </row>
    <row r="255" spans="1:6" x14ac:dyDescent="0.3">
      <c r="A255">
        <v>1</v>
      </c>
      <c r="B255">
        <v>74</v>
      </c>
      <c r="C255">
        <v>81</v>
      </c>
      <c r="D255">
        <v>76</v>
      </c>
      <c r="E255">
        <v>231</v>
      </c>
      <c r="F255" s="6">
        <v>77</v>
      </c>
    </row>
    <row r="256" spans="1:6" x14ac:dyDescent="0.3">
      <c r="A256">
        <v>4</v>
      </c>
      <c r="B256">
        <v>34</v>
      </c>
      <c r="C256">
        <v>42</v>
      </c>
      <c r="D256">
        <v>39</v>
      </c>
      <c r="E256">
        <v>115</v>
      </c>
      <c r="F256" s="6">
        <v>38.333333333333336</v>
      </c>
    </row>
    <row r="257" spans="1:6" x14ac:dyDescent="0.3">
      <c r="A257">
        <v>9</v>
      </c>
      <c r="B257">
        <v>55</v>
      </c>
      <c r="C257">
        <v>65</v>
      </c>
      <c r="D257">
        <v>62</v>
      </c>
      <c r="E257">
        <v>182</v>
      </c>
      <c r="F257" s="6">
        <v>60.666666666666664</v>
      </c>
    </row>
    <row r="258" spans="1:6" x14ac:dyDescent="0.3">
      <c r="A258">
        <v>6</v>
      </c>
      <c r="B258">
        <v>54</v>
      </c>
      <c r="C258">
        <v>52</v>
      </c>
      <c r="D258">
        <v>52</v>
      </c>
      <c r="E258">
        <v>158</v>
      </c>
      <c r="F258" s="6">
        <v>52.666666666666664</v>
      </c>
    </row>
    <row r="259" spans="1:6" x14ac:dyDescent="0.3">
      <c r="A259">
        <v>6</v>
      </c>
      <c r="B259">
        <v>59</v>
      </c>
      <c r="C259">
        <v>62</v>
      </c>
      <c r="D259">
        <v>64</v>
      </c>
      <c r="E259">
        <v>185</v>
      </c>
      <c r="F259" s="6">
        <v>61.666666666666664</v>
      </c>
    </row>
    <row r="260" spans="1:6" x14ac:dyDescent="0.3">
      <c r="A260">
        <v>8</v>
      </c>
      <c r="B260">
        <v>62</v>
      </c>
      <c r="C260">
        <v>73</v>
      </c>
      <c r="D260">
        <v>70</v>
      </c>
      <c r="E260">
        <v>205</v>
      </c>
      <c r="F260" s="6">
        <v>68.333333333333329</v>
      </c>
    </row>
    <row r="261" spans="1:6" x14ac:dyDescent="0.3">
      <c r="A261">
        <v>2</v>
      </c>
      <c r="B261">
        <v>63</v>
      </c>
      <c r="C261">
        <v>75</v>
      </c>
      <c r="D261">
        <v>81</v>
      </c>
      <c r="E261">
        <v>219</v>
      </c>
      <c r="F261" s="6">
        <v>73</v>
      </c>
    </row>
    <row r="262" spans="1:6" x14ac:dyDescent="0.3">
      <c r="A262">
        <v>3</v>
      </c>
      <c r="B262">
        <v>42</v>
      </c>
      <c r="C262">
        <v>66</v>
      </c>
      <c r="D262">
        <v>69</v>
      </c>
      <c r="E262">
        <v>177</v>
      </c>
      <c r="F262" s="6">
        <v>59</v>
      </c>
    </row>
    <row r="263" spans="1:6" x14ac:dyDescent="0.3">
      <c r="A263">
        <v>5</v>
      </c>
      <c r="B263">
        <v>77</v>
      </c>
      <c r="C263">
        <v>89</v>
      </c>
      <c r="D263">
        <v>98</v>
      </c>
      <c r="E263">
        <v>264</v>
      </c>
      <c r="F263" s="6">
        <v>88</v>
      </c>
    </row>
    <row r="264" spans="1:6" x14ac:dyDescent="0.3">
      <c r="A264">
        <v>6</v>
      </c>
      <c r="B264">
        <v>43</v>
      </c>
      <c r="C264">
        <v>53</v>
      </c>
      <c r="D264">
        <v>53</v>
      </c>
      <c r="E264">
        <v>149</v>
      </c>
      <c r="F264" s="6">
        <v>49.666666666666664</v>
      </c>
    </row>
    <row r="265" spans="1:6" x14ac:dyDescent="0.3">
      <c r="A265">
        <v>1</v>
      </c>
      <c r="B265">
        <v>65</v>
      </c>
      <c r="C265">
        <v>69</v>
      </c>
      <c r="D265">
        <v>70</v>
      </c>
      <c r="E265">
        <v>204</v>
      </c>
      <c r="F265" s="6">
        <v>68</v>
      </c>
    </row>
    <row r="266" spans="1:6" x14ac:dyDescent="0.3">
      <c r="A266">
        <v>6</v>
      </c>
      <c r="B266">
        <v>53</v>
      </c>
      <c r="C266">
        <v>52</v>
      </c>
      <c r="D266">
        <v>42</v>
      </c>
      <c r="E266">
        <v>147</v>
      </c>
      <c r="F266" s="6">
        <v>49</v>
      </c>
    </row>
    <row r="267" spans="1:6" x14ac:dyDescent="0.3">
      <c r="A267">
        <v>10</v>
      </c>
      <c r="B267">
        <v>63</v>
      </c>
      <c r="C267">
        <v>60</v>
      </c>
      <c r="D267">
        <v>57</v>
      </c>
      <c r="E267">
        <v>180</v>
      </c>
      <c r="F267" s="6">
        <v>60</v>
      </c>
    </row>
    <row r="268" spans="1:6" x14ac:dyDescent="0.3">
      <c r="A268">
        <v>10</v>
      </c>
      <c r="B268">
        <v>46</v>
      </c>
      <c r="C268">
        <v>43</v>
      </c>
      <c r="D268">
        <v>41</v>
      </c>
      <c r="E268">
        <v>130</v>
      </c>
      <c r="F268" s="6">
        <v>43.333333333333336</v>
      </c>
    </row>
    <row r="269" spans="1:6" x14ac:dyDescent="0.3">
      <c r="A269">
        <v>3</v>
      </c>
      <c r="B269">
        <v>64</v>
      </c>
      <c r="C269">
        <v>66</v>
      </c>
      <c r="D269">
        <v>59</v>
      </c>
      <c r="E269">
        <v>189</v>
      </c>
      <c r="F269" s="6">
        <v>63</v>
      </c>
    </row>
    <row r="270" spans="1:6" x14ac:dyDescent="0.3">
      <c r="A270">
        <v>7</v>
      </c>
      <c r="B270">
        <v>77</v>
      </c>
      <c r="C270">
        <v>94</v>
      </c>
      <c r="D270">
        <v>95</v>
      </c>
      <c r="E270">
        <v>266</v>
      </c>
      <c r="F270" s="6">
        <v>88.666666666666671</v>
      </c>
    </row>
    <row r="271" spans="1:6" x14ac:dyDescent="0.3">
      <c r="A271">
        <v>7</v>
      </c>
      <c r="B271">
        <v>49</v>
      </c>
      <c r="C271">
        <v>45</v>
      </c>
      <c r="D271">
        <v>45</v>
      </c>
      <c r="E271">
        <v>139</v>
      </c>
      <c r="F271" s="6">
        <v>46.333333333333336</v>
      </c>
    </row>
    <row r="272" spans="1:6" x14ac:dyDescent="0.3">
      <c r="A272">
        <v>2</v>
      </c>
      <c r="B272">
        <v>65</v>
      </c>
      <c r="C272">
        <v>67</v>
      </c>
      <c r="D272">
        <v>65</v>
      </c>
      <c r="E272">
        <v>197</v>
      </c>
      <c r="F272" s="6">
        <v>65.666666666666671</v>
      </c>
    </row>
    <row r="273" spans="1:6" x14ac:dyDescent="0.3">
      <c r="A273">
        <v>5</v>
      </c>
      <c r="B273">
        <v>76</v>
      </c>
      <c r="C273">
        <v>83</v>
      </c>
      <c r="D273">
        <v>88</v>
      </c>
      <c r="E273">
        <v>247</v>
      </c>
      <c r="F273" s="6">
        <v>82.333333333333329</v>
      </c>
    </row>
    <row r="274" spans="1:6" x14ac:dyDescent="0.3">
      <c r="A274">
        <v>4</v>
      </c>
      <c r="B274">
        <v>90</v>
      </c>
      <c r="C274">
        <v>95</v>
      </c>
      <c r="D274">
        <v>93</v>
      </c>
      <c r="E274">
        <v>278</v>
      </c>
      <c r="F274" s="6">
        <v>92.666666666666671</v>
      </c>
    </row>
    <row r="275" spans="1:6" x14ac:dyDescent="0.3">
      <c r="A275">
        <v>6</v>
      </c>
      <c r="B275">
        <v>61</v>
      </c>
      <c r="C275">
        <v>61</v>
      </c>
      <c r="D275">
        <v>62</v>
      </c>
      <c r="E275">
        <v>184</v>
      </c>
      <c r="F275" s="6">
        <v>61.333333333333336</v>
      </c>
    </row>
    <row r="276" spans="1:6" x14ac:dyDescent="0.3">
      <c r="A276">
        <v>5</v>
      </c>
      <c r="B276">
        <v>37</v>
      </c>
      <c r="C276">
        <v>46</v>
      </c>
      <c r="D276">
        <v>46</v>
      </c>
      <c r="E276">
        <v>129</v>
      </c>
      <c r="F276" s="6">
        <v>43</v>
      </c>
    </row>
    <row r="277" spans="1:6" x14ac:dyDescent="0.3">
      <c r="A277">
        <v>8</v>
      </c>
      <c r="B277">
        <v>62</v>
      </c>
      <c r="C277">
        <v>67</v>
      </c>
      <c r="D277">
        <v>62</v>
      </c>
      <c r="E277">
        <v>191</v>
      </c>
      <c r="F277" s="6">
        <v>63.666666666666664</v>
      </c>
    </row>
    <row r="278" spans="1:6" x14ac:dyDescent="0.3">
      <c r="A278">
        <v>4</v>
      </c>
      <c r="B278">
        <v>88</v>
      </c>
      <c r="C278">
        <v>85</v>
      </c>
      <c r="D278">
        <v>76</v>
      </c>
      <c r="E278">
        <v>249</v>
      </c>
      <c r="F278" s="6">
        <v>83</v>
      </c>
    </row>
    <row r="279" spans="1:6" x14ac:dyDescent="0.3">
      <c r="A279">
        <v>3</v>
      </c>
      <c r="B279">
        <v>65</v>
      </c>
      <c r="C279">
        <v>72</v>
      </c>
      <c r="D279">
        <v>74</v>
      </c>
      <c r="E279">
        <v>211</v>
      </c>
      <c r="F279" s="6">
        <v>70.333333333333329</v>
      </c>
    </row>
    <row r="280" spans="1:6" x14ac:dyDescent="0.3">
      <c r="A280">
        <v>9</v>
      </c>
      <c r="B280">
        <v>70</v>
      </c>
      <c r="C280">
        <v>71</v>
      </c>
      <c r="D280">
        <v>74</v>
      </c>
      <c r="E280">
        <v>215</v>
      </c>
      <c r="F280" s="6">
        <v>71.666666666666671</v>
      </c>
    </row>
    <row r="281" spans="1:6" x14ac:dyDescent="0.3">
      <c r="A281">
        <v>6</v>
      </c>
      <c r="B281">
        <v>64</v>
      </c>
      <c r="C281">
        <v>64</v>
      </c>
      <c r="D281">
        <v>67</v>
      </c>
      <c r="E281">
        <v>195</v>
      </c>
      <c r="F281" s="6">
        <v>65</v>
      </c>
    </row>
    <row r="282" spans="1:6" x14ac:dyDescent="0.3">
      <c r="A282">
        <v>10</v>
      </c>
      <c r="B282">
        <v>76</v>
      </c>
      <c r="C282">
        <v>64</v>
      </c>
      <c r="D282">
        <v>66</v>
      </c>
      <c r="E282">
        <v>206</v>
      </c>
      <c r="F282" s="6">
        <v>68.666666666666671</v>
      </c>
    </row>
    <row r="283" spans="1:6" x14ac:dyDescent="0.3">
      <c r="A283">
        <v>1</v>
      </c>
      <c r="B283">
        <v>65</v>
      </c>
      <c r="C283">
        <v>74</v>
      </c>
      <c r="D283">
        <v>77</v>
      </c>
      <c r="E283">
        <v>216</v>
      </c>
      <c r="F283" s="6">
        <v>72</v>
      </c>
    </row>
    <row r="284" spans="1:6" x14ac:dyDescent="0.3">
      <c r="A284">
        <v>7</v>
      </c>
      <c r="B284">
        <v>83</v>
      </c>
      <c r="C284">
        <v>82</v>
      </c>
      <c r="D284">
        <v>84</v>
      </c>
      <c r="E284">
        <v>249</v>
      </c>
      <c r="F284" s="6">
        <v>83</v>
      </c>
    </row>
    <row r="285" spans="1:6" x14ac:dyDescent="0.3">
      <c r="A285">
        <v>5</v>
      </c>
      <c r="B285">
        <v>67</v>
      </c>
      <c r="C285">
        <v>84</v>
      </c>
      <c r="D285">
        <v>81</v>
      </c>
      <c r="E285">
        <v>232</v>
      </c>
      <c r="F285" s="6">
        <v>77.333333333333329</v>
      </c>
    </row>
    <row r="286" spans="1:6" x14ac:dyDescent="0.3">
      <c r="A286">
        <v>6</v>
      </c>
      <c r="B286">
        <v>30</v>
      </c>
      <c r="C286">
        <v>26</v>
      </c>
      <c r="D286">
        <v>22</v>
      </c>
      <c r="E286">
        <v>78</v>
      </c>
      <c r="F286" s="6">
        <v>26</v>
      </c>
    </row>
    <row r="287" spans="1:6" x14ac:dyDescent="0.3">
      <c r="A287">
        <v>2</v>
      </c>
      <c r="B287">
        <v>52</v>
      </c>
      <c r="C287">
        <v>66</v>
      </c>
      <c r="D287">
        <v>73</v>
      </c>
      <c r="E287">
        <v>191</v>
      </c>
      <c r="F287" s="6">
        <v>63.666666666666664</v>
      </c>
    </row>
    <row r="288" spans="1:6" x14ac:dyDescent="0.3">
      <c r="A288">
        <v>9</v>
      </c>
      <c r="B288">
        <v>74</v>
      </c>
      <c r="C288">
        <v>73</v>
      </c>
      <c r="D288">
        <v>67</v>
      </c>
      <c r="E288">
        <v>214</v>
      </c>
      <c r="F288" s="6">
        <v>71.333333333333329</v>
      </c>
    </row>
    <row r="289" spans="1:6" x14ac:dyDescent="0.3">
      <c r="A289">
        <v>10</v>
      </c>
      <c r="B289">
        <v>73</v>
      </c>
      <c r="C289">
        <v>67</v>
      </c>
      <c r="D289">
        <v>59</v>
      </c>
      <c r="E289">
        <v>199</v>
      </c>
      <c r="F289" s="6">
        <v>66.333333333333329</v>
      </c>
    </row>
    <row r="290" spans="1:6" x14ac:dyDescent="0.3">
      <c r="A290">
        <v>2</v>
      </c>
      <c r="B290">
        <v>56</v>
      </c>
      <c r="C290">
        <v>65</v>
      </c>
      <c r="D290">
        <v>63</v>
      </c>
      <c r="E290">
        <v>184</v>
      </c>
      <c r="F290" s="6">
        <v>61.333333333333336</v>
      </c>
    </row>
    <row r="291" spans="1:6" x14ac:dyDescent="0.3">
      <c r="A291">
        <v>3</v>
      </c>
      <c r="B291">
        <v>44</v>
      </c>
      <c r="C291">
        <v>54</v>
      </c>
      <c r="D291">
        <v>53</v>
      </c>
      <c r="E291">
        <v>151</v>
      </c>
      <c r="F291" s="6">
        <v>50.333333333333336</v>
      </c>
    </row>
    <row r="292" spans="1:6" x14ac:dyDescent="0.3">
      <c r="A292">
        <v>1</v>
      </c>
      <c r="B292">
        <v>78</v>
      </c>
      <c r="C292">
        <v>79</v>
      </c>
      <c r="D292">
        <v>76</v>
      </c>
      <c r="E292">
        <v>233</v>
      </c>
      <c r="F292" s="6">
        <v>77.666666666666671</v>
      </c>
    </row>
    <row r="293" spans="1:6" x14ac:dyDescent="0.3">
      <c r="A293">
        <v>3</v>
      </c>
      <c r="B293">
        <v>45</v>
      </c>
      <c r="C293">
        <v>56</v>
      </c>
      <c r="D293">
        <v>54</v>
      </c>
      <c r="E293">
        <v>155</v>
      </c>
      <c r="F293" s="6">
        <v>51.666666666666664</v>
      </c>
    </row>
    <row r="294" spans="1:6" x14ac:dyDescent="0.3">
      <c r="A294">
        <v>10</v>
      </c>
      <c r="B294">
        <v>62</v>
      </c>
      <c r="C294">
        <v>64</v>
      </c>
      <c r="D294">
        <v>64</v>
      </c>
      <c r="E294">
        <v>190</v>
      </c>
      <c r="F294" s="6">
        <v>63.333333333333336</v>
      </c>
    </row>
    <row r="295" spans="1:6" x14ac:dyDescent="0.3">
      <c r="A295">
        <v>3</v>
      </c>
      <c r="B295">
        <v>49</v>
      </c>
      <c r="C295">
        <v>65</v>
      </c>
      <c r="D295">
        <v>55</v>
      </c>
      <c r="E295">
        <v>169</v>
      </c>
      <c r="F295" s="6">
        <v>56.333333333333336</v>
      </c>
    </row>
    <row r="296" spans="1:6" x14ac:dyDescent="0.3">
      <c r="A296">
        <v>10</v>
      </c>
      <c r="B296">
        <v>81</v>
      </c>
      <c r="C296">
        <v>92</v>
      </c>
      <c r="D296">
        <v>91</v>
      </c>
      <c r="E296">
        <v>264</v>
      </c>
      <c r="F296" s="6">
        <v>88</v>
      </c>
    </row>
    <row r="297" spans="1:6" x14ac:dyDescent="0.3">
      <c r="A297">
        <v>9</v>
      </c>
      <c r="B297">
        <v>67</v>
      </c>
      <c r="C297">
        <v>69</v>
      </c>
      <c r="D297">
        <v>75</v>
      </c>
      <c r="E297">
        <v>211</v>
      </c>
      <c r="F297" s="6">
        <v>70.333333333333329</v>
      </c>
    </row>
    <row r="298" spans="1:6" x14ac:dyDescent="0.3">
      <c r="A298">
        <v>9</v>
      </c>
      <c r="B298">
        <v>65</v>
      </c>
      <c r="C298">
        <v>77</v>
      </c>
      <c r="D298">
        <v>74</v>
      </c>
      <c r="E298">
        <v>216</v>
      </c>
      <c r="F298" s="6">
        <v>72</v>
      </c>
    </row>
    <row r="299" spans="1:6" x14ac:dyDescent="0.3">
      <c r="A299">
        <v>8</v>
      </c>
      <c r="B299">
        <v>59</v>
      </c>
      <c r="C299">
        <v>54</v>
      </c>
      <c r="D299">
        <v>67</v>
      </c>
      <c r="E299">
        <v>180</v>
      </c>
      <c r="F299" s="6">
        <v>60</v>
      </c>
    </row>
    <row r="300" spans="1:6" x14ac:dyDescent="0.3">
      <c r="A300">
        <v>4</v>
      </c>
      <c r="B300">
        <v>66</v>
      </c>
      <c r="C300">
        <v>74</v>
      </c>
      <c r="D300">
        <v>78</v>
      </c>
      <c r="E300">
        <v>218</v>
      </c>
      <c r="F300" s="6">
        <v>72.666666666666671</v>
      </c>
    </row>
    <row r="301" spans="1:6" x14ac:dyDescent="0.3">
      <c r="A301">
        <v>9</v>
      </c>
      <c r="B301">
        <v>61</v>
      </c>
      <c r="C301">
        <v>58</v>
      </c>
      <c r="D301">
        <v>56</v>
      </c>
      <c r="E301">
        <v>175</v>
      </c>
      <c r="F301" s="6">
        <v>58.333333333333336</v>
      </c>
    </row>
    <row r="302" spans="1:6" x14ac:dyDescent="0.3">
      <c r="A302">
        <v>4</v>
      </c>
      <c r="B302">
        <v>58</v>
      </c>
      <c r="C302">
        <v>54</v>
      </c>
      <c r="D302">
        <v>52</v>
      </c>
      <c r="E302">
        <v>164</v>
      </c>
      <c r="F302" s="6">
        <v>54.666666666666664</v>
      </c>
    </row>
    <row r="303" spans="1:6" x14ac:dyDescent="0.3">
      <c r="A303">
        <v>4</v>
      </c>
      <c r="B303">
        <v>52</v>
      </c>
      <c r="C303">
        <v>53</v>
      </c>
      <c r="D303">
        <v>49</v>
      </c>
      <c r="E303">
        <v>154</v>
      </c>
      <c r="F303" s="6">
        <v>51.333333333333336</v>
      </c>
    </row>
    <row r="304" spans="1:6" x14ac:dyDescent="0.3">
      <c r="A304">
        <v>3</v>
      </c>
      <c r="B304">
        <v>79</v>
      </c>
      <c r="C304">
        <v>92</v>
      </c>
      <c r="D304">
        <v>89</v>
      </c>
      <c r="E304">
        <v>260</v>
      </c>
      <c r="F304" s="6">
        <v>86.666666666666671</v>
      </c>
    </row>
    <row r="305" spans="1:6" x14ac:dyDescent="0.3">
      <c r="A305">
        <v>4</v>
      </c>
      <c r="B305">
        <v>61</v>
      </c>
      <c r="C305">
        <v>55</v>
      </c>
      <c r="D305">
        <v>52</v>
      </c>
      <c r="E305">
        <v>168</v>
      </c>
      <c r="F305" s="6">
        <v>56</v>
      </c>
    </row>
    <row r="306" spans="1:6" x14ac:dyDescent="0.3">
      <c r="A306">
        <v>10</v>
      </c>
      <c r="B306">
        <v>78</v>
      </c>
      <c r="C306">
        <v>77</v>
      </c>
      <c r="D306">
        <v>80</v>
      </c>
      <c r="E306">
        <v>235</v>
      </c>
      <c r="F306" s="6">
        <v>78.333333333333329</v>
      </c>
    </row>
    <row r="307" spans="1:6" x14ac:dyDescent="0.3">
      <c r="A307">
        <v>2</v>
      </c>
      <c r="B307">
        <v>77</v>
      </c>
      <c r="C307">
        <v>68</v>
      </c>
      <c r="D307">
        <v>77</v>
      </c>
      <c r="E307">
        <v>222</v>
      </c>
      <c r="F307" s="6">
        <v>74</v>
      </c>
    </row>
    <row r="308" spans="1:6" x14ac:dyDescent="0.3">
      <c r="A308">
        <v>6</v>
      </c>
      <c r="B308">
        <v>84</v>
      </c>
      <c r="C308">
        <v>77</v>
      </c>
      <c r="D308">
        <v>71</v>
      </c>
      <c r="E308">
        <v>232</v>
      </c>
      <c r="F308" s="6">
        <v>77.333333333333329</v>
      </c>
    </row>
    <row r="309" spans="1:6" x14ac:dyDescent="0.3">
      <c r="A309">
        <v>3</v>
      </c>
      <c r="B309">
        <v>61</v>
      </c>
      <c r="C309">
        <v>68</v>
      </c>
      <c r="D309">
        <v>66</v>
      </c>
      <c r="E309">
        <v>195</v>
      </c>
      <c r="F309" s="6">
        <v>65</v>
      </c>
    </row>
    <row r="310" spans="1:6" x14ac:dyDescent="0.3">
      <c r="A310">
        <v>4</v>
      </c>
      <c r="B310">
        <v>69</v>
      </c>
      <c r="C310">
        <v>75</v>
      </c>
      <c r="D310">
        <v>78</v>
      </c>
      <c r="E310">
        <v>222</v>
      </c>
      <c r="F310" s="6">
        <v>74</v>
      </c>
    </row>
    <row r="311" spans="1:6" x14ac:dyDescent="0.3">
      <c r="A311">
        <v>10</v>
      </c>
      <c r="B311">
        <v>74</v>
      </c>
      <c r="C311">
        <v>79</v>
      </c>
      <c r="D311">
        <v>75</v>
      </c>
      <c r="E311">
        <v>228</v>
      </c>
      <c r="F311" s="6">
        <v>76</v>
      </c>
    </row>
    <row r="312" spans="1:6" x14ac:dyDescent="0.3">
      <c r="A312">
        <v>8</v>
      </c>
      <c r="B312">
        <v>65</v>
      </c>
      <c r="C312">
        <v>81</v>
      </c>
      <c r="D312">
        <v>73</v>
      </c>
      <c r="E312">
        <v>219</v>
      </c>
      <c r="F312" s="6">
        <v>73</v>
      </c>
    </row>
    <row r="313" spans="1:6" x14ac:dyDescent="0.3">
      <c r="A313">
        <v>8</v>
      </c>
      <c r="B313">
        <v>69</v>
      </c>
      <c r="C313">
        <v>72</v>
      </c>
      <c r="D313">
        <v>77</v>
      </c>
      <c r="E313">
        <v>218</v>
      </c>
      <c r="F313" s="6">
        <v>72.666666666666671</v>
      </c>
    </row>
    <row r="314" spans="1:6" x14ac:dyDescent="0.3">
      <c r="A314">
        <v>7</v>
      </c>
      <c r="B314">
        <v>71</v>
      </c>
      <c r="C314">
        <v>66</v>
      </c>
      <c r="D314">
        <v>60</v>
      </c>
      <c r="E314">
        <v>197</v>
      </c>
      <c r="F314" s="6">
        <v>65.666666666666671</v>
      </c>
    </row>
    <row r="315" spans="1:6" x14ac:dyDescent="0.3">
      <c r="A315">
        <v>2</v>
      </c>
      <c r="B315">
        <v>60</v>
      </c>
      <c r="C315">
        <v>44</v>
      </c>
      <c r="D315">
        <v>47</v>
      </c>
      <c r="E315">
        <v>151</v>
      </c>
      <c r="F315" s="6">
        <v>50.333333333333336</v>
      </c>
    </row>
    <row r="316" spans="1:6" x14ac:dyDescent="0.3">
      <c r="A316">
        <v>4</v>
      </c>
      <c r="B316">
        <v>65</v>
      </c>
      <c r="C316">
        <v>54</v>
      </c>
      <c r="D316">
        <v>57</v>
      </c>
      <c r="E316">
        <v>176</v>
      </c>
      <c r="F316" s="6">
        <v>58.666666666666664</v>
      </c>
    </row>
    <row r="317" spans="1:6" x14ac:dyDescent="0.3">
      <c r="A317">
        <v>3</v>
      </c>
      <c r="B317">
        <v>86</v>
      </c>
      <c r="C317">
        <v>83</v>
      </c>
      <c r="D317">
        <v>86</v>
      </c>
      <c r="E317">
        <v>255</v>
      </c>
      <c r="F317" s="6">
        <v>85</v>
      </c>
    </row>
    <row r="318" spans="1:6" x14ac:dyDescent="0.3">
      <c r="A318">
        <v>5</v>
      </c>
      <c r="B318">
        <v>79</v>
      </c>
      <c r="C318">
        <v>73</v>
      </c>
      <c r="D318">
        <v>67</v>
      </c>
      <c r="E318">
        <v>219</v>
      </c>
      <c r="F318" s="6">
        <v>73</v>
      </c>
    </row>
    <row r="319" spans="1:6" x14ac:dyDescent="0.3">
      <c r="A319">
        <v>8</v>
      </c>
      <c r="B319">
        <v>44</v>
      </c>
      <c r="C319">
        <v>64</v>
      </c>
      <c r="D319">
        <v>58</v>
      </c>
      <c r="E319">
        <v>166</v>
      </c>
      <c r="F319" s="6">
        <v>55.333333333333336</v>
      </c>
    </row>
    <row r="320" spans="1:6" x14ac:dyDescent="0.3">
      <c r="A320">
        <v>9</v>
      </c>
      <c r="B320">
        <v>62</v>
      </c>
      <c r="C320">
        <v>70</v>
      </c>
      <c r="D320">
        <v>75</v>
      </c>
      <c r="E320">
        <v>207</v>
      </c>
      <c r="F320" s="6">
        <v>69</v>
      </c>
    </row>
    <row r="321" spans="1:6" x14ac:dyDescent="0.3">
      <c r="A321">
        <v>9</v>
      </c>
      <c r="B321">
        <v>28</v>
      </c>
      <c r="C321">
        <v>23</v>
      </c>
      <c r="D321">
        <v>19</v>
      </c>
      <c r="E321">
        <v>70</v>
      </c>
      <c r="F321" s="6">
        <v>23.333333333333332</v>
      </c>
    </row>
    <row r="322" spans="1:6" x14ac:dyDescent="0.3">
      <c r="A322">
        <v>6</v>
      </c>
      <c r="B322">
        <v>77</v>
      </c>
      <c r="C322">
        <v>76</v>
      </c>
      <c r="D322">
        <v>77</v>
      </c>
      <c r="E322">
        <v>230</v>
      </c>
      <c r="F322" s="6">
        <v>76.666666666666671</v>
      </c>
    </row>
    <row r="323" spans="1:6" x14ac:dyDescent="0.3">
      <c r="A323">
        <v>2</v>
      </c>
      <c r="B323">
        <v>80</v>
      </c>
      <c r="C323">
        <v>78</v>
      </c>
      <c r="D323">
        <v>81</v>
      </c>
      <c r="E323">
        <v>239</v>
      </c>
      <c r="F323" s="6">
        <v>79.666666666666671</v>
      </c>
    </row>
    <row r="324" spans="1:6" x14ac:dyDescent="0.3">
      <c r="A324">
        <v>9</v>
      </c>
      <c r="B324">
        <v>56</v>
      </c>
      <c r="C324">
        <v>52</v>
      </c>
      <c r="D324">
        <v>55</v>
      </c>
      <c r="E324">
        <v>163</v>
      </c>
      <c r="F324" s="6">
        <v>54.333333333333336</v>
      </c>
    </row>
    <row r="325" spans="1:6" x14ac:dyDescent="0.3">
      <c r="A325">
        <v>8</v>
      </c>
      <c r="B325">
        <v>27</v>
      </c>
      <c r="C325">
        <v>34</v>
      </c>
      <c r="D325">
        <v>36</v>
      </c>
      <c r="E325">
        <v>97</v>
      </c>
      <c r="F325" s="6">
        <v>32.333333333333336</v>
      </c>
    </row>
    <row r="326" spans="1:6" x14ac:dyDescent="0.3">
      <c r="A326">
        <v>5</v>
      </c>
      <c r="B326">
        <v>88</v>
      </c>
      <c r="C326">
        <v>95</v>
      </c>
      <c r="D326">
        <v>92</v>
      </c>
      <c r="E326">
        <v>275</v>
      </c>
      <c r="F326" s="6">
        <v>91.666666666666671</v>
      </c>
    </row>
    <row r="327" spans="1:6" x14ac:dyDescent="0.3">
      <c r="A327">
        <v>7</v>
      </c>
      <c r="B327">
        <v>79</v>
      </c>
      <c r="C327">
        <v>67</v>
      </c>
      <c r="D327">
        <v>67</v>
      </c>
      <c r="E327">
        <v>213</v>
      </c>
      <c r="F327" s="6">
        <v>71</v>
      </c>
    </row>
    <row r="328" spans="1:6" x14ac:dyDescent="0.3">
      <c r="A328">
        <v>1</v>
      </c>
      <c r="B328">
        <v>81</v>
      </c>
      <c r="C328">
        <v>78</v>
      </c>
      <c r="D328">
        <v>81</v>
      </c>
      <c r="E328">
        <v>240</v>
      </c>
      <c r="F328" s="6">
        <v>80</v>
      </c>
    </row>
    <row r="329" spans="1:6" x14ac:dyDescent="0.3">
      <c r="A329">
        <v>4</v>
      </c>
      <c r="B329">
        <v>63</v>
      </c>
      <c r="C329">
        <v>71</v>
      </c>
      <c r="D329">
        <v>69</v>
      </c>
      <c r="E329">
        <v>203</v>
      </c>
      <c r="F329" s="6">
        <v>67.666666666666671</v>
      </c>
    </row>
    <row r="330" spans="1:6" x14ac:dyDescent="0.3">
      <c r="A330">
        <v>9</v>
      </c>
      <c r="B330">
        <v>57</v>
      </c>
      <c r="C330">
        <v>58</v>
      </c>
      <c r="D330">
        <v>64</v>
      </c>
      <c r="E330">
        <v>179</v>
      </c>
      <c r="F330" s="6">
        <v>59.666666666666664</v>
      </c>
    </row>
    <row r="331" spans="1:6" x14ac:dyDescent="0.3">
      <c r="A331">
        <v>9</v>
      </c>
      <c r="B331">
        <v>69</v>
      </c>
      <c r="C331">
        <v>80</v>
      </c>
      <c r="D331">
        <v>71</v>
      </c>
      <c r="E331">
        <v>220</v>
      </c>
      <c r="F331" s="6">
        <v>73.333333333333329</v>
      </c>
    </row>
    <row r="332" spans="1:6" x14ac:dyDescent="0.3">
      <c r="A332">
        <v>5</v>
      </c>
      <c r="B332">
        <v>71</v>
      </c>
      <c r="C332">
        <v>83</v>
      </c>
      <c r="D332">
        <v>78</v>
      </c>
      <c r="E332">
        <v>232</v>
      </c>
      <c r="F332" s="6">
        <v>77.333333333333329</v>
      </c>
    </row>
    <row r="333" spans="1:6" x14ac:dyDescent="0.3">
      <c r="A333">
        <v>6</v>
      </c>
      <c r="B333">
        <v>79</v>
      </c>
      <c r="C333">
        <v>79</v>
      </c>
      <c r="D333">
        <v>78</v>
      </c>
      <c r="E333">
        <v>236</v>
      </c>
      <c r="F333" s="6">
        <v>78.666666666666671</v>
      </c>
    </row>
    <row r="334" spans="1:6" x14ac:dyDescent="0.3">
      <c r="A334">
        <v>7</v>
      </c>
      <c r="B334">
        <v>71</v>
      </c>
      <c r="C334">
        <v>77</v>
      </c>
      <c r="D334">
        <v>77</v>
      </c>
      <c r="E334">
        <v>225</v>
      </c>
      <c r="F334" s="6">
        <v>75</v>
      </c>
    </row>
    <row r="335" spans="1:6" x14ac:dyDescent="0.3">
      <c r="A335">
        <v>10</v>
      </c>
      <c r="B335">
        <v>80</v>
      </c>
      <c r="C335">
        <v>75</v>
      </c>
      <c r="D335">
        <v>77</v>
      </c>
      <c r="E335">
        <v>232</v>
      </c>
      <c r="F335" s="6">
        <v>77.333333333333329</v>
      </c>
    </row>
    <row r="336" spans="1:6" x14ac:dyDescent="0.3">
      <c r="A336">
        <v>2</v>
      </c>
      <c r="B336">
        <v>87</v>
      </c>
      <c r="C336">
        <v>95</v>
      </c>
      <c r="D336">
        <v>86</v>
      </c>
      <c r="E336">
        <v>268</v>
      </c>
      <c r="F336" s="6">
        <v>89.333333333333329</v>
      </c>
    </row>
    <row r="337" spans="1:6" x14ac:dyDescent="0.3">
      <c r="A337">
        <v>8</v>
      </c>
      <c r="B337">
        <v>62</v>
      </c>
      <c r="C337">
        <v>68</v>
      </c>
      <c r="D337">
        <v>68</v>
      </c>
      <c r="E337">
        <v>198</v>
      </c>
      <c r="F337" s="6">
        <v>66</v>
      </c>
    </row>
    <row r="338" spans="1:6" x14ac:dyDescent="0.3">
      <c r="A338">
        <v>9</v>
      </c>
      <c r="B338">
        <v>49</v>
      </c>
      <c r="C338">
        <v>57</v>
      </c>
      <c r="D338">
        <v>52</v>
      </c>
      <c r="E338">
        <v>158</v>
      </c>
      <c r="F338" s="6">
        <v>52.666666666666664</v>
      </c>
    </row>
    <row r="339" spans="1:6" x14ac:dyDescent="0.3">
      <c r="A339">
        <v>9</v>
      </c>
      <c r="B339">
        <v>82</v>
      </c>
      <c r="C339">
        <v>80</v>
      </c>
      <c r="D339">
        <v>77</v>
      </c>
      <c r="E339">
        <v>239</v>
      </c>
      <c r="F339" s="6">
        <v>79.666666666666671</v>
      </c>
    </row>
    <row r="340" spans="1:6" x14ac:dyDescent="0.3">
      <c r="A340">
        <v>7</v>
      </c>
      <c r="B340">
        <v>77</v>
      </c>
      <c r="C340">
        <v>69</v>
      </c>
      <c r="D340">
        <v>68</v>
      </c>
      <c r="E340">
        <v>214</v>
      </c>
      <c r="F340" s="6">
        <v>71.333333333333329</v>
      </c>
    </row>
    <row r="341" spans="1:6" x14ac:dyDescent="0.3">
      <c r="A341">
        <v>2</v>
      </c>
      <c r="B341">
        <v>57</v>
      </c>
      <c r="C341">
        <v>74</v>
      </c>
      <c r="D341">
        <v>76</v>
      </c>
      <c r="E341">
        <v>207</v>
      </c>
      <c r="F341" s="6">
        <v>69</v>
      </c>
    </row>
    <row r="342" spans="1:6" x14ac:dyDescent="0.3">
      <c r="A342">
        <v>10</v>
      </c>
      <c r="B342">
        <v>86</v>
      </c>
      <c r="C342">
        <v>73</v>
      </c>
      <c r="D342">
        <v>70</v>
      </c>
      <c r="E342">
        <v>229</v>
      </c>
      <c r="F342" s="6">
        <v>76.333333333333329</v>
      </c>
    </row>
    <row r="343" spans="1:6" x14ac:dyDescent="0.3">
      <c r="A343">
        <v>10</v>
      </c>
      <c r="B343">
        <v>59</v>
      </c>
      <c r="C343">
        <v>66</v>
      </c>
      <c r="D343">
        <v>67</v>
      </c>
      <c r="E343">
        <v>192</v>
      </c>
      <c r="F343" s="6">
        <v>64</v>
      </c>
    </row>
    <row r="344" spans="1:6" x14ac:dyDescent="0.3">
      <c r="A344">
        <v>1</v>
      </c>
      <c r="B344">
        <v>74</v>
      </c>
      <c r="C344">
        <v>75</v>
      </c>
      <c r="D344">
        <v>83</v>
      </c>
      <c r="E344">
        <v>232</v>
      </c>
      <c r="F344" s="6">
        <v>77.333333333333329</v>
      </c>
    </row>
    <row r="345" spans="1:6" x14ac:dyDescent="0.3">
      <c r="A345">
        <v>2</v>
      </c>
      <c r="B345">
        <v>60</v>
      </c>
      <c r="C345">
        <v>60</v>
      </c>
      <c r="D345">
        <v>60</v>
      </c>
      <c r="E345">
        <v>180</v>
      </c>
      <c r="F345" s="6">
        <v>60</v>
      </c>
    </row>
    <row r="346" spans="1:6" x14ac:dyDescent="0.3">
      <c r="A346">
        <v>5</v>
      </c>
      <c r="B346">
        <v>62</v>
      </c>
      <c r="C346">
        <v>66</v>
      </c>
      <c r="D346">
        <v>68</v>
      </c>
      <c r="E346">
        <v>196</v>
      </c>
      <c r="F346" s="6">
        <v>65.333333333333329</v>
      </c>
    </row>
    <row r="347" spans="1:6" x14ac:dyDescent="0.3">
      <c r="A347">
        <v>7</v>
      </c>
      <c r="B347">
        <v>59</v>
      </c>
      <c r="C347">
        <v>64</v>
      </c>
      <c r="D347">
        <v>75</v>
      </c>
      <c r="E347">
        <v>198</v>
      </c>
      <c r="F347" s="6">
        <v>66</v>
      </c>
    </row>
    <row r="348" spans="1:6" x14ac:dyDescent="0.3">
      <c r="A348">
        <v>3</v>
      </c>
      <c r="B348">
        <v>57</v>
      </c>
      <c r="C348">
        <v>69</v>
      </c>
      <c r="D348">
        <v>68</v>
      </c>
      <c r="E348">
        <v>194</v>
      </c>
      <c r="F348" s="6">
        <v>64.666666666666671</v>
      </c>
    </row>
    <row r="349" spans="1:6" x14ac:dyDescent="0.3">
      <c r="A349">
        <v>5</v>
      </c>
      <c r="B349">
        <v>51</v>
      </c>
      <c r="C349">
        <v>72</v>
      </c>
      <c r="D349">
        <v>79</v>
      </c>
      <c r="E349">
        <v>202</v>
      </c>
      <c r="F349" s="6">
        <v>67.333333333333329</v>
      </c>
    </row>
    <row r="350" spans="1:6" x14ac:dyDescent="0.3">
      <c r="A350">
        <v>2</v>
      </c>
      <c r="B350">
        <v>76</v>
      </c>
      <c r="C350">
        <v>83</v>
      </c>
      <c r="D350">
        <v>79</v>
      </c>
      <c r="E350">
        <v>238</v>
      </c>
      <c r="F350" s="6">
        <v>79.333333333333329</v>
      </c>
    </row>
    <row r="351" spans="1:6" x14ac:dyDescent="0.3">
      <c r="A351">
        <v>7</v>
      </c>
      <c r="B351">
        <v>80</v>
      </c>
      <c r="C351">
        <v>86</v>
      </c>
      <c r="D351">
        <v>83</v>
      </c>
      <c r="E351">
        <v>249</v>
      </c>
      <c r="F351" s="6">
        <v>83</v>
      </c>
    </row>
    <row r="352" spans="1:6" x14ac:dyDescent="0.3">
      <c r="A352">
        <v>9</v>
      </c>
      <c r="B352">
        <v>73</v>
      </c>
      <c r="C352">
        <v>70</v>
      </c>
      <c r="D352">
        <v>75</v>
      </c>
      <c r="E352">
        <v>218</v>
      </c>
      <c r="F352" s="6">
        <v>72.666666666666671</v>
      </c>
    </row>
    <row r="353" spans="1:6" x14ac:dyDescent="0.3">
      <c r="A353">
        <v>8</v>
      </c>
      <c r="B353">
        <v>50</v>
      </c>
      <c r="C353">
        <v>50</v>
      </c>
      <c r="D353">
        <v>47</v>
      </c>
      <c r="E353">
        <v>147</v>
      </c>
      <c r="F353" s="6">
        <v>49</v>
      </c>
    </row>
    <row r="354" spans="1:6" x14ac:dyDescent="0.3">
      <c r="A354">
        <v>9</v>
      </c>
      <c r="B354">
        <v>82</v>
      </c>
      <c r="C354">
        <v>84</v>
      </c>
      <c r="D354">
        <v>82</v>
      </c>
      <c r="E354">
        <v>248</v>
      </c>
      <c r="F354" s="6">
        <v>82.666666666666671</v>
      </c>
    </row>
    <row r="355" spans="1:6" x14ac:dyDescent="0.3">
      <c r="A355">
        <v>8</v>
      </c>
      <c r="B355">
        <v>56</v>
      </c>
      <c r="C355">
        <v>72</v>
      </c>
      <c r="D355">
        <v>65</v>
      </c>
      <c r="E355">
        <v>193</v>
      </c>
      <c r="F355" s="6">
        <v>64.333333333333329</v>
      </c>
    </row>
    <row r="356" spans="1:6" x14ac:dyDescent="0.3">
      <c r="A356">
        <v>8</v>
      </c>
      <c r="B356">
        <v>57</v>
      </c>
      <c r="C356">
        <v>43</v>
      </c>
      <c r="D356">
        <v>47</v>
      </c>
      <c r="E356">
        <v>147</v>
      </c>
      <c r="F356" s="6">
        <v>49</v>
      </c>
    </row>
    <row r="357" spans="1:6" x14ac:dyDescent="0.3">
      <c r="A357">
        <v>2</v>
      </c>
      <c r="B357">
        <v>73</v>
      </c>
      <c r="C357">
        <v>68</v>
      </c>
      <c r="D357">
        <v>66</v>
      </c>
      <c r="E357">
        <v>207</v>
      </c>
      <c r="F357" s="6">
        <v>69</v>
      </c>
    </row>
    <row r="358" spans="1:6" x14ac:dyDescent="0.3">
      <c r="A358">
        <v>4</v>
      </c>
      <c r="B358">
        <v>55</v>
      </c>
      <c r="C358">
        <v>56</v>
      </c>
      <c r="D358">
        <v>51</v>
      </c>
      <c r="E358">
        <v>162</v>
      </c>
      <c r="F358" s="6">
        <v>54</v>
      </c>
    </row>
    <row r="359" spans="1:6" x14ac:dyDescent="0.3">
      <c r="A359">
        <v>5</v>
      </c>
      <c r="B359">
        <v>61</v>
      </c>
      <c r="C359">
        <v>56</v>
      </c>
      <c r="D359">
        <v>55</v>
      </c>
      <c r="E359">
        <v>172</v>
      </c>
      <c r="F359" s="6">
        <v>57.333333333333336</v>
      </c>
    </row>
    <row r="360" spans="1:6" x14ac:dyDescent="0.3">
      <c r="A360">
        <v>5</v>
      </c>
      <c r="B360">
        <v>77</v>
      </c>
      <c r="C360">
        <v>88</v>
      </c>
      <c r="D360">
        <v>87</v>
      </c>
      <c r="E360">
        <v>252</v>
      </c>
      <c r="F360" s="6">
        <v>84</v>
      </c>
    </row>
    <row r="361" spans="1:6" x14ac:dyDescent="0.3">
      <c r="A361">
        <v>2</v>
      </c>
      <c r="B361">
        <v>72</v>
      </c>
      <c r="C361">
        <v>72</v>
      </c>
      <c r="D361">
        <v>71</v>
      </c>
      <c r="E361">
        <v>215</v>
      </c>
      <c r="F361" s="6">
        <v>71.666666666666671</v>
      </c>
    </row>
    <row r="362" spans="1:6" x14ac:dyDescent="0.3">
      <c r="A362">
        <v>6</v>
      </c>
      <c r="B362">
        <v>75</v>
      </c>
      <c r="C362">
        <v>81</v>
      </c>
      <c r="D362">
        <v>84</v>
      </c>
      <c r="E362">
        <v>240</v>
      </c>
      <c r="F362" s="6">
        <v>80</v>
      </c>
    </row>
    <row r="363" spans="1:6" x14ac:dyDescent="0.3">
      <c r="A363">
        <v>4</v>
      </c>
      <c r="B363">
        <v>88</v>
      </c>
      <c r="C363">
        <v>92</v>
      </c>
      <c r="D363">
        <v>95</v>
      </c>
      <c r="E363">
        <v>275</v>
      </c>
      <c r="F363" s="6">
        <v>91.666666666666671</v>
      </c>
    </row>
    <row r="364" spans="1:6" x14ac:dyDescent="0.3">
      <c r="A364">
        <v>6</v>
      </c>
      <c r="B364">
        <v>49</v>
      </c>
      <c r="C364">
        <v>53</v>
      </c>
      <c r="D364">
        <v>52</v>
      </c>
      <c r="E364">
        <v>154</v>
      </c>
      <c r="F364" s="6">
        <v>51.333333333333336</v>
      </c>
    </row>
    <row r="365" spans="1:6" x14ac:dyDescent="0.3">
      <c r="A365">
        <v>8</v>
      </c>
      <c r="B365">
        <v>40</v>
      </c>
      <c r="C365">
        <v>42</v>
      </c>
      <c r="D365">
        <v>38</v>
      </c>
      <c r="E365">
        <v>120</v>
      </c>
      <c r="F365" s="6">
        <v>40</v>
      </c>
    </row>
    <row r="366" spans="1:6" x14ac:dyDescent="0.3">
      <c r="A366">
        <v>1</v>
      </c>
      <c r="B366">
        <v>67</v>
      </c>
      <c r="C366">
        <v>84</v>
      </c>
      <c r="D366">
        <v>86</v>
      </c>
      <c r="E366">
        <v>237</v>
      </c>
      <c r="F366" s="6">
        <v>79</v>
      </c>
    </row>
    <row r="367" spans="1:6" x14ac:dyDescent="0.3">
      <c r="A367">
        <v>6</v>
      </c>
      <c r="B367">
        <v>74</v>
      </c>
      <c r="C367">
        <v>71</v>
      </c>
      <c r="D367">
        <v>78</v>
      </c>
      <c r="E367">
        <v>223</v>
      </c>
      <c r="F367" s="6">
        <v>74.333333333333329</v>
      </c>
    </row>
    <row r="368" spans="1:6" x14ac:dyDescent="0.3">
      <c r="A368">
        <v>2</v>
      </c>
      <c r="B368">
        <v>52</v>
      </c>
      <c r="C368">
        <v>57</v>
      </c>
      <c r="D368">
        <v>56</v>
      </c>
      <c r="E368">
        <v>165</v>
      </c>
      <c r="F368" s="6">
        <v>55</v>
      </c>
    </row>
    <row r="369" spans="1:6" x14ac:dyDescent="0.3">
      <c r="A369">
        <v>10</v>
      </c>
      <c r="B369">
        <v>46</v>
      </c>
      <c r="C369">
        <v>58</v>
      </c>
      <c r="D369">
        <v>57</v>
      </c>
      <c r="E369">
        <v>161</v>
      </c>
      <c r="F369" s="6">
        <v>53.666666666666664</v>
      </c>
    </row>
    <row r="370" spans="1:6" x14ac:dyDescent="0.3">
      <c r="A370">
        <v>9</v>
      </c>
      <c r="B370">
        <v>67</v>
      </c>
      <c r="C370">
        <v>79</v>
      </c>
      <c r="D370">
        <v>84</v>
      </c>
      <c r="E370">
        <v>230</v>
      </c>
      <c r="F370" s="6">
        <v>76.666666666666671</v>
      </c>
    </row>
    <row r="371" spans="1:6" x14ac:dyDescent="0.3">
      <c r="A371">
        <v>5</v>
      </c>
      <c r="B371">
        <v>77</v>
      </c>
      <c r="C371">
        <v>62</v>
      </c>
      <c r="D371">
        <v>62</v>
      </c>
      <c r="E371">
        <v>201</v>
      </c>
      <c r="F371" s="6">
        <v>67</v>
      </c>
    </row>
    <row r="372" spans="1:6" x14ac:dyDescent="0.3">
      <c r="A372">
        <v>9</v>
      </c>
      <c r="B372">
        <v>44</v>
      </c>
      <c r="C372">
        <v>41</v>
      </c>
      <c r="D372">
        <v>38</v>
      </c>
      <c r="E372">
        <v>123</v>
      </c>
      <c r="F372" s="6">
        <v>41</v>
      </c>
    </row>
    <row r="373" spans="1:6" x14ac:dyDescent="0.3">
      <c r="A373">
        <v>5</v>
      </c>
      <c r="B373">
        <v>69</v>
      </c>
      <c r="C373">
        <v>71</v>
      </c>
      <c r="D373">
        <v>65</v>
      </c>
      <c r="E373">
        <v>205</v>
      </c>
      <c r="F373" s="6">
        <v>68.333333333333329</v>
      </c>
    </row>
    <row r="374" spans="1:6" x14ac:dyDescent="0.3">
      <c r="A374">
        <v>1</v>
      </c>
      <c r="B374">
        <v>77</v>
      </c>
      <c r="C374">
        <v>82</v>
      </c>
      <c r="D374">
        <v>91</v>
      </c>
      <c r="E374">
        <v>250</v>
      </c>
      <c r="F374" s="6">
        <v>83.333333333333329</v>
      </c>
    </row>
    <row r="375" spans="1:6" x14ac:dyDescent="0.3">
      <c r="A375">
        <v>5</v>
      </c>
      <c r="B375">
        <v>70</v>
      </c>
      <c r="C375">
        <v>78</v>
      </c>
      <c r="D375">
        <v>78</v>
      </c>
      <c r="E375">
        <v>226</v>
      </c>
      <c r="F375" s="6">
        <v>75.333333333333329</v>
      </c>
    </row>
    <row r="376" spans="1:6" x14ac:dyDescent="0.3">
      <c r="A376">
        <v>3</v>
      </c>
      <c r="B376">
        <v>97</v>
      </c>
      <c r="C376">
        <v>87</v>
      </c>
      <c r="D376">
        <v>82</v>
      </c>
      <c r="E376">
        <v>266</v>
      </c>
      <c r="F376" s="6">
        <v>88.666666666666671</v>
      </c>
    </row>
    <row r="377" spans="1:6" x14ac:dyDescent="0.3">
      <c r="A377">
        <v>6</v>
      </c>
      <c r="B377">
        <v>76</v>
      </c>
      <c r="C377">
        <v>67</v>
      </c>
      <c r="D377">
        <v>67</v>
      </c>
      <c r="E377">
        <v>210</v>
      </c>
      <c r="F377" s="6">
        <v>70</v>
      </c>
    </row>
    <row r="378" spans="1:6" x14ac:dyDescent="0.3">
      <c r="A378">
        <v>9</v>
      </c>
      <c r="B378">
        <v>61</v>
      </c>
      <c r="C378">
        <v>57</v>
      </c>
      <c r="D378">
        <v>56</v>
      </c>
      <c r="E378">
        <v>174</v>
      </c>
      <c r="F378" s="6">
        <v>58</v>
      </c>
    </row>
    <row r="379" spans="1:6" x14ac:dyDescent="0.3">
      <c r="A379">
        <v>7</v>
      </c>
      <c r="B379">
        <v>53</v>
      </c>
      <c r="C379">
        <v>71</v>
      </c>
      <c r="D379">
        <v>67</v>
      </c>
      <c r="E379">
        <v>191</v>
      </c>
      <c r="F379" s="6">
        <v>63.666666666666664</v>
      </c>
    </row>
    <row r="380" spans="1:6" x14ac:dyDescent="0.3">
      <c r="A380">
        <v>3</v>
      </c>
      <c r="B380">
        <v>46</v>
      </c>
      <c r="C380">
        <v>64</v>
      </c>
      <c r="D380">
        <v>66</v>
      </c>
      <c r="E380">
        <v>176</v>
      </c>
      <c r="F380" s="6">
        <v>58.666666666666664</v>
      </c>
    </row>
    <row r="381" spans="1:6" x14ac:dyDescent="0.3">
      <c r="A381">
        <v>4</v>
      </c>
      <c r="B381">
        <v>46</v>
      </c>
      <c r="C381">
        <v>41</v>
      </c>
      <c r="D381">
        <v>43</v>
      </c>
      <c r="E381">
        <v>130</v>
      </c>
      <c r="F381" s="6">
        <v>43.333333333333336</v>
      </c>
    </row>
    <row r="382" spans="1:6" x14ac:dyDescent="0.3">
      <c r="A382">
        <v>8</v>
      </c>
      <c r="B382">
        <v>59</v>
      </c>
      <c r="C382">
        <v>63</v>
      </c>
      <c r="D382">
        <v>75</v>
      </c>
      <c r="E382">
        <v>197</v>
      </c>
      <c r="F382" s="6">
        <v>65.666666666666671</v>
      </c>
    </row>
    <row r="383" spans="1:6" x14ac:dyDescent="0.3">
      <c r="A383">
        <v>9</v>
      </c>
      <c r="B383">
        <v>42</v>
      </c>
      <c r="C383">
        <v>39</v>
      </c>
      <c r="D383">
        <v>34</v>
      </c>
      <c r="E383">
        <v>115</v>
      </c>
      <c r="F383" s="6">
        <v>38.333333333333336</v>
      </c>
    </row>
    <row r="384" spans="1:6" x14ac:dyDescent="0.3">
      <c r="A384">
        <v>6</v>
      </c>
      <c r="B384">
        <v>48</v>
      </c>
      <c r="C384">
        <v>45</v>
      </c>
      <c r="D384">
        <v>41</v>
      </c>
      <c r="E384">
        <v>134</v>
      </c>
      <c r="F384" s="6">
        <v>44.666666666666664</v>
      </c>
    </row>
    <row r="385" spans="1:6" x14ac:dyDescent="0.3">
      <c r="A385">
        <v>5</v>
      </c>
      <c r="B385">
        <v>75</v>
      </c>
      <c r="C385">
        <v>86</v>
      </c>
      <c r="D385">
        <v>79</v>
      </c>
      <c r="E385">
        <v>240</v>
      </c>
      <c r="F385" s="6">
        <v>80</v>
      </c>
    </row>
    <row r="386" spans="1:6" x14ac:dyDescent="0.3">
      <c r="A386">
        <v>8</v>
      </c>
      <c r="B386">
        <v>88</v>
      </c>
      <c r="C386">
        <v>84</v>
      </c>
      <c r="D386">
        <v>75</v>
      </c>
      <c r="E386">
        <v>247</v>
      </c>
      <c r="F386" s="6">
        <v>82.333333333333329</v>
      </c>
    </row>
    <row r="387" spans="1:6" x14ac:dyDescent="0.3">
      <c r="A387">
        <v>10</v>
      </c>
      <c r="B387">
        <v>77</v>
      </c>
      <c r="C387">
        <v>67</v>
      </c>
      <c r="D387">
        <v>68</v>
      </c>
      <c r="E387">
        <v>212</v>
      </c>
      <c r="F387" s="6">
        <v>70.666666666666671</v>
      </c>
    </row>
    <row r="388" spans="1:6" x14ac:dyDescent="0.3">
      <c r="A388">
        <v>7</v>
      </c>
      <c r="B388">
        <v>59</v>
      </c>
      <c r="C388">
        <v>51</v>
      </c>
      <c r="D388">
        <v>43</v>
      </c>
      <c r="E388">
        <v>153</v>
      </c>
      <c r="F388" s="6">
        <v>51</v>
      </c>
    </row>
    <row r="389" spans="1:6" x14ac:dyDescent="0.3">
      <c r="A389">
        <v>4</v>
      </c>
      <c r="B389">
        <v>72</v>
      </c>
      <c r="C389">
        <v>80</v>
      </c>
      <c r="D389">
        <v>75</v>
      </c>
      <c r="E389">
        <v>227</v>
      </c>
      <c r="F389" s="6">
        <v>75.666666666666671</v>
      </c>
    </row>
    <row r="390" spans="1:6" x14ac:dyDescent="0.3">
      <c r="A390">
        <v>4</v>
      </c>
      <c r="B390">
        <v>58</v>
      </c>
      <c r="C390">
        <v>55</v>
      </c>
      <c r="D390">
        <v>48</v>
      </c>
      <c r="E390">
        <v>161</v>
      </c>
      <c r="F390" s="6">
        <v>53.666666666666664</v>
      </c>
    </row>
    <row r="391" spans="1:6" x14ac:dyDescent="0.3">
      <c r="A391">
        <v>6</v>
      </c>
      <c r="B391">
        <v>66</v>
      </c>
      <c r="C391">
        <v>60</v>
      </c>
      <c r="D391">
        <v>57</v>
      </c>
      <c r="E391">
        <v>183</v>
      </c>
      <c r="F391" s="6">
        <v>61</v>
      </c>
    </row>
    <row r="392" spans="1:6" x14ac:dyDescent="0.3">
      <c r="A392">
        <v>10</v>
      </c>
      <c r="B392">
        <v>88</v>
      </c>
      <c r="C392">
        <v>99</v>
      </c>
      <c r="D392">
        <v>100</v>
      </c>
      <c r="E392">
        <v>287</v>
      </c>
      <c r="F392" s="6">
        <v>95.666666666666671</v>
      </c>
    </row>
    <row r="393" spans="1:6" x14ac:dyDescent="0.3">
      <c r="A393">
        <v>10</v>
      </c>
      <c r="B393">
        <v>69</v>
      </c>
      <c r="C393">
        <v>67</v>
      </c>
      <c r="D393">
        <v>69</v>
      </c>
      <c r="E393">
        <v>205</v>
      </c>
      <c r="F393" s="6">
        <v>68.333333333333329</v>
      </c>
    </row>
    <row r="394" spans="1:6" x14ac:dyDescent="0.3">
      <c r="A394">
        <v>8</v>
      </c>
      <c r="B394">
        <v>54</v>
      </c>
      <c r="C394">
        <v>58</v>
      </c>
      <c r="D394">
        <v>61</v>
      </c>
      <c r="E394">
        <v>173</v>
      </c>
      <c r="F394" s="6">
        <v>57.666666666666664</v>
      </c>
    </row>
    <row r="395" spans="1:6" x14ac:dyDescent="0.3">
      <c r="A395">
        <v>4</v>
      </c>
      <c r="B395">
        <v>69</v>
      </c>
      <c r="C395">
        <v>84</v>
      </c>
      <c r="D395">
        <v>85</v>
      </c>
      <c r="E395">
        <v>238</v>
      </c>
      <c r="F395" s="6">
        <v>79.333333333333329</v>
      </c>
    </row>
    <row r="396" spans="1:6" x14ac:dyDescent="0.3">
      <c r="A396">
        <v>3</v>
      </c>
      <c r="B396">
        <v>69</v>
      </c>
      <c r="C396">
        <v>74</v>
      </c>
      <c r="D396">
        <v>74</v>
      </c>
      <c r="E396">
        <v>217</v>
      </c>
      <c r="F396" s="6">
        <v>72.333333333333329</v>
      </c>
    </row>
    <row r="397" spans="1:6" x14ac:dyDescent="0.3">
      <c r="A397">
        <v>4</v>
      </c>
      <c r="B397">
        <v>69</v>
      </c>
      <c r="C397">
        <v>90</v>
      </c>
      <c r="D397">
        <v>88</v>
      </c>
      <c r="E397">
        <v>247</v>
      </c>
      <c r="F397" s="6">
        <v>82.333333333333329</v>
      </c>
    </row>
    <row r="398" spans="1:6" x14ac:dyDescent="0.3">
      <c r="A398">
        <v>9</v>
      </c>
      <c r="B398">
        <v>82</v>
      </c>
      <c r="C398">
        <v>78</v>
      </c>
      <c r="D398">
        <v>74</v>
      </c>
      <c r="E398">
        <v>234</v>
      </c>
      <c r="F398" s="6">
        <v>78</v>
      </c>
    </row>
    <row r="399" spans="1:6" x14ac:dyDescent="0.3">
      <c r="A399">
        <v>8</v>
      </c>
      <c r="B399">
        <v>65</v>
      </c>
      <c r="C399">
        <v>73</v>
      </c>
      <c r="D399">
        <v>75</v>
      </c>
      <c r="E399">
        <v>213</v>
      </c>
      <c r="F399" s="6">
        <v>71</v>
      </c>
    </row>
    <row r="400" spans="1:6" x14ac:dyDescent="0.3">
      <c r="A400">
        <v>7</v>
      </c>
      <c r="B400">
        <v>53</v>
      </c>
      <c r="C400">
        <v>58</v>
      </c>
      <c r="D400">
        <v>65</v>
      </c>
      <c r="E400">
        <v>176</v>
      </c>
      <c r="F400" s="6">
        <v>58.666666666666664</v>
      </c>
    </row>
    <row r="401" spans="1:6" x14ac:dyDescent="0.3">
      <c r="A401">
        <v>1</v>
      </c>
      <c r="B401">
        <v>90</v>
      </c>
      <c r="C401">
        <v>78</v>
      </c>
      <c r="D401">
        <v>81</v>
      </c>
      <c r="E401">
        <v>249</v>
      </c>
      <c r="F401" s="6">
        <v>83</v>
      </c>
    </row>
    <row r="402" spans="1:6" x14ac:dyDescent="0.3">
      <c r="A402">
        <v>8</v>
      </c>
      <c r="B402">
        <v>57</v>
      </c>
      <c r="C402">
        <v>56</v>
      </c>
      <c r="D402">
        <v>54</v>
      </c>
      <c r="E402">
        <v>167</v>
      </c>
      <c r="F402" s="6">
        <v>55.666666666666664</v>
      </c>
    </row>
    <row r="403" spans="1:6" x14ac:dyDescent="0.3">
      <c r="A403">
        <v>7</v>
      </c>
      <c r="B403">
        <v>71</v>
      </c>
      <c r="C403">
        <v>66</v>
      </c>
      <c r="D403">
        <v>65</v>
      </c>
      <c r="E403">
        <v>202</v>
      </c>
      <c r="F403" s="6">
        <v>67.333333333333329</v>
      </c>
    </row>
    <row r="404" spans="1:6" x14ac:dyDescent="0.3">
      <c r="A404">
        <v>10</v>
      </c>
      <c r="B404">
        <v>66</v>
      </c>
      <c r="C404">
        <v>77</v>
      </c>
      <c r="D404">
        <v>70</v>
      </c>
      <c r="E404">
        <v>213</v>
      </c>
      <c r="F404" s="6">
        <v>71</v>
      </c>
    </row>
    <row r="405" spans="1:6" x14ac:dyDescent="0.3">
      <c r="A405">
        <v>6</v>
      </c>
      <c r="B405">
        <v>58</v>
      </c>
      <c r="C405">
        <v>62</v>
      </c>
      <c r="D405">
        <v>59</v>
      </c>
      <c r="E405">
        <v>179</v>
      </c>
      <c r="F405" s="6">
        <v>59.666666666666664</v>
      </c>
    </row>
    <row r="406" spans="1:6" x14ac:dyDescent="0.3">
      <c r="A406">
        <v>6</v>
      </c>
      <c r="B406">
        <v>63</v>
      </c>
      <c r="C406">
        <v>66</v>
      </c>
      <c r="D406">
        <v>67</v>
      </c>
      <c r="E406">
        <v>196</v>
      </c>
      <c r="F406" s="6">
        <v>65.333333333333329</v>
      </c>
    </row>
    <row r="407" spans="1:6" x14ac:dyDescent="0.3">
      <c r="A407">
        <v>8</v>
      </c>
      <c r="B407">
        <v>87</v>
      </c>
      <c r="C407">
        <v>84</v>
      </c>
      <c r="D407">
        <v>85</v>
      </c>
      <c r="E407">
        <v>256</v>
      </c>
      <c r="F407" s="6">
        <v>85.333333333333329</v>
      </c>
    </row>
    <row r="408" spans="1:6" x14ac:dyDescent="0.3">
      <c r="A408">
        <v>8</v>
      </c>
      <c r="B408">
        <v>87</v>
      </c>
      <c r="C408">
        <v>100</v>
      </c>
      <c r="D408">
        <v>100</v>
      </c>
      <c r="E408">
        <v>287</v>
      </c>
      <c r="F408" s="6">
        <v>95.666666666666671</v>
      </c>
    </row>
    <row r="409" spans="1:6" x14ac:dyDescent="0.3">
      <c r="A409">
        <v>5</v>
      </c>
      <c r="B409">
        <v>70</v>
      </c>
      <c r="C409">
        <v>55</v>
      </c>
      <c r="D409">
        <v>56</v>
      </c>
      <c r="E409">
        <v>181</v>
      </c>
      <c r="F409" s="6">
        <v>60.333333333333336</v>
      </c>
    </row>
    <row r="410" spans="1:6" x14ac:dyDescent="0.3">
      <c r="A410">
        <v>5</v>
      </c>
      <c r="B410">
        <v>91</v>
      </c>
      <c r="C410">
        <v>89</v>
      </c>
      <c r="D410">
        <v>92</v>
      </c>
      <c r="E410">
        <v>272</v>
      </c>
      <c r="F410" s="6">
        <v>90.666666666666671</v>
      </c>
    </row>
    <row r="411" spans="1:6" x14ac:dyDescent="0.3">
      <c r="A411">
        <v>6</v>
      </c>
      <c r="B411">
        <v>42</v>
      </c>
      <c r="C411">
        <v>55</v>
      </c>
      <c r="D411">
        <v>54</v>
      </c>
      <c r="E411">
        <v>151</v>
      </c>
      <c r="F411" s="6">
        <v>50.333333333333336</v>
      </c>
    </row>
    <row r="412" spans="1:6" x14ac:dyDescent="0.3">
      <c r="A412">
        <v>2</v>
      </c>
      <c r="B412">
        <v>64</v>
      </c>
      <c r="C412">
        <v>60</v>
      </c>
      <c r="D412">
        <v>74</v>
      </c>
      <c r="E412">
        <v>198</v>
      </c>
      <c r="F412" s="6">
        <v>66</v>
      </c>
    </row>
    <row r="413" spans="1:6" x14ac:dyDescent="0.3">
      <c r="A413">
        <v>7</v>
      </c>
      <c r="B413">
        <v>61</v>
      </c>
      <c r="C413">
        <v>72</v>
      </c>
      <c r="D413">
        <v>70</v>
      </c>
      <c r="E413">
        <v>203</v>
      </c>
      <c r="F413" s="6">
        <v>67.666666666666671</v>
      </c>
    </row>
    <row r="414" spans="1:6" x14ac:dyDescent="0.3">
      <c r="A414">
        <v>1</v>
      </c>
      <c r="B414">
        <v>61</v>
      </c>
      <c r="C414">
        <v>56</v>
      </c>
      <c r="D414">
        <v>56</v>
      </c>
      <c r="E414">
        <v>173</v>
      </c>
      <c r="F414" s="6">
        <v>57.666666666666664</v>
      </c>
    </row>
    <row r="415" spans="1:6" x14ac:dyDescent="0.3">
      <c r="A415">
        <v>9</v>
      </c>
      <c r="B415">
        <v>61</v>
      </c>
      <c r="C415">
        <v>86</v>
      </c>
      <c r="D415">
        <v>87</v>
      </c>
      <c r="E415">
        <v>234</v>
      </c>
      <c r="F415" s="6">
        <v>78</v>
      </c>
    </row>
    <row r="416" spans="1:6" x14ac:dyDescent="0.3">
      <c r="A416">
        <v>2</v>
      </c>
      <c r="B416">
        <v>45</v>
      </c>
      <c r="C416">
        <v>48</v>
      </c>
      <c r="D416">
        <v>46</v>
      </c>
      <c r="E416">
        <v>139</v>
      </c>
      <c r="F416" s="6">
        <v>46.333333333333336</v>
      </c>
    </row>
    <row r="417" spans="1:6" x14ac:dyDescent="0.3">
      <c r="A417">
        <v>1</v>
      </c>
      <c r="B417">
        <v>75</v>
      </c>
      <c r="C417">
        <v>90</v>
      </c>
      <c r="D417">
        <v>88</v>
      </c>
      <c r="E417">
        <v>253</v>
      </c>
      <c r="F417" s="6">
        <v>84.333333333333329</v>
      </c>
    </row>
    <row r="418" spans="1:6" x14ac:dyDescent="0.3">
      <c r="A418">
        <v>2</v>
      </c>
      <c r="B418">
        <v>90</v>
      </c>
      <c r="C418">
        <v>87</v>
      </c>
      <c r="D418">
        <v>75</v>
      </c>
      <c r="E418">
        <v>252</v>
      </c>
      <c r="F418" s="6">
        <v>84</v>
      </c>
    </row>
    <row r="419" spans="1:6" x14ac:dyDescent="0.3">
      <c r="A419">
        <v>1</v>
      </c>
      <c r="B419">
        <v>44</v>
      </c>
      <c r="C419">
        <v>50</v>
      </c>
      <c r="D419">
        <v>51</v>
      </c>
      <c r="E419">
        <v>145</v>
      </c>
      <c r="F419" s="6">
        <v>48.333333333333336</v>
      </c>
    </row>
    <row r="420" spans="1:6" x14ac:dyDescent="0.3">
      <c r="A420">
        <v>8</v>
      </c>
      <c r="B420">
        <v>94</v>
      </c>
      <c r="C420">
        <v>88</v>
      </c>
      <c r="D420">
        <v>78</v>
      </c>
      <c r="E420">
        <v>260</v>
      </c>
      <c r="F420" s="6">
        <v>86.666666666666671</v>
      </c>
    </row>
    <row r="421" spans="1:6" x14ac:dyDescent="0.3">
      <c r="A421">
        <v>1</v>
      </c>
      <c r="B421">
        <v>76</v>
      </c>
      <c r="C421">
        <v>72</v>
      </c>
      <c r="D421">
        <v>71</v>
      </c>
      <c r="E421">
        <v>219</v>
      </c>
      <c r="F421" s="6">
        <v>73</v>
      </c>
    </row>
    <row r="422" spans="1:6" x14ac:dyDescent="0.3">
      <c r="A422">
        <v>8</v>
      </c>
      <c r="B422">
        <v>69</v>
      </c>
      <c r="C422">
        <v>77</v>
      </c>
      <c r="D422">
        <v>69</v>
      </c>
      <c r="E422">
        <v>215</v>
      </c>
      <c r="F422" s="6">
        <v>71.666666666666671</v>
      </c>
    </row>
    <row r="423" spans="1:6" x14ac:dyDescent="0.3">
      <c r="A423">
        <v>3</v>
      </c>
      <c r="B423">
        <v>66</v>
      </c>
      <c r="C423">
        <v>62</v>
      </c>
      <c r="D423">
        <v>64</v>
      </c>
      <c r="E423">
        <v>192</v>
      </c>
      <c r="F423" s="6">
        <v>64</v>
      </c>
    </row>
    <row r="424" spans="1:6" x14ac:dyDescent="0.3">
      <c r="A424">
        <v>2</v>
      </c>
      <c r="B424">
        <v>49</v>
      </c>
      <c r="C424">
        <v>58</v>
      </c>
      <c r="D424">
        <v>60</v>
      </c>
      <c r="E424">
        <v>167</v>
      </c>
      <c r="F424" s="6">
        <v>55.666666666666664</v>
      </c>
    </row>
    <row r="425" spans="1:6" x14ac:dyDescent="0.3">
      <c r="A425">
        <v>1</v>
      </c>
      <c r="B425">
        <v>76</v>
      </c>
      <c r="C425">
        <v>78</v>
      </c>
      <c r="D425">
        <v>75</v>
      </c>
      <c r="E425">
        <v>229</v>
      </c>
      <c r="F425" s="6">
        <v>76.333333333333329</v>
      </c>
    </row>
    <row r="426" spans="1:6" x14ac:dyDescent="0.3">
      <c r="A426">
        <v>1</v>
      </c>
      <c r="B426">
        <v>67</v>
      </c>
      <c r="C426">
        <v>62</v>
      </c>
      <c r="D426">
        <v>60</v>
      </c>
      <c r="E426">
        <v>189</v>
      </c>
      <c r="F426" s="6">
        <v>63</v>
      </c>
    </row>
    <row r="427" spans="1:6" x14ac:dyDescent="0.3">
      <c r="A427">
        <v>8</v>
      </c>
      <c r="B427">
        <v>48</v>
      </c>
      <c r="C427">
        <v>52</v>
      </c>
      <c r="D427">
        <v>45</v>
      </c>
      <c r="E427">
        <v>145</v>
      </c>
      <c r="F427" s="6">
        <v>48.333333333333336</v>
      </c>
    </row>
    <row r="428" spans="1:6" x14ac:dyDescent="0.3">
      <c r="A428">
        <v>3</v>
      </c>
      <c r="B428">
        <v>72</v>
      </c>
      <c r="C428">
        <v>64</v>
      </c>
      <c r="D428">
        <v>63</v>
      </c>
      <c r="E428">
        <v>199</v>
      </c>
      <c r="F428" s="6">
        <v>66.333333333333329</v>
      </c>
    </row>
    <row r="429" spans="1:6" x14ac:dyDescent="0.3">
      <c r="A429">
        <v>5</v>
      </c>
      <c r="B429">
        <v>65</v>
      </c>
      <c r="C429">
        <v>66</v>
      </c>
      <c r="D429">
        <v>62</v>
      </c>
      <c r="E429">
        <v>193</v>
      </c>
      <c r="F429" s="6">
        <v>64.333333333333329</v>
      </c>
    </row>
    <row r="430" spans="1:6" x14ac:dyDescent="0.3">
      <c r="A430">
        <v>4</v>
      </c>
      <c r="B430">
        <v>75</v>
      </c>
      <c r="C430">
        <v>74</v>
      </c>
      <c r="D430">
        <v>69</v>
      </c>
      <c r="E430">
        <v>218</v>
      </c>
      <c r="F430" s="6">
        <v>72.666666666666671</v>
      </c>
    </row>
    <row r="431" spans="1:6" x14ac:dyDescent="0.3">
      <c r="A431">
        <v>4</v>
      </c>
      <c r="B431">
        <v>56</v>
      </c>
      <c r="C431">
        <v>68</v>
      </c>
      <c r="D431">
        <v>74</v>
      </c>
      <c r="E431">
        <v>198</v>
      </c>
      <c r="F431" s="6">
        <v>66</v>
      </c>
    </row>
    <row r="432" spans="1:6" x14ac:dyDescent="0.3">
      <c r="A432">
        <v>3</v>
      </c>
      <c r="B432">
        <v>79</v>
      </c>
      <c r="C432">
        <v>86</v>
      </c>
      <c r="D432">
        <v>92</v>
      </c>
      <c r="E432">
        <v>257</v>
      </c>
      <c r="F432" s="6">
        <v>85.666666666666671</v>
      </c>
    </row>
    <row r="433" spans="1:6" x14ac:dyDescent="0.3">
      <c r="A433">
        <v>9</v>
      </c>
      <c r="B433">
        <v>85</v>
      </c>
      <c r="C433">
        <v>76</v>
      </c>
      <c r="D433">
        <v>71</v>
      </c>
      <c r="E433">
        <v>232</v>
      </c>
      <c r="F433" s="6">
        <v>77.333333333333329</v>
      </c>
    </row>
    <row r="434" spans="1:6" x14ac:dyDescent="0.3">
      <c r="A434">
        <v>1</v>
      </c>
      <c r="B434">
        <v>59</v>
      </c>
      <c r="C434">
        <v>70</v>
      </c>
      <c r="D434">
        <v>66</v>
      </c>
      <c r="E434">
        <v>195</v>
      </c>
      <c r="F434" s="6">
        <v>65</v>
      </c>
    </row>
    <row r="435" spans="1:6" x14ac:dyDescent="0.3">
      <c r="A435">
        <v>10</v>
      </c>
      <c r="B435">
        <v>71</v>
      </c>
      <c r="C435">
        <v>76</v>
      </c>
      <c r="D435">
        <v>70</v>
      </c>
      <c r="E435">
        <v>217</v>
      </c>
      <c r="F435" s="6">
        <v>72.333333333333329</v>
      </c>
    </row>
    <row r="436" spans="1:6" x14ac:dyDescent="0.3">
      <c r="A436">
        <v>2</v>
      </c>
      <c r="B436">
        <v>47</v>
      </c>
      <c r="C436">
        <v>59</v>
      </c>
      <c r="D436">
        <v>50</v>
      </c>
      <c r="E436">
        <v>156</v>
      </c>
      <c r="F436" s="6">
        <v>52</v>
      </c>
    </row>
    <row r="437" spans="1:6" x14ac:dyDescent="0.3">
      <c r="A437">
        <v>4</v>
      </c>
      <c r="B437">
        <v>65</v>
      </c>
      <c r="C437">
        <v>81</v>
      </c>
      <c r="D437">
        <v>77</v>
      </c>
      <c r="E437">
        <v>223</v>
      </c>
      <c r="F437" s="6">
        <v>74.333333333333329</v>
      </c>
    </row>
    <row r="438" spans="1:6" x14ac:dyDescent="0.3">
      <c r="A438">
        <v>8</v>
      </c>
      <c r="B438">
        <v>81</v>
      </c>
      <c r="C438">
        <v>82</v>
      </c>
      <c r="D438">
        <v>82</v>
      </c>
      <c r="E438">
        <v>245</v>
      </c>
      <c r="F438" s="6">
        <v>81.666666666666671</v>
      </c>
    </row>
    <row r="439" spans="1:6" x14ac:dyDescent="0.3">
      <c r="A439">
        <v>4</v>
      </c>
      <c r="B439">
        <v>85</v>
      </c>
      <c r="C439">
        <v>92</v>
      </c>
      <c r="D439">
        <v>93</v>
      </c>
      <c r="E439">
        <v>270</v>
      </c>
      <c r="F439" s="6">
        <v>90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C6CD08-96AE-4000-9A47-1643C775C40B}">
  <sheetPr codeName="Sheet6"/>
  <dimension ref="A2:A48"/>
  <sheetViews>
    <sheetView showGridLines="0" workbookViewId="0">
      <selection activeCell="M28" sqref="M28"/>
    </sheetView>
  </sheetViews>
  <sheetFormatPr defaultRowHeight="14.4" x14ac:dyDescent="0.3"/>
  <sheetData>
    <row r="2" spans="1:1" x14ac:dyDescent="0.3">
      <c r="A2" s="2" t="s">
        <v>484</v>
      </c>
    </row>
    <row r="3" spans="1:1" x14ac:dyDescent="0.3">
      <c r="A3" s="3"/>
    </row>
    <row r="4" spans="1:1" ht="15" x14ac:dyDescent="0.3">
      <c r="A4" s="2" t="s">
        <v>485</v>
      </c>
    </row>
    <row r="5" spans="1:1" x14ac:dyDescent="0.3">
      <c r="A5" s="3"/>
    </row>
    <row r="6" spans="1:1" x14ac:dyDescent="0.3">
      <c r="A6" s="2" t="s">
        <v>486</v>
      </c>
    </row>
    <row r="7" spans="1:1" x14ac:dyDescent="0.3">
      <c r="A7" s="3"/>
    </row>
    <row r="8" spans="1:1" x14ac:dyDescent="0.3">
      <c r="A8" s="2" t="s">
        <v>487</v>
      </c>
    </row>
    <row r="9" spans="1:1" x14ac:dyDescent="0.3">
      <c r="A9" s="3"/>
    </row>
    <row r="10" spans="1:1" x14ac:dyDescent="0.3">
      <c r="A10" s="2" t="s">
        <v>488</v>
      </c>
    </row>
    <row r="11" spans="1:1" x14ac:dyDescent="0.3">
      <c r="A11" s="3"/>
    </row>
    <row r="12" spans="1:1" x14ac:dyDescent="0.3">
      <c r="A12" s="2" t="s">
        <v>489</v>
      </c>
    </row>
    <row r="13" spans="1:1" x14ac:dyDescent="0.3">
      <c r="A13" s="3"/>
    </row>
    <row r="14" spans="1:1" x14ac:dyDescent="0.3">
      <c r="A14" s="2" t="s">
        <v>490</v>
      </c>
    </row>
    <row r="15" spans="1:1" x14ac:dyDescent="0.3">
      <c r="A15" s="3"/>
    </row>
    <row r="16" spans="1:1" x14ac:dyDescent="0.3">
      <c r="A16" s="2" t="s">
        <v>491</v>
      </c>
    </row>
    <row r="17" spans="1:1" x14ac:dyDescent="0.3">
      <c r="A17" s="3"/>
    </row>
    <row r="18" spans="1:1" x14ac:dyDescent="0.3">
      <c r="A18" s="2" t="s">
        <v>492</v>
      </c>
    </row>
    <row r="19" spans="1:1" x14ac:dyDescent="0.3">
      <c r="A19" s="3"/>
    </row>
    <row r="20" spans="1:1" x14ac:dyDescent="0.3">
      <c r="A20" s="2" t="s">
        <v>493</v>
      </c>
    </row>
    <row r="22" spans="1:1" x14ac:dyDescent="0.3">
      <c r="A22" t="s">
        <v>494</v>
      </c>
    </row>
    <row r="24" spans="1:1" x14ac:dyDescent="0.3">
      <c r="A24" s="2" t="s">
        <v>495</v>
      </c>
    </row>
    <row r="25" spans="1:1" x14ac:dyDescent="0.3">
      <c r="A25" s="3"/>
    </row>
    <row r="26" spans="1:1" x14ac:dyDescent="0.3">
      <c r="A26" s="2" t="s">
        <v>496</v>
      </c>
    </row>
    <row r="27" spans="1:1" x14ac:dyDescent="0.3">
      <c r="A27" s="3"/>
    </row>
    <row r="28" spans="1:1" x14ac:dyDescent="0.3">
      <c r="A28" s="2" t="s">
        <v>497</v>
      </c>
    </row>
    <row r="29" spans="1:1" x14ac:dyDescent="0.3">
      <c r="A29" s="3"/>
    </row>
    <row r="30" spans="1:1" x14ac:dyDescent="0.3">
      <c r="A30" s="2" t="s">
        <v>498</v>
      </c>
    </row>
    <row r="31" spans="1:1" x14ac:dyDescent="0.3">
      <c r="A31" s="3"/>
    </row>
    <row r="32" spans="1:1" x14ac:dyDescent="0.3">
      <c r="A32" s="2" t="s">
        <v>499</v>
      </c>
    </row>
    <row r="33" spans="1:1" x14ac:dyDescent="0.3">
      <c r="A33" s="3"/>
    </row>
    <row r="34" spans="1:1" x14ac:dyDescent="0.3">
      <c r="A34" s="2" t="s">
        <v>500</v>
      </c>
    </row>
    <row r="35" spans="1:1" x14ac:dyDescent="0.3">
      <c r="A35" s="3"/>
    </row>
    <row r="36" spans="1:1" x14ac:dyDescent="0.3">
      <c r="A36" s="2" t="s">
        <v>501</v>
      </c>
    </row>
    <row r="37" spans="1:1" x14ac:dyDescent="0.3">
      <c r="A37" s="3"/>
    </row>
    <row r="38" spans="1:1" x14ac:dyDescent="0.3">
      <c r="A38" s="2" t="s">
        <v>502</v>
      </c>
    </row>
    <row r="39" spans="1:1" x14ac:dyDescent="0.3">
      <c r="A39" s="3"/>
    </row>
    <row r="40" spans="1:1" x14ac:dyDescent="0.3">
      <c r="A40" s="2" t="s">
        <v>503</v>
      </c>
    </row>
    <row r="41" spans="1:1" x14ac:dyDescent="0.3">
      <c r="A41" s="3"/>
    </row>
    <row r="42" spans="1:1" x14ac:dyDescent="0.3">
      <c r="A42" s="2" t="s">
        <v>504</v>
      </c>
    </row>
    <row r="43" spans="1:1" x14ac:dyDescent="0.3">
      <c r="A43" s="3"/>
    </row>
    <row r="44" spans="1:1" x14ac:dyDescent="0.3">
      <c r="A44" s="2" t="s">
        <v>505</v>
      </c>
    </row>
    <row r="45" spans="1:1" x14ac:dyDescent="0.3">
      <c r="A45" s="3"/>
    </row>
    <row r="46" spans="1:1" x14ac:dyDescent="0.3">
      <c r="A46" s="2" t="s">
        <v>506</v>
      </c>
    </row>
    <row r="48" spans="1:1" x14ac:dyDescent="0.3">
      <c r="A48" t="s">
        <v>507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64C17-3C6A-4384-B202-31596076CC94}">
  <sheetPr codeName="Sheet7"/>
  <dimension ref="A1:A21"/>
  <sheetViews>
    <sheetView showGridLines="0" workbookViewId="0">
      <selection activeCell="A17" sqref="A17"/>
    </sheetView>
  </sheetViews>
  <sheetFormatPr defaultRowHeight="14.4" x14ac:dyDescent="0.3"/>
  <sheetData>
    <row r="1" spans="1:1" x14ac:dyDescent="0.3">
      <c r="A1" s="2" t="s">
        <v>508</v>
      </c>
    </row>
    <row r="2" spans="1:1" x14ac:dyDescent="0.3">
      <c r="A2" s="3"/>
    </row>
    <row r="3" spans="1:1" x14ac:dyDescent="0.3">
      <c r="A3" s="2" t="s">
        <v>509</v>
      </c>
    </row>
    <row r="4" spans="1:1" x14ac:dyDescent="0.3">
      <c r="A4" s="3"/>
    </row>
    <row r="5" spans="1:1" x14ac:dyDescent="0.3">
      <c r="A5" s="2" t="s">
        <v>510</v>
      </c>
    </row>
    <row r="6" spans="1:1" x14ac:dyDescent="0.3">
      <c r="A6" s="3"/>
    </row>
    <row r="7" spans="1:1" x14ac:dyDescent="0.3">
      <c r="A7" s="2" t="s">
        <v>511</v>
      </c>
    </row>
    <row r="8" spans="1:1" x14ac:dyDescent="0.3">
      <c r="A8" s="3"/>
    </row>
    <row r="9" spans="1:1" x14ac:dyDescent="0.3">
      <c r="A9" s="2" t="s">
        <v>512</v>
      </c>
    </row>
    <row r="10" spans="1:1" x14ac:dyDescent="0.3">
      <c r="A10" s="3"/>
    </row>
    <row r="11" spans="1:1" x14ac:dyDescent="0.3">
      <c r="A11" s="2" t="s">
        <v>513</v>
      </c>
    </row>
    <row r="12" spans="1:1" x14ac:dyDescent="0.3">
      <c r="A12" s="3"/>
    </row>
    <row r="13" spans="1:1" x14ac:dyDescent="0.3">
      <c r="A13" s="2" t="s">
        <v>514</v>
      </c>
    </row>
    <row r="14" spans="1:1" x14ac:dyDescent="0.3">
      <c r="A14" s="3"/>
    </row>
    <row r="15" spans="1:1" x14ac:dyDescent="0.3">
      <c r="A15" s="2" t="s">
        <v>515</v>
      </c>
    </row>
    <row r="16" spans="1:1" x14ac:dyDescent="0.3">
      <c r="A16" s="3"/>
    </row>
    <row r="17" spans="1:1" x14ac:dyDescent="0.3">
      <c r="A17" s="2" t="s">
        <v>516</v>
      </c>
    </row>
    <row r="18" spans="1:1" x14ac:dyDescent="0.3">
      <c r="A18" s="3"/>
    </row>
    <row r="19" spans="1:1" x14ac:dyDescent="0.3">
      <c r="A19" s="2" t="s">
        <v>517</v>
      </c>
    </row>
    <row r="21" spans="1:1" x14ac:dyDescent="0.3">
      <c r="A21" t="s">
        <v>518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3A618-FFA3-48B3-9D4F-A6A65189CDF5}">
  <sheetPr codeName="Sheet8"/>
  <dimension ref="A1:K51"/>
  <sheetViews>
    <sheetView showGridLines="0" topLeftCell="A28" workbookViewId="0">
      <selection activeCell="A2" sqref="A2"/>
    </sheetView>
  </sheetViews>
  <sheetFormatPr defaultRowHeight="14.4" x14ac:dyDescent="0.3"/>
  <sheetData>
    <row r="1" spans="1:11" x14ac:dyDescent="0.3">
      <c r="K1" s="4" t="s">
        <v>569</v>
      </c>
    </row>
    <row r="2" spans="1:11" x14ac:dyDescent="0.3">
      <c r="A2" s="3" t="s">
        <v>519</v>
      </c>
    </row>
    <row r="3" spans="1:11" x14ac:dyDescent="0.3">
      <c r="A3" s="3" t="s">
        <v>520</v>
      </c>
      <c r="K3" s="2" t="s">
        <v>570</v>
      </c>
    </row>
    <row r="4" spans="1:11" x14ac:dyDescent="0.3">
      <c r="A4" s="3" t="s">
        <v>521</v>
      </c>
      <c r="K4" s="5" t="s">
        <v>571</v>
      </c>
    </row>
    <row r="5" spans="1:11" x14ac:dyDescent="0.3">
      <c r="A5" s="3" t="s">
        <v>522</v>
      </c>
      <c r="K5" s="5" t="s">
        <v>572</v>
      </c>
    </row>
    <row r="6" spans="1:11" x14ac:dyDescent="0.3">
      <c r="A6" s="3" t="s">
        <v>523</v>
      </c>
      <c r="K6" s="5" t="s">
        <v>573</v>
      </c>
    </row>
    <row r="7" spans="1:11" x14ac:dyDescent="0.3">
      <c r="A7" s="3" t="s">
        <v>524</v>
      </c>
      <c r="K7" s="5" t="s">
        <v>574</v>
      </c>
    </row>
    <row r="8" spans="1:11" x14ac:dyDescent="0.3">
      <c r="A8" s="3" t="s">
        <v>525</v>
      </c>
      <c r="K8" s="5" t="s">
        <v>575</v>
      </c>
    </row>
    <row r="9" spans="1:11" x14ac:dyDescent="0.3">
      <c r="A9" s="3" t="s">
        <v>526</v>
      </c>
      <c r="K9" s="5" t="s">
        <v>576</v>
      </c>
    </row>
    <row r="10" spans="1:11" x14ac:dyDescent="0.3">
      <c r="A10" s="3" t="s">
        <v>527</v>
      </c>
      <c r="K10" s="5" t="s">
        <v>577</v>
      </c>
    </row>
    <row r="11" spans="1:11" x14ac:dyDescent="0.3">
      <c r="A11" s="3" t="s">
        <v>528</v>
      </c>
      <c r="K11" s="5" t="s">
        <v>578</v>
      </c>
    </row>
    <row r="12" spans="1:11" x14ac:dyDescent="0.3">
      <c r="A12" s="3" t="s">
        <v>529</v>
      </c>
      <c r="K12" s="5" t="s">
        <v>579</v>
      </c>
    </row>
    <row r="13" spans="1:11" x14ac:dyDescent="0.3">
      <c r="A13" s="3" t="s">
        <v>530</v>
      </c>
      <c r="K13" s="5" t="s">
        <v>580</v>
      </c>
    </row>
    <row r="14" spans="1:11" x14ac:dyDescent="0.3">
      <c r="A14" s="3" t="s">
        <v>531</v>
      </c>
      <c r="K14" s="2" t="s">
        <v>581</v>
      </c>
    </row>
    <row r="15" spans="1:11" x14ac:dyDescent="0.3">
      <c r="A15" s="3" t="s">
        <v>532</v>
      </c>
      <c r="K15" s="5" t="s">
        <v>582</v>
      </c>
    </row>
    <row r="16" spans="1:11" x14ac:dyDescent="0.3">
      <c r="A16" s="3" t="s">
        <v>533</v>
      </c>
      <c r="K16" s="5" t="s">
        <v>583</v>
      </c>
    </row>
    <row r="17" spans="1:11" x14ac:dyDescent="0.3">
      <c r="A17" s="3" t="s">
        <v>534</v>
      </c>
      <c r="K17" s="5" t="s">
        <v>584</v>
      </c>
    </row>
    <row r="18" spans="1:11" x14ac:dyDescent="0.3">
      <c r="A18" s="3" t="s">
        <v>535</v>
      </c>
      <c r="K18" s="5" t="s">
        <v>585</v>
      </c>
    </row>
    <row r="19" spans="1:11" x14ac:dyDescent="0.3">
      <c r="A19" s="3" t="s">
        <v>536</v>
      </c>
      <c r="K19" s="5" t="s">
        <v>586</v>
      </c>
    </row>
    <row r="20" spans="1:11" x14ac:dyDescent="0.3">
      <c r="A20" s="3" t="s">
        <v>537</v>
      </c>
      <c r="K20" s="2" t="s">
        <v>587</v>
      </c>
    </row>
    <row r="21" spans="1:11" x14ac:dyDescent="0.3">
      <c r="A21" s="3" t="s">
        <v>538</v>
      </c>
      <c r="K21" s="5" t="s">
        <v>588</v>
      </c>
    </row>
    <row r="22" spans="1:11" x14ac:dyDescent="0.3">
      <c r="A22" s="3" t="s">
        <v>539</v>
      </c>
      <c r="K22" s="5" t="s">
        <v>589</v>
      </c>
    </row>
    <row r="23" spans="1:11" x14ac:dyDescent="0.3">
      <c r="A23" s="3" t="s">
        <v>540</v>
      </c>
      <c r="K23" s="5" t="s">
        <v>590</v>
      </c>
    </row>
    <row r="24" spans="1:11" x14ac:dyDescent="0.3">
      <c r="A24" s="3" t="s">
        <v>541</v>
      </c>
      <c r="K24" s="5" t="s">
        <v>591</v>
      </c>
    </row>
    <row r="25" spans="1:11" x14ac:dyDescent="0.3">
      <c r="A25" s="3" t="s">
        <v>542</v>
      </c>
      <c r="K25" s="5" t="s">
        <v>592</v>
      </c>
    </row>
    <row r="26" spans="1:11" x14ac:dyDescent="0.3">
      <c r="A26" s="3" t="s">
        <v>543</v>
      </c>
      <c r="K26" s="2" t="s">
        <v>593</v>
      </c>
    </row>
    <row r="27" spans="1:11" x14ac:dyDescent="0.3">
      <c r="A27" s="3" t="s">
        <v>544</v>
      </c>
      <c r="K27" s="5" t="s">
        <v>577</v>
      </c>
    </row>
    <row r="28" spans="1:11" x14ac:dyDescent="0.3">
      <c r="A28" s="3" t="s">
        <v>545</v>
      </c>
      <c r="K28" s="5" t="s">
        <v>594</v>
      </c>
    </row>
    <row r="29" spans="1:11" x14ac:dyDescent="0.3">
      <c r="A29" s="3" t="s">
        <v>546</v>
      </c>
      <c r="K29" s="5" t="s">
        <v>595</v>
      </c>
    </row>
    <row r="30" spans="1:11" x14ac:dyDescent="0.3">
      <c r="A30" s="3" t="s">
        <v>547</v>
      </c>
      <c r="K30" s="2" t="s">
        <v>596</v>
      </c>
    </row>
    <row r="31" spans="1:11" x14ac:dyDescent="0.3">
      <c r="A31" s="3" t="s">
        <v>548</v>
      </c>
      <c r="K31" s="5" t="s">
        <v>597</v>
      </c>
    </row>
    <row r="32" spans="1:11" x14ac:dyDescent="0.3">
      <c r="A32" s="3" t="s">
        <v>549</v>
      </c>
      <c r="K32" s="5" t="s">
        <v>598</v>
      </c>
    </row>
    <row r="33" spans="1:11" x14ac:dyDescent="0.3">
      <c r="A33" s="3" t="s">
        <v>550</v>
      </c>
      <c r="K33" s="5" t="s">
        <v>599</v>
      </c>
    </row>
    <row r="34" spans="1:11" x14ac:dyDescent="0.3">
      <c r="A34" s="3" t="s">
        <v>551</v>
      </c>
      <c r="K34" s="2" t="s">
        <v>600</v>
      </c>
    </row>
    <row r="35" spans="1:11" x14ac:dyDescent="0.3">
      <c r="A35" s="3" t="s">
        <v>552</v>
      </c>
      <c r="K35" s="5" t="s">
        <v>601</v>
      </c>
    </row>
    <row r="36" spans="1:11" x14ac:dyDescent="0.3">
      <c r="A36" s="3" t="s">
        <v>553</v>
      </c>
      <c r="K36" s="2" t="s">
        <v>602</v>
      </c>
    </row>
    <row r="37" spans="1:11" x14ac:dyDescent="0.3">
      <c r="A37" s="3" t="s">
        <v>554</v>
      </c>
      <c r="K37" s="5" t="s">
        <v>603</v>
      </c>
    </row>
    <row r="38" spans="1:11" x14ac:dyDescent="0.3">
      <c r="A38" s="3" t="s">
        <v>555</v>
      </c>
      <c r="K38" s="2" t="s">
        <v>604</v>
      </c>
    </row>
    <row r="39" spans="1:11" x14ac:dyDescent="0.3">
      <c r="A39" s="3" t="s">
        <v>556</v>
      </c>
      <c r="K39" s="5" t="s">
        <v>605</v>
      </c>
    </row>
    <row r="40" spans="1:11" x14ac:dyDescent="0.3">
      <c r="A40" s="3" t="s">
        <v>557</v>
      </c>
      <c r="K40" s="2" t="s">
        <v>606</v>
      </c>
    </row>
    <row r="41" spans="1:11" x14ac:dyDescent="0.3">
      <c r="A41" s="3" t="s">
        <v>558</v>
      </c>
      <c r="K41" s="5" t="s">
        <v>607</v>
      </c>
    </row>
    <row r="42" spans="1:11" x14ac:dyDescent="0.3">
      <c r="A42" s="3" t="s">
        <v>559</v>
      </c>
      <c r="K42" s="2" t="s">
        <v>608</v>
      </c>
    </row>
    <row r="43" spans="1:11" x14ac:dyDescent="0.3">
      <c r="A43" s="3" t="s">
        <v>560</v>
      </c>
      <c r="K43" s="5" t="s">
        <v>609</v>
      </c>
    </row>
    <row r="44" spans="1:11" x14ac:dyDescent="0.3">
      <c r="A44" s="3" t="s">
        <v>561</v>
      </c>
    </row>
    <row r="45" spans="1:11" x14ac:dyDescent="0.3">
      <c r="A45" s="3" t="s">
        <v>562</v>
      </c>
    </row>
    <row r="46" spans="1:11" x14ac:dyDescent="0.3">
      <c r="A46" s="3" t="s">
        <v>563</v>
      </c>
    </row>
    <row r="47" spans="1:11" x14ac:dyDescent="0.3">
      <c r="A47" s="3" t="s">
        <v>564</v>
      </c>
    </row>
    <row r="48" spans="1:11" x14ac:dyDescent="0.3">
      <c r="A48" s="3" t="s">
        <v>565</v>
      </c>
    </row>
    <row r="49" spans="1:1" x14ac:dyDescent="0.3">
      <c r="A49" s="3" t="s">
        <v>566</v>
      </c>
    </row>
    <row r="50" spans="1:1" x14ac:dyDescent="0.3">
      <c r="A50" s="3" t="s">
        <v>567</v>
      </c>
    </row>
    <row r="51" spans="1:1" x14ac:dyDescent="0.3">
      <c r="A51" s="3" t="s">
        <v>568</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21F62-EBCE-4223-A5BB-6CD09AFF91E7}">
  <sheetPr codeName="Sheet9"/>
  <dimension ref="A1:H51"/>
  <sheetViews>
    <sheetView showGridLines="0" workbookViewId="0">
      <selection activeCell="N19" sqref="N19"/>
    </sheetView>
  </sheetViews>
  <sheetFormatPr defaultRowHeight="14.4" x14ac:dyDescent="0.3"/>
  <sheetData>
    <row r="1" spans="1:8" x14ac:dyDescent="0.3">
      <c r="A1" t="s">
        <v>1118</v>
      </c>
      <c r="H1" t="s">
        <v>1119</v>
      </c>
    </row>
    <row r="2" spans="1:8" x14ac:dyDescent="0.3">
      <c r="A2" t="s">
        <v>571</v>
      </c>
      <c r="H2" t="str">
        <f>VLOOKUP(A2,'Dataset Q'!$K:$K,1,0)</f>
        <v>How many students are represented in the dataset?</v>
      </c>
    </row>
    <row r="3" spans="1:8" x14ac:dyDescent="0.3">
      <c r="A3" t="s">
        <v>572</v>
      </c>
      <c r="H3" t="str">
        <f>VLOOKUP(A3,'Dataset Q'!$K:$K,1,0)</f>
        <v>What is the distribution of genders among the students?</v>
      </c>
    </row>
    <row r="4" spans="1:8" x14ac:dyDescent="0.3">
      <c r="A4" t="s">
        <v>573</v>
      </c>
      <c r="H4" t="str">
        <f>VLOOKUP(A4,'Dataset Q'!$K:$K,1,0)</f>
        <v>What are the different racial or ethnic groups represented in the dataset?</v>
      </c>
    </row>
    <row r="5" spans="1:8" x14ac:dyDescent="0.3">
      <c r="A5" t="s">
        <v>1079</v>
      </c>
      <c r="H5" t="e">
        <f>VLOOKUP(A5,'Dataset Q'!$K:$K,1,0)</f>
        <v>#N/A</v>
      </c>
    </row>
    <row r="6" spans="1:8" x14ac:dyDescent="0.3">
      <c r="A6" t="s">
        <v>1080</v>
      </c>
      <c r="H6" t="e">
        <f>VLOOKUP(A6,'Dataset Q'!$K:$K,1,0)</f>
        <v>#N/A</v>
      </c>
    </row>
    <row r="7" spans="1:8" x14ac:dyDescent="0.3">
      <c r="A7" t="s">
        <v>574</v>
      </c>
      <c r="H7" t="str">
        <f>VLOOKUP(A7,'Dataset Q'!$K:$K,1,0)</f>
        <v>What is the average class attendance percentage?</v>
      </c>
    </row>
    <row r="8" spans="1:8" x14ac:dyDescent="0.3">
      <c r="A8" t="s">
        <v>575</v>
      </c>
      <c r="H8" t="str">
        <f>VLOOKUP(A8,'Dataset Q'!$K:$K,1,0)</f>
        <v>How many hours, on average, do students spend studying?</v>
      </c>
    </row>
    <row r="9" spans="1:8" x14ac:dyDescent="0.3">
      <c r="A9" t="s">
        <v>1081</v>
      </c>
      <c r="H9" t="e">
        <f>VLOOKUP(A9,'Dataset Q'!$K:$K,1,0)</f>
        <v>#N/A</v>
      </c>
    </row>
    <row r="10" spans="1:8" x14ac:dyDescent="0.3">
      <c r="A10" t="s">
        <v>576</v>
      </c>
      <c r="H10" t="str">
        <f>VLOOKUP(A10,'Dataset Q'!$K:$K,1,0)</f>
        <v>What is the range of scores for Assignment 1?</v>
      </c>
    </row>
    <row r="11" spans="1:8" x14ac:dyDescent="0.3">
      <c r="A11" t="s">
        <v>1082</v>
      </c>
      <c r="H11" t="e">
        <f>VLOOKUP(A11,'Dataset Q'!$K:$K,1,0)</f>
        <v>#N/A</v>
      </c>
    </row>
    <row r="12" spans="1:8" x14ac:dyDescent="0.3">
      <c r="A12" t="s">
        <v>582</v>
      </c>
      <c r="H12" t="str">
        <f>VLOOKUP(A12,'Dataset Q'!$K:$K,1,0)</f>
        <v>How many male and female students are there?</v>
      </c>
    </row>
    <row r="13" spans="1:8" x14ac:dyDescent="0.3">
      <c r="A13" t="s">
        <v>579</v>
      </c>
      <c r="H13" t="str">
        <f>VLOOKUP(A13,'Dataset Q'!$K:$K,1,0)</f>
        <v>What is the most common parental level of education?</v>
      </c>
    </row>
    <row r="14" spans="1:8" x14ac:dyDescent="0.3">
      <c r="A14" t="s">
        <v>577</v>
      </c>
      <c r="H14" t="str">
        <f>VLOOKUP(A14,'Dataset Q'!$K:$K,1,0)</f>
        <v>Is there a correlation between study hours and total score?</v>
      </c>
    </row>
    <row r="15" spans="1:8" x14ac:dyDescent="0.3">
      <c r="A15" t="s">
        <v>578</v>
      </c>
      <c r="H15" t="str">
        <f>VLOOKUP(A15,'Dataset Q'!$K:$K,1,0)</f>
        <v>What is the distribution of attendance percentages?</v>
      </c>
    </row>
    <row r="16" spans="1:8" x14ac:dyDescent="0.3">
      <c r="A16" t="s">
        <v>1083</v>
      </c>
      <c r="H16" t="e">
        <f>VLOOKUP(A16,'Dataset Q'!$K:$K,1,0)</f>
        <v>#N/A</v>
      </c>
    </row>
    <row r="17" spans="1:8" x14ac:dyDescent="0.3">
      <c r="A17" t="s">
        <v>1084</v>
      </c>
      <c r="H17" t="e">
        <f>VLOOKUP(A17,'Dataset Q'!$K:$K,1,0)</f>
        <v>#N/A</v>
      </c>
    </row>
    <row r="18" spans="1:8" x14ac:dyDescent="0.3">
      <c r="A18" t="s">
        <v>580</v>
      </c>
      <c r="H18" t="str">
        <f>VLOOKUP(A18,'Dataset Q'!$K:$K,1,0)</f>
        <v>What is the average score for Assignment 2?</v>
      </c>
    </row>
    <row r="19" spans="1:8" x14ac:dyDescent="0.3">
      <c r="A19" t="s">
        <v>588</v>
      </c>
      <c r="H19" t="str">
        <f>VLOOKUP(A19,'Dataset Q'!$K:$K,1,0)</f>
        <v>Are there any trends in class attendance over time?</v>
      </c>
    </row>
    <row r="20" spans="1:8" x14ac:dyDescent="0.3">
      <c r="A20" t="s">
        <v>1085</v>
      </c>
      <c r="B20" t="s">
        <v>1086</v>
      </c>
      <c r="H20" t="e">
        <f>VLOOKUP(A20,'Dataset Q'!$K:$K,1,0)</f>
        <v>#N/A</v>
      </c>
    </row>
    <row r="21" spans="1:8" x14ac:dyDescent="0.3">
      <c r="A21" t="s">
        <v>1087</v>
      </c>
      <c r="B21" t="s">
        <v>1088</v>
      </c>
      <c r="H21" t="e">
        <f>VLOOKUP(A21,'Dataset Q'!$K:$K,1,0)</f>
        <v>#N/A</v>
      </c>
    </row>
    <row r="22" spans="1:8" x14ac:dyDescent="0.3">
      <c r="A22" t="s">
        <v>1089</v>
      </c>
      <c r="H22" t="e">
        <f>VLOOKUP(A22,'Dataset Q'!$K:$K,1,0)</f>
        <v>#N/A</v>
      </c>
    </row>
    <row r="23" spans="1:8" x14ac:dyDescent="0.3">
      <c r="A23" t="s">
        <v>1090</v>
      </c>
      <c r="H23" t="e">
        <f>VLOOKUP(A23,'Dataset Q'!$K:$K,1,0)</f>
        <v>#N/A</v>
      </c>
    </row>
    <row r="24" spans="1:8" x14ac:dyDescent="0.3">
      <c r="A24" t="s">
        <v>597</v>
      </c>
      <c r="H24" t="str">
        <f>VLOOKUP(A24,'Dataset Q'!$K:$K,1,0)</f>
        <v>Do students with higher parental education levels tend to perform better?</v>
      </c>
    </row>
    <row r="25" spans="1:8" x14ac:dyDescent="0.3">
      <c r="A25" t="s">
        <v>1091</v>
      </c>
      <c r="H25" t="e">
        <f>VLOOKUP(A25,'Dataset Q'!$K:$K,1,0)</f>
        <v>#N/A</v>
      </c>
    </row>
    <row r="26" spans="1:8" x14ac:dyDescent="0.3">
      <c r="A26" t="s">
        <v>1092</v>
      </c>
      <c r="H26" t="e">
        <f>VLOOKUP(A26,'Dataset Q'!$K:$K,1,0)</f>
        <v>#N/A</v>
      </c>
    </row>
    <row r="27" spans="1:8" x14ac:dyDescent="0.3">
      <c r="A27" t="s">
        <v>589</v>
      </c>
      <c r="H27" t="str">
        <f>VLOOKUP(A27,'Dataset Q'!$K:$K,1,0)</f>
        <v>What is the distribution of scores for Assignment 1?</v>
      </c>
    </row>
    <row r="28" spans="1:8" x14ac:dyDescent="0.3">
      <c r="A28" t="s">
        <v>586</v>
      </c>
      <c r="H28" t="str">
        <f>VLOOKUP(A28,'Dataset Q'!$K:$K,1,0)</f>
        <v>How does class attendance vary across different subjects?</v>
      </c>
    </row>
    <row r="29" spans="1:8" x14ac:dyDescent="0.3">
      <c r="A29" t="s">
        <v>1093</v>
      </c>
      <c r="B29" t="s">
        <v>1094</v>
      </c>
      <c r="H29" t="e">
        <f>VLOOKUP(A29,'Dataset Q'!$K:$K,1,0)</f>
        <v>#N/A</v>
      </c>
    </row>
    <row r="30" spans="1:8" x14ac:dyDescent="0.3">
      <c r="A30" t="s">
        <v>1095</v>
      </c>
      <c r="H30" t="e">
        <f>VLOOKUP(A30,'Dataset Q'!$K:$K,1,0)</f>
        <v>#N/A</v>
      </c>
    </row>
    <row r="31" spans="1:8" x14ac:dyDescent="0.3">
      <c r="A31" t="s">
        <v>1096</v>
      </c>
      <c r="H31" t="e">
        <f>VLOOKUP(A31,'Dataset Q'!$K:$K,1,0)</f>
        <v>#N/A</v>
      </c>
    </row>
    <row r="32" spans="1:8" x14ac:dyDescent="0.3">
      <c r="A32" t="s">
        <v>1097</v>
      </c>
      <c r="H32" t="e">
        <f>VLOOKUP(A32,'Dataset Q'!$K:$K,1,0)</f>
        <v>#N/A</v>
      </c>
    </row>
    <row r="33" spans="1:8" x14ac:dyDescent="0.3">
      <c r="A33" t="s">
        <v>1098</v>
      </c>
      <c r="H33" t="e">
        <f>VLOOKUP(A33,'Dataset Q'!$K:$K,1,0)</f>
        <v>#N/A</v>
      </c>
    </row>
    <row r="34" spans="1:8" x14ac:dyDescent="0.3">
      <c r="A34" t="s">
        <v>1099</v>
      </c>
      <c r="H34" t="e">
        <f>VLOOKUP(A34,'Dataset Q'!$K:$K,1,0)</f>
        <v>#N/A</v>
      </c>
    </row>
    <row r="35" spans="1:8" x14ac:dyDescent="0.3">
      <c r="A35" t="s">
        <v>1100</v>
      </c>
      <c r="B35" t="s">
        <v>1101</v>
      </c>
      <c r="H35" t="e">
        <f>VLOOKUP(A35,'Dataset Q'!$K:$K,1,0)</f>
        <v>#N/A</v>
      </c>
    </row>
    <row r="36" spans="1:8" x14ac:dyDescent="0.3">
      <c r="A36" t="s">
        <v>1102</v>
      </c>
      <c r="H36" t="e">
        <f>VLOOKUP(A36,'Dataset Q'!$K:$K,1,0)</f>
        <v>#N/A</v>
      </c>
    </row>
    <row r="37" spans="1:8" x14ac:dyDescent="0.3">
      <c r="A37" t="s">
        <v>584</v>
      </c>
      <c r="H37" t="str">
        <f>VLOOKUP(A37,'Dataset Q'!$K:$K,1,0)</f>
        <v>Are there any gender disparities in class attendance?</v>
      </c>
    </row>
    <row r="38" spans="1:8" x14ac:dyDescent="0.3">
      <c r="A38" t="s">
        <v>590</v>
      </c>
      <c r="H38" t="str">
        <f>VLOOKUP(A38,'Dataset Q'!$K:$K,1,0)</f>
        <v>What is the distribution of scores for Assignment 2?</v>
      </c>
    </row>
    <row r="39" spans="1:8" x14ac:dyDescent="0.3">
      <c r="A39" t="s">
        <v>1103</v>
      </c>
      <c r="H39" t="e">
        <f>VLOOKUP(A39,'Dataset Q'!$K:$K,1,0)</f>
        <v>#N/A</v>
      </c>
    </row>
    <row r="40" spans="1:8" x14ac:dyDescent="0.3">
      <c r="A40" t="s">
        <v>1104</v>
      </c>
      <c r="H40" t="e">
        <f>VLOOKUP(A40,'Dataset Q'!$K:$K,1,0)</f>
        <v>#N/A</v>
      </c>
    </row>
    <row r="41" spans="1:8" x14ac:dyDescent="0.3">
      <c r="A41" t="s">
        <v>1105</v>
      </c>
      <c r="B41" t="s">
        <v>1106</v>
      </c>
      <c r="H41" t="e">
        <f>VLOOKUP(A41,'Dataset Q'!$K:$K,1,0)</f>
        <v>#N/A</v>
      </c>
    </row>
    <row r="42" spans="1:8" x14ac:dyDescent="0.3">
      <c r="A42" t="s">
        <v>595</v>
      </c>
      <c r="H42" t="str">
        <f>VLOOKUP(A42,'Dataset Q'!$K:$K,1,0)</f>
        <v>Is there a correlation between class attendance and scores?</v>
      </c>
    </row>
    <row r="43" spans="1:8" x14ac:dyDescent="0.3">
      <c r="A43" t="s">
        <v>1107</v>
      </c>
      <c r="H43" t="e">
        <f>VLOOKUP(A43,'Dataset Q'!$K:$K,1,0)</f>
        <v>#N/A</v>
      </c>
    </row>
    <row r="44" spans="1:8" x14ac:dyDescent="0.3">
      <c r="A44" t="s">
        <v>1108</v>
      </c>
      <c r="H44" t="e">
        <f>VLOOKUP(A44,'Dataset Q'!$K:$K,1,0)</f>
        <v>#N/A</v>
      </c>
    </row>
    <row r="45" spans="1:8" x14ac:dyDescent="0.3">
      <c r="A45" t="s">
        <v>1109</v>
      </c>
      <c r="B45" t="s">
        <v>1110</v>
      </c>
      <c r="H45" t="e">
        <f>VLOOKUP(A45,'Dataset Q'!$K:$K,1,0)</f>
        <v>#N/A</v>
      </c>
    </row>
    <row r="46" spans="1:8" x14ac:dyDescent="0.3">
      <c r="A46" t="s">
        <v>1111</v>
      </c>
      <c r="H46" t="e">
        <f>VLOOKUP(A46,'Dataset Q'!$K:$K,1,0)</f>
        <v>#N/A</v>
      </c>
    </row>
    <row r="47" spans="1:8" x14ac:dyDescent="0.3">
      <c r="A47" t="s">
        <v>1112</v>
      </c>
      <c r="H47" t="e">
        <f>VLOOKUP(A47,'Dataset Q'!$K:$K,1,0)</f>
        <v>#N/A</v>
      </c>
    </row>
    <row r="48" spans="1:8" x14ac:dyDescent="0.3">
      <c r="A48" t="s">
        <v>1113</v>
      </c>
      <c r="H48" t="e">
        <f>VLOOKUP(A48,'Dataset Q'!$K:$K,1,0)</f>
        <v>#N/A</v>
      </c>
    </row>
    <row r="49" spans="1:8" x14ac:dyDescent="0.3">
      <c r="A49" t="s">
        <v>1114</v>
      </c>
      <c r="B49" t="s">
        <v>1115</v>
      </c>
      <c r="H49" t="e">
        <f>VLOOKUP(A49,'Dataset Q'!$K:$K,1,0)</f>
        <v>#N/A</v>
      </c>
    </row>
    <row r="50" spans="1:8" x14ac:dyDescent="0.3">
      <c r="A50" t="s">
        <v>591</v>
      </c>
      <c r="H50" t="str">
        <f>VLOOKUP(A50,'Dataset Q'!$K:$K,1,0)</f>
        <v>What is the distribution of scores for Assignment 3?</v>
      </c>
    </row>
    <row r="51" spans="1:8" x14ac:dyDescent="0.3">
      <c r="A51" t="s">
        <v>1116</v>
      </c>
      <c r="B51" t="s">
        <v>1117</v>
      </c>
      <c r="H51" t="e">
        <f>VLOOKUP(A51,'Dataset Q'!$K:$K,1,0)</f>
        <v>#N/A</v>
      </c>
    </row>
  </sheetData>
  <autoFilter ref="A1:H51" xr:uid="{7D721F62-EBCE-4223-A5BB-6CD09AFF91E7}"/>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_rels/item7.xml.rels><?xml version="1.0" encoding="UTF-8" standalone="yes"?>
<Relationships xmlns="http://schemas.openxmlformats.org/package/2006/relationships"><Relationship Id="rId1" Type="http://schemas.openxmlformats.org/officeDocument/2006/relationships/customXmlProps" Target="itemProps7.xml"/></Relationships>
</file>

<file path=customXml/_rels/item8.xml.rels><?xml version="1.0" encoding="UTF-8" standalone="yes"?>
<Relationships xmlns="http://schemas.openxmlformats.org/package/2006/relationships"><Relationship Id="rId1" Type="http://schemas.openxmlformats.org/officeDocument/2006/relationships/customXmlProps" Target="itemProps8.xml"/></Relationships>
</file>

<file path=customXml/_rels/item9.xml.rels><?xml version="1.0" encoding="UTF-8" standalone="yes"?>
<Relationships xmlns="http://schemas.openxmlformats.org/package/2006/relationships"><Relationship Id="rId1" Type="http://schemas.openxmlformats.org/officeDocument/2006/relationships/customXmlProps" Target="itemProps9.xml"/></Relationships>
</file>

<file path=customXml/_rels/item10.xml.rels><?xml version="1.0" encoding="UTF-8" standalone="yes"?>
<Relationships xmlns="http://schemas.openxmlformats.org/package/2006/relationships"><Relationship Id="rId1" Type="http://schemas.openxmlformats.org/officeDocument/2006/relationships/customXmlProps" Target="itemProps10.xml"/></Relationships>
</file>

<file path=customXml/_rels/item11.xml.rels><?xml version="1.0" encoding="UTF-8" standalone="yes"?>
<Relationships xmlns="http://schemas.openxmlformats.org/package/2006/relationships"><Relationship Id="rId1" Type="http://schemas.openxmlformats.org/officeDocument/2006/relationships/customXmlProps" Target="itemProps11.xml"/></Relationships>
</file>

<file path=customXml/_rels/item12.xml.rels><?xml version="1.0" encoding="UTF-8" standalone="yes"?>
<Relationships xmlns="http://schemas.openxmlformats.org/package/2006/relationships"><Relationship Id="rId1" Type="http://schemas.openxmlformats.org/officeDocument/2006/relationships/customXmlProps" Target="itemProps12.xml"/></Relationships>
</file>

<file path=customXml/_rels/item13.xml.rels><?xml version="1.0" encoding="UTF-8" standalone="yes"?>
<Relationships xmlns="http://schemas.openxmlformats.org/package/2006/relationships"><Relationship Id="rId1" Type="http://schemas.openxmlformats.org/officeDocument/2006/relationships/customXmlProps" Target="itemProps13.xml"/></Relationships>
</file>

<file path=customXml/_rels/item14.xml.rels><?xml version="1.0" encoding="UTF-8" standalone="yes"?>
<Relationships xmlns="http://schemas.openxmlformats.org/package/2006/relationships"><Relationship Id="rId1" Type="http://schemas.openxmlformats.org/officeDocument/2006/relationships/customXmlProps" Target="itemProps14.xml"/></Relationships>
</file>

<file path=customXml/_rels/item15.xml.rels><?xml version="1.0" encoding="UTF-8" standalone="yes"?>
<Relationships xmlns="http://schemas.openxmlformats.org/package/2006/relationships"><Relationship Id="rId1" Type="http://schemas.openxmlformats.org/officeDocument/2006/relationships/customXmlProps" Target="itemProps15.xml"/></Relationships>
</file>

<file path=customXml/_rels/item16.xml.rels><?xml version="1.0" encoding="UTF-8" standalone="yes"?>
<Relationships xmlns="http://schemas.openxmlformats.org/package/2006/relationships"><Relationship Id="rId1" Type="http://schemas.openxmlformats.org/officeDocument/2006/relationships/customXmlProps" Target="itemProps16.xml"/></Relationships>
</file>

<file path=customXml/_rels/item17.xml.rels><?xml version="1.0" encoding="UTF-8" standalone="yes"?>
<Relationships xmlns="http://schemas.openxmlformats.org/package/2006/relationships"><Relationship Id="rId1" Type="http://schemas.openxmlformats.org/officeDocument/2006/relationships/customXmlProps" Target="itemProps17.xml"/></Relationships>
</file>

<file path=customXml/_rels/item18.xml.rels><?xml version="1.0" encoding="UTF-8" standalone="yes"?>
<Relationships xmlns="http://schemas.openxmlformats.org/package/2006/relationships"><Relationship Id="rId1" Type="http://schemas.openxmlformats.org/officeDocument/2006/relationships/customXmlProps" Target="itemProps18.xml"/></Relationships>
</file>

<file path=customXml/item1.xml>��
</file>

<file path=customXml/item2.xml>��
</file>

<file path=customXml/item3.xml>��
</file>

<file path=customXml/item4.xml>��
</file>

<file path=customXml/item5.xml>��
</file>

<file path=customXml/item6.xml>��
</file>

<file path=customXml/item7.xml>��
</file>

<file path=customXml/item8.xml>��
</file>

<file path=customXml/item9.xml>��
</file>

<file path=customXml/item10.xml>��
</file>

<file path=customXml/item11.xml>��
</file>

<file path=customXml/item12.xml>��
</file>

<file path=customXml/item13.xml>��
</file>

<file path=customXml/item14.xml>��
</file>

<file path=customXml/item15.xml>��
</file>

<file path=customXml/item16.xml>��
</file>

<file path=customXml/item17.xml>��
</file>

<file path=customXml/item18.xml>��
</file>

<file path=customXml/itemProps1.xml><?xml version="1.0" encoding="utf-8"?>
<ds:datastoreItem xmlns:ds="http://schemas.openxmlformats.org/officeDocument/2006/customXml" ds:itemID="{502FE9A3-5870-4D60-AE6D-FA8CA66A33EA}">
  <ds:schemaRefs/>
</ds:datastoreItem>
</file>

<file path=customXml/itemProps2.xml><?xml version="1.0" encoding="utf-8"?>
<ds:datastoreItem xmlns:ds="http://schemas.openxmlformats.org/officeDocument/2006/customXml" ds:itemID="{27BAF50A-9B8A-4ECB-9DDE-C67C7A0F1C8E}">
  <ds:schemaRefs/>
</ds:datastoreItem>
</file>

<file path=customXml/itemProps3.xml><?xml version="1.0" encoding="utf-8"?>
<ds:datastoreItem xmlns:ds="http://schemas.openxmlformats.org/officeDocument/2006/customXml" ds:itemID="{AF4B3A0F-AE28-487D-8E7B-9CCDA96FA9B8}">
  <ds:schemaRefs/>
</ds:datastoreItem>
</file>

<file path=customXml/itemProps4.xml><?xml version="1.0" encoding="utf-8"?>
<ds:datastoreItem xmlns:ds="http://schemas.openxmlformats.org/officeDocument/2006/customXml" ds:itemID="{75F2DFF1-8157-4905-9051-7D0134BE2FF8}">
  <ds:schemaRefs/>
</ds:datastoreItem>
</file>

<file path=customXml/itemProps5.xml><?xml version="1.0" encoding="utf-8"?>
<ds:datastoreItem xmlns:ds="http://schemas.openxmlformats.org/officeDocument/2006/customXml" ds:itemID="{45F545A6-CFBE-479C-91F7-62660D98229F}">
  <ds:schemaRefs/>
</ds:datastoreItem>
</file>

<file path=customXml/itemProps6.xml><?xml version="1.0" encoding="utf-8"?>
<ds:datastoreItem xmlns:ds="http://schemas.openxmlformats.org/officeDocument/2006/customXml" ds:itemID="{813E3727-2F2C-465D-A0DB-DBA6928E52DF}">
  <ds:schemaRefs/>
</ds:datastoreItem>
</file>

<file path=customXml/itemProps7.xml><?xml version="1.0" encoding="utf-8"?>
<ds:datastoreItem xmlns:ds="http://schemas.openxmlformats.org/officeDocument/2006/customXml" ds:itemID="{3BA37D45-F086-4299-86ED-44CB594C763C}">
  <ds:schemaRefs/>
</ds:datastoreItem>
</file>

<file path=customXml/itemProps8.xml><?xml version="1.0" encoding="utf-8"?>
<ds:datastoreItem xmlns:ds="http://schemas.openxmlformats.org/officeDocument/2006/customXml" ds:itemID="{25DE8593-8ACE-45B0-A775-7E06ACA09D4E}">
  <ds:schemaRefs/>
</ds:datastoreItem>
</file>

<file path=customXml/itemProps9.xml><?xml version="1.0" encoding="utf-8"?>
<ds:datastoreItem xmlns:ds="http://schemas.openxmlformats.org/officeDocument/2006/customXml" ds:itemID="{5CAD401A-FD77-4019-B797-C5CA1013F2E0}">
  <ds:schemaRefs/>
</ds:datastoreItem>
</file>

<file path=customXml/itemProps10.xml><?xml version="1.0" encoding="utf-8"?>
<ds:datastoreItem xmlns:ds="http://schemas.openxmlformats.org/officeDocument/2006/customXml" ds:itemID="{59030BE4-1917-44D2-97F5-958F0DD388FA}">
  <ds:schemaRefs/>
</ds:datastoreItem>
</file>

<file path=customXml/itemProps11.xml><?xml version="1.0" encoding="utf-8"?>
<ds:datastoreItem xmlns:ds="http://schemas.openxmlformats.org/officeDocument/2006/customXml" ds:itemID="{49A6FD66-7EB4-43F5-B1CA-57EA7266D9F7}">
  <ds:schemaRefs/>
</ds:datastoreItem>
</file>

<file path=customXml/itemProps12.xml><?xml version="1.0" encoding="utf-8"?>
<ds:datastoreItem xmlns:ds="http://schemas.openxmlformats.org/officeDocument/2006/customXml" ds:itemID="{C424B8D5-DC25-4924-B732-4CCC573ABCCF}">
  <ds:schemaRefs/>
</ds:datastoreItem>
</file>

<file path=customXml/itemProps13.xml><?xml version="1.0" encoding="utf-8"?>
<ds:datastoreItem xmlns:ds="http://schemas.openxmlformats.org/officeDocument/2006/customXml" ds:itemID="{E4E0E86D-D54B-482C-BED3-0367B2E8265B}">
  <ds:schemaRefs/>
</ds:datastoreItem>
</file>

<file path=customXml/itemProps14.xml><?xml version="1.0" encoding="utf-8"?>
<ds:datastoreItem xmlns:ds="http://schemas.openxmlformats.org/officeDocument/2006/customXml" ds:itemID="{24277FB0-3B04-4812-863A-1D4635241AE0}">
  <ds:schemaRefs/>
</ds:datastoreItem>
</file>

<file path=customXml/itemProps15.xml><?xml version="1.0" encoding="utf-8"?>
<ds:datastoreItem xmlns:ds="http://schemas.openxmlformats.org/officeDocument/2006/customXml" ds:itemID="{56CD7536-33D9-4500-973C-A23AC08B01CC}">
  <ds:schemaRefs/>
</ds:datastoreItem>
</file>

<file path=customXml/itemProps16.xml><?xml version="1.0" encoding="utf-8"?>
<ds:datastoreItem xmlns:ds="http://schemas.openxmlformats.org/officeDocument/2006/customXml" ds:itemID="{625736B0-59AC-44AB-97B7-95B760533890}">
  <ds:schemaRefs/>
</ds:datastoreItem>
</file>

<file path=customXml/itemProps17.xml><?xml version="1.0" encoding="utf-8"?>
<ds:datastoreItem xmlns:ds="http://schemas.openxmlformats.org/officeDocument/2006/customXml" ds:itemID="{C51F3F5C-4AFA-4E4F-8514-74B495765F9C}">
  <ds:schemaRefs/>
</ds:datastoreItem>
</file>

<file path=customXml/itemProps18.xml><?xml version="1.0" encoding="utf-8"?>
<ds:datastoreItem xmlns:ds="http://schemas.openxmlformats.org/officeDocument/2006/customXml" ds:itemID="{9B0CC562-B314-4214-81CA-9B3A8DE2011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Data</vt:lpstr>
      <vt:lpstr>Studentinfo</vt:lpstr>
      <vt:lpstr>StudyInfo</vt:lpstr>
      <vt:lpstr>PivoTable</vt:lpstr>
      <vt:lpstr>KPI BY PowerPivot</vt:lpstr>
      <vt:lpstr>Descriptive Analysis</vt:lpstr>
      <vt:lpstr>Inferential Analysis</vt:lpstr>
      <vt:lpstr>regression analysis</vt:lpstr>
      <vt:lpstr>Hypothesis Testing</vt:lpstr>
      <vt:lpstr>Correlation Analysis</vt:lpstr>
      <vt:lpstr>Sheet1</vt:lpstr>
      <vt:lpstr>Analysis Q</vt:lpstr>
      <vt:lpstr>Dataset Q</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dc:creator>
  <cp:lastModifiedBy>manoj pandey</cp:lastModifiedBy>
  <dcterms:created xsi:type="dcterms:W3CDTF">2015-06-05T18:17:20Z</dcterms:created>
  <dcterms:modified xsi:type="dcterms:W3CDTF">2024-03-10T11:43:44Z</dcterms:modified>
</cp:coreProperties>
</file>